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chris/Library/Mobile Documents/com~apple~CloudDocs/College/Spring 2016/Econometrics/Presentation Project/Raw Data/"/>
    </mc:Choice>
  </mc:AlternateContent>
  <bookViews>
    <workbookView xWindow="0" yWindow="0" windowWidth="28800" windowHeight="18000" activeTab="5"/>
  </bookViews>
  <sheets>
    <sheet name="General" sheetId="1" r:id="rId1"/>
    <sheet name="Players" sheetId="2" r:id="rId2"/>
    <sheet name="Maps" sheetId="3" r:id="rId3"/>
    <sheet name="Teams" sheetId="4" r:id="rId4"/>
    <sheet name="Weapons" sheetId="5" r:id="rId5"/>
    <sheet name="Rounds" sheetId="6" r:id="rId6"/>
  </sheets>
  <definedNames>
    <definedName name="_xlnm._FilterDatabase" localSheetId="0" hidden="1">General!$A$1:$AT$42</definedName>
    <definedName name="_xlnm._FilterDatabase" localSheetId="2" hidden="1">Maps!$A$1:$N$8</definedName>
    <definedName name="_xlnm._FilterDatabase" localSheetId="1" hidden="1">Players!$A$1:$BI$81</definedName>
    <definedName name="_xlnm._FilterDatabase" localSheetId="5" hidden="1">Rounds!$A$1:$AS$1113</definedName>
    <definedName name="_xlnm._FilterDatabase" localSheetId="3" hidden="1">Teams!$A$1:$AL$17</definedName>
    <definedName name="_xlnm._FilterDatabase" localSheetId="4" hidden="1">Weapons!$A$1:$I$40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2" i="2" l="1"/>
  <c r="R62" i="2"/>
  <c r="S62" i="2"/>
  <c r="T62" i="2"/>
  <c r="U62" i="2"/>
  <c r="Q47" i="2"/>
  <c r="R47" i="2"/>
  <c r="S47" i="2"/>
  <c r="T47" i="2"/>
  <c r="U47" i="2"/>
  <c r="Q58" i="2"/>
  <c r="R58" i="2"/>
  <c r="S58" i="2"/>
  <c r="T58" i="2"/>
  <c r="U58" i="2"/>
  <c r="Q66" i="2"/>
  <c r="R66" i="2"/>
  <c r="S66" i="2"/>
  <c r="T66" i="2"/>
  <c r="U66" i="2"/>
  <c r="Q77" i="2"/>
  <c r="R77" i="2"/>
  <c r="S77" i="2"/>
  <c r="T77" i="2"/>
  <c r="U77" i="2"/>
  <c r="Q56" i="2"/>
  <c r="R56" i="2"/>
  <c r="S56" i="2"/>
  <c r="T56" i="2"/>
  <c r="U56" i="2"/>
  <c r="Q54" i="2"/>
  <c r="R54" i="2"/>
  <c r="S54" i="2"/>
  <c r="T54" i="2"/>
  <c r="U54" i="2"/>
  <c r="Q21" i="2"/>
  <c r="R21" i="2"/>
  <c r="S21" i="2"/>
  <c r="T21" i="2"/>
  <c r="U21" i="2"/>
  <c r="Q63" i="2"/>
  <c r="R63" i="2"/>
  <c r="S63" i="2"/>
  <c r="T63" i="2"/>
  <c r="U63" i="2"/>
  <c r="Q18" i="2"/>
  <c r="R18" i="2"/>
  <c r="S18" i="2"/>
  <c r="T18" i="2"/>
  <c r="U18" i="2"/>
  <c r="Q72" i="2"/>
  <c r="R72" i="2"/>
  <c r="S72" i="2"/>
  <c r="T72" i="2"/>
  <c r="U72" i="2"/>
  <c r="Q80" i="2"/>
  <c r="R80" i="2"/>
  <c r="S80" i="2"/>
  <c r="T80" i="2"/>
  <c r="U80" i="2"/>
  <c r="Q74" i="2"/>
  <c r="R74" i="2"/>
  <c r="S74" i="2"/>
  <c r="T74" i="2"/>
  <c r="U74" i="2"/>
  <c r="Q3" i="2"/>
  <c r="R3" i="2"/>
  <c r="S3" i="2"/>
  <c r="T3" i="2"/>
  <c r="U3" i="2"/>
  <c r="Q42" i="2"/>
  <c r="R42" i="2"/>
  <c r="S42" i="2"/>
  <c r="T42" i="2"/>
  <c r="U42" i="2"/>
  <c r="Q29" i="2"/>
  <c r="R29" i="2"/>
  <c r="S29" i="2"/>
  <c r="T29" i="2"/>
  <c r="U29" i="2"/>
  <c r="Q55" i="2"/>
  <c r="R55" i="2"/>
  <c r="S55" i="2"/>
  <c r="T55" i="2"/>
  <c r="U55" i="2"/>
  <c r="Q17" i="2"/>
  <c r="R17" i="2"/>
  <c r="S17" i="2"/>
  <c r="T17" i="2"/>
  <c r="U17" i="2"/>
  <c r="Q67" i="2"/>
  <c r="R67" i="2"/>
  <c r="S67" i="2"/>
  <c r="T67" i="2"/>
  <c r="U67" i="2"/>
  <c r="Q73" i="2"/>
  <c r="R73" i="2"/>
  <c r="S73" i="2"/>
  <c r="T73" i="2"/>
  <c r="U73" i="2"/>
  <c r="Q45" i="2"/>
  <c r="R45" i="2"/>
  <c r="S45" i="2"/>
  <c r="T45" i="2"/>
  <c r="U45" i="2"/>
  <c r="Q37" i="2"/>
  <c r="R37" i="2"/>
  <c r="S37" i="2"/>
  <c r="T37" i="2"/>
  <c r="U37" i="2"/>
  <c r="Q19" i="2"/>
  <c r="R19" i="2"/>
  <c r="S19" i="2"/>
  <c r="T19" i="2"/>
  <c r="U19" i="2"/>
  <c r="Q9" i="2"/>
  <c r="R9" i="2"/>
  <c r="S9" i="2"/>
  <c r="T9" i="2"/>
  <c r="U9" i="2"/>
  <c r="Q35" i="2"/>
  <c r="R35" i="2"/>
  <c r="S35" i="2"/>
  <c r="T35" i="2"/>
  <c r="U35" i="2"/>
  <c r="Q40" i="2"/>
  <c r="R40" i="2"/>
  <c r="S40" i="2"/>
  <c r="T40" i="2"/>
  <c r="U40" i="2"/>
  <c r="Q71" i="2"/>
  <c r="R71" i="2"/>
  <c r="S71" i="2"/>
  <c r="T71" i="2"/>
  <c r="U71" i="2"/>
  <c r="Q13" i="2"/>
  <c r="R13" i="2"/>
  <c r="S13" i="2"/>
  <c r="T13" i="2"/>
  <c r="U13" i="2"/>
  <c r="Q59" i="2"/>
  <c r="R59" i="2"/>
  <c r="S59" i="2"/>
  <c r="T59" i="2"/>
  <c r="U59" i="2"/>
  <c r="Q78" i="2"/>
  <c r="R78" i="2"/>
  <c r="S78" i="2"/>
  <c r="T78" i="2"/>
  <c r="U78" i="2"/>
  <c r="Q8" i="2"/>
  <c r="R8" i="2"/>
  <c r="S8" i="2"/>
  <c r="T8" i="2"/>
  <c r="U8" i="2"/>
  <c r="Q31" i="2"/>
  <c r="R31" i="2"/>
  <c r="S31" i="2"/>
  <c r="T31" i="2"/>
  <c r="U31" i="2"/>
  <c r="Q57" i="2"/>
  <c r="R57" i="2"/>
  <c r="S57" i="2"/>
  <c r="T57" i="2"/>
  <c r="U57" i="2"/>
  <c r="Q27" i="2"/>
  <c r="R27" i="2"/>
  <c r="S27" i="2"/>
  <c r="T27" i="2"/>
  <c r="U27" i="2"/>
  <c r="Q5" i="2"/>
  <c r="R5" i="2"/>
  <c r="S5" i="2"/>
  <c r="T5" i="2"/>
  <c r="U5" i="2"/>
  <c r="Q46" i="2"/>
  <c r="R46" i="2"/>
  <c r="S46" i="2"/>
  <c r="T46" i="2"/>
  <c r="U46" i="2"/>
  <c r="Q22" i="2"/>
  <c r="R22" i="2"/>
  <c r="S22" i="2"/>
  <c r="T22" i="2"/>
  <c r="U22" i="2"/>
  <c r="Q10" i="2"/>
  <c r="R10" i="2"/>
  <c r="S10" i="2"/>
  <c r="T10" i="2"/>
  <c r="U10" i="2"/>
  <c r="Q49" i="2"/>
  <c r="R49" i="2"/>
  <c r="S49" i="2"/>
  <c r="T49" i="2"/>
  <c r="U49" i="2"/>
  <c r="Q53" i="2"/>
  <c r="R53" i="2"/>
  <c r="S53" i="2"/>
  <c r="T53" i="2"/>
  <c r="U53" i="2"/>
  <c r="Q32" i="2"/>
  <c r="R32" i="2"/>
  <c r="S32" i="2"/>
  <c r="T32" i="2"/>
  <c r="U32" i="2"/>
  <c r="Q44" i="2"/>
  <c r="R44" i="2"/>
  <c r="S44" i="2"/>
  <c r="T44" i="2"/>
  <c r="U44" i="2"/>
  <c r="Q20" i="2"/>
  <c r="R20" i="2"/>
  <c r="S20" i="2"/>
  <c r="T20" i="2"/>
  <c r="U20" i="2"/>
  <c r="Q24" i="2"/>
  <c r="R24" i="2"/>
  <c r="S24" i="2"/>
  <c r="T24" i="2"/>
  <c r="U24" i="2"/>
  <c r="Q69" i="2"/>
  <c r="R69" i="2"/>
  <c r="S69" i="2"/>
  <c r="T69" i="2"/>
  <c r="U69" i="2"/>
  <c r="Q61" i="2"/>
  <c r="R61" i="2"/>
  <c r="S61" i="2"/>
  <c r="T61" i="2"/>
  <c r="U61" i="2"/>
  <c r="Q2" i="2"/>
  <c r="R2" i="2"/>
  <c r="S2" i="2"/>
  <c r="T2" i="2"/>
  <c r="U2" i="2"/>
  <c r="Q6" i="2"/>
  <c r="R6" i="2"/>
  <c r="S6" i="2"/>
  <c r="T6" i="2"/>
  <c r="U6" i="2"/>
  <c r="Q12" i="2"/>
  <c r="R12" i="2"/>
  <c r="S12" i="2"/>
  <c r="T12" i="2"/>
  <c r="U12" i="2"/>
  <c r="Q26" i="2"/>
  <c r="R26" i="2"/>
  <c r="S26" i="2"/>
  <c r="T26" i="2"/>
  <c r="U26" i="2"/>
  <c r="Q64" i="2"/>
  <c r="R64" i="2"/>
  <c r="S64" i="2"/>
  <c r="T64" i="2"/>
  <c r="U64" i="2"/>
  <c r="Q34" i="2"/>
  <c r="R34" i="2"/>
  <c r="S34" i="2"/>
  <c r="T34" i="2"/>
  <c r="U34" i="2"/>
  <c r="Q75" i="2"/>
  <c r="R75" i="2"/>
  <c r="S75" i="2"/>
  <c r="T75" i="2"/>
  <c r="U75" i="2"/>
  <c r="Q14" i="2"/>
  <c r="R14" i="2"/>
  <c r="S14" i="2"/>
  <c r="T14" i="2"/>
  <c r="U14" i="2"/>
  <c r="Q48" i="2"/>
  <c r="R48" i="2"/>
  <c r="S48" i="2"/>
  <c r="T48" i="2"/>
  <c r="U48" i="2"/>
  <c r="Q51" i="2"/>
  <c r="R51" i="2"/>
  <c r="S51" i="2"/>
  <c r="T51" i="2"/>
  <c r="U51" i="2"/>
  <c r="Q68" i="2"/>
  <c r="R68" i="2"/>
  <c r="S68" i="2"/>
  <c r="T68" i="2"/>
  <c r="U68" i="2"/>
  <c r="Q4" i="2"/>
  <c r="R4" i="2"/>
  <c r="S4" i="2"/>
  <c r="T4" i="2"/>
  <c r="U4" i="2"/>
  <c r="Q39" i="2"/>
  <c r="R39" i="2"/>
  <c r="S39" i="2"/>
  <c r="T39" i="2"/>
  <c r="U39" i="2"/>
  <c r="Q60" i="2"/>
  <c r="R60" i="2"/>
  <c r="S60" i="2"/>
  <c r="T60" i="2"/>
  <c r="U60" i="2"/>
  <c r="Q15" i="2"/>
  <c r="R15" i="2"/>
  <c r="S15" i="2"/>
  <c r="T15" i="2"/>
  <c r="U15" i="2"/>
  <c r="Q28" i="2"/>
  <c r="R28" i="2"/>
  <c r="S28" i="2"/>
  <c r="T28" i="2"/>
  <c r="U28" i="2"/>
  <c r="Q41" i="2"/>
  <c r="R41" i="2"/>
  <c r="S41" i="2"/>
  <c r="T41" i="2"/>
  <c r="U41" i="2"/>
  <c r="Q23" i="2"/>
  <c r="R23" i="2"/>
  <c r="S23" i="2"/>
  <c r="T23" i="2"/>
  <c r="U23" i="2"/>
  <c r="Q79" i="2"/>
  <c r="R79" i="2"/>
  <c r="S79" i="2"/>
  <c r="T79" i="2"/>
  <c r="U79" i="2"/>
  <c r="Q30" i="2"/>
  <c r="R30" i="2"/>
  <c r="S30" i="2"/>
  <c r="T30" i="2"/>
  <c r="U30" i="2"/>
  <c r="Q36" i="2"/>
  <c r="R36" i="2"/>
  <c r="S36" i="2"/>
  <c r="T36" i="2"/>
  <c r="U36" i="2"/>
  <c r="Q65" i="2"/>
  <c r="R65" i="2"/>
  <c r="S65" i="2"/>
  <c r="T65" i="2"/>
  <c r="U65" i="2"/>
  <c r="Q7" i="2"/>
  <c r="R7" i="2"/>
  <c r="S7" i="2"/>
  <c r="T7" i="2"/>
  <c r="U7" i="2"/>
  <c r="Q50" i="2"/>
  <c r="R50" i="2"/>
  <c r="S50" i="2"/>
  <c r="T50" i="2"/>
  <c r="U50" i="2"/>
  <c r="Q76" i="2"/>
  <c r="R76" i="2"/>
  <c r="S76" i="2"/>
  <c r="T76" i="2"/>
  <c r="U76" i="2"/>
  <c r="Q33" i="2"/>
  <c r="R33" i="2"/>
  <c r="S33" i="2"/>
  <c r="T33" i="2"/>
  <c r="U33" i="2"/>
  <c r="Q16" i="2"/>
  <c r="R16" i="2"/>
  <c r="S16" i="2"/>
  <c r="T16" i="2"/>
  <c r="U16" i="2"/>
  <c r="Q11" i="2"/>
  <c r="R11" i="2"/>
  <c r="S11" i="2"/>
  <c r="T11" i="2"/>
  <c r="U11" i="2"/>
  <c r="Q25" i="2"/>
  <c r="R25" i="2"/>
  <c r="S25" i="2"/>
  <c r="T25" i="2"/>
  <c r="U25" i="2"/>
  <c r="Q52" i="2"/>
  <c r="R52" i="2"/>
  <c r="S52" i="2"/>
  <c r="T52" i="2"/>
  <c r="U52" i="2"/>
  <c r="Q38" i="2"/>
  <c r="R38" i="2"/>
  <c r="S38" i="2"/>
  <c r="T38" i="2"/>
  <c r="U38" i="2"/>
  <c r="Q81" i="2"/>
  <c r="R81" i="2"/>
  <c r="S81" i="2"/>
  <c r="T81" i="2"/>
  <c r="U81" i="2"/>
  <c r="Q43" i="2"/>
  <c r="R43" i="2"/>
  <c r="S43" i="2"/>
  <c r="T43" i="2"/>
  <c r="U43" i="2"/>
  <c r="R70" i="2"/>
  <c r="S70" i="2"/>
  <c r="T70" i="2"/>
  <c r="U70" i="2"/>
  <c r="Q70" i="2"/>
  <c r="T2" i="1"/>
  <c r="AI2" i="6"/>
  <c r="AQ2" i="6"/>
  <c r="AI3" i="6"/>
  <c r="AQ3" i="6"/>
  <c r="AI4" i="6"/>
  <c r="AQ4" i="6"/>
  <c r="AI5" i="6"/>
  <c r="AQ5" i="6"/>
  <c r="AI6" i="6"/>
  <c r="AQ6" i="6"/>
  <c r="AI7" i="6"/>
  <c r="AQ7" i="6"/>
  <c r="AI8" i="6"/>
  <c r="AQ8" i="6"/>
  <c r="AI9" i="6"/>
  <c r="AQ9" i="6"/>
  <c r="AI10" i="6"/>
  <c r="AQ10" i="6"/>
  <c r="AI11" i="6"/>
  <c r="AQ11" i="6"/>
  <c r="AI12" i="6"/>
  <c r="AQ12" i="6"/>
  <c r="AI13" i="6"/>
  <c r="AQ13" i="6"/>
  <c r="AI14" i="6"/>
  <c r="AQ14" i="6"/>
  <c r="AI15" i="6"/>
  <c r="AQ15" i="6"/>
  <c r="AI16" i="6"/>
  <c r="AQ16" i="6"/>
  <c r="AI17" i="6"/>
  <c r="AQ17" i="6"/>
  <c r="AI18" i="6"/>
  <c r="AQ18" i="6"/>
  <c r="AI19" i="6"/>
  <c r="AQ19" i="6"/>
  <c r="T3" i="1"/>
  <c r="AI20" i="6"/>
  <c r="AQ20" i="6"/>
  <c r="AI21" i="6"/>
  <c r="AQ21" i="6"/>
  <c r="AI22" i="6"/>
  <c r="AQ22" i="6"/>
  <c r="AI23" i="6"/>
  <c r="AQ23" i="6"/>
  <c r="AI24" i="6"/>
  <c r="AQ24" i="6"/>
  <c r="AI25" i="6"/>
  <c r="AQ25" i="6"/>
  <c r="AI26" i="6"/>
  <c r="AQ26" i="6"/>
  <c r="AI27" i="6"/>
  <c r="AQ27" i="6"/>
  <c r="AI28" i="6"/>
  <c r="AQ28" i="6"/>
  <c r="AI29" i="6"/>
  <c r="AQ29" i="6"/>
  <c r="AI30" i="6"/>
  <c r="AQ30" i="6"/>
  <c r="AI31" i="6"/>
  <c r="AQ31" i="6"/>
  <c r="AI32" i="6"/>
  <c r="AQ32" i="6"/>
  <c r="AI33" i="6"/>
  <c r="AQ33" i="6"/>
  <c r="AI34" i="6"/>
  <c r="AQ34" i="6"/>
  <c r="AI35" i="6"/>
  <c r="AQ35" i="6"/>
  <c r="AI36" i="6"/>
  <c r="AQ36" i="6"/>
  <c r="AI37" i="6"/>
  <c r="AQ37" i="6"/>
  <c r="AI38" i="6"/>
  <c r="AQ38" i="6"/>
  <c r="AI39" i="6"/>
  <c r="AQ39" i="6"/>
  <c r="AI40" i="6"/>
  <c r="AQ40" i="6"/>
  <c r="AI41" i="6"/>
  <c r="AQ41" i="6"/>
  <c r="AI42" i="6"/>
  <c r="AQ42" i="6"/>
  <c r="AI43" i="6"/>
  <c r="AQ43" i="6"/>
  <c r="AI44" i="6"/>
  <c r="AQ44" i="6"/>
  <c r="AI45" i="6"/>
  <c r="AQ45" i="6"/>
  <c r="AI46" i="6"/>
  <c r="AQ46" i="6"/>
  <c r="AI47" i="6"/>
  <c r="AQ47" i="6"/>
  <c r="AI48" i="6"/>
  <c r="AQ48" i="6"/>
  <c r="AI49" i="6"/>
  <c r="AQ49" i="6"/>
  <c r="AI50" i="6"/>
  <c r="AQ50" i="6"/>
  <c r="AI51" i="6"/>
  <c r="AQ51" i="6"/>
  <c r="AI52" i="6"/>
  <c r="AQ52" i="6"/>
  <c r="AI53" i="6"/>
  <c r="AQ53" i="6"/>
  <c r="AI54" i="6"/>
  <c r="AQ54" i="6"/>
  <c r="AI55" i="6"/>
  <c r="AQ55" i="6"/>
  <c r="AI56" i="6"/>
  <c r="AQ56" i="6"/>
  <c r="AI57" i="6"/>
  <c r="AQ57" i="6"/>
  <c r="T4" i="1"/>
  <c r="AI58" i="6"/>
  <c r="AQ58" i="6"/>
  <c r="AI59" i="6"/>
  <c r="AQ59" i="6"/>
  <c r="AI60" i="6"/>
  <c r="AQ60" i="6"/>
  <c r="AI61" i="6"/>
  <c r="AQ61" i="6"/>
  <c r="AI62" i="6"/>
  <c r="AQ62" i="6"/>
  <c r="AI63" i="6"/>
  <c r="AQ63" i="6"/>
  <c r="AI64" i="6"/>
  <c r="AQ64" i="6"/>
  <c r="AI65" i="6"/>
  <c r="AQ65" i="6"/>
  <c r="AI66" i="6"/>
  <c r="AQ66" i="6"/>
  <c r="AI67" i="6"/>
  <c r="AQ67" i="6"/>
  <c r="AI68" i="6"/>
  <c r="AQ68" i="6"/>
  <c r="AI69" i="6"/>
  <c r="AQ69" i="6"/>
  <c r="AI70" i="6"/>
  <c r="AQ70" i="6"/>
  <c r="AI71" i="6"/>
  <c r="AQ71" i="6"/>
  <c r="AI72" i="6"/>
  <c r="AQ72" i="6"/>
  <c r="AI73" i="6"/>
  <c r="AQ73" i="6"/>
  <c r="AI74" i="6"/>
  <c r="AQ74" i="6"/>
  <c r="AI75" i="6"/>
  <c r="AQ75" i="6"/>
  <c r="AI76" i="6"/>
  <c r="AQ76" i="6"/>
  <c r="AI77" i="6"/>
  <c r="AQ77" i="6"/>
  <c r="AI78" i="6"/>
  <c r="AQ78" i="6"/>
  <c r="T5" i="1"/>
  <c r="AI79" i="6"/>
  <c r="AQ79" i="6"/>
  <c r="AI80" i="6"/>
  <c r="AQ80" i="6"/>
  <c r="AI81" i="6"/>
  <c r="AQ81" i="6"/>
  <c r="AI82" i="6"/>
  <c r="AQ82" i="6"/>
  <c r="AI83" i="6"/>
  <c r="AQ83" i="6"/>
  <c r="AI84" i="6"/>
  <c r="AQ84" i="6"/>
  <c r="AI85" i="6"/>
  <c r="AQ85" i="6"/>
  <c r="AI86" i="6"/>
  <c r="AQ86" i="6"/>
  <c r="AI87" i="6"/>
  <c r="AQ87" i="6"/>
  <c r="AI88" i="6"/>
  <c r="AQ88" i="6"/>
  <c r="AI89" i="6"/>
  <c r="AQ89" i="6"/>
  <c r="AI90" i="6"/>
  <c r="AQ90" i="6"/>
  <c r="AI91" i="6"/>
  <c r="AQ91" i="6"/>
  <c r="AI92" i="6"/>
  <c r="AQ92" i="6"/>
  <c r="AI93" i="6"/>
  <c r="AQ93" i="6"/>
  <c r="AI94" i="6"/>
  <c r="AQ94" i="6"/>
  <c r="AI95" i="6"/>
  <c r="AQ95" i="6"/>
  <c r="AI96" i="6"/>
  <c r="AQ96" i="6"/>
  <c r="AI97" i="6"/>
  <c r="AQ97" i="6"/>
  <c r="AI98" i="6"/>
  <c r="AQ98" i="6"/>
  <c r="AI99" i="6"/>
  <c r="AQ99" i="6"/>
  <c r="AI100" i="6"/>
  <c r="AQ100" i="6"/>
  <c r="AI101" i="6"/>
  <c r="AQ101" i="6"/>
  <c r="AI102" i="6"/>
  <c r="AQ102" i="6"/>
  <c r="AI103" i="6"/>
  <c r="AQ103" i="6"/>
  <c r="AI104" i="6"/>
  <c r="AQ104" i="6"/>
  <c r="AI105" i="6"/>
  <c r="AQ105" i="6"/>
  <c r="AI106" i="6"/>
  <c r="AQ106" i="6"/>
  <c r="AI107" i="6"/>
  <c r="AQ107" i="6"/>
  <c r="AI108" i="6"/>
  <c r="AQ108" i="6"/>
  <c r="T6" i="1"/>
  <c r="AI109" i="6"/>
  <c r="AQ109" i="6"/>
  <c r="AI110" i="6"/>
  <c r="AQ110" i="6"/>
  <c r="AI111" i="6"/>
  <c r="AQ111" i="6"/>
  <c r="AI112" i="6"/>
  <c r="AQ112" i="6"/>
  <c r="AI113" i="6"/>
  <c r="AQ113" i="6"/>
  <c r="AI114" i="6"/>
  <c r="AQ114" i="6"/>
  <c r="AI115" i="6"/>
  <c r="AQ115" i="6"/>
  <c r="AI116" i="6"/>
  <c r="AQ116" i="6"/>
  <c r="AI117" i="6"/>
  <c r="AQ117" i="6"/>
  <c r="AI118" i="6"/>
  <c r="AQ118" i="6"/>
  <c r="AI119" i="6"/>
  <c r="AQ119" i="6"/>
  <c r="AI120" i="6"/>
  <c r="AQ120" i="6"/>
  <c r="AI121" i="6"/>
  <c r="AQ121" i="6"/>
  <c r="AI122" i="6"/>
  <c r="AQ122" i="6"/>
  <c r="AI123" i="6"/>
  <c r="AQ123" i="6"/>
  <c r="AI124" i="6"/>
  <c r="AQ124" i="6"/>
  <c r="AI125" i="6"/>
  <c r="AQ125" i="6"/>
  <c r="AI126" i="6"/>
  <c r="AQ126" i="6"/>
  <c r="AI127" i="6"/>
  <c r="AQ127" i="6"/>
  <c r="AI128" i="6"/>
  <c r="AQ128" i="6"/>
  <c r="AI129" i="6"/>
  <c r="AQ129" i="6"/>
  <c r="AI130" i="6"/>
  <c r="AQ130" i="6"/>
  <c r="AI131" i="6"/>
  <c r="AQ131" i="6"/>
  <c r="AI132" i="6"/>
  <c r="AQ132" i="6"/>
  <c r="AI133" i="6"/>
  <c r="AQ133" i="6"/>
  <c r="AI134" i="6"/>
  <c r="AQ134" i="6"/>
  <c r="T7" i="1"/>
  <c r="AI135" i="6"/>
  <c r="AQ135" i="6"/>
  <c r="AI136" i="6"/>
  <c r="AQ136" i="6"/>
  <c r="AI137" i="6"/>
  <c r="AQ137" i="6"/>
  <c r="AI138" i="6"/>
  <c r="AQ138" i="6"/>
  <c r="AI139" i="6"/>
  <c r="AQ139" i="6"/>
  <c r="AI140" i="6"/>
  <c r="AQ140" i="6"/>
  <c r="AI141" i="6"/>
  <c r="AQ141" i="6"/>
  <c r="AI142" i="6"/>
  <c r="AQ142" i="6"/>
  <c r="AI143" i="6"/>
  <c r="AQ143" i="6"/>
  <c r="AI144" i="6"/>
  <c r="AQ144" i="6"/>
  <c r="AI145" i="6"/>
  <c r="AQ145" i="6"/>
  <c r="AI146" i="6"/>
  <c r="AQ146" i="6"/>
  <c r="AI147" i="6"/>
  <c r="AQ147" i="6"/>
  <c r="AI148" i="6"/>
  <c r="AQ148" i="6"/>
  <c r="AI149" i="6"/>
  <c r="AQ149" i="6"/>
  <c r="AI150" i="6"/>
  <c r="AQ150" i="6"/>
  <c r="AI151" i="6"/>
  <c r="AQ151" i="6"/>
  <c r="AI152" i="6"/>
  <c r="AQ152" i="6"/>
  <c r="AI153" i="6"/>
  <c r="AQ153" i="6"/>
  <c r="AI154" i="6"/>
  <c r="AQ154" i="6"/>
  <c r="AI155" i="6"/>
  <c r="AQ155" i="6"/>
  <c r="AI156" i="6"/>
  <c r="AQ156" i="6"/>
  <c r="AI157" i="6"/>
  <c r="AQ157" i="6"/>
  <c r="AI158" i="6"/>
  <c r="AQ158" i="6"/>
  <c r="AI159" i="6"/>
  <c r="AQ159" i="6"/>
  <c r="T8" i="1"/>
  <c r="AI160" i="6"/>
  <c r="AQ160" i="6"/>
  <c r="AI161" i="6"/>
  <c r="AQ161" i="6"/>
  <c r="AI162" i="6"/>
  <c r="AQ162" i="6"/>
  <c r="AI163" i="6"/>
  <c r="AQ163" i="6"/>
  <c r="AI164" i="6"/>
  <c r="AQ164" i="6"/>
  <c r="AI165" i="6"/>
  <c r="AQ165" i="6"/>
  <c r="AI166" i="6"/>
  <c r="AQ166" i="6"/>
  <c r="AI167" i="6"/>
  <c r="AQ167" i="6"/>
  <c r="AI168" i="6"/>
  <c r="AQ168" i="6"/>
  <c r="AI169" i="6"/>
  <c r="AQ169" i="6"/>
  <c r="AI170" i="6"/>
  <c r="AQ170" i="6"/>
  <c r="AI171" i="6"/>
  <c r="AQ171" i="6"/>
  <c r="AI172" i="6"/>
  <c r="AQ172" i="6"/>
  <c r="AI173" i="6"/>
  <c r="AQ173" i="6"/>
  <c r="AI174" i="6"/>
  <c r="AQ174" i="6"/>
  <c r="AI175" i="6"/>
  <c r="AQ175" i="6"/>
  <c r="AI176" i="6"/>
  <c r="AQ176" i="6"/>
  <c r="AI177" i="6"/>
  <c r="AQ177" i="6"/>
  <c r="AI178" i="6"/>
  <c r="AQ178" i="6"/>
  <c r="AI179" i="6"/>
  <c r="AQ179" i="6"/>
  <c r="AI180" i="6"/>
  <c r="AQ180" i="6"/>
  <c r="AI181" i="6"/>
  <c r="AQ181" i="6"/>
  <c r="AI182" i="6"/>
  <c r="AQ182" i="6"/>
  <c r="AI183" i="6"/>
  <c r="AQ183" i="6"/>
  <c r="AI184" i="6"/>
  <c r="AQ184" i="6"/>
  <c r="AI185" i="6"/>
  <c r="AQ185" i="6"/>
  <c r="AI186" i="6"/>
  <c r="AQ186" i="6"/>
  <c r="AI187" i="6"/>
  <c r="AQ187" i="6"/>
  <c r="AI188" i="6"/>
  <c r="AQ188" i="6"/>
  <c r="AI189" i="6"/>
  <c r="AQ189" i="6"/>
  <c r="AI190" i="6"/>
  <c r="AQ190" i="6"/>
  <c r="AI191" i="6"/>
  <c r="AQ191" i="6"/>
  <c r="AI192" i="6"/>
  <c r="AQ192" i="6"/>
  <c r="AI193" i="6"/>
  <c r="AQ193" i="6"/>
  <c r="AI194" i="6"/>
  <c r="AQ194" i="6"/>
  <c r="AI195" i="6"/>
  <c r="AQ195" i="6"/>
  <c r="T9" i="1"/>
  <c r="AI196" i="6"/>
  <c r="AQ196" i="6"/>
  <c r="AI197" i="6"/>
  <c r="AQ197" i="6"/>
  <c r="AI198" i="6"/>
  <c r="AQ198" i="6"/>
  <c r="AI199" i="6"/>
  <c r="AQ199" i="6"/>
  <c r="AI200" i="6"/>
  <c r="AQ200" i="6"/>
  <c r="AI201" i="6"/>
  <c r="AQ201" i="6"/>
  <c r="AI202" i="6"/>
  <c r="AQ202" i="6"/>
  <c r="AI203" i="6"/>
  <c r="AQ203" i="6"/>
  <c r="AI204" i="6"/>
  <c r="AQ204" i="6"/>
  <c r="AI205" i="6"/>
  <c r="AQ205" i="6"/>
  <c r="AI206" i="6"/>
  <c r="AQ206" i="6"/>
  <c r="AI207" i="6"/>
  <c r="AQ207" i="6"/>
  <c r="AI208" i="6"/>
  <c r="AQ208" i="6"/>
  <c r="AI209" i="6"/>
  <c r="AQ209" i="6"/>
  <c r="AI210" i="6"/>
  <c r="AQ210" i="6"/>
  <c r="AI211" i="6"/>
  <c r="AQ211" i="6"/>
  <c r="AI212" i="6"/>
  <c r="AQ212" i="6"/>
  <c r="AI213" i="6"/>
  <c r="AQ213" i="6"/>
  <c r="AI214" i="6"/>
  <c r="AQ214" i="6"/>
  <c r="AI215" i="6"/>
  <c r="AQ215" i="6"/>
  <c r="AI216" i="6"/>
  <c r="AQ216" i="6"/>
  <c r="AI217" i="6"/>
  <c r="AQ217" i="6"/>
  <c r="AI218" i="6"/>
  <c r="AQ218" i="6"/>
  <c r="AI219" i="6"/>
  <c r="AQ219" i="6"/>
  <c r="AI220" i="6"/>
  <c r="AQ220" i="6"/>
  <c r="AI221" i="6"/>
  <c r="AQ221" i="6"/>
  <c r="AI222" i="6"/>
  <c r="AQ222" i="6"/>
  <c r="AI223" i="6"/>
  <c r="AQ223" i="6"/>
  <c r="AI224" i="6"/>
  <c r="AQ224" i="6"/>
  <c r="AI225" i="6"/>
  <c r="AQ225" i="6"/>
  <c r="AI226" i="6"/>
  <c r="AQ226" i="6"/>
  <c r="AI227" i="6"/>
  <c r="AQ227" i="6"/>
  <c r="AI228" i="6"/>
  <c r="AQ228" i="6"/>
  <c r="AI229" i="6"/>
  <c r="AQ229" i="6"/>
  <c r="AI230" i="6"/>
  <c r="AQ230" i="6"/>
  <c r="T10" i="1"/>
  <c r="AI231" i="6"/>
  <c r="AQ231" i="6"/>
  <c r="AI232" i="6"/>
  <c r="AQ232" i="6"/>
  <c r="AI233" i="6"/>
  <c r="AQ233" i="6"/>
  <c r="AI234" i="6"/>
  <c r="AQ234" i="6"/>
  <c r="AI235" i="6"/>
  <c r="AQ235" i="6"/>
  <c r="AI236" i="6"/>
  <c r="AQ236" i="6"/>
  <c r="AI237" i="6"/>
  <c r="AQ237" i="6"/>
  <c r="AI238" i="6"/>
  <c r="AQ238" i="6"/>
  <c r="AI239" i="6"/>
  <c r="AQ239" i="6"/>
  <c r="AI240" i="6"/>
  <c r="AQ240" i="6"/>
  <c r="AI241" i="6"/>
  <c r="AQ241" i="6"/>
  <c r="AI242" i="6"/>
  <c r="AQ242" i="6"/>
  <c r="AI243" i="6"/>
  <c r="AQ243" i="6"/>
  <c r="AI244" i="6"/>
  <c r="AQ244" i="6"/>
  <c r="AI245" i="6"/>
  <c r="AQ245" i="6"/>
  <c r="AI246" i="6"/>
  <c r="AQ246" i="6"/>
  <c r="AI247" i="6"/>
  <c r="AQ247" i="6"/>
  <c r="AI248" i="6"/>
  <c r="AQ248" i="6"/>
  <c r="AI249" i="6"/>
  <c r="AQ249" i="6"/>
  <c r="AI250" i="6"/>
  <c r="AQ250" i="6"/>
  <c r="AI251" i="6"/>
  <c r="AQ251" i="6"/>
  <c r="AI252" i="6"/>
  <c r="AQ252" i="6"/>
  <c r="AI253" i="6"/>
  <c r="AQ253" i="6"/>
  <c r="AI254" i="6"/>
  <c r="AQ254" i="6"/>
  <c r="AI255" i="6"/>
  <c r="AQ255" i="6"/>
  <c r="T11" i="1"/>
  <c r="AI256" i="6"/>
  <c r="AQ256" i="6"/>
  <c r="AI257" i="6"/>
  <c r="AQ257" i="6"/>
  <c r="AI258" i="6"/>
  <c r="AQ258" i="6"/>
  <c r="AI259" i="6"/>
  <c r="AQ259" i="6"/>
  <c r="AI260" i="6"/>
  <c r="AQ260" i="6"/>
  <c r="AI261" i="6"/>
  <c r="AQ261" i="6"/>
  <c r="AI262" i="6"/>
  <c r="AQ262" i="6"/>
  <c r="AI263" i="6"/>
  <c r="AQ263" i="6"/>
  <c r="AI264" i="6"/>
  <c r="AQ264" i="6"/>
  <c r="AI265" i="6"/>
  <c r="AQ265" i="6"/>
  <c r="AI266" i="6"/>
  <c r="AQ266" i="6"/>
  <c r="AI267" i="6"/>
  <c r="AQ267" i="6"/>
  <c r="AI268" i="6"/>
  <c r="AQ268" i="6"/>
  <c r="AI269" i="6"/>
  <c r="AQ269" i="6"/>
  <c r="AI270" i="6"/>
  <c r="AQ270" i="6"/>
  <c r="AI271" i="6"/>
  <c r="AQ271" i="6"/>
  <c r="AI272" i="6"/>
  <c r="AQ272" i="6"/>
  <c r="AI273" i="6"/>
  <c r="AQ273" i="6"/>
  <c r="AI274" i="6"/>
  <c r="AQ274" i="6"/>
  <c r="AI275" i="6"/>
  <c r="AQ275" i="6"/>
  <c r="AI276" i="6"/>
  <c r="AQ276" i="6"/>
  <c r="AI277" i="6"/>
  <c r="AQ277" i="6"/>
  <c r="AI278" i="6"/>
  <c r="AQ278" i="6"/>
  <c r="AI279" i="6"/>
  <c r="AQ279" i="6"/>
  <c r="AI280" i="6"/>
  <c r="AQ280" i="6"/>
  <c r="AI281" i="6"/>
  <c r="AQ281" i="6"/>
  <c r="AI282" i="6"/>
  <c r="AQ282" i="6"/>
  <c r="AI283" i="6"/>
  <c r="AQ283" i="6"/>
  <c r="T12" i="1"/>
  <c r="AI284" i="6"/>
  <c r="AQ284" i="6"/>
  <c r="AI285" i="6"/>
  <c r="AQ285" i="6"/>
  <c r="AI286" i="6"/>
  <c r="AQ286" i="6"/>
  <c r="AI287" i="6"/>
  <c r="AQ287" i="6"/>
  <c r="AI288" i="6"/>
  <c r="AQ288" i="6"/>
  <c r="AI289" i="6"/>
  <c r="AQ289" i="6"/>
  <c r="AI290" i="6"/>
  <c r="AQ290" i="6"/>
  <c r="AI291" i="6"/>
  <c r="AQ291" i="6"/>
  <c r="AI292" i="6"/>
  <c r="AQ292" i="6"/>
  <c r="AI293" i="6"/>
  <c r="AQ293" i="6"/>
  <c r="AI294" i="6"/>
  <c r="AQ294" i="6"/>
  <c r="AI295" i="6"/>
  <c r="AQ295" i="6"/>
  <c r="AI296" i="6"/>
  <c r="AQ296" i="6"/>
  <c r="AI297" i="6"/>
  <c r="AQ297" i="6"/>
  <c r="AI298" i="6"/>
  <c r="AQ298" i="6"/>
  <c r="AI299" i="6"/>
  <c r="AQ299" i="6"/>
  <c r="AI300" i="6"/>
  <c r="AQ300" i="6"/>
  <c r="AI301" i="6"/>
  <c r="AQ301" i="6"/>
  <c r="AI302" i="6"/>
  <c r="AQ302" i="6"/>
  <c r="AI303" i="6"/>
  <c r="AQ303" i="6"/>
  <c r="AI304" i="6"/>
  <c r="AQ304" i="6"/>
  <c r="AI305" i="6"/>
  <c r="AQ305" i="6"/>
  <c r="T13" i="1"/>
  <c r="AI306" i="6"/>
  <c r="AQ306" i="6"/>
  <c r="AI307" i="6"/>
  <c r="AQ307" i="6"/>
  <c r="AI308" i="6"/>
  <c r="AQ308" i="6"/>
  <c r="AI309" i="6"/>
  <c r="AQ309" i="6"/>
  <c r="AI310" i="6"/>
  <c r="AQ310" i="6"/>
  <c r="AI311" i="6"/>
  <c r="AQ311" i="6"/>
  <c r="AI312" i="6"/>
  <c r="AQ312" i="6"/>
  <c r="AI313" i="6"/>
  <c r="AQ313" i="6"/>
  <c r="AI314" i="6"/>
  <c r="AQ314" i="6"/>
  <c r="AI315" i="6"/>
  <c r="AQ315" i="6"/>
  <c r="AI316" i="6"/>
  <c r="AQ316" i="6"/>
  <c r="AI317" i="6"/>
  <c r="AQ317" i="6"/>
  <c r="AI318" i="6"/>
  <c r="AQ318" i="6"/>
  <c r="AI319" i="6"/>
  <c r="AQ319" i="6"/>
  <c r="AI320" i="6"/>
  <c r="AQ320" i="6"/>
  <c r="AI321" i="6"/>
  <c r="AQ321" i="6"/>
  <c r="AI322" i="6"/>
  <c r="AQ322" i="6"/>
  <c r="AI323" i="6"/>
  <c r="AQ323" i="6"/>
  <c r="AI324" i="6"/>
  <c r="AQ324" i="6"/>
  <c r="AI325" i="6"/>
  <c r="AQ325" i="6"/>
  <c r="AI326" i="6"/>
  <c r="AQ326" i="6"/>
  <c r="AI327" i="6"/>
  <c r="AQ327" i="6"/>
  <c r="AI328" i="6"/>
  <c r="AQ328" i="6"/>
  <c r="T14" i="1"/>
  <c r="AI329" i="6"/>
  <c r="AQ329" i="6"/>
  <c r="AI330" i="6"/>
  <c r="AQ330" i="6"/>
  <c r="AI331" i="6"/>
  <c r="AQ331" i="6"/>
  <c r="AI332" i="6"/>
  <c r="AQ332" i="6"/>
  <c r="AI333" i="6"/>
  <c r="AQ333" i="6"/>
  <c r="AI334" i="6"/>
  <c r="AQ334" i="6"/>
  <c r="AI335" i="6"/>
  <c r="AQ335" i="6"/>
  <c r="AI336" i="6"/>
  <c r="AQ336" i="6"/>
  <c r="AI337" i="6"/>
  <c r="AQ337" i="6"/>
  <c r="AI338" i="6"/>
  <c r="AQ338" i="6"/>
  <c r="AI339" i="6"/>
  <c r="AQ339" i="6"/>
  <c r="AI340" i="6"/>
  <c r="AQ340" i="6"/>
  <c r="AI341" i="6"/>
  <c r="AQ341" i="6"/>
  <c r="AI342" i="6"/>
  <c r="AQ342" i="6"/>
  <c r="AI343" i="6"/>
  <c r="AQ343" i="6"/>
  <c r="AI344" i="6"/>
  <c r="AQ344" i="6"/>
  <c r="AI345" i="6"/>
  <c r="AQ345" i="6"/>
  <c r="AI346" i="6"/>
  <c r="AQ346" i="6"/>
  <c r="AI347" i="6"/>
  <c r="AQ347" i="6"/>
  <c r="AI348" i="6"/>
  <c r="AQ348" i="6"/>
  <c r="AI349" i="6"/>
  <c r="AQ349" i="6"/>
  <c r="AI350" i="6"/>
  <c r="AQ350" i="6"/>
  <c r="AI351" i="6"/>
  <c r="AQ351" i="6"/>
  <c r="AI352" i="6"/>
  <c r="AQ352" i="6"/>
  <c r="AI353" i="6"/>
  <c r="AQ353" i="6"/>
  <c r="T15" i="1"/>
  <c r="AI354" i="6"/>
  <c r="AQ354" i="6"/>
  <c r="AI355" i="6"/>
  <c r="AQ355" i="6"/>
  <c r="AI356" i="6"/>
  <c r="AQ356" i="6"/>
  <c r="AI357" i="6"/>
  <c r="AQ357" i="6"/>
  <c r="AI358" i="6"/>
  <c r="AQ358" i="6"/>
  <c r="AI359" i="6"/>
  <c r="AQ359" i="6"/>
  <c r="AI360" i="6"/>
  <c r="AQ360" i="6"/>
  <c r="AI361" i="6"/>
  <c r="AQ361" i="6"/>
  <c r="AI362" i="6"/>
  <c r="AQ362" i="6"/>
  <c r="AI363" i="6"/>
  <c r="AQ363" i="6"/>
  <c r="AI364" i="6"/>
  <c r="AQ364" i="6"/>
  <c r="AI365" i="6"/>
  <c r="AQ365" i="6"/>
  <c r="AI366" i="6"/>
  <c r="AQ366" i="6"/>
  <c r="AI367" i="6"/>
  <c r="AQ367" i="6"/>
  <c r="AI368" i="6"/>
  <c r="AQ368" i="6"/>
  <c r="AI369" i="6"/>
  <c r="AQ369" i="6"/>
  <c r="AI370" i="6"/>
  <c r="AQ370" i="6"/>
  <c r="AI371" i="6"/>
  <c r="AQ371" i="6"/>
  <c r="AI372" i="6"/>
  <c r="AQ372" i="6"/>
  <c r="AI373" i="6"/>
  <c r="AQ373" i="6"/>
  <c r="AI374" i="6"/>
  <c r="AQ374" i="6"/>
  <c r="AI375" i="6"/>
  <c r="AQ375" i="6"/>
  <c r="AI376" i="6"/>
  <c r="AQ376" i="6"/>
  <c r="AI377" i="6"/>
  <c r="AQ377" i="6"/>
  <c r="AI378" i="6"/>
  <c r="AQ378" i="6"/>
  <c r="T16" i="1"/>
  <c r="AI379" i="6"/>
  <c r="AQ379" i="6"/>
  <c r="AI380" i="6"/>
  <c r="AQ380" i="6"/>
  <c r="AI381" i="6"/>
  <c r="AQ381" i="6"/>
  <c r="AI382" i="6"/>
  <c r="AQ382" i="6"/>
  <c r="AI383" i="6"/>
  <c r="AQ383" i="6"/>
  <c r="AI384" i="6"/>
  <c r="AQ384" i="6"/>
  <c r="AI385" i="6"/>
  <c r="AQ385" i="6"/>
  <c r="AI386" i="6"/>
  <c r="AQ386" i="6"/>
  <c r="AI387" i="6"/>
  <c r="AQ387" i="6"/>
  <c r="AI388" i="6"/>
  <c r="AQ388" i="6"/>
  <c r="AI389" i="6"/>
  <c r="AQ389" i="6"/>
  <c r="AI390" i="6"/>
  <c r="AQ390" i="6"/>
  <c r="AI391" i="6"/>
  <c r="AQ391" i="6"/>
  <c r="AI392" i="6"/>
  <c r="AQ392" i="6"/>
  <c r="AI393" i="6"/>
  <c r="AQ393" i="6"/>
  <c r="AI394" i="6"/>
  <c r="AQ394" i="6"/>
  <c r="AI395" i="6"/>
  <c r="AQ395" i="6"/>
  <c r="AI396" i="6"/>
  <c r="AQ396" i="6"/>
  <c r="AI397" i="6"/>
  <c r="AQ397" i="6"/>
  <c r="AI398" i="6"/>
  <c r="AQ398" i="6"/>
  <c r="AI399" i="6"/>
  <c r="AQ399" i="6"/>
  <c r="AI400" i="6"/>
  <c r="AQ400" i="6"/>
  <c r="AI401" i="6"/>
  <c r="AQ401" i="6"/>
  <c r="AI402" i="6"/>
  <c r="AQ402" i="6"/>
  <c r="AI403" i="6"/>
  <c r="AQ403" i="6"/>
  <c r="AI404" i="6"/>
  <c r="AQ404" i="6"/>
  <c r="AI405" i="6"/>
  <c r="AQ405" i="6"/>
  <c r="T17" i="1"/>
  <c r="AI406" i="6"/>
  <c r="AQ406" i="6"/>
  <c r="AI407" i="6"/>
  <c r="AQ407" i="6"/>
  <c r="AI408" i="6"/>
  <c r="AQ408" i="6"/>
  <c r="AI409" i="6"/>
  <c r="AQ409" i="6"/>
  <c r="AI410" i="6"/>
  <c r="AQ410" i="6"/>
  <c r="AI411" i="6"/>
  <c r="AQ411" i="6"/>
  <c r="AI412" i="6"/>
  <c r="AQ412" i="6"/>
  <c r="AI413" i="6"/>
  <c r="AQ413" i="6"/>
  <c r="AI414" i="6"/>
  <c r="AQ414" i="6"/>
  <c r="AI415" i="6"/>
  <c r="AQ415" i="6"/>
  <c r="AI416" i="6"/>
  <c r="AQ416" i="6"/>
  <c r="AI417" i="6"/>
  <c r="AQ417" i="6"/>
  <c r="AI418" i="6"/>
  <c r="AQ418" i="6"/>
  <c r="AI419" i="6"/>
  <c r="AQ419" i="6"/>
  <c r="AI420" i="6"/>
  <c r="AQ420" i="6"/>
  <c r="AI421" i="6"/>
  <c r="AQ421" i="6"/>
  <c r="AI422" i="6"/>
  <c r="AQ422" i="6"/>
  <c r="AI423" i="6"/>
  <c r="AQ423" i="6"/>
  <c r="AI424" i="6"/>
  <c r="AQ424" i="6"/>
  <c r="AI425" i="6"/>
  <c r="AQ425" i="6"/>
  <c r="AI426" i="6"/>
  <c r="AQ426" i="6"/>
  <c r="AI427" i="6"/>
  <c r="AQ427" i="6"/>
  <c r="AI428" i="6"/>
  <c r="AQ428" i="6"/>
  <c r="AI429" i="6"/>
  <c r="AQ429" i="6"/>
  <c r="AI430" i="6"/>
  <c r="AQ430" i="6"/>
  <c r="AI431" i="6"/>
  <c r="AQ431" i="6"/>
  <c r="T18" i="1"/>
  <c r="AI432" i="6"/>
  <c r="AQ432" i="6"/>
  <c r="AI433" i="6"/>
  <c r="AQ433" i="6"/>
  <c r="AI434" i="6"/>
  <c r="AQ434" i="6"/>
  <c r="AI435" i="6"/>
  <c r="AQ435" i="6"/>
  <c r="AI436" i="6"/>
  <c r="AQ436" i="6"/>
  <c r="AI437" i="6"/>
  <c r="AQ437" i="6"/>
  <c r="AI438" i="6"/>
  <c r="AQ438" i="6"/>
  <c r="AI439" i="6"/>
  <c r="AQ439" i="6"/>
  <c r="AI440" i="6"/>
  <c r="AQ440" i="6"/>
  <c r="AI441" i="6"/>
  <c r="AQ441" i="6"/>
  <c r="AI442" i="6"/>
  <c r="AQ442" i="6"/>
  <c r="AI443" i="6"/>
  <c r="AQ443" i="6"/>
  <c r="AI444" i="6"/>
  <c r="AQ444" i="6"/>
  <c r="AI445" i="6"/>
  <c r="AQ445" i="6"/>
  <c r="AI446" i="6"/>
  <c r="AQ446" i="6"/>
  <c r="AI447" i="6"/>
  <c r="AQ447" i="6"/>
  <c r="AI448" i="6"/>
  <c r="AQ448" i="6"/>
  <c r="AI449" i="6"/>
  <c r="AQ449" i="6"/>
  <c r="AI450" i="6"/>
  <c r="AQ450" i="6"/>
  <c r="AI451" i="6"/>
  <c r="AQ451" i="6"/>
  <c r="AI452" i="6"/>
  <c r="AQ452" i="6"/>
  <c r="AI453" i="6"/>
  <c r="AQ453" i="6"/>
  <c r="AI454" i="6"/>
  <c r="AQ454" i="6"/>
  <c r="AI455" i="6"/>
  <c r="AQ455" i="6"/>
  <c r="AI456" i="6"/>
  <c r="AQ456" i="6"/>
  <c r="AI457" i="6"/>
  <c r="AQ457" i="6"/>
  <c r="AI458" i="6"/>
  <c r="AQ458" i="6"/>
  <c r="AI459" i="6"/>
  <c r="AQ459" i="6"/>
  <c r="AI460" i="6"/>
  <c r="AQ460" i="6"/>
  <c r="AI461" i="6"/>
  <c r="AQ461" i="6"/>
  <c r="AI462" i="6"/>
  <c r="AQ462" i="6"/>
  <c r="AI463" i="6"/>
  <c r="AQ463" i="6"/>
  <c r="AI464" i="6"/>
  <c r="AQ464" i="6"/>
  <c r="AI465" i="6"/>
  <c r="AQ465" i="6"/>
  <c r="AI466" i="6"/>
  <c r="AQ466" i="6"/>
  <c r="AI467" i="6"/>
  <c r="AQ467" i="6"/>
  <c r="AI468" i="6"/>
  <c r="AQ468" i="6"/>
  <c r="T19" i="1"/>
  <c r="AI469" i="6"/>
  <c r="AQ469" i="6"/>
  <c r="AI470" i="6"/>
  <c r="AQ470" i="6"/>
  <c r="AI471" i="6"/>
  <c r="AQ471" i="6"/>
  <c r="AI472" i="6"/>
  <c r="AQ472" i="6"/>
  <c r="AI473" i="6"/>
  <c r="AQ473" i="6"/>
  <c r="AI474" i="6"/>
  <c r="AQ474" i="6"/>
  <c r="AI475" i="6"/>
  <c r="AQ475" i="6"/>
  <c r="AI476" i="6"/>
  <c r="AQ476" i="6"/>
  <c r="AI477" i="6"/>
  <c r="AQ477" i="6"/>
  <c r="AI478" i="6"/>
  <c r="AQ478" i="6"/>
  <c r="AI479" i="6"/>
  <c r="AQ479" i="6"/>
  <c r="AI480" i="6"/>
  <c r="AQ480" i="6"/>
  <c r="AI481" i="6"/>
  <c r="AQ481" i="6"/>
  <c r="AI482" i="6"/>
  <c r="AQ482" i="6"/>
  <c r="AI483" i="6"/>
  <c r="AQ483" i="6"/>
  <c r="AI484" i="6"/>
  <c r="AQ484" i="6"/>
  <c r="AI485" i="6"/>
  <c r="AQ485" i="6"/>
  <c r="AI486" i="6"/>
  <c r="AQ486" i="6"/>
  <c r="AI487" i="6"/>
  <c r="AQ487" i="6"/>
  <c r="AI488" i="6"/>
  <c r="AQ488" i="6"/>
  <c r="AI489" i="6"/>
  <c r="AQ489" i="6"/>
  <c r="AI490" i="6"/>
  <c r="AQ490" i="6"/>
  <c r="AI491" i="6"/>
  <c r="AQ491" i="6"/>
  <c r="AI492" i="6"/>
  <c r="AQ492" i="6"/>
  <c r="AI493" i="6"/>
  <c r="AQ493" i="6"/>
  <c r="AI494" i="6"/>
  <c r="AQ494" i="6"/>
  <c r="T20" i="1"/>
  <c r="AI495" i="6"/>
  <c r="AQ495" i="6"/>
  <c r="AI496" i="6"/>
  <c r="AQ496" i="6"/>
  <c r="AI497" i="6"/>
  <c r="AQ497" i="6"/>
  <c r="AI498" i="6"/>
  <c r="AQ498" i="6"/>
  <c r="AI499" i="6"/>
  <c r="AQ499" i="6"/>
  <c r="AI500" i="6"/>
  <c r="AQ500" i="6"/>
  <c r="AI501" i="6"/>
  <c r="AQ501" i="6"/>
  <c r="AI502" i="6"/>
  <c r="AQ502" i="6"/>
  <c r="AI503" i="6"/>
  <c r="AQ503" i="6"/>
  <c r="AI504" i="6"/>
  <c r="AQ504" i="6"/>
  <c r="AI505" i="6"/>
  <c r="AQ505" i="6"/>
  <c r="AI506" i="6"/>
  <c r="AQ506" i="6"/>
  <c r="AI507" i="6"/>
  <c r="AQ507" i="6"/>
  <c r="AI508" i="6"/>
  <c r="AQ508" i="6"/>
  <c r="AI509" i="6"/>
  <c r="AQ509" i="6"/>
  <c r="AI510" i="6"/>
  <c r="AQ510" i="6"/>
  <c r="AI511" i="6"/>
  <c r="AQ511" i="6"/>
  <c r="AI512" i="6"/>
  <c r="AQ512" i="6"/>
  <c r="AI513" i="6"/>
  <c r="AQ513" i="6"/>
  <c r="AI514" i="6"/>
  <c r="AQ514" i="6"/>
  <c r="AI515" i="6"/>
  <c r="AQ515" i="6"/>
  <c r="AI516" i="6"/>
  <c r="AQ516" i="6"/>
  <c r="AI517" i="6"/>
  <c r="AQ517" i="6"/>
  <c r="AI518" i="6"/>
  <c r="AQ518" i="6"/>
  <c r="AI519" i="6"/>
  <c r="AQ519" i="6"/>
  <c r="AI520" i="6"/>
  <c r="AQ520" i="6"/>
  <c r="AI521" i="6"/>
  <c r="AQ521" i="6"/>
  <c r="T21" i="1"/>
  <c r="AI522" i="6"/>
  <c r="AQ522" i="6"/>
  <c r="AI523" i="6"/>
  <c r="AQ523" i="6"/>
  <c r="AI524" i="6"/>
  <c r="AQ524" i="6"/>
  <c r="AI525" i="6"/>
  <c r="AQ525" i="6"/>
  <c r="AI526" i="6"/>
  <c r="AQ526" i="6"/>
  <c r="AI527" i="6"/>
  <c r="AQ527" i="6"/>
  <c r="AI528" i="6"/>
  <c r="AQ528" i="6"/>
  <c r="AI529" i="6"/>
  <c r="AQ529" i="6"/>
  <c r="AI530" i="6"/>
  <c r="AQ530" i="6"/>
  <c r="AI531" i="6"/>
  <c r="AQ531" i="6"/>
  <c r="AI532" i="6"/>
  <c r="AQ532" i="6"/>
  <c r="AI533" i="6"/>
  <c r="AQ533" i="6"/>
  <c r="AI534" i="6"/>
  <c r="AQ534" i="6"/>
  <c r="AI535" i="6"/>
  <c r="AQ535" i="6"/>
  <c r="AI536" i="6"/>
  <c r="AQ536" i="6"/>
  <c r="AI537" i="6"/>
  <c r="AQ537" i="6"/>
  <c r="AI538" i="6"/>
  <c r="AQ538" i="6"/>
  <c r="AI539" i="6"/>
  <c r="AQ539" i="6"/>
  <c r="AI540" i="6"/>
  <c r="AQ540" i="6"/>
  <c r="AI541" i="6"/>
  <c r="AQ541" i="6"/>
  <c r="AI542" i="6"/>
  <c r="AQ542" i="6"/>
  <c r="AI543" i="6"/>
  <c r="AQ543" i="6"/>
  <c r="AI544" i="6"/>
  <c r="AQ544" i="6"/>
  <c r="AI545" i="6"/>
  <c r="AQ545" i="6"/>
  <c r="AI546" i="6"/>
  <c r="AQ546" i="6"/>
  <c r="AI547" i="6"/>
  <c r="AQ547" i="6"/>
  <c r="AI548" i="6"/>
  <c r="AQ548" i="6"/>
  <c r="AI549" i="6"/>
  <c r="AQ549" i="6"/>
  <c r="AI550" i="6"/>
  <c r="AQ550" i="6"/>
  <c r="T22" i="1"/>
  <c r="AI551" i="6"/>
  <c r="AQ551" i="6"/>
  <c r="AI552" i="6"/>
  <c r="AQ552" i="6"/>
  <c r="AI553" i="6"/>
  <c r="AQ553" i="6"/>
  <c r="AI554" i="6"/>
  <c r="AQ554" i="6"/>
  <c r="AI555" i="6"/>
  <c r="AQ555" i="6"/>
  <c r="AI556" i="6"/>
  <c r="AQ556" i="6"/>
  <c r="AI557" i="6"/>
  <c r="AQ557" i="6"/>
  <c r="AI558" i="6"/>
  <c r="AQ558" i="6"/>
  <c r="AI559" i="6"/>
  <c r="AQ559" i="6"/>
  <c r="AI560" i="6"/>
  <c r="AQ560" i="6"/>
  <c r="AI561" i="6"/>
  <c r="AQ561" i="6"/>
  <c r="AI562" i="6"/>
  <c r="AQ562" i="6"/>
  <c r="AI563" i="6"/>
  <c r="AQ563" i="6"/>
  <c r="AI564" i="6"/>
  <c r="AQ564" i="6"/>
  <c r="AI565" i="6"/>
  <c r="AQ565" i="6"/>
  <c r="AI566" i="6"/>
  <c r="AQ566" i="6"/>
  <c r="AI567" i="6"/>
  <c r="AQ567" i="6"/>
  <c r="AI568" i="6"/>
  <c r="AQ568" i="6"/>
  <c r="AI569" i="6"/>
  <c r="AQ569" i="6"/>
  <c r="AI570" i="6"/>
  <c r="AQ570" i="6"/>
  <c r="AI571" i="6"/>
  <c r="AQ571" i="6"/>
  <c r="AI572" i="6"/>
  <c r="AQ572" i="6"/>
  <c r="T23" i="1"/>
  <c r="AI573" i="6"/>
  <c r="AQ573" i="6"/>
  <c r="AI574" i="6"/>
  <c r="AQ574" i="6"/>
  <c r="AI575" i="6"/>
  <c r="AQ575" i="6"/>
  <c r="AI576" i="6"/>
  <c r="AQ576" i="6"/>
  <c r="AI577" i="6"/>
  <c r="AQ577" i="6"/>
  <c r="AI578" i="6"/>
  <c r="AQ578" i="6"/>
  <c r="AI579" i="6"/>
  <c r="AQ579" i="6"/>
  <c r="AI580" i="6"/>
  <c r="AQ580" i="6"/>
  <c r="AI581" i="6"/>
  <c r="AQ581" i="6"/>
  <c r="AI582" i="6"/>
  <c r="AQ582" i="6"/>
  <c r="AI583" i="6"/>
  <c r="AQ583" i="6"/>
  <c r="AI584" i="6"/>
  <c r="AQ584" i="6"/>
  <c r="AI585" i="6"/>
  <c r="AQ585" i="6"/>
  <c r="AI586" i="6"/>
  <c r="AQ586" i="6"/>
  <c r="AI587" i="6"/>
  <c r="AQ587" i="6"/>
  <c r="AI588" i="6"/>
  <c r="AQ588" i="6"/>
  <c r="AI589" i="6"/>
  <c r="AQ589" i="6"/>
  <c r="AI590" i="6"/>
  <c r="AQ590" i="6"/>
  <c r="AI591" i="6"/>
  <c r="AQ591" i="6"/>
  <c r="AI592" i="6"/>
  <c r="AQ592" i="6"/>
  <c r="AI593" i="6"/>
  <c r="AQ593" i="6"/>
  <c r="AI594" i="6"/>
  <c r="AQ594" i="6"/>
  <c r="AI595" i="6"/>
  <c r="AQ595" i="6"/>
  <c r="AI596" i="6"/>
  <c r="AQ596" i="6"/>
  <c r="AI597" i="6"/>
  <c r="AQ597" i="6"/>
  <c r="AI598" i="6"/>
  <c r="AQ598" i="6"/>
  <c r="AI599" i="6"/>
  <c r="AQ599" i="6"/>
  <c r="AI600" i="6"/>
  <c r="AQ600" i="6"/>
  <c r="AI601" i="6"/>
  <c r="AQ601" i="6"/>
  <c r="T24" i="1"/>
  <c r="AI602" i="6"/>
  <c r="AQ602" i="6"/>
  <c r="AI603" i="6"/>
  <c r="AQ603" i="6"/>
  <c r="AI604" i="6"/>
  <c r="AQ604" i="6"/>
  <c r="AI605" i="6"/>
  <c r="AQ605" i="6"/>
  <c r="AI606" i="6"/>
  <c r="AQ606" i="6"/>
  <c r="AI607" i="6"/>
  <c r="AQ607" i="6"/>
  <c r="AI608" i="6"/>
  <c r="AQ608" i="6"/>
  <c r="AI609" i="6"/>
  <c r="AQ609" i="6"/>
  <c r="AI610" i="6"/>
  <c r="AQ610" i="6"/>
  <c r="AI611" i="6"/>
  <c r="AQ611" i="6"/>
  <c r="AI612" i="6"/>
  <c r="AQ612" i="6"/>
  <c r="AI613" i="6"/>
  <c r="AQ613" i="6"/>
  <c r="AI614" i="6"/>
  <c r="AQ614" i="6"/>
  <c r="AI615" i="6"/>
  <c r="AQ615" i="6"/>
  <c r="AI616" i="6"/>
  <c r="AQ616" i="6"/>
  <c r="AI617" i="6"/>
  <c r="AQ617" i="6"/>
  <c r="AI618" i="6"/>
  <c r="AQ618" i="6"/>
  <c r="AI619" i="6"/>
  <c r="AQ619" i="6"/>
  <c r="AI620" i="6"/>
  <c r="AQ620" i="6"/>
  <c r="AI621" i="6"/>
  <c r="AQ621" i="6"/>
  <c r="AI622" i="6"/>
  <c r="AQ622" i="6"/>
  <c r="AI623" i="6"/>
  <c r="AQ623" i="6"/>
  <c r="T25" i="1"/>
  <c r="AI624" i="6"/>
  <c r="AQ624" i="6"/>
  <c r="AI625" i="6"/>
  <c r="AQ625" i="6"/>
  <c r="AI626" i="6"/>
  <c r="AQ626" i="6"/>
  <c r="AI627" i="6"/>
  <c r="AQ627" i="6"/>
  <c r="AI628" i="6"/>
  <c r="AQ628" i="6"/>
  <c r="AI629" i="6"/>
  <c r="AQ629" i="6"/>
  <c r="AI630" i="6"/>
  <c r="AQ630" i="6"/>
  <c r="AI631" i="6"/>
  <c r="AQ631" i="6"/>
  <c r="AI632" i="6"/>
  <c r="AQ632" i="6"/>
  <c r="AI633" i="6"/>
  <c r="AQ633" i="6"/>
  <c r="AI634" i="6"/>
  <c r="AQ634" i="6"/>
  <c r="AI635" i="6"/>
  <c r="AQ635" i="6"/>
  <c r="AI636" i="6"/>
  <c r="AQ636" i="6"/>
  <c r="AI637" i="6"/>
  <c r="AQ637" i="6"/>
  <c r="AI638" i="6"/>
  <c r="AQ638" i="6"/>
  <c r="AI639" i="6"/>
  <c r="AQ639" i="6"/>
  <c r="AI640" i="6"/>
  <c r="AQ640" i="6"/>
  <c r="AI641" i="6"/>
  <c r="AQ641" i="6"/>
  <c r="AI642" i="6"/>
  <c r="AQ642" i="6"/>
  <c r="AI643" i="6"/>
  <c r="AQ643" i="6"/>
  <c r="AI644" i="6"/>
  <c r="AQ644" i="6"/>
  <c r="AI645" i="6"/>
  <c r="AQ645" i="6"/>
  <c r="AI646" i="6"/>
  <c r="AQ646" i="6"/>
  <c r="AI647" i="6"/>
  <c r="AQ647" i="6"/>
  <c r="AI648" i="6"/>
  <c r="AQ648" i="6"/>
  <c r="AI649" i="6"/>
  <c r="AQ649" i="6"/>
  <c r="T26" i="1"/>
  <c r="AI650" i="6"/>
  <c r="AQ650" i="6"/>
  <c r="AI651" i="6"/>
  <c r="AQ651" i="6"/>
  <c r="AI652" i="6"/>
  <c r="AQ652" i="6"/>
  <c r="AI653" i="6"/>
  <c r="AQ653" i="6"/>
  <c r="AI654" i="6"/>
  <c r="AQ654" i="6"/>
  <c r="AI655" i="6"/>
  <c r="AQ655" i="6"/>
  <c r="AI656" i="6"/>
  <c r="AQ656" i="6"/>
  <c r="AI657" i="6"/>
  <c r="AQ657" i="6"/>
  <c r="AI658" i="6"/>
  <c r="AQ658" i="6"/>
  <c r="AI659" i="6"/>
  <c r="AQ659" i="6"/>
  <c r="AI660" i="6"/>
  <c r="AQ660" i="6"/>
  <c r="AI661" i="6"/>
  <c r="AQ661" i="6"/>
  <c r="AI662" i="6"/>
  <c r="AQ662" i="6"/>
  <c r="AI663" i="6"/>
  <c r="AQ663" i="6"/>
  <c r="AI664" i="6"/>
  <c r="AQ664" i="6"/>
  <c r="AI665" i="6"/>
  <c r="AQ665" i="6"/>
  <c r="AI666" i="6"/>
  <c r="AQ666" i="6"/>
  <c r="AI667" i="6"/>
  <c r="AQ667" i="6"/>
  <c r="AI668" i="6"/>
  <c r="AQ668" i="6"/>
  <c r="AI669" i="6"/>
  <c r="AQ669" i="6"/>
  <c r="AI670" i="6"/>
  <c r="AQ670" i="6"/>
  <c r="T27" i="1"/>
  <c r="AI671" i="6"/>
  <c r="AQ671" i="6"/>
  <c r="AI672" i="6"/>
  <c r="AQ672" i="6"/>
  <c r="AI673" i="6"/>
  <c r="AQ673" i="6"/>
  <c r="AI674" i="6"/>
  <c r="AQ674" i="6"/>
  <c r="AI675" i="6"/>
  <c r="AQ675" i="6"/>
  <c r="AI676" i="6"/>
  <c r="AQ676" i="6"/>
  <c r="AI677" i="6"/>
  <c r="AQ677" i="6"/>
  <c r="AI678" i="6"/>
  <c r="AQ678" i="6"/>
  <c r="AI679" i="6"/>
  <c r="AQ679" i="6"/>
  <c r="AI680" i="6"/>
  <c r="AQ680" i="6"/>
  <c r="AI681" i="6"/>
  <c r="AQ681" i="6"/>
  <c r="AI682" i="6"/>
  <c r="AQ682" i="6"/>
  <c r="AI683" i="6"/>
  <c r="AQ683" i="6"/>
  <c r="AI684" i="6"/>
  <c r="AQ684" i="6"/>
  <c r="AI685" i="6"/>
  <c r="AQ685" i="6"/>
  <c r="AI686" i="6"/>
  <c r="AQ686" i="6"/>
  <c r="AI687" i="6"/>
  <c r="AQ687" i="6"/>
  <c r="AI688" i="6"/>
  <c r="AQ688" i="6"/>
  <c r="AI689" i="6"/>
  <c r="AQ689" i="6"/>
  <c r="AI690" i="6"/>
  <c r="AQ690" i="6"/>
  <c r="AI691" i="6"/>
  <c r="AQ691" i="6"/>
  <c r="AI692" i="6"/>
  <c r="AQ692" i="6"/>
  <c r="AI693" i="6"/>
  <c r="AQ693" i="6"/>
  <c r="AI694" i="6"/>
  <c r="AQ694" i="6"/>
  <c r="AI695" i="6"/>
  <c r="AQ695" i="6"/>
  <c r="AI696" i="6"/>
  <c r="AQ696" i="6"/>
  <c r="T28" i="1"/>
  <c r="AI697" i="6"/>
  <c r="AQ697" i="6"/>
  <c r="AI698" i="6"/>
  <c r="AQ698" i="6"/>
  <c r="AI699" i="6"/>
  <c r="AQ699" i="6"/>
  <c r="AI700" i="6"/>
  <c r="AQ700" i="6"/>
  <c r="AI701" i="6"/>
  <c r="AQ701" i="6"/>
  <c r="AI702" i="6"/>
  <c r="AQ702" i="6"/>
  <c r="AI703" i="6"/>
  <c r="AQ703" i="6"/>
  <c r="AI704" i="6"/>
  <c r="AQ704" i="6"/>
  <c r="AI705" i="6"/>
  <c r="AQ705" i="6"/>
  <c r="AI706" i="6"/>
  <c r="AQ706" i="6"/>
  <c r="AI707" i="6"/>
  <c r="AQ707" i="6"/>
  <c r="AI708" i="6"/>
  <c r="AQ708" i="6"/>
  <c r="AI709" i="6"/>
  <c r="AQ709" i="6"/>
  <c r="AI710" i="6"/>
  <c r="AQ710" i="6"/>
  <c r="AI711" i="6"/>
  <c r="AQ711" i="6"/>
  <c r="AI712" i="6"/>
  <c r="AQ712" i="6"/>
  <c r="AI713" i="6"/>
  <c r="AQ713" i="6"/>
  <c r="AI714" i="6"/>
  <c r="AQ714" i="6"/>
  <c r="AI715" i="6"/>
  <c r="AQ715" i="6"/>
  <c r="AI716" i="6"/>
  <c r="AQ716" i="6"/>
  <c r="AI717" i="6"/>
  <c r="AQ717" i="6"/>
  <c r="T29" i="1"/>
  <c r="AI718" i="6"/>
  <c r="AQ718" i="6"/>
  <c r="AI719" i="6"/>
  <c r="AQ719" i="6"/>
  <c r="AI720" i="6"/>
  <c r="AQ720" i="6"/>
  <c r="AI721" i="6"/>
  <c r="AQ721" i="6"/>
  <c r="AI722" i="6"/>
  <c r="AQ722" i="6"/>
  <c r="AI723" i="6"/>
  <c r="AQ723" i="6"/>
  <c r="AI724" i="6"/>
  <c r="AQ724" i="6"/>
  <c r="AI725" i="6"/>
  <c r="AQ725" i="6"/>
  <c r="AI726" i="6"/>
  <c r="AQ726" i="6"/>
  <c r="AI727" i="6"/>
  <c r="AQ727" i="6"/>
  <c r="AI728" i="6"/>
  <c r="AQ728" i="6"/>
  <c r="AI729" i="6"/>
  <c r="AQ729" i="6"/>
  <c r="AI730" i="6"/>
  <c r="AQ730" i="6"/>
  <c r="AI731" i="6"/>
  <c r="AQ731" i="6"/>
  <c r="AI732" i="6"/>
  <c r="AQ732" i="6"/>
  <c r="AI733" i="6"/>
  <c r="AQ733" i="6"/>
  <c r="AI734" i="6"/>
  <c r="AQ734" i="6"/>
  <c r="AI735" i="6"/>
  <c r="AQ735" i="6"/>
  <c r="AI736" i="6"/>
  <c r="AQ736" i="6"/>
  <c r="AI737" i="6"/>
  <c r="AQ737" i="6"/>
  <c r="T30" i="1"/>
  <c r="AI738" i="6"/>
  <c r="AQ738" i="6"/>
  <c r="AI739" i="6"/>
  <c r="AQ739" i="6"/>
  <c r="AI740" i="6"/>
  <c r="AQ740" i="6"/>
  <c r="AI741" i="6"/>
  <c r="AQ741" i="6"/>
  <c r="AI742" i="6"/>
  <c r="AQ742" i="6"/>
  <c r="AI743" i="6"/>
  <c r="AQ743" i="6"/>
  <c r="AI744" i="6"/>
  <c r="AQ744" i="6"/>
  <c r="AI745" i="6"/>
  <c r="AQ745" i="6"/>
  <c r="AI746" i="6"/>
  <c r="AQ746" i="6"/>
  <c r="AI747" i="6"/>
  <c r="AQ747" i="6"/>
  <c r="AI748" i="6"/>
  <c r="AQ748" i="6"/>
  <c r="AI749" i="6"/>
  <c r="AQ749" i="6"/>
  <c r="AI750" i="6"/>
  <c r="AQ750" i="6"/>
  <c r="AI751" i="6"/>
  <c r="AQ751" i="6"/>
  <c r="AI752" i="6"/>
  <c r="AQ752" i="6"/>
  <c r="AI753" i="6"/>
  <c r="AQ753" i="6"/>
  <c r="AI754" i="6"/>
  <c r="AQ754" i="6"/>
  <c r="AI755" i="6"/>
  <c r="AQ755" i="6"/>
  <c r="AI756" i="6"/>
  <c r="AQ756" i="6"/>
  <c r="AI757" i="6"/>
  <c r="AQ757" i="6"/>
  <c r="AI758" i="6"/>
  <c r="AQ758" i="6"/>
  <c r="AI759" i="6"/>
  <c r="AQ759" i="6"/>
  <c r="AI760" i="6"/>
  <c r="AQ760" i="6"/>
  <c r="AI761" i="6"/>
  <c r="AQ761" i="6"/>
  <c r="AI762" i="6"/>
  <c r="AQ762" i="6"/>
  <c r="AI763" i="6"/>
  <c r="AQ763" i="6"/>
  <c r="AI764" i="6"/>
  <c r="AQ764" i="6"/>
  <c r="AI765" i="6"/>
  <c r="AQ765" i="6"/>
  <c r="AI766" i="6"/>
  <c r="AQ766" i="6"/>
  <c r="AI767" i="6"/>
  <c r="AQ767" i="6"/>
  <c r="AI768" i="6"/>
  <c r="AQ768" i="6"/>
  <c r="AI769" i="6"/>
  <c r="AQ769" i="6"/>
  <c r="AI770" i="6"/>
  <c r="AQ770" i="6"/>
  <c r="AI771" i="6"/>
  <c r="AQ771" i="6"/>
  <c r="AI772" i="6"/>
  <c r="AQ772" i="6"/>
  <c r="AI773" i="6"/>
  <c r="AQ773" i="6"/>
  <c r="AI774" i="6"/>
  <c r="AQ774" i="6"/>
  <c r="AI775" i="6"/>
  <c r="AQ775" i="6"/>
  <c r="AI776" i="6"/>
  <c r="AQ776" i="6"/>
  <c r="AI777" i="6"/>
  <c r="AQ777" i="6"/>
  <c r="AI778" i="6"/>
  <c r="AQ778" i="6"/>
  <c r="AI779" i="6"/>
  <c r="AQ779" i="6"/>
  <c r="T31" i="1"/>
  <c r="AI780" i="6"/>
  <c r="AQ780" i="6"/>
  <c r="AI781" i="6"/>
  <c r="AQ781" i="6"/>
  <c r="AI782" i="6"/>
  <c r="AQ782" i="6"/>
  <c r="AI783" i="6"/>
  <c r="AQ783" i="6"/>
  <c r="AI784" i="6"/>
  <c r="AQ784" i="6"/>
  <c r="AI785" i="6"/>
  <c r="AQ785" i="6"/>
  <c r="AI786" i="6"/>
  <c r="AQ786" i="6"/>
  <c r="AI787" i="6"/>
  <c r="AQ787" i="6"/>
  <c r="AI788" i="6"/>
  <c r="AQ788" i="6"/>
  <c r="AI789" i="6"/>
  <c r="AQ789" i="6"/>
  <c r="AI790" i="6"/>
  <c r="AQ790" i="6"/>
  <c r="AI791" i="6"/>
  <c r="AQ791" i="6"/>
  <c r="AI792" i="6"/>
  <c r="AQ792" i="6"/>
  <c r="AI793" i="6"/>
  <c r="AQ793" i="6"/>
  <c r="AI794" i="6"/>
  <c r="AQ794" i="6"/>
  <c r="AI795" i="6"/>
  <c r="AQ795" i="6"/>
  <c r="AI796" i="6"/>
  <c r="AQ796" i="6"/>
  <c r="AI797" i="6"/>
  <c r="AQ797" i="6"/>
  <c r="AI798" i="6"/>
  <c r="AQ798" i="6"/>
  <c r="AI799" i="6"/>
  <c r="AQ799" i="6"/>
  <c r="AI800" i="6"/>
  <c r="AQ800" i="6"/>
  <c r="AI801" i="6"/>
  <c r="AQ801" i="6"/>
  <c r="AI802" i="6"/>
  <c r="AQ802" i="6"/>
  <c r="AI803" i="6"/>
  <c r="AQ803" i="6"/>
  <c r="AI804" i="6"/>
  <c r="AQ804" i="6"/>
  <c r="AI805" i="6"/>
  <c r="AQ805" i="6"/>
  <c r="AI806" i="6"/>
  <c r="AQ806" i="6"/>
  <c r="AI807" i="6"/>
  <c r="AQ807" i="6"/>
  <c r="AI808" i="6"/>
  <c r="AQ808" i="6"/>
  <c r="AI809" i="6"/>
  <c r="AQ809" i="6"/>
  <c r="AI810" i="6"/>
  <c r="AQ810" i="6"/>
  <c r="AI811" i="6"/>
  <c r="AQ811" i="6"/>
  <c r="AI812" i="6"/>
  <c r="AQ812" i="6"/>
  <c r="AI813" i="6"/>
  <c r="AQ813" i="6"/>
  <c r="AI814" i="6"/>
  <c r="AQ814" i="6"/>
  <c r="AI815" i="6"/>
  <c r="AQ815" i="6"/>
  <c r="AI816" i="6"/>
  <c r="AQ816" i="6"/>
  <c r="AI817" i="6"/>
  <c r="AQ817" i="6"/>
  <c r="AI818" i="6"/>
  <c r="AQ818" i="6"/>
  <c r="AI819" i="6"/>
  <c r="AQ819" i="6"/>
  <c r="AI820" i="6"/>
  <c r="AQ820" i="6"/>
  <c r="AI821" i="6"/>
  <c r="AQ821" i="6"/>
  <c r="AI822" i="6"/>
  <c r="AQ822" i="6"/>
  <c r="AI823" i="6"/>
  <c r="AQ823" i="6"/>
  <c r="AI824" i="6"/>
  <c r="AQ824" i="6"/>
  <c r="AI825" i="6"/>
  <c r="AQ825" i="6"/>
  <c r="AI826" i="6"/>
  <c r="AQ826" i="6"/>
  <c r="AI827" i="6"/>
  <c r="AQ827" i="6"/>
  <c r="AI828" i="6"/>
  <c r="AQ828" i="6"/>
  <c r="AI829" i="6"/>
  <c r="AQ829" i="6"/>
  <c r="AI830" i="6"/>
  <c r="AQ830" i="6"/>
  <c r="AI831" i="6"/>
  <c r="AQ831" i="6"/>
  <c r="AI832" i="6"/>
  <c r="AQ832" i="6"/>
  <c r="AI833" i="6"/>
  <c r="AQ833" i="6"/>
  <c r="AI834" i="6"/>
  <c r="AQ834" i="6"/>
  <c r="AI835" i="6"/>
  <c r="AQ835" i="6"/>
  <c r="AI836" i="6"/>
  <c r="AQ836" i="6"/>
  <c r="AI837" i="6"/>
  <c r="AQ837" i="6"/>
  <c r="AI838" i="6"/>
  <c r="AQ838" i="6"/>
  <c r="AI839" i="6"/>
  <c r="AQ839" i="6"/>
  <c r="T32" i="1"/>
  <c r="AI840" i="6"/>
  <c r="AQ840" i="6"/>
  <c r="AI841" i="6"/>
  <c r="AQ841" i="6"/>
  <c r="AI842" i="6"/>
  <c r="AQ842" i="6"/>
  <c r="AI843" i="6"/>
  <c r="AQ843" i="6"/>
  <c r="AI844" i="6"/>
  <c r="AQ844" i="6"/>
  <c r="AI845" i="6"/>
  <c r="AQ845" i="6"/>
  <c r="AI846" i="6"/>
  <c r="AQ846" i="6"/>
  <c r="AI847" i="6"/>
  <c r="AQ847" i="6"/>
  <c r="AI848" i="6"/>
  <c r="AQ848" i="6"/>
  <c r="AI849" i="6"/>
  <c r="AQ849" i="6"/>
  <c r="AI850" i="6"/>
  <c r="AQ850" i="6"/>
  <c r="AI851" i="6"/>
  <c r="AQ851" i="6"/>
  <c r="AI852" i="6"/>
  <c r="AQ852" i="6"/>
  <c r="AI853" i="6"/>
  <c r="AQ853" i="6"/>
  <c r="AI854" i="6"/>
  <c r="AQ854" i="6"/>
  <c r="AI855" i="6"/>
  <c r="AQ855" i="6"/>
  <c r="AI856" i="6"/>
  <c r="AQ856" i="6"/>
  <c r="AI857" i="6"/>
  <c r="AQ857" i="6"/>
  <c r="AI858" i="6"/>
  <c r="AQ858" i="6"/>
  <c r="T33" i="1"/>
  <c r="AI859" i="6"/>
  <c r="AQ859" i="6"/>
  <c r="AI860" i="6"/>
  <c r="AQ860" i="6"/>
  <c r="AI861" i="6"/>
  <c r="AQ861" i="6"/>
  <c r="AI862" i="6"/>
  <c r="AQ862" i="6"/>
  <c r="AI863" i="6"/>
  <c r="AQ863" i="6"/>
  <c r="AI864" i="6"/>
  <c r="AQ864" i="6"/>
  <c r="AI865" i="6"/>
  <c r="AQ865" i="6"/>
  <c r="AI866" i="6"/>
  <c r="AQ866" i="6"/>
  <c r="AI867" i="6"/>
  <c r="AQ867" i="6"/>
  <c r="AI868" i="6"/>
  <c r="AQ868" i="6"/>
  <c r="AI869" i="6"/>
  <c r="AQ869" i="6"/>
  <c r="AI870" i="6"/>
  <c r="AQ870" i="6"/>
  <c r="AI871" i="6"/>
  <c r="AQ871" i="6"/>
  <c r="AI872" i="6"/>
  <c r="AQ872" i="6"/>
  <c r="AI873" i="6"/>
  <c r="AQ873" i="6"/>
  <c r="AI874" i="6"/>
  <c r="AQ874" i="6"/>
  <c r="AI875" i="6"/>
  <c r="AQ875" i="6"/>
  <c r="AI876" i="6"/>
  <c r="AQ876" i="6"/>
  <c r="AI877" i="6"/>
  <c r="AQ877" i="6"/>
  <c r="AI878" i="6"/>
  <c r="AQ878" i="6"/>
  <c r="AI879" i="6"/>
  <c r="AQ879" i="6"/>
  <c r="AI880" i="6"/>
  <c r="AQ880" i="6"/>
  <c r="AI881" i="6"/>
  <c r="AQ881" i="6"/>
  <c r="AI882" i="6"/>
  <c r="AQ882" i="6"/>
  <c r="AI883" i="6"/>
  <c r="AQ883" i="6"/>
  <c r="AI884" i="6"/>
  <c r="AQ884" i="6"/>
  <c r="AI885" i="6"/>
  <c r="AQ885" i="6"/>
  <c r="AI886" i="6"/>
  <c r="AQ886" i="6"/>
  <c r="AI887" i="6"/>
  <c r="AQ887" i="6"/>
  <c r="T34" i="1"/>
  <c r="AI888" i="6"/>
  <c r="AQ888" i="6"/>
  <c r="AI889" i="6"/>
  <c r="AQ889" i="6"/>
  <c r="AI890" i="6"/>
  <c r="AQ890" i="6"/>
  <c r="AI891" i="6"/>
  <c r="AQ891" i="6"/>
  <c r="AI892" i="6"/>
  <c r="AQ892" i="6"/>
  <c r="AI893" i="6"/>
  <c r="AQ893" i="6"/>
  <c r="AI894" i="6"/>
  <c r="AQ894" i="6"/>
  <c r="AI895" i="6"/>
  <c r="AQ895" i="6"/>
  <c r="AI896" i="6"/>
  <c r="AQ896" i="6"/>
  <c r="AI897" i="6"/>
  <c r="AQ897" i="6"/>
  <c r="AI898" i="6"/>
  <c r="AQ898" i="6"/>
  <c r="AI899" i="6"/>
  <c r="AQ899" i="6"/>
  <c r="AI900" i="6"/>
  <c r="AQ900" i="6"/>
  <c r="AI901" i="6"/>
  <c r="AQ901" i="6"/>
  <c r="AI902" i="6"/>
  <c r="AQ902" i="6"/>
  <c r="AI903" i="6"/>
  <c r="AQ903" i="6"/>
  <c r="AI904" i="6"/>
  <c r="AQ904" i="6"/>
  <c r="AI905" i="6"/>
  <c r="AQ905" i="6"/>
  <c r="AI906" i="6"/>
  <c r="AQ906" i="6"/>
  <c r="T35" i="1"/>
  <c r="AI907" i="6"/>
  <c r="AQ907" i="6"/>
  <c r="AI908" i="6"/>
  <c r="AQ908" i="6"/>
  <c r="AI909" i="6"/>
  <c r="AQ909" i="6"/>
  <c r="AI910" i="6"/>
  <c r="AQ910" i="6"/>
  <c r="AI911" i="6"/>
  <c r="AQ911" i="6"/>
  <c r="AI912" i="6"/>
  <c r="AQ912" i="6"/>
  <c r="AI913" i="6"/>
  <c r="AQ913" i="6"/>
  <c r="AI914" i="6"/>
  <c r="AQ914" i="6"/>
  <c r="AI915" i="6"/>
  <c r="AQ915" i="6"/>
  <c r="AI916" i="6"/>
  <c r="AQ916" i="6"/>
  <c r="AI917" i="6"/>
  <c r="AQ917" i="6"/>
  <c r="AI918" i="6"/>
  <c r="AQ918" i="6"/>
  <c r="AI919" i="6"/>
  <c r="AQ919" i="6"/>
  <c r="AI920" i="6"/>
  <c r="AQ920" i="6"/>
  <c r="AI921" i="6"/>
  <c r="AQ921" i="6"/>
  <c r="AI922" i="6"/>
  <c r="AQ922" i="6"/>
  <c r="AI923" i="6"/>
  <c r="AQ923" i="6"/>
  <c r="AI924" i="6"/>
  <c r="AQ924" i="6"/>
  <c r="AI925" i="6"/>
  <c r="AQ925" i="6"/>
  <c r="AI926" i="6"/>
  <c r="AQ926" i="6"/>
  <c r="AI927" i="6"/>
  <c r="AQ927" i="6"/>
  <c r="AI928" i="6"/>
  <c r="AQ928" i="6"/>
  <c r="AI929" i="6"/>
  <c r="AQ929" i="6"/>
  <c r="AI930" i="6"/>
  <c r="AQ930" i="6"/>
  <c r="AI931" i="6"/>
  <c r="AQ931" i="6"/>
  <c r="T36" i="1"/>
  <c r="AI932" i="6"/>
  <c r="AQ932" i="6"/>
  <c r="AI933" i="6"/>
  <c r="AQ933" i="6"/>
  <c r="AI934" i="6"/>
  <c r="AQ934" i="6"/>
  <c r="AI935" i="6"/>
  <c r="AQ935" i="6"/>
  <c r="AI936" i="6"/>
  <c r="AQ936" i="6"/>
  <c r="AI937" i="6"/>
  <c r="AQ937" i="6"/>
  <c r="AI938" i="6"/>
  <c r="AQ938" i="6"/>
  <c r="AI939" i="6"/>
  <c r="AQ939" i="6"/>
  <c r="AI940" i="6"/>
  <c r="AQ940" i="6"/>
  <c r="AI941" i="6"/>
  <c r="AQ941" i="6"/>
  <c r="AI942" i="6"/>
  <c r="AQ942" i="6"/>
  <c r="AI943" i="6"/>
  <c r="AQ943" i="6"/>
  <c r="AI944" i="6"/>
  <c r="AQ944" i="6"/>
  <c r="AI945" i="6"/>
  <c r="AQ945" i="6"/>
  <c r="AI946" i="6"/>
  <c r="AQ946" i="6"/>
  <c r="AI947" i="6"/>
  <c r="AQ947" i="6"/>
  <c r="AI948" i="6"/>
  <c r="AQ948" i="6"/>
  <c r="T37" i="1"/>
  <c r="AI949" i="6"/>
  <c r="AQ949" i="6"/>
  <c r="AI950" i="6"/>
  <c r="AQ950" i="6"/>
  <c r="AI951" i="6"/>
  <c r="AQ951" i="6"/>
  <c r="AI952" i="6"/>
  <c r="AQ952" i="6"/>
  <c r="AI953" i="6"/>
  <c r="AQ953" i="6"/>
  <c r="AI954" i="6"/>
  <c r="AQ954" i="6"/>
  <c r="AI955" i="6"/>
  <c r="AQ955" i="6"/>
  <c r="AI956" i="6"/>
  <c r="AQ956" i="6"/>
  <c r="AI957" i="6"/>
  <c r="AQ957" i="6"/>
  <c r="AI958" i="6"/>
  <c r="AQ958" i="6"/>
  <c r="AI959" i="6"/>
  <c r="AQ959" i="6"/>
  <c r="AI960" i="6"/>
  <c r="AQ960" i="6"/>
  <c r="AI961" i="6"/>
  <c r="AQ961" i="6"/>
  <c r="AI962" i="6"/>
  <c r="AQ962" i="6"/>
  <c r="AI963" i="6"/>
  <c r="AQ963" i="6"/>
  <c r="AI964" i="6"/>
  <c r="AQ964" i="6"/>
  <c r="AI965" i="6"/>
  <c r="AQ965" i="6"/>
  <c r="AI966" i="6"/>
  <c r="AQ966" i="6"/>
  <c r="AI967" i="6"/>
  <c r="AQ967" i="6"/>
  <c r="AI968" i="6"/>
  <c r="AQ968" i="6"/>
  <c r="AI969" i="6"/>
  <c r="AQ969" i="6"/>
  <c r="AI970" i="6"/>
  <c r="AQ970" i="6"/>
  <c r="AI971" i="6"/>
  <c r="AQ971" i="6"/>
  <c r="AI972" i="6"/>
  <c r="AQ972" i="6"/>
  <c r="AI973" i="6"/>
  <c r="AQ973" i="6"/>
  <c r="AI974" i="6"/>
  <c r="AQ974" i="6"/>
  <c r="AI975" i="6"/>
  <c r="AQ975" i="6"/>
  <c r="AI976" i="6"/>
  <c r="AQ976" i="6"/>
  <c r="AI977" i="6"/>
  <c r="AQ977" i="6"/>
  <c r="AI978" i="6"/>
  <c r="AQ978" i="6"/>
  <c r="AI979" i="6"/>
  <c r="AQ979" i="6"/>
  <c r="AI980" i="6"/>
  <c r="AQ980" i="6"/>
  <c r="AI981" i="6"/>
  <c r="AQ981" i="6"/>
  <c r="AI982" i="6"/>
  <c r="AQ982" i="6"/>
  <c r="AI983" i="6"/>
  <c r="AQ983" i="6"/>
  <c r="AI984" i="6"/>
  <c r="AQ984" i="6"/>
  <c r="AI985" i="6"/>
  <c r="AQ985" i="6"/>
  <c r="T38" i="1"/>
  <c r="AI986" i="6"/>
  <c r="AQ986" i="6"/>
  <c r="AI987" i="6"/>
  <c r="AQ987" i="6"/>
  <c r="AI988" i="6"/>
  <c r="AQ988" i="6"/>
  <c r="AI989" i="6"/>
  <c r="AQ989" i="6"/>
  <c r="AI990" i="6"/>
  <c r="AQ990" i="6"/>
  <c r="AI991" i="6"/>
  <c r="AQ991" i="6"/>
  <c r="AI992" i="6"/>
  <c r="AQ992" i="6"/>
  <c r="AI993" i="6"/>
  <c r="AQ993" i="6"/>
  <c r="AI994" i="6"/>
  <c r="AQ994" i="6"/>
  <c r="AI995" i="6"/>
  <c r="AQ995" i="6"/>
  <c r="AI996" i="6"/>
  <c r="AQ996" i="6"/>
  <c r="AI997" i="6"/>
  <c r="AQ997" i="6"/>
  <c r="AI998" i="6"/>
  <c r="AQ998" i="6"/>
  <c r="AI999" i="6"/>
  <c r="AQ999" i="6"/>
  <c r="AI1000" i="6"/>
  <c r="AQ1000" i="6"/>
  <c r="AI1001" i="6"/>
  <c r="AQ1001" i="6"/>
  <c r="AI1002" i="6"/>
  <c r="AQ1002" i="6"/>
  <c r="AI1003" i="6"/>
  <c r="AQ1003" i="6"/>
  <c r="AI1004" i="6"/>
  <c r="AQ1004" i="6"/>
  <c r="AI1005" i="6"/>
  <c r="AQ1005" i="6"/>
  <c r="AI1006" i="6"/>
  <c r="AQ1006" i="6"/>
  <c r="AI1007" i="6"/>
  <c r="AQ1007" i="6"/>
  <c r="AI1008" i="6"/>
  <c r="AQ1008" i="6"/>
  <c r="AI1009" i="6"/>
  <c r="AQ1009" i="6"/>
  <c r="AI1010" i="6"/>
  <c r="AQ1010" i="6"/>
  <c r="T39" i="1"/>
  <c r="AI1011" i="6"/>
  <c r="AQ1011" i="6"/>
  <c r="AI1012" i="6"/>
  <c r="AQ1012" i="6"/>
  <c r="AI1013" i="6"/>
  <c r="AQ1013" i="6"/>
  <c r="AI1014" i="6"/>
  <c r="AQ1014" i="6"/>
  <c r="AI1015" i="6"/>
  <c r="AQ1015" i="6"/>
  <c r="AI1016" i="6"/>
  <c r="AQ1016" i="6"/>
  <c r="AI1017" i="6"/>
  <c r="AQ1017" i="6"/>
  <c r="AI1018" i="6"/>
  <c r="AQ1018" i="6"/>
  <c r="AI1019" i="6"/>
  <c r="AQ1019" i="6"/>
  <c r="AI1020" i="6"/>
  <c r="AQ1020" i="6"/>
  <c r="AI1021" i="6"/>
  <c r="AQ1021" i="6"/>
  <c r="AI1022" i="6"/>
  <c r="AQ1022" i="6"/>
  <c r="AI1023" i="6"/>
  <c r="AQ1023" i="6"/>
  <c r="AI1024" i="6"/>
  <c r="AQ1024" i="6"/>
  <c r="AI1025" i="6"/>
  <c r="AQ1025" i="6"/>
  <c r="AI1026" i="6"/>
  <c r="AQ1026" i="6"/>
  <c r="AI1027" i="6"/>
  <c r="AQ1027" i="6"/>
  <c r="AI1028" i="6"/>
  <c r="AQ1028" i="6"/>
  <c r="AI1029" i="6"/>
  <c r="AQ1029" i="6"/>
  <c r="AI1030" i="6"/>
  <c r="AQ1030" i="6"/>
  <c r="AI1031" i="6"/>
  <c r="AQ1031" i="6"/>
  <c r="AI1032" i="6"/>
  <c r="AQ1032" i="6"/>
  <c r="AI1033" i="6"/>
  <c r="AQ1033" i="6"/>
  <c r="AI1034" i="6"/>
  <c r="AQ1034" i="6"/>
  <c r="AI1035" i="6"/>
  <c r="AQ1035" i="6"/>
  <c r="AI1036" i="6"/>
  <c r="AQ1036" i="6"/>
  <c r="AI1037" i="6"/>
  <c r="AQ1037" i="6"/>
  <c r="AI1038" i="6"/>
  <c r="AQ1038" i="6"/>
  <c r="AI1039" i="6"/>
  <c r="AQ1039" i="6"/>
  <c r="T40" i="1"/>
  <c r="AI1040" i="6"/>
  <c r="AQ1040" i="6"/>
  <c r="AI1041" i="6"/>
  <c r="AQ1041" i="6"/>
  <c r="AI1042" i="6"/>
  <c r="AQ1042" i="6"/>
  <c r="AI1043" i="6"/>
  <c r="AQ1043" i="6"/>
  <c r="AI1044" i="6"/>
  <c r="AQ1044" i="6"/>
  <c r="AI1045" i="6"/>
  <c r="AQ1045" i="6"/>
  <c r="AI1046" i="6"/>
  <c r="AQ1046" i="6"/>
  <c r="AI1047" i="6"/>
  <c r="AQ1047" i="6"/>
  <c r="AI1048" i="6"/>
  <c r="AQ1048" i="6"/>
  <c r="AI1049" i="6"/>
  <c r="AQ1049" i="6"/>
  <c r="AI1050" i="6"/>
  <c r="AQ1050" i="6"/>
  <c r="AI1051" i="6"/>
  <c r="AQ1051" i="6"/>
  <c r="AI1052" i="6"/>
  <c r="AQ1052" i="6"/>
  <c r="AI1053" i="6"/>
  <c r="AQ1053" i="6"/>
  <c r="AI1054" i="6"/>
  <c r="AQ1054" i="6"/>
  <c r="AI1055" i="6"/>
  <c r="AQ1055" i="6"/>
  <c r="AI1056" i="6"/>
  <c r="AQ1056" i="6"/>
  <c r="AI1057" i="6"/>
  <c r="AQ1057" i="6"/>
  <c r="AI1058" i="6"/>
  <c r="AQ1058" i="6"/>
  <c r="AI1059" i="6"/>
  <c r="AQ1059" i="6"/>
  <c r="AI1060" i="6"/>
  <c r="AQ1060" i="6"/>
  <c r="T41" i="1"/>
  <c r="AI1061" i="6"/>
  <c r="AQ1061" i="6"/>
  <c r="AI1062" i="6"/>
  <c r="AQ1062" i="6"/>
  <c r="AI1063" i="6"/>
  <c r="AQ1063" i="6"/>
  <c r="AI1064" i="6"/>
  <c r="AQ1064" i="6"/>
  <c r="AI1065" i="6"/>
  <c r="AQ1065" i="6"/>
  <c r="AI1066" i="6"/>
  <c r="AQ1066" i="6"/>
  <c r="AI1067" i="6"/>
  <c r="AQ1067" i="6"/>
  <c r="AI1068" i="6"/>
  <c r="AQ1068" i="6"/>
  <c r="AI1069" i="6"/>
  <c r="AQ1069" i="6"/>
  <c r="AI1070" i="6"/>
  <c r="AQ1070" i="6"/>
  <c r="AI1071" i="6"/>
  <c r="AQ1071" i="6"/>
  <c r="AI1072" i="6"/>
  <c r="AQ1072" i="6"/>
  <c r="AI1073" i="6"/>
  <c r="AQ1073" i="6"/>
  <c r="AI1074" i="6"/>
  <c r="AQ1074" i="6"/>
  <c r="AI1075" i="6"/>
  <c r="AQ1075" i="6"/>
  <c r="AI1076" i="6"/>
  <c r="AQ1076" i="6"/>
  <c r="AI1077" i="6"/>
  <c r="AQ1077" i="6"/>
  <c r="AI1078" i="6"/>
  <c r="AQ1078" i="6"/>
  <c r="AI1079" i="6"/>
  <c r="AQ1079" i="6"/>
  <c r="AI1080" i="6"/>
  <c r="AQ1080" i="6"/>
  <c r="AI1081" i="6"/>
  <c r="AQ1081" i="6"/>
  <c r="AI1082" i="6"/>
  <c r="AQ1082" i="6"/>
  <c r="AI1083" i="6"/>
  <c r="AQ1083" i="6"/>
  <c r="AI1084" i="6"/>
  <c r="AQ1084" i="6"/>
  <c r="AI1085" i="6"/>
  <c r="AQ1085" i="6"/>
  <c r="AI1086" i="6"/>
  <c r="AQ1086" i="6"/>
  <c r="AI1087" i="6"/>
  <c r="AQ1087" i="6"/>
  <c r="T42" i="1"/>
  <c r="AI1088" i="6"/>
  <c r="AQ1088" i="6"/>
  <c r="AI1089" i="6"/>
  <c r="AQ1089" i="6"/>
  <c r="AI1090" i="6"/>
  <c r="AQ1090" i="6"/>
  <c r="AI1091" i="6"/>
  <c r="AQ1091" i="6"/>
  <c r="AI1092" i="6"/>
  <c r="AQ1092" i="6"/>
  <c r="AI1093" i="6"/>
  <c r="AQ1093" i="6"/>
  <c r="AI1094" i="6"/>
  <c r="AQ1094" i="6"/>
  <c r="AI1095" i="6"/>
  <c r="AQ1095" i="6"/>
  <c r="AI1096" i="6"/>
  <c r="AQ1096" i="6"/>
  <c r="AI1097" i="6"/>
  <c r="AQ1097" i="6"/>
  <c r="AI1098" i="6"/>
  <c r="AQ1098" i="6"/>
  <c r="AI1099" i="6"/>
  <c r="AQ1099" i="6"/>
  <c r="AI1100" i="6"/>
  <c r="AQ1100" i="6"/>
  <c r="AI1101" i="6"/>
  <c r="AQ1101" i="6"/>
  <c r="AI1102" i="6"/>
  <c r="AQ1102" i="6"/>
  <c r="AI1103" i="6"/>
  <c r="AQ1103" i="6"/>
  <c r="AI1104" i="6"/>
  <c r="AQ1104" i="6"/>
  <c r="AI1105" i="6"/>
  <c r="AQ1105" i="6"/>
  <c r="AI1106" i="6"/>
  <c r="AQ1106" i="6"/>
  <c r="AI1107" i="6"/>
  <c r="AQ1107" i="6"/>
  <c r="AI1108" i="6"/>
  <c r="AQ1108" i="6"/>
  <c r="AI1109" i="6"/>
  <c r="AQ1109" i="6"/>
  <c r="AI1110" i="6"/>
  <c r="AQ1110" i="6"/>
  <c r="AI1111" i="6"/>
  <c r="AQ1111" i="6"/>
  <c r="AI1112" i="6"/>
  <c r="AQ1112" i="6"/>
  <c r="AI1113" i="6"/>
  <c r="AQ1113" i="6"/>
  <c r="BB5" i="6"/>
  <c r="BB4" i="6"/>
  <c r="AJ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2" i="5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306" i="6"/>
  <c r="AL307" i="6"/>
  <c r="AL308" i="6"/>
  <c r="AL309" i="6"/>
  <c r="AL310" i="6"/>
  <c r="AL311" i="6"/>
  <c r="AL312" i="6"/>
  <c r="AL313" i="6"/>
  <c r="AL314" i="6"/>
  <c r="AL315" i="6"/>
  <c r="AL316" i="6"/>
  <c r="AL317" i="6"/>
  <c r="AL318" i="6"/>
  <c r="AL319" i="6"/>
  <c r="AL320" i="6"/>
  <c r="AL321" i="6"/>
  <c r="AL322" i="6"/>
  <c r="AL323" i="6"/>
  <c r="AL324" i="6"/>
  <c r="AL325" i="6"/>
  <c r="AL326" i="6"/>
  <c r="AL327" i="6"/>
  <c r="AL328" i="6"/>
  <c r="AL329" i="6"/>
  <c r="AL330" i="6"/>
  <c r="AL331" i="6"/>
  <c r="AL332" i="6"/>
  <c r="AL333" i="6"/>
  <c r="AL334" i="6"/>
  <c r="AL335" i="6"/>
  <c r="AL336" i="6"/>
  <c r="AL337" i="6"/>
  <c r="AL338" i="6"/>
  <c r="AL339" i="6"/>
  <c r="AL340" i="6"/>
  <c r="AL341" i="6"/>
  <c r="AL342" i="6"/>
  <c r="AL343" i="6"/>
  <c r="AL344" i="6"/>
  <c r="AL345" i="6"/>
  <c r="AL346" i="6"/>
  <c r="AL347" i="6"/>
  <c r="AL348" i="6"/>
  <c r="AL349" i="6"/>
  <c r="AL350" i="6"/>
  <c r="AL351" i="6"/>
  <c r="AL352" i="6"/>
  <c r="AL353" i="6"/>
  <c r="AL354" i="6"/>
  <c r="AL355" i="6"/>
  <c r="AL356" i="6"/>
  <c r="AL357" i="6"/>
  <c r="AL358" i="6"/>
  <c r="AL359" i="6"/>
  <c r="AL360" i="6"/>
  <c r="AL361" i="6"/>
  <c r="AL362" i="6"/>
  <c r="AL363" i="6"/>
  <c r="AL364" i="6"/>
  <c r="AL365" i="6"/>
  <c r="AL366" i="6"/>
  <c r="AL367" i="6"/>
  <c r="AL368" i="6"/>
  <c r="AL369" i="6"/>
  <c r="AL370" i="6"/>
  <c r="AL371" i="6"/>
  <c r="AL372" i="6"/>
  <c r="AL373" i="6"/>
  <c r="AL374" i="6"/>
  <c r="AL375" i="6"/>
  <c r="AL376" i="6"/>
  <c r="AL377" i="6"/>
  <c r="AL378" i="6"/>
  <c r="AL379" i="6"/>
  <c r="AL380" i="6"/>
  <c r="AL381" i="6"/>
  <c r="AL382" i="6"/>
  <c r="AL383" i="6"/>
  <c r="AL384" i="6"/>
  <c r="AL385" i="6"/>
  <c r="AL386" i="6"/>
  <c r="AL387" i="6"/>
  <c r="AL388" i="6"/>
  <c r="AL389" i="6"/>
  <c r="AL390" i="6"/>
  <c r="AL391" i="6"/>
  <c r="AL392" i="6"/>
  <c r="AL393" i="6"/>
  <c r="AL394" i="6"/>
  <c r="AL395" i="6"/>
  <c r="AL396" i="6"/>
  <c r="AL397" i="6"/>
  <c r="AL398" i="6"/>
  <c r="AL399" i="6"/>
  <c r="AL400" i="6"/>
  <c r="AL401" i="6"/>
  <c r="AL402" i="6"/>
  <c r="AL403" i="6"/>
  <c r="AL404" i="6"/>
  <c r="AL405" i="6"/>
  <c r="AL406" i="6"/>
  <c r="AL407" i="6"/>
  <c r="AL408" i="6"/>
  <c r="AL409" i="6"/>
  <c r="AL410" i="6"/>
  <c r="AL411" i="6"/>
  <c r="AL412" i="6"/>
  <c r="AL413" i="6"/>
  <c r="AL414" i="6"/>
  <c r="AL415" i="6"/>
  <c r="AL416" i="6"/>
  <c r="AL417" i="6"/>
  <c r="AL418" i="6"/>
  <c r="AL419" i="6"/>
  <c r="AL420" i="6"/>
  <c r="AL421" i="6"/>
  <c r="AL422" i="6"/>
  <c r="AL423" i="6"/>
  <c r="AL424" i="6"/>
  <c r="AL425" i="6"/>
  <c r="AL426" i="6"/>
  <c r="AL427" i="6"/>
  <c r="AL428" i="6"/>
  <c r="AL429" i="6"/>
  <c r="AL430" i="6"/>
  <c r="AL431" i="6"/>
  <c r="AL432" i="6"/>
  <c r="AL433" i="6"/>
  <c r="AL434" i="6"/>
  <c r="AL435" i="6"/>
  <c r="AL436" i="6"/>
  <c r="AL437" i="6"/>
  <c r="AL438" i="6"/>
  <c r="AL439" i="6"/>
  <c r="AL440" i="6"/>
  <c r="AL441" i="6"/>
  <c r="AL442" i="6"/>
  <c r="AL443" i="6"/>
  <c r="AL444" i="6"/>
  <c r="AL445" i="6"/>
  <c r="AL446" i="6"/>
  <c r="AL447" i="6"/>
  <c r="AL448" i="6"/>
  <c r="AL449" i="6"/>
  <c r="AL450" i="6"/>
  <c r="AL451" i="6"/>
  <c r="AL452" i="6"/>
  <c r="AL453" i="6"/>
  <c r="AL454" i="6"/>
  <c r="AL455" i="6"/>
  <c r="AL456" i="6"/>
  <c r="AL457" i="6"/>
  <c r="AL458" i="6"/>
  <c r="AL459" i="6"/>
  <c r="AL460" i="6"/>
  <c r="AL461" i="6"/>
  <c r="AL462" i="6"/>
  <c r="AL463" i="6"/>
  <c r="AL464" i="6"/>
  <c r="AL465" i="6"/>
  <c r="AL466" i="6"/>
  <c r="AL467" i="6"/>
  <c r="AL468" i="6"/>
  <c r="AL469" i="6"/>
  <c r="AL470" i="6"/>
  <c r="AL471" i="6"/>
  <c r="AL472" i="6"/>
  <c r="AL473" i="6"/>
  <c r="AL474" i="6"/>
  <c r="AL475" i="6"/>
  <c r="AL476" i="6"/>
  <c r="AL477" i="6"/>
  <c r="AL478" i="6"/>
  <c r="AL479" i="6"/>
  <c r="AL480" i="6"/>
  <c r="AL481" i="6"/>
  <c r="AL482" i="6"/>
  <c r="AL483" i="6"/>
  <c r="AL484" i="6"/>
  <c r="AL485" i="6"/>
  <c r="AL486" i="6"/>
  <c r="AL487" i="6"/>
  <c r="AL488" i="6"/>
  <c r="AL489" i="6"/>
  <c r="AL490" i="6"/>
  <c r="AL491" i="6"/>
  <c r="AL492" i="6"/>
  <c r="AL493" i="6"/>
  <c r="AL494" i="6"/>
  <c r="AL495" i="6"/>
  <c r="AL496" i="6"/>
  <c r="AL497" i="6"/>
  <c r="AL498" i="6"/>
  <c r="AL499" i="6"/>
  <c r="AL500" i="6"/>
  <c r="AL501" i="6"/>
  <c r="AL502" i="6"/>
  <c r="AL503" i="6"/>
  <c r="AL504" i="6"/>
  <c r="AL505" i="6"/>
  <c r="AL506" i="6"/>
  <c r="AL507" i="6"/>
  <c r="AL508" i="6"/>
  <c r="AL509" i="6"/>
  <c r="AL510" i="6"/>
  <c r="AL511" i="6"/>
  <c r="AL512" i="6"/>
  <c r="AL513" i="6"/>
  <c r="AL514" i="6"/>
  <c r="AL515" i="6"/>
  <c r="AL516" i="6"/>
  <c r="AL517" i="6"/>
  <c r="AL518" i="6"/>
  <c r="AL519" i="6"/>
  <c r="AL520" i="6"/>
  <c r="AL521" i="6"/>
  <c r="AL522" i="6"/>
  <c r="AL523" i="6"/>
  <c r="AL524" i="6"/>
  <c r="AL525" i="6"/>
  <c r="AL526" i="6"/>
  <c r="AL527" i="6"/>
  <c r="AL528" i="6"/>
  <c r="AL529" i="6"/>
  <c r="AL530" i="6"/>
  <c r="AL531" i="6"/>
  <c r="AL532" i="6"/>
  <c r="AL533" i="6"/>
  <c r="AL534" i="6"/>
  <c r="AL535" i="6"/>
  <c r="AL536" i="6"/>
  <c r="AL537" i="6"/>
  <c r="AL538" i="6"/>
  <c r="AL539" i="6"/>
  <c r="AL540" i="6"/>
  <c r="AL541" i="6"/>
  <c r="AL542" i="6"/>
  <c r="AL543" i="6"/>
  <c r="AL544" i="6"/>
  <c r="AL545" i="6"/>
  <c r="AL546" i="6"/>
  <c r="AL547" i="6"/>
  <c r="AL548" i="6"/>
  <c r="AL549" i="6"/>
  <c r="AL550" i="6"/>
  <c r="AL551" i="6"/>
  <c r="AL552" i="6"/>
  <c r="AL553" i="6"/>
  <c r="AL554" i="6"/>
  <c r="AL555" i="6"/>
  <c r="AL556" i="6"/>
  <c r="AL557" i="6"/>
  <c r="AL558" i="6"/>
  <c r="AL559" i="6"/>
  <c r="AL560" i="6"/>
  <c r="AL561" i="6"/>
  <c r="AL562" i="6"/>
  <c r="AL563" i="6"/>
  <c r="AL564" i="6"/>
  <c r="AL565" i="6"/>
  <c r="AL566" i="6"/>
  <c r="AL567" i="6"/>
  <c r="AL568" i="6"/>
  <c r="AL569" i="6"/>
  <c r="AL570" i="6"/>
  <c r="AL571" i="6"/>
  <c r="AL572" i="6"/>
  <c r="AL573" i="6"/>
  <c r="AL574" i="6"/>
  <c r="AL575" i="6"/>
  <c r="AL576" i="6"/>
  <c r="AL577" i="6"/>
  <c r="AL578" i="6"/>
  <c r="AL579" i="6"/>
  <c r="AL580" i="6"/>
  <c r="AL581" i="6"/>
  <c r="AL582" i="6"/>
  <c r="AL583" i="6"/>
  <c r="AL584" i="6"/>
  <c r="AL585" i="6"/>
  <c r="AL586" i="6"/>
  <c r="AL587" i="6"/>
  <c r="AL588" i="6"/>
  <c r="AL589" i="6"/>
  <c r="AL590" i="6"/>
  <c r="AL591" i="6"/>
  <c r="AL592" i="6"/>
  <c r="AL593" i="6"/>
  <c r="AL594" i="6"/>
  <c r="AL595" i="6"/>
  <c r="AL596" i="6"/>
  <c r="AL597" i="6"/>
  <c r="AL598" i="6"/>
  <c r="AL599" i="6"/>
  <c r="AL600" i="6"/>
  <c r="AL601" i="6"/>
  <c r="AL602" i="6"/>
  <c r="AL603" i="6"/>
  <c r="AL604" i="6"/>
  <c r="AL605" i="6"/>
  <c r="AL606" i="6"/>
  <c r="AL607" i="6"/>
  <c r="AL608" i="6"/>
  <c r="AL609" i="6"/>
  <c r="AL610" i="6"/>
  <c r="AL611" i="6"/>
  <c r="AL612" i="6"/>
  <c r="AL613" i="6"/>
  <c r="AL614" i="6"/>
  <c r="AL615" i="6"/>
  <c r="AL616" i="6"/>
  <c r="AL617" i="6"/>
  <c r="AL618" i="6"/>
  <c r="AL619" i="6"/>
  <c r="AL620" i="6"/>
  <c r="AL621" i="6"/>
  <c r="AL622" i="6"/>
  <c r="AL623" i="6"/>
  <c r="AL624" i="6"/>
  <c r="AL625" i="6"/>
  <c r="AL626" i="6"/>
  <c r="AL627" i="6"/>
  <c r="AL628" i="6"/>
  <c r="AL629" i="6"/>
  <c r="AL630" i="6"/>
  <c r="AL631" i="6"/>
  <c r="AL632" i="6"/>
  <c r="AL633" i="6"/>
  <c r="AL634" i="6"/>
  <c r="AL635" i="6"/>
  <c r="AL636" i="6"/>
  <c r="AL637" i="6"/>
  <c r="AL638" i="6"/>
  <c r="AL639" i="6"/>
  <c r="AL640" i="6"/>
  <c r="AL641" i="6"/>
  <c r="AL642" i="6"/>
  <c r="AL643" i="6"/>
  <c r="AL644" i="6"/>
  <c r="AL645" i="6"/>
  <c r="AL646" i="6"/>
  <c r="AL647" i="6"/>
  <c r="AL648" i="6"/>
  <c r="AL649" i="6"/>
  <c r="AL650" i="6"/>
  <c r="AL651" i="6"/>
  <c r="AL652" i="6"/>
  <c r="AL653" i="6"/>
  <c r="AL654" i="6"/>
  <c r="AL655" i="6"/>
  <c r="AL656" i="6"/>
  <c r="AL657" i="6"/>
  <c r="AL658" i="6"/>
  <c r="AL659" i="6"/>
  <c r="AL660" i="6"/>
  <c r="AL661" i="6"/>
  <c r="AL662" i="6"/>
  <c r="AL663" i="6"/>
  <c r="AL664" i="6"/>
  <c r="AL665" i="6"/>
  <c r="AL666" i="6"/>
  <c r="AL667" i="6"/>
  <c r="AL668" i="6"/>
  <c r="AL669" i="6"/>
  <c r="AL670" i="6"/>
  <c r="AL671" i="6"/>
  <c r="AL672" i="6"/>
  <c r="AL673" i="6"/>
  <c r="AL674" i="6"/>
  <c r="AL675" i="6"/>
  <c r="AL676" i="6"/>
  <c r="AL677" i="6"/>
  <c r="AL678" i="6"/>
  <c r="AL679" i="6"/>
  <c r="AL680" i="6"/>
  <c r="AL681" i="6"/>
  <c r="AL682" i="6"/>
  <c r="AL683" i="6"/>
  <c r="AL684" i="6"/>
  <c r="AL685" i="6"/>
  <c r="AL686" i="6"/>
  <c r="AL687" i="6"/>
  <c r="AL688" i="6"/>
  <c r="AL689" i="6"/>
  <c r="AL690" i="6"/>
  <c r="AL691" i="6"/>
  <c r="AL692" i="6"/>
  <c r="AL693" i="6"/>
  <c r="AL694" i="6"/>
  <c r="AL695" i="6"/>
  <c r="AL696" i="6"/>
  <c r="AL697" i="6"/>
  <c r="AL698" i="6"/>
  <c r="AL699" i="6"/>
  <c r="AL700" i="6"/>
  <c r="AL701" i="6"/>
  <c r="AL702" i="6"/>
  <c r="AL703" i="6"/>
  <c r="AL704" i="6"/>
  <c r="AL705" i="6"/>
  <c r="AL706" i="6"/>
  <c r="AL707" i="6"/>
  <c r="AL708" i="6"/>
  <c r="AL709" i="6"/>
  <c r="AL710" i="6"/>
  <c r="AL711" i="6"/>
  <c r="AL712" i="6"/>
  <c r="AL713" i="6"/>
  <c r="AL714" i="6"/>
  <c r="AL715" i="6"/>
  <c r="AL716" i="6"/>
  <c r="AL717" i="6"/>
  <c r="AL718" i="6"/>
  <c r="AL719" i="6"/>
  <c r="AL720" i="6"/>
  <c r="AL721" i="6"/>
  <c r="AL722" i="6"/>
  <c r="AL723" i="6"/>
  <c r="AL724" i="6"/>
  <c r="AL725" i="6"/>
  <c r="AL726" i="6"/>
  <c r="AL727" i="6"/>
  <c r="AL728" i="6"/>
  <c r="AL729" i="6"/>
  <c r="AL730" i="6"/>
  <c r="AL731" i="6"/>
  <c r="AL732" i="6"/>
  <c r="AL733" i="6"/>
  <c r="AL734" i="6"/>
  <c r="AL735" i="6"/>
  <c r="AL736" i="6"/>
  <c r="AL737" i="6"/>
  <c r="AL738" i="6"/>
  <c r="AL739" i="6"/>
  <c r="AL740" i="6"/>
  <c r="AL741" i="6"/>
  <c r="AL742" i="6"/>
  <c r="AL743" i="6"/>
  <c r="AL744" i="6"/>
  <c r="AL745" i="6"/>
  <c r="AL746" i="6"/>
  <c r="AL747" i="6"/>
  <c r="AL748" i="6"/>
  <c r="AL749" i="6"/>
  <c r="AL750" i="6"/>
  <c r="AL751" i="6"/>
  <c r="AL752" i="6"/>
  <c r="AL753" i="6"/>
  <c r="AL754" i="6"/>
  <c r="AL755" i="6"/>
  <c r="AL756" i="6"/>
  <c r="AL757" i="6"/>
  <c r="AL758" i="6"/>
  <c r="AL759" i="6"/>
  <c r="AL760" i="6"/>
  <c r="AL761" i="6"/>
  <c r="AL762" i="6"/>
  <c r="AL763" i="6"/>
  <c r="AL764" i="6"/>
  <c r="AL765" i="6"/>
  <c r="AL766" i="6"/>
  <c r="AL767" i="6"/>
  <c r="AL768" i="6"/>
  <c r="AL769" i="6"/>
  <c r="AL770" i="6"/>
  <c r="AL771" i="6"/>
  <c r="AL772" i="6"/>
  <c r="AL773" i="6"/>
  <c r="AL774" i="6"/>
  <c r="AL775" i="6"/>
  <c r="AL776" i="6"/>
  <c r="AL777" i="6"/>
  <c r="AL778" i="6"/>
  <c r="AL779" i="6"/>
  <c r="AL780" i="6"/>
  <c r="AL781" i="6"/>
  <c r="AL782" i="6"/>
  <c r="AL783" i="6"/>
  <c r="AL784" i="6"/>
  <c r="AL785" i="6"/>
  <c r="AL786" i="6"/>
  <c r="AL787" i="6"/>
  <c r="AL788" i="6"/>
  <c r="AL789" i="6"/>
  <c r="AL790" i="6"/>
  <c r="AL791" i="6"/>
  <c r="AL792" i="6"/>
  <c r="AL793" i="6"/>
  <c r="AL794" i="6"/>
  <c r="AL795" i="6"/>
  <c r="AL796" i="6"/>
  <c r="AL797" i="6"/>
  <c r="AL798" i="6"/>
  <c r="AL799" i="6"/>
  <c r="AL800" i="6"/>
  <c r="AL801" i="6"/>
  <c r="AL802" i="6"/>
  <c r="AL803" i="6"/>
  <c r="AL804" i="6"/>
  <c r="AL805" i="6"/>
  <c r="AL806" i="6"/>
  <c r="AL807" i="6"/>
  <c r="AL808" i="6"/>
  <c r="AL809" i="6"/>
  <c r="AL810" i="6"/>
  <c r="AL811" i="6"/>
  <c r="AL812" i="6"/>
  <c r="AL813" i="6"/>
  <c r="AL814" i="6"/>
  <c r="AL815" i="6"/>
  <c r="AL816" i="6"/>
  <c r="AL817" i="6"/>
  <c r="AL818" i="6"/>
  <c r="AL819" i="6"/>
  <c r="AL820" i="6"/>
  <c r="AL821" i="6"/>
  <c r="AL822" i="6"/>
  <c r="AL823" i="6"/>
  <c r="AL824" i="6"/>
  <c r="AL825" i="6"/>
  <c r="AL826" i="6"/>
  <c r="AL827" i="6"/>
  <c r="AL828" i="6"/>
  <c r="AL829" i="6"/>
  <c r="AL830" i="6"/>
  <c r="AL831" i="6"/>
  <c r="AL832" i="6"/>
  <c r="AL833" i="6"/>
  <c r="AL834" i="6"/>
  <c r="AL835" i="6"/>
  <c r="AL836" i="6"/>
  <c r="AL837" i="6"/>
  <c r="AL838" i="6"/>
  <c r="AL839" i="6"/>
  <c r="AL840" i="6"/>
  <c r="AL841" i="6"/>
  <c r="AL842" i="6"/>
  <c r="AL843" i="6"/>
  <c r="AL844" i="6"/>
  <c r="AL845" i="6"/>
  <c r="AL846" i="6"/>
  <c r="AL847" i="6"/>
  <c r="AL848" i="6"/>
  <c r="AL849" i="6"/>
  <c r="AL850" i="6"/>
  <c r="AL851" i="6"/>
  <c r="AL852" i="6"/>
  <c r="AL853" i="6"/>
  <c r="AL854" i="6"/>
  <c r="AL855" i="6"/>
  <c r="AL856" i="6"/>
  <c r="AL857" i="6"/>
  <c r="AL858" i="6"/>
  <c r="AL859" i="6"/>
  <c r="AL860" i="6"/>
  <c r="AL861" i="6"/>
  <c r="AL862" i="6"/>
  <c r="AL863" i="6"/>
  <c r="AL864" i="6"/>
  <c r="AL865" i="6"/>
  <c r="AL866" i="6"/>
  <c r="AL867" i="6"/>
  <c r="AL868" i="6"/>
  <c r="AL869" i="6"/>
  <c r="AL870" i="6"/>
  <c r="AL871" i="6"/>
  <c r="AL872" i="6"/>
  <c r="AL873" i="6"/>
  <c r="AL874" i="6"/>
  <c r="AL875" i="6"/>
  <c r="AL876" i="6"/>
  <c r="AL877" i="6"/>
  <c r="AL878" i="6"/>
  <c r="AL879" i="6"/>
  <c r="AL880" i="6"/>
  <c r="AL881" i="6"/>
  <c r="AL882" i="6"/>
  <c r="AL883" i="6"/>
  <c r="AL884" i="6"/>
  <c r="AL885" i="6"/>
  <c r="AL886" i="6"/>
  <c r="AL887" i="6"/>
  <c r="AL888" i="6"/>
  <c r="AL889" i="6"/>
  <c r="AL890" i="6"/>
  <c r="AL891" i="6"/>
  <c r="AL892" i="6"/>
  <c r="AL893" i="6"/>
  <c r="AL894" i="6"/>
  <c r="AL895" i="6"/>
  <c r="AL896" i="6"/>
  <c r="AL897" i="6"/>
  <c r="AL898" i="6"/>
  <c r="AL899" i="6"/>
  <c r="AL900" i="6"/>
  <c r="AL901" i="6"/>
  <c r="AL902" i="6"/>
  <c r="AL903" i="6"/>
  <c r="AL904" i="6"/>
  <c r="AL905" i="6"/>
  <c r="AL906" i="6"/>
  <c r="AL907" i="6"/>
  <c r="AL908" i="6"/>
  <c r="AL909" i="6"/>
  <c r="AL910" i="6"/>
  <c r="AL911" i="6"/>
  <c r="AL912" i="6"/>
  <c r="AL913" i="6"/>
  <c r="AL914" i="6"/>
  <c r="AL915" i="6"/>
  <c r="AL916" i="6"/>
  <c r="AL917" i="6"/>
  <c r="AL918" i="6"/>
  <c r="AL919" i="6"/>
  <c r="AL920" i="6"/>
  <c r="AL921" i="6"/>
  <c r="AL922" i="6"/>
  <c r="AL923" i="6"/>
  <c r="AL924" i="6"/>
  <c r="AL925" i="6"/>
  <c r="AL926" i="6"/>
  <c r="AL927" i="6"/>
  <c r="AL928" i="6"/>
  <c r="AL929" i="6"/>
  <c r="AL930" i="6"/>
  <c r="AL931" i="6"/>
  <c r="AL932" i="6"/>
  <c r="AL933" i="6"/>
  <c r="AL934" i="6"/>
  <c r="AL935" i="6"/>
  <c r="AL936" i="6"/>
  <c r="AL937" i="6"/>
  <c r="AL938" i="6"/>
  <c r="AL939" i="6"/>
  <c r="AL940" i="6"/>
  <c r="AL941" i="6"/>
  <c r="AL942" i="6"/>
  <c r="AL943" i="6"/>
  <c r="AL944" i="6"/>
  <c r="AL945" i="6"/>
  <c r="AL946" i="6"/>
  <c r="AL947" i="6"/>
  <c r="AL948" i="6"/>
  <c r="AL949" i="6"/>
  <c r="AL950" i="6"/>
  <c r="AL951" i="6"/>
  <c r="AL952" i="6"/>
  <c r="AL953" i="6"/>
  <c r="AL954" i="6"/>
  <c r="AL955" i="6"/>
  <c r="AL956" i="6"/>
  <c r="AL957" i="6"/>
  <c r="AL958" i="6"/>
  <c r="AL959" i="6"/>
  <c r="AL960" i="6"/>
  <c r="AL961" i="6"/>
  <c r="AL962" i="6"/>
  <c r="AL963" i="6"/>
  <c r="AL964" i="6"/>
  <c r="AL965" i="6"/>
  <c r="AL966" i="6"/>
  <c r="AL967" i="6"/>
  <c r="AL968" i="6"/>
  <c r="AL969" i="6"/>
  <c r="AL970" i="6"/>
  <c r="AL971" i="6"/>
  <c r="AL972" i="6"/>
  <c r="AL973" i="6"/>
  <c r="AL974" i="6"/>
  <c r="AL975" i="6"/>
  <c r="AL976" i="6"/>
  <c r="AL977" i="6"/>
  <c r="AL978" i="6"/>
  <c r="AL979" i="6"/>
  <c r="AL980" i="6"/>
  <c r="AL981" i="6"/>
  <c r="AL982" i="6"/>
  <c r="AL983" i="6"/>
  <c r="AL984" i="6"/>
  <c r="AL985" i="6"/>
  <c r="AL986" i="6"/>
  <c r="AL987" i="6"/>
  <c r="AL988" i="6"/>
  <c r="AL989" i="6"/>
  <c r="AL990" i="6"/>
  <c r="AL991" i="6"/>
  <c r="AL992" i="6"/>
  <c r="AL993" i="6"/>
  <c r="AL994" i="6"/>
  <c r="AL995" i="6"/>
  <c r="AL996" i="6"/>
  <c r="AL997" i="6"/>
  <c r="AL998" i="6"/>
  <c r="AL999" i="6"/>
  <c r="AL1000" i="6"/>
  <c r="AL1001" i="6"/>
  <c r="AL1002" i="6"/>
  <c r="AL1003" i="6"/>
  <c r="AL1004" i="6"/>
  <c r="AL1005" i="6"/>
  <c r="AL1006" i="6"/>
  <c r="AL1007" i="6"/>
  <c r="AL1008" i="6"/>
  <c r="AL1009" i="6"/>
  <c r="AL1010" i="6"/>
  <c r="AL1011" i="6"/>
  <c r="AL1012" i="6"/>
  <c r="AL1013" i="6"/>
  <c r="AL1014" i="6"/>
  <c r="AL1015" i="6"/>
  <c r="AL1016" i="6"/>
  <c r="AL1017" i="6"/>
  <c r="AL1018" i="6"/>
  <c r="AL1019" i="6"/>
  <c r="AL1020" i="6"/>
  <c r="AL1021" i="6"/>
  <c r="AL1022" i="6"/>
  <c r="AL1023" i="6"/>
  <c r="AL1024" i="6"/>
  <c r="AL1025" i="6"/>
  <c r="AL1026" i="6"/>
  <c r="AL1027" i="6"/>
  <c r="AL1028" i="6"/>
  <c r="AL1029" i="6"/>
  <c r="AL1030" i="6"/>
  <c r="AL1031" i="6"/>
  <c r="AL1032" i="6"/>
  <c r="AL1033" i="6"/>
  <c r="AL1034" i="6"/>
  <c r="AL1035" i="6"/>
  <c r="AL1036" i="6"/>
  <c r="AL1037" i="6"/>
  <c r="AL1038" i="6"/>
  <c r="AL1039" i="6"/>
  <c r="AL1040" i="6"/>
  <c r="AL1041" i="6"/>
  <c r="AL1042" i="6"/>
  <c r="AL1043" i="6"/>
  <c r="AL1044" i="6"/>
  <c r="AL1045" i="6"/>
  <c r="AL1046" i="6"/>
  <c r="AL1047" i="6"/>
  <c r="AL1048" i="6"/>
  <c r="AL1049" i="6"/>
  <c r="AL1050" i="6"/>
  <c r="AL1051" i="6"/>
  <c r="AL1052" i="6"/>
  <c r="AL1053" i="6"/>
  <c r="AL1054" i="6"/>
  <c r="AL1055" i="6"/>
  <c r="AL1056" i="6"/>
  <c r="AL1057" i="6"/>
  <c r="AL1058" i="6"/>
  <c r="AL1059" i="6"/>
  <c r="AL1060" i="6"/>
  <c r="AL1061" i="6"/>
  <c r="AL1062" i="6"/>
  <c r="AL1063" i="6"/>
  <c r="AL1064" i="6"/>
  <c r="AL1065" i="6"/>
  <c r="AL1066" i="6"/>
  <c r="AL1067" i="6"/>
  <c r="AL1068" i="6"/>
  <c r="AL1069" i="6"/>
  <c r="AL1070" i="6"/>
  <c r="AL1071" i="6"/>
  <c r="AL1072" i="6"/>
  <c r="AL1073" i="6"/>
  <c r="AL1074" i="6"/>
  <c r="AL1075" i="6"/>
  <c r="AL1076" i="6"/>
  <c r="AL1077" i="6"/>
  <c r="AL1078" i="6"/>
  <c r="AL1079" i="6"/>
  <c r="AL1080" i="6"/>
  <c r="AL1081" i="6"/>
  <c r="AL1082" i="6"/>
  <c r="AL1083" i="6"/>
  <c r="AL1084" i="6"/>
  <c r="AL1085" i="6"/>
  <c r="AL1086" i="6"/>
  <c r="AL1087" i="6"/>
  <c r="AL1088" i="6"/>
  <c r="AL1089" i="6"/>
  <c r="AL1090" i="6"/>
  <c r="AL1091" i="6"/>
  <c r="AL1092" i="6"/>
  <c r="AL1093" i="6"/>
  <c r="AL1094" i="6"/>
  <c r="AL1095" i="6"/>
  <c r="AL1096" i="6"/>
  <c r="AL1097" i="6"/>
  <c r="AL1098" i="6"/>
  <c r="AL1099" i="6"/>
  <c r="AL1100" i="6"/>
  <c r="AL1101" i="6"/>
  <c r="AL1102" i="6"/>
  <c r="AL1103" i="6"/>
  <c r="AL1104" i="6"/>
  <c r="AL1105" i="6"/>
  <c r="AL1106" i="6"/>
  <c r="AL1107" i="6"/>
  <c r="AL1108" i="6"/>
  <c r="AL1109" i="6"/>
  <c r="AL1110" i="6"/>
  <c r="AL1111" i="6"/>
  <c r="AL1112" i="6"/>
  <c r="AL1113" i="6"/>
  <c r="AL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K246" i="6"/>
  <c r="AK247" i="6"/>
  <c r="AK248" i="6"/>
  <c r="AK249" i="6"/>
  <c r="AK250" i="6"/>
  <c r="AK251" i="6"/>
  <c r="AK252" i="6"/>
  <c r="AK253" i="6"/>
  <c r="AK254" i="6"/>
  <c r="AK255" i="6"/>
  <c r="AK256" i="6"/>
  <c r="AK257" i="6"/>
  <c r="AK258" i="6"/>
  <c r="AK259" i="6"/>
  <c r="AK260" i="6"/>
  <c r="AK261" i="6"/>
  <c r="AK262" i="6"/>
  <c r="AK263" i="6"/>
  <c r="AK264" i="6"/>
  <c r="AK265" i="6"/>
  <c r="AK266" i="6"/>
  <c r="AK267" i="6"/>
  <c r="AK268" i="6"/>
  <c r="AK269" i="6"/>
  <c r="AK270" i="6"/>
  <c r="AK271" i="6"/>
  <c r="AK272" i="6"/>
  <c r="AK273" i="6"/>
  <c r="AK274" i="6"/>
  <c r="AK275" i="6"/>
  <c r="AK276" i="6"/>
  <c r="AK277" i="6"/>
  <c r="AK278" i="6"/>
  <c r="AK279" i="6"/>
  <c r="AK280" i="6"/>
  <c r="AK281" i="6"/>
  <c r="AK282" i="6"/>
  <c r="AK283" i="6"/>
  <c r="AK284" i="6"/>
  <c r="AK285" i="6"/>
  <c r="AK286" i="6"/>
  <c r="AK287" i="6"/>
  <c r="AK288" i="6"/>
  <c r="AK289" i="6"/>
  <c r="AK290" i="6"/>
  <c r="AK291" i="6"/>
  <c r="AK292" i="6"/>
  <c r="AK293" i="6"/>
  <c r="AK294" i="6"/>
  <c r="AK295" i="6"/>
  <c r="AK296" i="6"/>
  <c r="AK297" i="6"/>
  <c r="AK298" i="6"/>
  <c r="AK299" i="6"/>
  <c r="AK300" i="6"/>
  <c r="AK301" i="6"/>
  <c r="AK302" i="6"/>
  <c r="AK303" i="6"/>
  <c r="AK304" i="6"/>
  <c r="AK305" i="6"/>
  <c r="AK306" i="6"/>
  <c r="AK307" i="6"/>
  <c r="AK308" i="6"/>
  <c r="AK309" i="6"/>
  <c r="AK310" i="6"/>
  <c r="AK311" i="6"/>
  <c r="AK312" i="6"/>
  <c r="AK313" i="6"/>
  <c r="AK314" i="6"/>
  <c r="AK315" i="6"/>
  <c r="AK316" i="6"/>
  <c r="AK317" i="6"/>
  <c r="AK318" i="6"/>
  <c r="AK319" i="6"/>
  <c r="AK320" i="6"/>
  <c r="AK321" i="6"/>
  <c r="AK322" i="6"/>
  <c r="AK323" i="6"/>
  <c r="AK324" i="6"/>
  <c r="AK325" i="6"/>
  <c r="AK326" i="6"/>
  <c r="AK327" i="6"/>
  <c r="AK328" i="6"/>
  <c r="AK329" i="6"/>
  <c r="AK330" i="6"/>
  <c r="AK331" i="6"/>
  <c r="AK332" i="6"/>
  <c r="AK333" i="6"/>
  <c r="AK334" i="6"/>
  <c r="AK335" i="6"/>
  <c r="AK336" i="6"/>
  <c r="AK337" i="6"/>
  <c r="AK338" i="6"/>
  <c r="AK339" i="6"/>
  <c r="AK340" i="6"/>
  <c r="AK341" i="6"/>
  <c r="AK342" i="6"/>
  <c r="AK343" i="6"/>
  <c r="AK344" i="6"/>
  <c r="AK345" i="6"/>
  <c r="AK346" i="6"/>
  <c r="AK347" i="6"/>
  <c r="AK348" i="6"/>
  <c r="AK349" i="6"/>
  <c r="AK350" i="6"/>
  <c r="AK351" i="6"/>
  <c r="AK352" i="6"/>
  <c r="AK353" i="6"/>
  <c r="AK354" i="6"/>
  <c r="AK355" i="6"/>
  <c r="AK356" i="6"/>
  <c r="AK357" i="6"/>
  <c r="AK358" i="6"/>
  <c r="AK359" i="6"/>
  <c r="AK360" i="6"/>
  <c r="AK361" i="6"/>
  <c r="AK362" i="6"/>
  <c r="AK363" i="6"/>
  <c r="AK364" i="6"/>
  <c r="AK365" i="6"/>
  <c r="AK366" i="6"/>
  <c r="AK367" i="6"/>
  <c r="AK368" i="6"/>
  <c r="AK369" i="6"/>
  <c r="AK370" i="6"/>
  <c r="AK371" i="6"/>
  <c r="AK372" i="6"/>
  <c r="AK373" i="6"/>
  <c r="AK374" i="6"/>
  <c r="AK375" i="6"/>
  <c r="AK376" i="6"/>
  <c r="AK377" i="6"/>
  <c r="AK378" i="6"/>
  <c r="AK379" i="6"/>
  <c r="AK380" i="6"/>
  <c r="AK381" i="6"/>
  <c r="AK382" i="6"/>
  <c r="AK383" i="6"/>
  <c r="AK384" i="6"/>
  <c r="AK385" i="6"/>
  <c r="AK386" i="6"/>
  <c r="AK387" i="6"/>
  <c r="AK388" i="6"/>
  <c r="AK389" i="6"/>
  <c r="AK390" i="6"/>
  <c r="AK391" i="6"/>
  <c r="AK392" i="6"/>
  <c r="AK393" i="6"/>
  <c r="AK394" i="6"/>
  <c r="AK395" i="6"/>
  <c r="AK396" i="6"/>
  <c r="AK397" i="6"/>
  <c r="AK398" i="6"/>
  <c r="AK399" i="6"/>
  <c r="AK400" i="6"/>
  <c r="AK401" i="6"/>
  <c r="AK402" i="6"/>
  <c r="AK403" i="6"/>
  <c r="AK404" i="6"/>
  <c r="AK405" i="6"/>
  <c r="AK406" i="6"/>
  <c r="AK407" i="6"/>
  <c r="AK408" i="6"/>
  <c r="AK409" i="6"/>
  <c r="AK410" i="6"/>
  <c r="AK411" i="6"/>
  <c r="AK412" i="6"/>
  <c r="AK413" i="6"/>
  <c r="AK414" i="6"/>
  <c r="AK415" i="6"/>
  <c r="AK416" i="6"/>
  <c r="AK417" i="6"/>
  <c r="AK418" i="6"/>
  <c r="AK419" i="6"/>
  <c r="AK420" i="6"/>
  <c r="AK421" i="6"/>
  <c r="AK422" i="6"/>
  <c r="AK423" i="6"/>
  <c r="AK424" i="6"/>
  <c r="AK425" i="6"/>
  <c r="AK426" i="6"/>
  <c r="AK427" i="6"/>
  <c r="AK428" i="6"/>
  <c r="AK429" i="6"/>
  <c r="AK430" i="6"/>
  <c r="AK431" i="6"/>
  <c r="AK432" i="6"/>
  <c r="AK433" i="6"/>
  <c r="AK434" i="6"/>
  <c r="AK435" i="6"/>
  <c r="AK436" i="6"/>
  <c r="AK437" i="6"/>
  <c r="AK438" i="6"/>
  <c r="AK439" i="6"/>
  <c r="AK440" i="6"/>
  <c r="AK441" i="6"/>
  <c r="AK442" i="6"/>
  <c r="AK443" i="6"/>
  <c r="AK444" i="6"/>
  <c r="AK445" i="6"/>
  <c r="AK446" i="6"/>
  <c r="AK447" i="6"/>
  <c r="AK448" i="6"/>
  <c r="AK449" i="6"/>
  <c r="AK450" i="6"/>
  <c r="AK451" i="6"/>
  <c r="AK452" i="6"/>
  <c r="AK453" i="6"/>
  <c r="AK454" i="6"/>
  <c r="AK455" i="6"/>
  <c r="AK456" i="6"/>
  <c r="AK457" i="6"/>
  <c r="AK458" i="6"/>
  <c r="AK459" i="6"/>
  <c r="AK460" i="6"/>
  <c r="AK461" i="6"/>
  <c r="AK462" i="6"/>
  <c r="AK463" i="6"/>
  <c r="AK464" i="6"/>
  <c r="AK465" i="6"/>
  <c r="AK466" i="6"/>
  <c r="AK467" i="6"/>
  <c r="AK468" i="6"/>
  <c r="AK469" i="6"/>
  <c r="AK470" i="6"/>
  <c r="AK471" i="6"/>
  <c r="AK472" i="6"/>
  <c r="AK473" i="6"/>
  <c r="AK474" i="6"/>
  <c r="AK475" i="6"/>
  <c r="AK476" i="6"/>
  <c r="AK477" i="6"/>
  <c r="AK478" i="6"/>
  <c r="AK479" i="6"/>
  <c r="AK480" i="6"/>
  <c r="AK481" i="6"/>
  <c r="AK482" i="6"/>
  <c r="AK483" i="6"/>
  <c r="AK484" i="6"/>
  <c r="AK485" i="6"/>
  <c r="AK486" i="6"/>
  <c r="AK487" i="6"/>
  <c r="AK488" i="6"/>
  <c r="AK489" i="6"/>
  <c r="AK490" i="6"/>
  <c r="AK491" i="6"/>
  <c r="AK492" i="6"/>
  <c r="AK493" i="6"/>
  <c r="AK494" i="6"/>
  <c r="AK495" i="6"/>
  <c r="AK496" i="6"/>
  <c r="AK497" i="6"/>
  <c r="AK498" i="6"/>
  <c r="AK499" i="6"/>
  <c r="AK500" i="6"/>
  <c r="AK501" i="6"/>
  <c r="AK502" i="6"/>
  <c r="AK503" i="6"/>
  <c r="AK504" i="6"/>
  <c r="AK505" i="6"/>
  <c r="AK506" i="6"/>
  <c r="AK507" i="6"/>
  <c r="AK508" i="6"/>
  <c r="AK509" i="6"/>
  <c r="AK510" i="6"/>
  <c r="AK511" i="6"/>
  <c r="AK512" i="6"/>
  <c r="AK513" i="6"/>
  <c r="AK514" i="6"/>
  <c r="AK515" i="6"/>
  <c r="AK516" i="6"/>
  <c r="AK517" i="6"/>
  <c r="AK518" i="6"/>
  <c r="AK519" i="6"/>
  <c r="AK520" i="6"/>
  <c r="AK521" i="6"/>
  <c r="AK522" i="6"/>
  <c r="AK523" i="6"/>
  <c r="AK524" i="6"/>
  <c r="AK525" i="6"/>
  <c r="AK526" i="6"/>
  <c r="AK527" i="6"/>
  <c r="AK528" i="6"/>
  <c r="AK529" i="6"/>
  <c r="AK530" i="6"/>
  <c r="AK531" i="6"/>
  <c r="AK532" i="6"/>
  <c r="AK533" i="6"/>
  <c r="AK534" i="6"/>
  <c r="AK535" i="6"/>
  <c r="AK536" i="6"/>
  <c r="AK537" i="6"/>
  <c r="AK538" i="6"/>
  <c r="AK539" i="6"/>
  <c r="AK540" i="6"/>
  <c r="AK541" i="6"/>
  <c r="AK542" i="6"/>
  <c r="AK543" i="6"/>
  <c r="AK544" i="6"/>
  <c r="AK545" i="6"/>
  <c r="AK546" i="6"/>
  <c r="AK547" i="6"/>
  <c r="AK548" i="6"/>
  <c r="AK549" i="6"/>
  <c r="AK550" i="6"/>
  <c r="AK551" i="6"/>
  <c r="AK552" i="6"/>
  <c r="AK553" i="6"/>
  <c r="AK554" i="6"/>
  <c r="AK555" i="6"/>
  <c r="AK556" i="6"/>
  <c r="AK557" i="6"/>
  <c r="AK558" i="6"/>
  <c r="AK559" i="6"/>
  <c r="AK560" i="6"/>
  <c r="AK561" i="6"/>
  <c r="AK562" i="6"/>
  <c r="AK563" i="6"/>
  <c r="AK564" i="6"/>
  <c r="AK565" i="6"/>
  <c r="AK566" i="6"/>
  <c r="AK567" i="6"/>
  <c r="AK568" i="6"/>
  <c r="AK569" i="6"/>
  <c r="AK570" i="6"/>
  <c r="AK571" i="6"/>
  <c r="AK572" i="6"/>
  <c r="AK573" i="6"/>
  <c r="AK574" i="6"/>
  <c r="AK575" i="6"/>
  <c r="AK576" i="6"/>
  <c r="AK577" i="6"/>
  <c r="AK578" i="6"/>
  <c r="AK579" i="6"/>
  <c r="AK580" i="6"/>
  <c r="AK581" i="6"/>
  <c r="AK582" i="6"/>
  <c r="AK583" i="6"/>
  <c r="AK584" i="6"/>
  <c r="AK585" i="6"/>
  <c r="AK586" i="6"/>
  <c r="AK587" i="6"/>
  <c r="AK588" i="6"/>
  <c r="AK589" i="6"/>
  <c r="AK590" i="6"/>
  <c r="AK591" i="6"/>
  <c r="AK592" i="6"/>
  <c r="AK593" i="6"/>
  <c r="AK594" i="6"/>
  <c r="AK595" i="6"/>
  <c r="AK596" i="6"/>
  <c r="AK597" i="6"/>
  <c r="AK598" i="6"/>
  <c r="AK599" i="6"/>
  <c r="AK600" i="6"/>
  <c r="AK601" i="6"/>
  <c r="AK602" i="6"/>
  <c r="AK603" i="6"/>
  <c r="AK604" i="6"/>
  <c r="AK605" i="6"/>
  <c r="AK606" i="6"/>
  <c r="AK607" i="6"/>
  <c r="AK608" i="6"/>
  <c r="AK609" i="6"/>
  <c r="AK610" i="6"/>
  <c r="AK611" i="6"/>
  <c r="AK612" i="6"/>
  <c r="AK613" i="6"/>
  <c r="AK614" i="6"/>
  <c r="AK615" i="6"/>
  <c r="AK616" i="6"/>
  <c r="AK617" i="6"/>
  <c r="AK618" i="6"/>
  <c r="AK619" i="6"/>
  <c r="AK620" i="6"/>
  <c r="AK621" i="6"/>
  <c r="AK622" i="6"/>
  <c r="AK623" i="6"/>
  <c r="AK624" i="6"/>
  <c r="AK625" i="6"/>
  <c r="AK626" i="6"/>
  <c r="AK627" i="6"/>
  <c r="AK628" i="6"/>
  <c r="AK629" i="6"/>
  <c r="AK630" i="6"/>
  <c r="AK631" i="6"/>
  <c r="AK632" i="6"/>
  <c r="AK633" i="6"/>
  <c r="AK634" i="6"/>
  <c r="AK635" i="6"/>
  <c r="AK636" i="6"/>
  <c r="AK637" i="6"/>
  <c r="AK638" i="6"/>
  <c r="AK639" i="6"/>
  <c r="AK640" i="6"/>
  <c r="AK641" i="6"/>
  <c r="AK642" i="6"/>
  <c r="AK643" i="6"/>
  <c r="AK644" i="6"/>
  <c r="AK645" i="6"/>
  <c r="AK646" i="6"/>
  <c r="AK647" i="6"/>
  <c r="AK648" i="6"/>
  <c r="AK649" i="6"/>
  <c r="AK650" i="6"/>
  <c r="AK651" i="6"/>
  <c r="AK652" i="6"/>
  <c r="AK653" i="6"/>
  <c r="AK654" i="6"/>
  <c r="AK655" i="6"/>
  <c r="AK656" i="6"/>
  <c r="AK657" i="6"/>
  <c r="AK658" i="6"/>
  <c r="AK659" i="6"/>
  <c r="AK660" i="6"/>
  <c r="AK661" i="6"/>
  <c r="AK662" i="6"/>
  <c r="AK663" i="6"/>
  <c r="AK664" i="6"/>
  <c r="AK665" i="6"/>
  <c r="AK666" i="6"/>
  <c r="AK667" i="6"/>
  <c r="AK668" i="6"/>
  <c r="AK669" i="6"/>
  <c r="AK670" i="6"/>
  <c r="AK671" i="6"/>
  <c r="AK672" i="6"/>
  <c r="AK673" i="6"/>
  <c r="AK674" i="6"/>
  <c r="AK675" i="6"/>
  <c r="AK676" i="6"/>
  <c r="AK677" i="6"/>
  <c r="AK678" i="6"/>
  <c r="AK679" i="6"/>
  <c r="AK680" i="6"/>
  <c r="AK681" i="6"/>
  <c r="AK682" i="6"/>
  <c r="AK683" i="6"/>
  <c r="AK684" i="6"/>
  <c r="AK685" i="6"/>
  <c r="AK686" i="6"/>
  <c r="AK687" i="6"/>
  <c r="AK688" i="6"/>
  <c r="AK689" i="6"/>
  <c r="AK690" i="6"/>
  <c r="AK691" i="6"/>
  <c r="AK692" i="6"/>
  <c r="AK693" i="6"/>
  <c r="AK694" i="6"/>
  <c r="AK695" i="6"/>
  <c r="AK696" i="6"/>
  <c r="AK697" i="6"/>
  <c r="AK698" i="6"/>
  <c r="AK699" i="6"/>
  <c r="AK700" i="6"/>
  <c r="AK701" i="6"/>
  <c r="AK702" i="6"/>
  <c r="AK703" i="6"/>
  <c r="AK704" i="6"/>
  <c r="AK705" i="6"/>
  <c r="AK706" i="6"/>
  <c r="AK707" i="6"/>
  <c r="AK708" i="6"/>
  <c r="AK709" i="6"/>
  <c r="AK710" i="6"/>
  <c r="AK711" i="6"/>
  <c r="AK712" i="6"/>
  <c r="AK713" i="6"/>
  <c r="AK714" i="6"/>
  <c r="AK715" i="6"/>
  <c r="AK716" i="6"/>
  <c r="AK717" i="6"/>
  <c r="AK718" i="6"/>
  <c r="AK719" i="6"/>
  <c r="AK720" i="6"/>
  <c r="AK721" i="6"/>
  <c r="AK722" i="6"/>
  <c r="AK723" i="6"/>
  <c r="AK724" i="6"/>
  <c r="AK725" i="6"/>
  <c r="AK726" i="6"/>
  <c r="AK727" i="6"/>
  <c r="AK728" i="6"/>
  <c r="AK729" i="6"/>
  <c r="AK730" i="6"/>
  <c r="AK731" i="6"/>
  <c r="AK732" i="6"/>
  <c r="AK733" i="6"/>
  <c r="AK734" i="6"/>
  <c r="AK735" i="6"/>
  <c r="AK736" i="6"/>
  <c r="AK737" i="6"/>
  <c r="AK738" i="6"/>
  <c r="AK739" i="6"/>
  <c r="AK740" i="6"/>
  <c r="AK741" i="6"/>
  <c r="AK742" i="6"/>
  <c r="AK743" i="6"/>
  <c r="AK744" i="6"/>
  <c r="AK745" i="6"/>
  <c r="AK746" i="6"/>
  <c r="AK747" i="6"/>
  <c r="AK748" i="6"/>
  <c r="AK749" i="6"/>
  <c r="AK750" i="6"/>
  <c r="AK751" i="6"/>
  <c r="AK752" i="6"/>
  <c r="AK753" i="6"/>
  <c r="AK754" i="6"/>
  <c r="AK755" i="6"/>
  <c r="AK756" i="6"/>
  <c r="AK757" i="6"/>
  <c r="AK758" i="6"/>
  <c r="AK759" i="6"/>
  <c r="AK760" i="6"/>
  <c r="AK761" i="6"/>
  <c r="AK762" i="6"/>
  <c r="AK763" i="6"/>
  <c r="AK764" i="6"/>
  <c r="AK765" i="6"/>
  <c r="AK766" i="6"/>
  <c r="AK767" i="6"/>
  <c r="AK768" i="6"/>
  <c r="AK769" i="6"/>
  <c r="AK770" i="6"/>
  <c r="AK771" i="6"/>
  <c r="AK772" i="6"/>
  <c r="AK773" i="6"/>
  <c r="AK774" i="6"/>
  <c r="AK775" i="6"/>
  <c r="AK776" i="6"/>
  <c r="AK777" i="6"/>
  <c r="AK778" i="6"/>
  <c r="AK779" i="6"/>
  <c r="AK780" i="6"/>
  <c r="AK781" i="6"/>
  <c r="AK782" i="6"/>
  <c r="AK783" i="6"/>
  <c r="AK784" i="6"/>
  <c r="AK785" i="6"/>
  <c r="AK786" i="6"/>
  <c r="AK787" i="6"/>
  <c r="AK788" i="6"/>
  <c r="AK789" i="6"/>
  <c r="AK790" i="6"/>
  <c r="AK791" i="6"/>
  <c r="AK792" i="6"/>
  <c r="AK793" i="6"/>
  <c r="AK794" i="6"/>
  <c r="AK795" i="6"/>
  <c r="AK796" i="6"/>
  <c r="AK797" i="6"/>
  <c r="AK798" i="6"/>
  <c r="AK799" i="6"/>
  <c r="AK800" i="6"/>
  <c r="AK801" i="6"/>
  <c r="AK802" i="6"/>
  <c r="AK803" i="6"/>
  <c r="AK804" i="6"/>
  <c r="AK805" i="6"/>
  <c r="AK806" i="6"/>
  <c r="AK807" i="6"/>
  <c r="AK808" i="6"/>
  <c r="AK809" i="6"/>
  <c r="AK810" i="6"/>
  <c r="AK811" i="6"/>
  <c r="AK812" i="6"/>
  <c r="AK813" i="6"/>
  <c r="AK814" i="6"/>
  <c r="AK815" i="6"/>
  <c r="AK816" i="6"/>
  <c r="AK817" i="6"/>
  <c r="AK818" i="6"/>
  <c r="AK819" i="6"/>
  <c r="AK820" i="6"/>
  <c r="AK821" i="6"/>
  <c r="AK822" i="6"/>
  <c r="AK823" i="6"/>
  <c r="AK824" i="6"/>
  <c r="AK825" i="6"/>
  <c r="AK826" i="6"/>
  <c r="AK827" i="6"/>
  <c r="AK828" i="6"/>
  <c r="AK829" i="6"/>
  <c r="AK830" i="6"/>
  <c r="AK831" i="6"/>
  <c r="AK832" i="6"/>
  <c r="AK833" i="6"/>
  <c r="AK834" i="6"/>
  <c r="AK835" i="6"/>
  <c r="AK836" i="6"/>
  <c r="AK837" i="6"/>
  <c r="AK838" i="6"/>
  <c r="AK839" i="6"/>
  <c r="AK840" i="6"/>
  <c r="AK841" i="6"/>
  <c r="AK842" i="6"/>
  <c r="AK843" i="6"/>
  <c r="AK844" i="6"/>
  <c r="AK845" i="6"/>
  <c r="AK846" i="6"/>
  <c r="AK847" i="6"/>
  <c r="AK848" i="6"/>
  <c r="AK849" i="6"/>
  <c r="AK850" i="6"/>
  <c r="AK851" i="6"/>
  <c r="AK852" i="6"/>
  <c r="AK853" i="6"/>
  <c r="AK854" i="6"/>
  <c r="AK855" i="6"/>
  <c r="AK856" i="6"/>
  <c r="AK857" i="6"/>
  <c r="AK858" i="6"/>
  <c r="AK859" i="6"/>
  <c r="AK860" i="6"/>
  <c r="AK861" i="6"/>
  <c r="AK862" i="6"/>
  <c r="AK863" i="6"/>
  <c r="AK864" i="6"/>
  <c r="AK865" i="6"/>
  <c r="AK866" i="6"/>
  <c r="AK867" i="6"/>
  <c r="AK868" i="6"/>
  <c r="AK869" i="6"/>
  <c r="AK870" i="6"/>
  <c r="AK871" i="6"/>
  <c r="AK872" i="6"/>
  <c r="AK873" i="6"/>
  <c r="AK874" i="6"/>
  <c r="AK875" i="6"/>
  <c r="AK876" i="6"/>
  <c r="AK877" i="6"/>
  <c r="AK878" i="6"/>
  <c r="AK879" i="6"/>
  <c r="AK880" i="6"/>
  <c r="AK881" i="6"/>
  <c r="AK882" i="6"/>
  <c r="AK883" i="6"/>
  <c r="AK884" i="6"/>
  <c r="AK885" i="6"/>
  <c r="AK886" i="6"/>
  <c r="AK887" i="6"/>
  <c r="AK888" i="6"/>
  <c r="AK889" i="6"/>
  <c r="AK890" i="6"/>
  <c r="AK891" i="6"/>
  <c r="AK892" i="6"/>
  <c r="AK893" i="6"/>
  <c r="AK894" i="6"/>
  <c r="AK895" i="6"/>
  <c r="AK896" i="6"/>
  <c r="AK897" i="6"/>
  <c r="AK898" i="6"/>
  <c r="AK899" i="6"/>
  <c r="AK900" i="6"/>
  <c r="AK901" i="6"/>
  <c r="AK902" i="6"/>
  <c r="AK903" i="6"/>
  <c r="AK904" i="6"/>
  <c r="AK905" i="6"/>
  <c r="AK906" i="6"/>
  <c r="AK907" i="6"/>
  <c r="AK908" i="6"/>
  <c r="AK909" i="6"/>
  <c r="AK910" i="6"/>
  <c r="AK911" i="6"/>
  <c r="AK912" i="6"/>
  <c r="AK913" i="6"/>
  <c r="AK914" i="6"/>
  <c r="AK915" i="6"/>
  <c r="AK916" i="6"/>
  <c r="AK917" i="6"/>
  <c r="AK918" i="6"/>
  <c r="AK919" i="6"/>
  <c r="AK920" i="6"/>
  <c r="AK921" i="6"/>
  <c r="AK922" i="6"/>
  <c r="AK923" i="6"/>
  <c r="AK924" i="6"/>
  <c r="AK925" i="6"/>
  <c r="AK926" i="6"/>
  <c r="AK927" i="6"/>
  <c r="AK928" i="6"/>
  <c r="AK929" i="6"/>
  <c r="AK930" i="6"/>
  <c r="AK931" i="6"/>
  <c r="AK932" i="6"/>
  <c r="AK933" i="6"/>
  <c r="AK934" i="6"/>
  <c r="AK935" i="6"/>
  <c r="AK936" i="6"/>
  <c r="AK937" i="6"/>
  <c r="AK938" i="6"/>
  <c r="AK939" i="6"/>
  <c r="AK940" i="6"/>
  <c r="AK941" i="6"/>
  <c r="AK942" i="6"/>
  <c r="AK943" i="6"/>
  <c r="AK944" i="6"/>
  <c r="AK945" i="6"/>
  <c r="AK946" i="6"/>
  <c r="AK947" i="6"/>
  <c r="AK948" i="6"/>
  <c r="AK949" i="6"/>
  <c r="AK950" i="6"/>
  <c r="AK951" i="6"/>
  <c r="AK952" i="6"/>
  <c r="AK953" i="6"/>
  <c r="AK954" i="6"/>
  <c r="AK955" i="6"/>
  <c r="AK956" i="6"/>
  <c r="AK957" i="6"/>
  <c r="AK958" i="6"/>
  <c r="AK959" i="6"/>
  <c r="AK960" i="6"/>
  <c r="AK961" i="6"/>
  <c r="AK962" i="6"/>
  <c r="AK963" i="6"/>
  <c r="AK964" i="6"/>
  <c r="AK965" i="6"/>
  <c r="AK966" i="6"/>
  <c r="AK967" i="6"/>
  <c r="AK968" i="6"/>
  <c r="AK969" i="6"/>
  <c r="AK970" i="6"/>
  <c r="AK971" i="6"/>
  <c r="AK972" i="6"/>
  <c r="AK973" i="6"/>
  <c r="AK974" i="6"/>
  <c r="AK975" i="6"/>
  <c r="AK976" i="6"/>
  <c r="AK977" i="6"/>
  <c r="AK978" i="6"/>
  <c r="AK979" i="6"/>
  <c r="AK980" i="6"/>
  <c r="AK981" i="6"/>
  <c r="AK982" i="6"/>
  <c r="AK983" i="6"/>
  <c r="AK984" i="6"/>
  <c r="AK985" i="6"/>
  <c r="AK986" i="6"/>
  <c r="AK987" i="6"/>
  <c r="AK988" i="6"/>
  <c r="AK989" i="6"/>
  <c r="AK990" i="6"/>
  <c r="AK991" i="6"/>
  <c r="AK992" i="6"/>
  <c r="AK993" i="6"/>
  <c r="AK994" i="6"/>
  <c r="AK995" i="6"/>
  <c r="AK996" i="6"/>
  <c r="AK997" i="6"/>
  <c r="AK998" i="6"/>
  <c r="AK999" i="6"/>
  <c r="AK1000" i="6"/>
  <c r="AK1001" i="6"/>
  <c r="AK1002" i="6"/>
  <c r="AK1003" i="6"/>
  <c r="AK1004" i="6"/>
  <c r="AK1005" i="6"/>
  <c r="AK1006" i="6"/>
  <c r="AK1007" i="6"/>
  <c r="AK1008" i="6"/>
  <c r="AK1009" i="6"/>
  <c r="AK1010" i="6"/>
  <c r="AK1011" i="6"/>
  <c r="AK1012" i="6"/>
  <c r="AK1013" i="6"/>
  <c r="AK1014" i="6"/>
  <c r="AK1015" i="6"/>
  <c r="AK1016" i="6"/>
  <c r="AK1017" i="6"/>
  <c r="AK1018" i="6"/>
  <c r="AK1019" i="6"/>
  <c r="AK1020" i="6"/>
  <c r="AK1021" i="6"/>
  <c r="AK1022" i="6"/>
  <c r="AK1023" i="6"/>
  <c r="AK1024" i="6"/>
  <c r="AK1025" i="6"/>
  <c r="AK1026" i="6"/>
  <c r="AK1027" i="6"/>
  <c r="AK1028" i="6"/>
  <c r="AK1029" i="6"/>
  <c r="AK1030" i="6"/>
  <c r="AK1031" i="6"/>
  <c r="AK1032" i="6"/>
  <c r="AK1033" i="6"/>
  <c r="AK1034" i="6"/>
  <c r="AK1035" i="6"/>
  <c r="AK1036" i="6"/>
  <c r="AK1037" i="6"/>
  <c r="AK1038" i="6"/>
  <c r="AK1039" i="6"/>
  <c r="AK1040" i="6"/>
  <c r="AK1041" i="6"/>
  <c r="AK1042" i="6"/>
  <c r="AK1043" i="6"/>
  <c r="AK1044" i="6"/>
  <c r="AK1045" i="6"/>
  <c r="AK1046" i="6"/>
  <c r="AK1047" i="6"/>
  <c r="AK1048" i="6"/>
  <c r="AK1049" i="6"/>
  <c r="AK1050" i="6"/>
  <c r="AK1051" i="6"/>
  <c r="AK1052" i="6"/>
  <c r="AK1053" i="6"/>
  <c r="AK1054" i="6"/>
  <c r="AK1055" i="6"/>
  <c r="AK1056" i="6"/>
  <c r="AK1057" i="6"/>
  <c r="AK1058" i="6"/>
  <c r="AK1059" i="6"/>
  <c r="AK1060" i="6"/>
  <c r="AK1061" i="6"/>
  <c r="AK1062" i="6"/>
  <c r="AK1063" i="6"/>
  <c r="AK1064" i="6"/>
  <c r="AK1065" i="6"/>
  <c r="AK1066" i="6"/>
  <c r="AK1067" i="6"/>
  <c r="AK1068" i="6"/>
  <c r="AK1069" i="6"/>
  <c r="AK1070" i="6"/>
  <c r="AK1071" i="6"/>
  <c r="AK1072" i="6"/>
  <c r="AK1073" i="6"/>
  <c r="AK1074" i="6"/>
  <c r="AK1075" i="6"/>
  <c r="AK1076" i="6"/>
  <c r="AK1077" i="6"/>
  <c r="AK1078" i="6"/>
  <c r="AK1079" i="6"/>
  <c r="AK1080" i="6"/>
  <c r="AK1081" i="6"/>
  <c r="AK1082" i="6"/>
  <c r="AK1083" i="6"/>
  <c r="AK1084" i="6"/>
  <c r="AK1085" i="6"/>
  <c r="AK1086" i="6"/>
  <c r="AK1087" i="6"/>
  <c r="AK1088" i="6"/>
  <c r="AK1089" i="6"/>
  <c r="AK1090" i="6"/>
  <c r="AK1091" i="6"/>
  <c r="AK1092" i="6"/>
  <c r="AK1093" i="6"/>
  <c r="AK1094" i="6"/>
  <c r="AK1095" i="6"/>
  <c r="AK1096" i="6"/>
  <c r="AK1097" i="6"/>
  <c r="AK1098" i="6"/>
  <c r="AK1099" i="6"/>
  <c r="AK1100" i="6"/>
  <c r="AK1101" i="6"/>
  <c r="AK1102" i="6"/>
  <c r="AK1103" i="6"/>
  <c r="AK1104" i="6"/>
  <c r="AK1105" i="6"/>
  <c r="AK1106" i="6"/>
  <c r="AK1107" i="6"/>
  <c r="AK1108" i="6"/>
  <c r="AK1109" i="6"/>
  <c r="AK1110" i="6"/>
  <c r="AK1111" i="6"/>
  <c r="AK1112" i="6"/>
  <c r="AK1113" i="6"/>
  <c r="AK2" i="6"/>
  <c r="G38" i="2"/>
  <c r="G42" i="2"/>
  <c r="G9" i="2"/>
  <c r="G5" i="2"/>
  <c r="G48" i="2"/>
  <c r="G53" i="2"/>
  <c r="G31" i="2"/>
  <c r="G47" i="2"/>
  <c r="G21" i="2"/>
  <c r="G65" i="2"/>
  <c r="G66" i="2"/>
  <c r="G58" i="2"/>
  <c r="G14" i="2"/>
  <c r="G34" i="2"/>
  <c r="G13" i="2"/>
  <c r="G15" i="2"/>
  <c r="G25" i="2"/>
  <c r="G43" i="2"/>
  <c r="G44" i="2"/>
  <c r="G36" i="2"/>
  <c r="G71" i="2"/>
  <c r="G69" i="2"/>
  <c r="G40" i="2"/>
  <c r="G27" i="2"/>
  <c r="G72" i="2"/>
  <c r="G7" i="2"/>
  <c r="G37" i="2"/>
  <c r="G50" i="2"/>
  <c r="G70" i="2"/>
  <c r="G3" i="2"/>
  <c r="G62" i="2"/>
  <c r="G68" i="2"/>
  <c r="G75" i="2"/>
  <c r="G19" i="2"/>
  <c r="G12" i="2"/>
  <c r="G30" i="2"/>
  <c r="G39" i="2"/>
  <c r="G54" i="2"/>
  <c r="G10" i="2"/>
  <c r="G4" i="2"/>
  <c r="G41" i="2"/>
  <c r="G2" i="2"/>
  <c r="G59" i="2"/>
  <c r="G23" i="2"/>
  <c r="G35" i="2"/>
  <c r="G57" i="2"/>
  <c r="G6" i="2"/>
  <c r="G55" i="2"/>
  <c r="G74" i="2"/>
  <c r="G17" i="2"/>
  <c r="G18" i="2"/>
  <c r="G64" i="2"/>
  <c r="G46" i="2"/>
  <c r="G67" i="2"/>
  <c r="G61" i="2"/>
  <c r="G73" i="2"/>
  <c r="G28" i="2"/>
  <c r="G78" i="2"/>
  <c r="G63" i="2"/>
  <c r="G60" i="2"/>
  <c r="G29" i="2"/>
  <c r="G52" i="2"/>
  <c r="G16" i="2"/>
  <c r="G51" i="2"/>
  <c r="G49" i="2"/>
  <c r="G22" i="2"/>
  <c r="G76" i="2"/>
  <c r="G26" i="2"/>
  <c r="G24" i="2"/>
  <c r="G45" i="2"/>
  <c r="G33" i="2"/>
  <c r="G77" i="2"/>
  <c r="G56" i="2"/>
  <c r="G8" i="2"/>
  <c r="G20" i="2"/>
  <c r="G32" i="2"/>
  <c r="G81" i="2"/>
  <c r="G11" i="2"/>
  <c r="AR1113" i="6"/>
  <c r="AM1113" i="6"/>
  <c r="AR1112" i="6"/>
  <c r="AM1112" i="6"/>
  <c r="AR1111" i="6"/>
  <c r="AM1111" i="6"/>
  <c r="AR1110" i="6"/>
  <c r="AM1110" i="6"/>
  <c r="AR1109" i="6"/>
  <c r="AM1109" i="6"/>
  <c r="AR1108" i="6"/>
  <c r="AM1108" i="6"/>
  <c r="AR1107" i="6"/>
  <c r="AM1107" i="6"/>
  <c r="AR1106" i="6"/>
  <c r="AM1106" i="6"/>
  <c r="AR1105" i="6"/>
  <c r="AM1105" i="6"/>
  <c r="AR1104" i="6"/>
  <c r="AM1104" i="6"/>
  <c r="AR1102" i="6"/>
  <c r="AM1102" i="6"/>
  <c r="AR1101" i="6"/>
  <c r="AM1101" i="6"/>
  <c r="AR1100" i="6"/>
  <c r="AM1100" i="6"/>
  <c r="AR1099" i="6"/>
  <c r="AM1099" i="6"/>
  <c r="AR1098" i="6"/>
  <c r="AM1098" i="6"/>
  <c r="AR1097" i="6"/>
  <c r="AM1097" i="6"/>
  <c r="AR1096" i="6"/>
  <c r="AM1096" i="6"/>
  <c r="AR1095" i="6"/>
  <c r="AM1095" i="6"/>
  <c r="AR1094" i="6"/>
  <c r="AM1094" i="6"/>
  <c r="AR1093" i="6"/>
  <c r="AM1093" i="6"/>
  <c r="AR1092" i="6"/>
  <c r="AM1092" i="6"/>
  <c r="AR1091" i="6"/>
  <c r="AM1091" i="6"/>
  <c r="AR1090" i="6"/>
  <c r="AM1090" i="6"/>
  <c r="AR1089" i="6"/>
  <c r="AM1089" i="6"/>
  <c r="AR1087" i="6"/>
  <c r="AM1087" i="6"/>
  <c r="AR1086" i="6"/>
  <c r="AM1086" i="6"/>
  <c r="AR1085" i="6"/>
  <c r="AM1085" i="6"/>
  <c r="AR1084" i="6"/>
  <c r="AM1084" i="6"/>
  <c r="AR1083" i="6"/>
  <c r="AM1083" i="6"/>
  <c r="AR1082" i="6"/>
  <c r="AM1082" i="6"/>
  <c r="AR1081" i="6"/>
  <c r="AM1081" i="6"/>
  <c r="AR1080" i="6"/>
  <c r="AM1080" i="6"/>
  <c r="AR1079" i="6"/>
  <c r="AM1079" i="6"/>
  <c r="AR1078" i="6"/>
  <c r="AM1078" i="6"/>
  <c r="AR1077" i="6"/>
  <c r="AM1077" i="6"/>
  <c r="AR1075" i="6"/>
  <c r="AM1075" i="6"/>
  <c r="AR1074" i="6"/>
  <c r="AM1074" i="6"/>
  <c r="AR1073" i="6"/>
  <c r="AM1073" i="6"/>
  <c r="AR1072" i="6"/>
  <c r="AM1072" i="6"/>
  <c r="AR1071" i="6"/>
  <c r="AM1071" i="6"/>
  <c r="AR1070" i="6"/>
  <c r="AM1070" i="6"/>
  <c r="AR1069" i="6"/>
  <c r="AM1069" i="6"/>
  <c r="AR1068" i="6"/>
  <c r="AM1068" i="6"/>
  <c r="AR1067" i="6"/>
  <c r="AM1067" i="6"/>
  <c r="AR1066" i="6"/>
  <c r="AM1066" i="6"/>
  <c r="AR1065" i="6"/>
  <c r="AM1065" i="6"/>
  <c r="AR1064" i="6"/>
  <c r="AM1064" i="6"/>
  <c r="AR1063" i="6"/>
  <c r="AM1063" i="6"/>
  <c r="AR1062" i="6"/>
  <c r="AM1062" i="6"/>
  <c r="AR1060" i="6"/>
  <c r="AM1060" i="6"/>
  <c r="AR1059" i="6"/>
  <c r="AM1059" i="6"/>
  <c r="AR1058" i="6"/>
  <c r="AM1058" i="6"/>
  <c r="AR1057" i="6"/>
  <c r="AM1057" i="6"/>
  <c r="AR1056" i="6"/>
  <c r="AM1056" i="6"/>
  <c r="AR1054" i="6"/>
  <c r="AM1054" i="6"/>
  <c r="AR1053" i="6"/>
  <c r="AM1053" i="6"/>
  <c r="AR1052" i="6"/>
  <c r="AM1052" i="6"/>
  <c r="AR1051" i="6"/>
  <c r="AM1051" i="6"/>
  <c r="AR1050" i="6"/>
  <c r="AM1050" i="6"/>
  <c r="AR1049" i="6"/>
  <c r="AM1049" i="6"/>
  <c r="AR1048" i="6"/>
  <c r="AM1048" i="6"/>
  <c r="AR1047" i="6"/>
  <c r="AM1047" i="6"/>
  <c r="AR1046" i="6"/>
  <c r="AM1046" i="6"/>
  <c r="AR1045" i="6"/>
  <c r="AM1045" i="6"/>
  <c r="AR1044" i="6"/>
  <c r="AM1044" i="6"/>
  <c r="AR1043" i="6"/>
  <c r="AM1043" i="6"/>
  <c r="AR1042" i="6"/>
  <c r="AM1042" i="6"/>
  <c r="AR1041" i="6"/>
  <c r="AM1041" i="6"/>
  <c r="AR1039" i="6"/>
  <c r="AM1039" i="6"/>
  <c r="AR1038" i="6"/>
  <c r="AM1038" i="6"/>
  <c r="AR1037" i="6"/>
  <c r="AM1037" i="6"/>
  <c r="AR1036" i="6"/>
  <c r="AM1036" i="6"/>
  <c r="AR1035" i="6"/>
  <c r="AM1035" i="6"/>
  <c r="AR1034" i="6"/>
  <c r="AM1034" i="6"/>
  <c r="AR1033" i="6"/>
  <c r="AM1033" i="6"/>
  <c r="AR1032" i="6"/>
  <c r="AM1032" i="6"/>
  <c r="AR1031" i="6"/>
  <c r="AM1031" i="6"/>
  <c r="AR1030" i="6"/>
  <c r="AM1030" i="6"/>
  <c r="AR1029" i="6"/>
  <c r="AM1029" i="6"/>
  <c r="AR1028" i="6"/>
  <c r="AM1028" i="6"/>
  <c r="AR1027" i="6"/>
  <c r="AM1027" i="6"/>
  <c r="AR1025" i="6"/>
  <c r="AM1025" i="6"/>
  <c r="AR1024" i="6"/>
  <c r="AM1024" i="6"/>
  <c r="AR1023" i="6"/>
  <c r="AM1023" i="6"/>
  <c r="AR1022" i="6"/>
  <c r="AM1022" i="6"/>
  <c r="AR1021" i="6"/>
  <c r="AM1021" i="6"/>
  <c r="AR1020" i="6"/>
  <c r="AM1020" i="6"/>
  <c r="AR1019" i="6"/>
  <c r="AM1019" i="6"/>
  <c r="AR1018" i="6"/>
  <c r="AM1018" i="6"/>
  <c r="AR1017" i="6"/>
  <c r="AM1017" i="6"/>
  <c r="AR1016" i="6"/>
  <c r="AM1016" i="6"/>
  <c r="AR1015" i="6"/>
  <c r="AM1015" i="6"/>
  <c r="AR1014" i="6"/>
  <c r="AM1014" i="6"/>
  <c r="AR1013" i="6"/>
  <c r="AM1013" i="6"/>
  <c r="AR1012" i="6"/>
  <c r="AM1012" i="6"/>
  <c r="AR1010" i="6"/>
  <c r="AM1010" i="6"/>
  <c r="AR1009" i="6"/>
  <c r="AM1009" i="6"/>
  <c r="AR1008" i="6"/>
  <c r="AM1008" i="6"/>
  <c r="AR1007" i="6"/>
  <c r="AM1007" i="6"/>
  <c r="AR1006" i="6"/>
  <c r="AM1006" i="6"/>
  <c r="AR1005" i="6"/>
  <c r="AM1005" i="6"/>
  <c r="AR1004" i="6"/>
  <c r="AM1004" i="6"/>
  <c r="AR1003" i="6"/>
  <c r="AM1003" i="6"/>
  <c r="AR1002" i="6"/>
  <c r="AM1002" i="6"/>
  <c r="AR1000" i="6"/>
  <c r="AM1000" i="6"/>
  <c r="AR999" i="6"/>
  <c r="AM999" i="6"/>
  <c r="AR998" i="6"/>
  <c r="AM998" i="6"/>
  <c r="AR997" i="6"/>
  <c r="AM997" i="6"/>
  <c r="AR996" i="6"/>
  <c r="AM996" i="6"/>
  <c r="AR995" i="6"/>
  <c r="AM995" i="6"/>
  <c r="AR994" i="6"/>
  <c r="AM994" i="6"/>
  <c r="AR993" i="6"/>
  <c r="AM993" i="6"/>
  <c r="AR992" i="6"/>
  <c r="AM992" i="6"/>
  <c r="AR991" i="6"/>
  <c r="AM991" i="6"/>
  <c r="AR990" i="6"/>
  <c r="AM990" i="6"/>
  <c r="AR989" i="6"/>
  <c r="AM989" i="6"/>
  <c r="AR988" i="6"/>
  <c r="AM988" i="6"/>
  <c r="AR987" i="6"/>
  <c r="AM987" i="6"/>
  <c r="AR985" i="6"/>
  <c r="AM985" i="6"/>
  <c r="AR984" i="6"/>
  <c r="AM984" i="6"/>
  <c r="AR983" i="6"/>
  <c r="AM983" i="6"/>
  <c r="AR982" i="6"/>
  <c r="AM982" i="6"/>
  <c r="AR981" i="6"/>
  <c r="AM981" i="6"/>
  <c r="AR980" i="6"/>
  <c r="AM980" i="6"/>
  <c r="AR979" i="6"/>
  <c r="AM979" i="6"/>
  <c r="AR978" i="6"/>
  <c r="AM978" i="6"/>
  <c r="AR977" i="6"/>
  <c r="AM977" i="6"/>
  <c r="AR976" i="6"/>
  <c r="AM976" i="6"/>
  <c r="AR975" i="6"/>
  <c r="AM975" i="6"/>
  <c r="AR974" i="6"/>
  <c r="AM974" i="6"/>
  <c r="AR973" i="6"/>
  <c r="AM973" i="6"/>
  <c r="AR972" i="6"/>
  <c r="AM972" i="6"/>
  <c r="AR971" i="6"/>
  <c r="AM971" i="6"/>
  <c r="AR970" i="6"/>
  <c r="AM970" i="6"/>
  <c r="AR969" i="6"/>
  <c r="AM969" i="6"/>
  <c r="AR968" i="6"/>
  <c r="AM968" i="6"/>
  <c r="AR967" i="6"/>
  <c r="AM967" i="6"/>
  <c r="AR966" i="6"/>
  <c r="AM966" i="6"/>
  <c r="AR965" i="6"/>
  <c r="AM965" i="6"/>
  <c r="AR963" i="6"/>
  <c r="AM963" i="6"/>
  <c r="AR962" i="6"/>
  <c r="AM962" i="6"/>
  <c r="AR961" i="6"/>
  <c r="AM961" i="6"/>
  <c r="AR960" i="6"/>
  <c r="AM960" i="6"/>
  <c r="AR959" i="6"/>
  <c r="AM959" i="6"/>
  <c r="AR958" i="6"/>
  <c r="AM958" i="6"/>
  <c r="AR957" i="6"/>
  <c r="AM957" i="6"/>
  <c r="AR956" i="6"/>
  <c r="AM956" i="6"/>
  <c r="AR955" i="6"/>
  <c r="AM955" i="6"/>
  <c r="AR954" i="6"/>
  <c r="AM954" i="6"/>
  <c r="AR953" i="6"/>
  <c r="AM953" i="6"/>
  <c r="AR952" i="6"/>
  <c r="AM952" i="6"/>
  <c r="AR951" i="6"/>
  <c r="AM951" i="6"/>
  <c r="AR950" i="6"/>
  <c r="AM950" i="6"/>
  <c r="AR948" i="6"/>
  <c r="AM948" i="6"/>
  <c r="AR946" i="6"/>
  <c r="AM946" i="6"/>
  <c r="AR945" i="6"/>
  <c r="AM945" i="6"/>
  <c r="AR944" i="6"/>
  <c r="AM944" i="6"/>
  <c r="AR943" i="6"/>
  <c r="AM943" i="6"/>
  <c r="AR942" i="6"/>
  <c r="AM942" i="6"/>
  <c r="AR941" i="6"/>
  <c r="AM941" i="6"/>
  <c r="AR940" i="6"/>
  <c r="AM940" i="6"/>
  <c r="AR939" i="6"/>
  <c r="AM939" i="6"/>
  <c r="AR938" i="6"/>
  <c r="AM938" i="6"/>
  <c r="AR937" i="6"/>
  <c r="AM937" i="6"/>
  <c r="AR936" i="6"/>
  <c r="AM936" i="6"/>
  <c r="AR935" i="6"/>
  <c r="AM935" i="6"/>
  <c r="AR934" i="6"/>
  <c r="AM934" i="6"/>
  <c r="AR933" i="6"/>
  <c r="AM933" i="6"/>
  <c r="AR931" i="6"/>
  <c r="AM931" i="6"/>
  <c r="AR930" i="6"/>
  <c r="AM930" i="6"/>
  <c r="AR929" i="6"/>
  <c r="AM929" i="6"/>
  <c r="AR928" i="6"/>
  <c r="AM928" i="6"/>
  <c r="AR927" i="6"/>
  <c r="AM927" i="6"/>
  <c r="AR926" i="6"/>
  <c r="AM926" i="6"/>
  <c r="AR925" i="6"/>
  <c r="AM925" i="6"/>
  <c r="AR924" i="6"/>
  <c r="AM924" i="6"/>
  <c r="AR923" i="6"/>
  <c r="AM923" i="6"/>
  <c r="AR921" i="6"/>
  <c r="AM921" i="6"/>
  <c r="AR920" i="6"/>
  <c r="AM920" i="6"/>
  <c r="AR919" i="6"/>
  <c r="AM919" i="6"/>
  <c r="AR918" i="6"/>
  <c r="AM918" i="6"/>
  <c r="AR917" i="6"/>
  <c r="AM917" i="6"/>
  <c r="AR916" i="6"/>
  <c r="AM916" i="6"/>
  <c r="AR915" i="6"/>
  <c r="AM915" i="6"/>
  <c r="AR914" i="6"/>
  <c r="AM914" i="6"/>
  <c r="AR913" i="6"/>
  <c r="AM913" i="6"/>
  <c r="AR912" i="6"/>
  <c r="AM912" i="6"/>
  <c r="AR911" i="6"/>
  <c r="AM911" i="6"/>
  <c r="AR910" i="6"/>
  <c r="AM910" i="6"/>
  <c r="AR909" i="6"/>
  <c r="AM909" i="6"/>
  <c r="AR908" i="6"/>
  <c r="AM908" i="6"/>
  <c r="AR906" i="6"/>
  <c r="AM906" i="6"/>
  <c r="AR905" i="6"/>
  <c r="AM905" i="6"/>
  <c r="AR904" i="6"/>
  <c r="AM904" i="6"/>
  <c r="AR902" i="6"/>
  <c r="AM902" i="6"/>
  <c r="AR901" i="6"/>
  <c r="AM901" i="6"/>
  <c r="AR900" i="6"/>
  <c r="AM900" i="6"/>
  <c r="AR899" i="6"/>
  <c r="AM899" i="6"/>
  <c r="AR898" i="6"/>
  <c r="AM898" i="6"/>
  <c r="AR897" i="6"/>
  <c r="AM897" i="6"/>
  <c r="AR896" i="6"/>
  <c r="AM896" i="6"/>
  <c r="AR895" i="6"/>
  <c r="AM895" i="6"/>
  <c r="AR894" i="6"/>
  <c r="AM894" i="6"/>
  <c r="AR893" i="6"/>
  <c r="AM893" i="6"/>
  <c r="AR892" i="6"/>
  <c r="AM892" i="6"/>
  <c r="AR891" i="6"/>
  <c r="AM891" i="6"/>
  <c r="AR890" i="6"/>
  <c r="AM890" i="6"/>
  <c r="AR889" i="6"/>
  <c r="AM889" i="6"/>
  <c r="AR887" i="6"/>
  <c r="AM887" i="6"/>
  <c r="AR886" i="6"/>
  <c r="AM886" i="6"/>
  <c r="AR885" i="6"/>
  <c r="AM885" i="6"/>
  <c r="AR884" i="6"/>
  <c r="AM884" i="6"/>
  <c r="AR883" i="6"/>
  <c r="AM883" i="6"/>
  <c r="AR882" i="6"/>
  <c r="AM882" i="6"/>
  <c r="AR881" i="6"/>
  <c r="AM881" i="6"/>
  <c r="AR880" i="6"/>
  <c r="AM880" i="6"/>
  <c r="AR879" i="6"/>
  <c r="AM879" i="6"/>
  <c r="AR878" i="6"/>
  <c r="AM878" i="6"/>
  <c r="AR877" i="6"/>
  <c r="AM877" i="6"/>
  <c r="AR876" i="6"/>
  <c r="AM876" i="6"/>
  <c r="AR875" i="6"/>
  <c r="AM875" i="6"/>
  <c r="AR873" i="6"/>
  <c r="AM873" i="6"/>
  <c r="AR872" i="6"/>
  <c r="AM872" i="6"/>
  <c r="AR871" i="6"/>
  <c r="AM871" i="6"/>
  <c r="AR870" i="6"/>
  <c r="AM870" i="6"/>
  <c r="AR869" i="6"/>
  <c r="AM869" i="6"/>
  <c r="AR868" i="6"/>
  <c r="AM868" i="6"/>
  <c r="AR867" i="6"/>
  <c r="AM867" i="6"/>
  <c r="AR866" i="6"/>
  <c r="AM866" i="6"/>
  <c r="AR865" i="6"/>
  <c r="AM865" i="6"/>
  <c r="AR864" i="6"/>
  <c r="AM864" i="6"/>
  <c r="AR863" i="6"/>
  <c r="AM863" i="6"/>
  <c r="AR862" i="6"/>
  <c r="AM862" i="6"/>
  <c r="AR861" i="6"/>
  <c r="AM861" i="6"/>
  <c r="AR860" i="6"/>
  <c r="AM860" i="6"/>
  <c r="AR858" i="6"/>
  <c r="AM858" i="6"/>
  <c r="AR857" i="6"/>
  <c r="AM857" i="6"/>
  <c r="AR856" i="6"/>
  <c r="AM856" i="6"/>
  <c r="AR854" i="6"/>
  <c r="AM854" i="6"/>
  <c r="AR853" i="6"/>
  <c r="AM853" i="6"/>
  <c r="AR852" i="6"/>
  <c r="AM852" i="6"/>
  <c r="AR851" i="6"/>
  <c r="AM851" i="6"/>
  <c r="AR850" i="6"/>
  <c r="AM850" i="6"/>
  <c r="AR849" i="6"/>
  <c r="AM849" i="6"/>
  <c r="AR848" i="6"/>
  <c r="AM848" i="6"/>
  <c r="AR847" i="6"/>
  <c r="AM847" i="6"/>
  <c r="AR846" i="6"/>
  <c r="AM846" i="6"/>
  <c r="AR845" i="6"/>
  <c r="AM845" i="6"/>
  <c r="AR844" i="6"/>
  <c r="AM844" i="6"/>
  <c r="AR843" i="6"/>
  <c r="AM843" i="6"/>
  <c r="AR842" i="6"/>
  <c r="AM842" i="6"/>
  <c r="AR841" i="6"/>
  <c r="AM841" i="6"/>
  <c r="AR839" i="6"/>
  <c r="AM839" i="6"/>
  <c r="AR838" i="6"/>
  <c r="AM838" i="6"/>
  <c r="AR837" i="6"/>
  <c r="AM837" i="6"/>
  <c r="AR836" i="6"/>
  <c r="AM836" i="6"/>
  <c r="AR835" i="6"/>
  <c r="AM835" i="6"/>
  <c r="AR834" i="6"/>
  <c r="AM834" i="6"/>
  <c r="AR833" i="6"/>
  <c r="AM833" i="6"/>
  <c r="AR832" i="6"/>
  <c r="AM832" i="6"/>
  <c r="AR831" i="6"/>
  <c r="AM831" i="6"/>
  <c r="AR830" i="6"/>
  <c r="AM830" i="6"/>
  <c r="AR829" i="6"/>
  <c r="AM829" i="6"/>
  <c r="AR828" i="6"/>
  <c r="AM828" i="6"/>
  <c r="AR827" i="6"/>
  <c r="AM827" i="6"/>
  <c r="AR826" i="6"/>
  <c r="AM826" i="6"/>
  <c r="AR825" i="6"/>
  <c r="AM825" i="6"/>
  <c r="AR824" i="6"/>
  <c r="AM824" i="6"/>
  <c r="AR823" i="6"/>
  <c r="AM823" i="6"/>
  <c r="AR822" i="6"/>
  <c r="AM822" i="6"/>
  <c r="AR821" i="6"/>
  <c r="AM821" i="6"/>
  <c r="AR820" i="6"/>
  <c r="AM820" i="6"/>
  <c r="AR819" i="6"/>
  <c r="AM819" i="6"/>
  <c r="AR818" i="6"/>
  <c r="AM818" i="6"/>
  <c r="AR817" i="6"/>
  <c r="AM817" i="6"/>
  <c r="AR816" i="6"/>
  <c r="AM816" i="6"/>
  <c r="AR815" i="6"/>
  <c r="AM815" i="6"/>
  <c r="AR814" i="6"/>
  <c r="AM814" i="6"/>
  <c r="AR813" i="6"/>
  <c r="AM813" i="6"/>
  <c r="AR812" i="6"/>
  <c r="AM812" i="6"/>
  <c r="AR811" i="6"/>
  <c r="AM811" i="6"/>
  <c r="AR810" i="6"/>
  <c r="AM810" i="6"/>
  <c r="AR809" i="6"/>
  <c r="AM809" i="6"/>
  <c r="AR808" i="6"/>
  <c r="AM808" i="6"/>
  <c r="AR807" i="6"/>
  <c r="AM807" i="6"/>
  <c r="AR806" i="6"/>
  <c r="AM806" i="6"/>
  <c r="AR805" i="6"/>
  <c r="AM805" i="6"/>
  <c r="AR804" i="6"/>
  <c r="AM804" i="6"/>
  <c r="AR803" i="6"/>
  <c r="AM803" i="6"/>
  <c r="AR802" i="6"/>
  <c r="AM802" i="6"/>
  <c r="AR801" i="6"/>
  <c r="AM801" i="6"/>
  <c r="AR800" i="6"/>
  <c r="AM800" i="6"/>
  <c r="AR799" i="6"/>
  <c r="AM799" i="6"/>
  <c r="AR798" i="6"/>
  <c r="AM798" i="6"/>
  <c r="AR797" i="6"/>
  <c r="AM797" i="6"/>
  <c r="AR796" i="6"/>
  <c r="AM796" i="6"/>
  <c r="AR794" i="6"/>
  <c r="AM794" i="6"/>
  <c r="AR793" i="6"/>
  <c r="AM793" i="6"/>
  <c r="AR792" i="6"/>
  <c r="AM792" i="6"/>
  <c r="AR791" i="6"/>
  <c r="AM791" i="6"/>
  <c r="AR790" i="6"/>
  <c r="AM790" i="6"/>
  <c r="AR789" i="6"/>
  <c r="AM789" i="6"/>
  <c r="AR788" i="6"/>
  <c r="AM788" i="6"/>
  <c r="AR787" i="6"/>
  <c r="AM787" i="6"/>
  <c r="AR786" i="6"/>
  <c r="AM786" i="6"/>
  <c r="AR785" i="6"/>
  <c r="AM785" i="6"/>
  <c r="AR784" i="6"/>
  <c r="AM784" i="6"/>
  <c r="AR783" i="6"/>
  <c r="AM783" i="6"/>
  <c r="AR782" i="6"/>
  <c r="AM782" i="6"/>
  <c r="AR781" i="6"/>
  <c r="AM781" i="6"/>
  <c r="AR779" i="6"/>
  <c r="AM779" i="6"/>
  <c r="AR778" i="6"/>
  <c r="AM778" i="6"/>
  <c r="AR777" i="6"/>
  <c r="AM777" i="6"/>
  <c r="AR776" i="6"/>
  <c r="AM776" i="6"/>
  <c r="AR775" i="6"/>
  <c r="AM775" i="6"/>
  <c r="AR774" i="6"/>
  <c r="AM774" i="6"/>
  <c r="AR773" i="6"/>
  <c r="AM773" i="6"/>
  <c r="AR772" i="6"/>
  <c r="AM772" i="6"/>
  <c r="AR771" i="6"/>
  <c r="AM771" i="6"/>
  <c r="AR770" i="6"/>
  <c r="AM770" i="6"/>
  <c r="AR769" i="6"/>
  <c r="AM769" i="6"/>
  <c r="AR768" i="6"/>
  <c r="AM768" i="6"/>
  <c r="AR767" i="6"/>
  <c r="AM767" i="6"/>
  <c r="AR766" i="6"/>
  <c r="AM766" i="6"/>
  <c r="AR765" i="6"/>
  <c r="AM765" i="6"/>
  <c r="AR764" i="6"/>
  <c r="AM764" i="6"/>
  <c r="AR763" i="6"/>
  <c r="AM763" i="6"/>
  <c r="AR762" i="6"/>
  <c r="AM762" i="6"/>
  <c r="AR761" i="6"/>
  <c r="AM761" i="6"/>
  <c r="AR760" i="6"/>
  <c r="AM760" i="6"/>
  <c r="AR759" i="6"/>
  <c r="AM759" i="6"/>
  <c r="AR758" i="6"/>
  <c r="AM758" i="6"/>
  <c r="AR757" i="6"/>
  <c r="AM757" i="6"/>
  <c r="AR756" i="6"/>
  <c r="AM756" i="6"/>
  <c r="AR755" i="6"/>
  <c r="AM755" i="6"/>
  <c r="AR754" i="6"/>
  <c r="AM754" i="6"/>
  <c r="AR752" i="6"/>
  <c r="AM752" i="6"/>
  <c r="AR751" i="6"/>
  <c r="AM751" i="6"/>
  <c r="AR750" i="6"/>
  <c r="AM750" i="6"/>
  <c r="AR749" i="6"/>
  <c r="AM749" i="6"/>
  <c r="AR748" i="6"/>
  <c r="AM748" i="6"/>
  <c r="AR747" i="6"/>
  <c r="AM747" i="6"/>
  <c r="AR746" i="6"/>
  <c r="AM746" i="6"/>
  <c r="AR745" i="6"/>
  <c r="AM745" i="6"/>
  <c r="AR744" i="6"/>
  <c r="AM744" i="6"/>
  <c r="AR743" i="6"/>
  <c r="AM743" i="6"/>
  <c r="AR742" i="6"/>
  <c r="AM742" i="6"/>
  <c r="AR741" i="6"/>
  <c r="AM741" i="6"/>
  <c r="AR740" i="6"/>
  <c r="AM740" i="6"/>
  <c r="AR739" i="6"/>
  <c r="AM739" i="6"/>
  <c r="AR737" i="6"/>
  <c r="AM737" i="6"/>
  <c r="AR736" i="6"/>
  <c r="AM736" i="6"/>
  <c r="AR735" i="6"/>
  <c r="AM735" i="6"/>
  <c r="AR734" i="6"/>
  <c r="AM734" i="6"/>
  <c r="AR732" i="6"/>
  <c r="AM732" i="6"/>
  <c r="AR731" i="6"/>
  <c r="AM731" i="6"/>
  <c r="AR730" i="6"/>
  <c r="AM730" i="6"/>
  <c r="AR729" i="6"/>
  <c r="AM729" i="6"/>
  <c r="AR728" i="6"/>
  <c r="AM728" i="6"/>
  <c r="AR727" i="6"/>
  <c r="AM727" i="6"/>
  <c r="AR726" i="6"/>
  <c r="AM726" i="6"/>
  <c r="AR725" i="6"/>
  <c r="AM725" i="6"/>
  <c r="AR724" i="6"/>
  <c r="AM724" i="6"/>
  <c r="AR723" i="6"/>
  <c r="AM723" i="6"/>
  <c r="AR722" i="6"/>
  <c r="AM722" i="6"/>
  <c r="AR721" i="6"/>
  <c r="AM721" i="6"/>
  <c r="AR720" i="6"/>
  <c r="AM720" i="6"/>
  <c r="AR719" i="6"/>
  <c r="AM719" i="6"/>
  <c r="AR717" i="6"/>
  <c r="AM717" i="6"/>
  <c r="AR716" i="6"/>
  <c r="AM716" i="6"/>
  <c r="AR715" i="6"/>
  <c r="AM715" i="6"/>
  <c r="AR714" i="6"/>
  <c r="AM714" i="6"/>
  <c r="AR713" i="6"/>
  <c r="AM713" i="6"/>
  <c r="AR711" i="6"/>
  <c r="AM711" i="6"/>
  <c r="AR710" i="6"/>
  <c r="AM710" i="6"/>
  <c r="AR709" i="6"/>
  <c r="AM709" i="6"/>
  <c r="AR708" i="6"/>
  <c r="AM708" i="6"/>
  <c r="AR707" i="6"/>
  <c r="AM707" i="6"/>
  <c r="AR706" i="6"/>
  <c r="AM706" i="6"/>
  <c r="AR705" i="6"/>
  <c r="AM705" i="6"/>
  <c r="AR704" i="6"/>
  <c r="AM704" i="6"/>
  <c r="AR703" i="6"/>
  <c r="AM703" i="6"/>
  <c r="AR702" i="6"/>
  <c r="AM702" i="6"/>
  <c r="AR701" i="6"/>
  <c r="AM701" i="6"/>
  <c r="AR700" i="6"/>
  <c r="AM700" i="6"/>
  <c r="AR699" i="6"/>
  <c r="AM699" i="6"/>
  <c r="AR698" i="6"/>
  <c r="AM698" i="6"/>
  <c r="AR696" i="6"/>
  <c r="AM696" i="6"/>
  <c r="AR695" i="6"/>
  <c r="AM695" i="6"/>
  <c r="AR694" i="6"/>
  <c r="AM694" i="6"/>
  <c r="AR693" i="6"/>
  <c r="AM693" i="6"/>
  <c r="AR692" i="6"/>
  <c r="AM692" i="6"/>
  <c r="AR691" i="6"/>
  <c r="AM691" i="6"/>
  <c r="AR690" i="6"/>
  <c r="AM690" i="6"/>
  <c r="AR689" i="6"/>
  <c r="AM689" i="6"/>
  <c r="AR688" i="6"/>
  <c r="AM688" i="6"/>
  <c r="AR687" i="6"/>
  <c r="AM687" i="6"/>
  <c r="AR685" i="6"/>
  <c r="AM685" i="6"/>
  <c r="AR684" i="6"/>
  <c r="AM684" i="6"/>
  <c r="AR683" i="6"/>
  <c r="AM683" i="6"/>
  <c r="AR682" i="6"/>
  <c r="AM682" i="6"/>
  <c r="AR681" i="6"/>
  <c r="AM681" i="6"/>
  <c r="AR680" i="6"/>
  <c r="AM680" i="6"/>
  <c r="AR679" i="6"/>
  <c r="AM679" i="6"/>
  <c r="AR678" i="6"/>
  <c r="AM678" i="6"/>
  <c r="AR677" i="6"/>
  <c r="AM677" i="6"/>
  <c r="AR676" i="6"/>
  <c r="AM676" i="6"/>
  <c r="AR675" i="6"/>
  <c r="AM675" i="6"/>
  <c r="AR674" i="6"/>
  <c r="AM674" i="6"/>
  <c r="AR673" i="6"/>
  <c r="AM673" i="6"/>
  <c r="AR672" i="6"/>
  <c r="AM672" i="6"/>
  <c r="AR670" i="6"/>
  <c r="AM670" i="6"/>
  <c r="AR669" i="6"/>
  <c r="AM669" i="6"/>
  <c r="AR668" i="6"/>
  <c r="AM668" i="6"/>
  <c r="AR667" i="6"/>
  <c r="AM667" i="6"/>
  <c r="AR666" i="6"/>
  <c r="AM666" i="6"/>
  <c r="AR664" i="6"/>
  <c r="AM664" i="6"/>
  <c r="AR663" i="6"/>
  <c r="AM663" i="6"/>
  <c r="AR662" i="6"/>
  <c r="AM662" i="6"/>
  <c r="AR661" i="6"/>
  <c r="AM661" i="6"/>
  <c r="AR660" i="6"/>
  <c r="AM660" i="6"/>
  <c r="AR659" i="6"/>
  <c r="AM659" i="6"/>
  <c r="AR658" i="6"/>
  <c r="AM658" i="6"/>
  <c r="AR657" i="6"/>
  <c r="AM657" i="6"/>
  <c r="AR656" i="6"/>
  <c r="AM656" i="6"/>
  <c r="AR655" i="6"/>
  <c r="AM655" i="6"/>
  <c r="AR654" i="6"/>
  <c r="AM654" i="6"/>
  <c r="AR653" i="6"/>
  <c r="AM653" i="6"/>
  <c r="AR652" i="6"/>
  <c r="AM652" i="6"/>
  <c r="AR651" i="6"/>
  <c r="AM651" i="6"/>
  <c r="AR649" i="6"/>
  <c r="AM649" i="6"/>
  <c r="AR648" i="6"/>
  <c r="AM648" i="6"/>
  <c r="AR647" i="6"/>
  <c r="AM647" i="6"/>
  <c r="AR646" i="6"/>
  <c r="AM646" i="6"/>
  <c r="AR645" i="6"/>
  <c r="AM645" i="6"/>
  <c r="AR644" i="6"/>
  <c r="AM644" i="6"/>
  <c r="AR643" i="6"/>
  <c r="AM643" i="6"/>
  <c r="AR642" i="6"/>
  <c r="AM642" i="6"/>
  <c r="AR641" i="6"/>
  <c r="AM641" i="6"/>
  <c r="AR640" i="6"/>
  <c r="AM640" i="6"/>
  <c r="AR638" i="6"/>
  <c r="AM638" i="6"/>
  <c r="AR637" i="6"/>
  <c r="AM637" i="6"/>
  <c r="AR636" i="6"/>
  <c r="AM636" i="6"/>
  <c r="AR635" i="6"/>
  <c r="AM635" i="6"/>
  <c r="AR634" i="6"/>
  <c r="AM634" i="6"/>
  <c r="AR633" i="6"/>
  <c r="AM633" i="6"/>
  <c r="AR632" i="6"/>
  <c r="AM632" i="6"/>
  <c r="AR631" i="6"/>
  <c r="AM631" i="6"/>
  <c r="AR630" i="6"/>
  <c r="AM630" i="6"/>
  <c r="AR629" i="6"/>
  <c r="AM629" i="6"/>
  <c r="AR628" i="6"/>
  <c r="AM628" i="6"/>
  <c r="AR627" i="6"/>
  <c r="AM627" i="6"/>
  <c r="AR626" i="6"/>
  <c r="AM626" i="6"/>
  <c r="AR625" i="6"/>
  <c r="AM625" i="6"/>
  <c r="AR623" i="6"/>
  <c r="AM623" i="6"/>
  <c r="AR622" i="6"/>
  <c r="AM622" i="6"/>
  <c r="AR621" i="6"/>
  <c r="AM621" i="6"/>
  <c r="AR620" i="6"/>
  <c r="AM620" i="6"/>
  <c r="AR619" i="6"/>
  <c r="AM619" i="6"/>
  <c r="AR618" i="6"/>
  <c r="AM618" i="6"/>
  <c r="AR616" i="6"/>
  <c r="AM616" i="6"/>
  <c r="AR615" i="6"/>
  <c r="AM615" i="6"/>
  <c r="AR614" i="6"/>
  <c r="AM614" i="6"/>
  <c r="AR613" i="6"/>
  <c r="AM613" i="6"/>
  <c r="AR612" i="6"/>
  <c r="AM612" i="6"/>
  <c r="AR611" i="6"/>
  <c r="AM611" i="6"/>
  <c r="AR610" i="6"/>
  <c r="AM610" i="6"/>
  <c r="AR609" i="6"/>
  <c r="AM609" i="6"/>
  <c r="AR608" i="6"/>
  <c r="AM608" i="6"/>
  <c r="AR607" i="6"/>
  <c r="AM607" i="6"/>
  <c r="AR606" i="6"/>
  <c r="AM606" i="6"/>
  <c r="AR605" i="6"/>
  <c r="AM605" i="6"/>
  <c r="AR604" i="6"/>
  <c r="AM604" i="6"/>
  <c r="AR603" i="6"/>
  <c r="AM603" i="6"/>
  <c r="AR601" i="6"/>
  <c r="AM601" i="6"/>
  <c r="AR600" i="6"/>
  <c r="AM600" i="6"/>
  <c r="AR599" i="6"/>
  <c r="AM599" i="6"/>
  <c r="AR598" i="6"/>
  <c r="AM598" i="6"/>
  <c r="AR597" i="6"/>
  <c r="AM597" i="6"/>
  <c r="AR596" i="6"/>
  <c r="AM596" i="6"/>
  <c r="AR595" i="6"/>
  <c r="AM595" i="6"/>
  <c r="AR594" i="6"/>
  <c r="AM594" i="6"/>
  <c r="AR593" i="6"/>
  <c r="AM593" i="6"/>
  <c r="AR592" i="6"/>
  <c r="AM592" i="6"/>
  <c r="AR591" i="6"/>
  <c r="AM591" i="6"/>
  <c r="AR590" i="6"/>
  <c r="AM590" i="6"/>
  <c r="AR589" i="6"/>
  <c r="AM589" i="6"/>
  <c r="AR587" i="6"/>
  <c r="AM587" i="6"/>
  <c r="AR586" i="6"/>
  <c r="AM586" i="6"/>
  <c r="AR585" i="6"/>
  <c r="AM585" i="6"/>
  <c r="AR584" i="6"/>
  <c r="AM584" i="6"/>
  <c r="AR583" i="6"/>
  <c r="AM583" i="6"/>
  <c r="AR582" i="6"/>
  <c r="AM582" i="6"/>
  <c r="AR581" i="6"/>
  <c r="AM581" i="6"/>
  <c r="AR580" i="6"/>
  <c r="AM580" i="6"/>
  <c r="AR579" i="6"/>
  <c r="AM579" i="6"/>
  <c r="AR578" i="6"/>
  <c r="AM578" i="6"/>
  <c r="AR577" i="6"/>
  <c r="AM577" i="6"/>
  <c r="AR576" i="6"/>
  <c r="AM576" i="6"/>
  <c r="AR575" i="6"/>
  <c r="AM575" i="6"/>
  <c r="AR574" i="6"/>
  <c r="AM574" i="6"/>
  <c r="AR572" i="6"/>
  <c r="AM572" i="6"/>
  <c r="AR571" i="6"/>
  <c r="AM571" i="6"/>
  <c r="AR570" i="6"/>
  <c r="AM570" i="6"/>
  <c r="AR569" i="6"/>
  <c r="AM569" i="6"/>
  <c r="AR568" i="6"/>
  <c r="AM568" i="6"/>
  <c r="AR567" i="6"/>
  <c r="AM567" i="6"/>
  <c r="AR565" i="6"/>
  <c r="AM565" i="6"/>
  <c r="AR564" i="6"/>
  <c r="AM564" i="6"/>
  <c r="AR563" i="6"/>
  <c r="AM563" i="6"/>
  <c r="AR562" i="6"/>
  <c r="AM562" i="6"/>
  <c r="AR561" i="6"/>
  <c r="AM561" i="6"/>
  <c r="AR560" i="6"/>
  <c r="AM560" i="6"/>
  <c r="AR559" i="6"/>
  <c r="AM559" i="6"/>
  <c r="AR558" i="6"/>
  <c r="AM558" i="6"/>
  <c r="AR557" i="6"/>
  <c r="AM557" i="6"/>
  <c r="AR556" i="6"/>
  <c r="AM556" i="6"/>
  <c r="AR555" i="6"/>
  <c r="AM555" i="6"/>
  <c r="AR554" i="6"/>
  <c r="AM554" i="6"/>
  <c r="AR553" i="6"/>
  <c r="AM553" i="6"/>
  <c r="AR552" i="6"/>
  <c r="AM552" i="6"/>
  <c r="AR550" i="6"/>
  <c r="AM550" i="6"/>
  <c r="AR549" i="6"/>
  <c r="AM549" i="6"/>
  <c r="AR548" i="6"/>
  <c r="AM548" i="6"/>
  <c r="AR547" i="6"/>
  <c r="AM547" i="6"/>
  <c r="AR546" i="6"/>
  <c r="AM546" i="6"/>
  <c r="AR545" i="6"/>
  <c r="AM545" i="6"/>
  <c r="AR544" i="6"/>
  <c r="AM544" i="6"/>
  <c r="AR543" i="6"/>
  <c r="AM543" i="6"/>
  <c r="AR542" i="6"/>
  <c r="AM542" i="6"/>
  <c r="AR541" i="6"/>
  <c r="AM541" i="6"/>
  <c r="AR540" i="6"/>
  <c r="AM540" i="6"/>
  <c r="AR539" i="6"/>
  <c r="AM539" i="6"/>
  <c r="AR538" i="6"/>
  <c r="AM538" i="6"/>
  <c r="AR536" i="6"/>
  <c r="AM536" i="6"/>
  <c r="AR535" i="6"/>
  <c r="AM535" i="6"/>
  <c r="AR534" i="6"/>
  <c r="AM534" i="6"/>
  <c r="AR533" i="6"/>
  <c r="AM533" i="6"/>
  <c r="AR532" i="6"/>
  <c r="AM532" i="6"/>
  <c r="AR531" i="6"/>
  <c r="AM531" i="6"/>
  <c r="AR530" i="6"/>
  <c r="AM530" i="6"/>
  <c r="AR529" i="6"/>
  <c r="AM529" i="6"/>
  <c r="AR528" i="6"/>
  <c r="AM528" i="6"/>
  <c r="AR527" i="6"/>
  <c r="AM527" i="6"/>
  <c r="AR526" i="6"/>
  <c r="AM526" i="6"/>
  <c r="AR525" i="6"/>
  <c r="AM525" i="6"/>
  <c r="AR524" i="6"/>
  <c r="AM524" i="6"/>
  <c r="AR523" i="6"/>
  <c r="AM523" i="6"/>
  <c r="AR521" i="6"/>
  <c r="AM521" i="6"/>
  <c r="AR520" i="6"/>
  <c r="AM520" i="6"/>
  <c r="AR519" i="6"/>
  <c r="AM519" i="6"/>
  <c r="AR518" i="6"/>
  <c r="AM518" i="6"/>
  <c r="AR517" i="6"/>
  <c r="AM517" i="6"/>
  <c r="AR516" i="6"/>
  <c r="AM516" i="6"/>
  <c r="AR515" i="6"/>
  <c r="AM515" i="6"/>
  <c r="AR514" i="6"/>
  <c r="AM514" i="6"/>
  <c r="AR513" i="6"/>
  <c r="AM513" i="6"/>
  <c r="AR512" i="6"/>
  <c r="AM512" i="6"/>
  <c r="AR511" i="6"/>
  <c r="AM511" i="6"/>
  <c r="AR509" i="6"/>
  <c r="AM509" i="6"/>
  <c r="AR508" i="6"/>
  <c r="AM508" i="6"/>
  <c r="AR507" i="6"/>
  <c r="AM507" i="6"/>
  <c r="AR506" i="6"/>
  <c r="AM506" i="6"/>
  <c r="AR505" i="6"/>
  <c r="AM505" i="6"/>
  <c r="AR504" i="6"/>
  <c r="AM504" i="6"/>
  <c r="AR503" i="6"/>
  <c r="AM503" i="6"/>
  <c r="AR502" i="6"/>
  <c r="AM502" i="6"/>
  <c r="AR501" i="6"/>
  <c r="AM501" i="6"/>
  <c r="AR500" i="6"/>
  <c r="AM500" i="6"/>
  <c r="AR499" i="6"/>
  <c r="AM499" i="6"/>
  <c r="AR498" i="6"/>
  <c r="AM498" i="6"/>
  <c r="AR497" i="6"/>
  <c r="AM497" i="6"/>
  <c r="AR496" i="6"/>
  <c r="AM496" i="6"/>
  <c r="AR494" i="6"/>
  <c r="AM494" i="6"/>
  <c r="AR493" i="6"/>
  <c r="AM493" i="6"/>
  <c r="AR492" i="6"/>
  <c r="AM492" i="6"/>
  <c r="AR491" i="6"/>
  <c r="AM491" i="6"/>
  <c r="AR490" i="6"/>
  <c r="AM490" i="6"/>
  <c r="AR489" i="6"/>
  <c r="AM489" i="6"/>
  <c r="AR488" i="6"/>
  <c r="AM488" i="6"/>
  <c r="AR487" i="6"/>
  <c r="AM487" i="6"/>
  <c r="AR486" i="6"/>
  <c r="AM486" i="6"/>
  <c r="AR485" i="6"/>
  <c r="AM485" i="6"/>
  <c r="AR483" i="6"/>
  <c r="AM483" i="6"/>
  <c r="AR482" i="6"/>
  <c r="AM482" i="6"/>
  <c r="AR481" i="6"/>
  <c r="AM481" i="6"/>
  <c r="AR480" i="6"/>
  <c r="AM480" i="6"/>
  <c r="AR479" i="6"/>
  <c r="AM479" i="6"/>
  <c r="AR478" i="6"/>
  <c r="AM478" i="6"/>
  <c r="AR477" i="6"/>
  <c r="AM477" i="6"/>
  <c r="AR476" i="6"/>
  <c r="AM476" i="6"/>
  <c r="AR475" i="6"/>
  <c r="AM475" i="6"/>
  <c r="AR474" i="6"/>
  <c r="AM474" i="6"/>
  <c r="AR473" i="6"/>
  <c r="AM473" i="6"/>
  <c r="AR472" i="6"/>
  <c r="AM472" i="6"/>
  <c r="AR471" i="6"/>
  <c r="AM471" i="6"/>
  <c r="AR470" i="6"/>
  <c r="AM470" i="6"/>
  <c r="AR468" i="6"/>
  <c r="AM468" i="6"/>
  <c r="AR467" i="6"/>
  <c r="AM467" i="6"/>
  <c r="AR466" i="6"/>
  <c r="AM466" i="6"/>
  <c r="AR465" i="6"/>
  <c r="AM465" i="6"/>
  <c r="AR464" i="6"/>
  <c r="AM464" i="6"/>
  <c r="AR463" i="6"/>
  <c r="AM463" i="6"/>
  <c r="AR462" i="6"/>
  <c r="AM462" i="6"/>
  <c r="AR461" i="6"/>
  <c r="AM461" i="6"/>
  <c r="AR460" i="6"/>
  <c r="AM460" i="6"/>
  <c r="AR459" i="6"/>
  <c r="AM459" i="6"/>
  <c r="AR458" i="6"/>
  <c r="AM458" i="6"/>
  <c r="AR457" i="6"/>
  <c r="AM457" i="6"/>
  <c r="AR456" i="6"/>
  <c r="AM456" i="6"/>
  <c r="AR455" i="6"/>
  <c r="AM455" i="6"/>
  <c r="AR454" i="6"/>
  <c r="AM454" i="6"/>
  <c r="AR453" i="6"/>
  <c r="AM453" i="6"/>
  <c r="AR452" i="6"/>
  <c r="AM452" i="6"/>
  <c r="AR451" i="6"/>
  <c r="AM451" i="6"/>
  <c r="AR450" i="6"/>
  <c r="AM450" i="6"/>
  <c r="AR449" i="6"/>
  <c r="AM449" i="6"/>
  <c r="AR448" i="6"/>
  <c r="AM448" i="6"/>
  <c r="AR446" i="6"/>
  <c r="AM446" i="6"/>
  <c r="AR445" i="6"/>
  <c r="AM445" i="6"/>
  <c r="AR444" i="6"/>
  <c r="AM444" i="6"/>
  <c r="AR443" i="6"/>
  <c r="AM443" i="6"/>
  <c r="AR442" i="6"/>
  <c r="AM442" i="6"/>
  <c r="AR441" i="6"/>
  <c r="AM441" i="6"/>
  <c r="AR440" i="6"/>
  <c r="AM440" i="6"/>
  <c r="AR439" i="6"/>
  <c r="AM439" i="6"/>
  <c r="AR438" i="6"/>
  <c r="AM438" i="6"/>
  <c r="AR437" i="6"/>
  <c r="AM437" i="6"/>
  <c r="AR436" i="6"/>
  <c r="AM436" i="6"/>
  <c r="AR435" i="6"/>
  <c r="AM435" i="6"/>
  <c r="AR434" i="6"/>
  <c r="AM434" i="6"/>
  <c r="AR433" i="6"/>
  <c r="AM433" i="6"/>
  <c r="AR431" i="6"/>
  <c r="AM431" i="6"/>
  <c r="AR430" i="6"/>
  <c r="AM430" i="6"/>
  <c r="AR429" i="6"/>
  <c r="AM429" i="6"/>
  <c r="AR428" i="6"/>
  <c r="AM428" i="6"/>
  <c r="AR427" i="6"/>
  <c r="AM427" i="6"/>
  <c r="AR426" i="6"/>
  <c r="AM426" i="6"/>
  <c r="AR425" i="6"/>
  <c r="AM425" i="6"/>
  <c r="AR424" i="6"/>
  <c r="AM424" i="6"/>
  <c r="AR423" i="6"/>
  <c r="AM423" i="6"/>
  <c r="AR422" i="6"/>
  <c r="AM422" i="6"/>
  <c r="AR420" i="6"/>
  <c r="AM420" i="6"/>
  <c r="AR419" i="6"/>
  <c r="AM419" i="6"/>
  <c r="AR418" i="6"/>
  <c r="AM418" i="6"/>
  <c r="AR417" i="6"/>
  <c r="AM417" i="6"/>
  <c r="AR416" i="6"/>
  <c r="AM416" i="6"/>
  <c r="AR415" i="6"/>
  <c r="AM415" i="6"/>
  <c r="AR414" i="6"/>
  <c r="AM414" i="6"/>
  <c r="AR413" i="6"/>
  <c r="AM413" i="6"/>
  <c r="AR412" i="6"/>
  <c r="AM412" i="6"/>
  <c r="AR411" i="6"/>
  <c r="AM411" i="6"/>
  <c r="AR410" i="6"/>
  <c r="AM410" i="6"/>
  <c r="AR409" i="6"/>
  <c r="AM409" i="6"/>
  <c r="AR408" i="6"/>
  <c r="AM408" i="6"/>
  <c r="AR407" i="6"/>
  <c r="AM407" i="6"/>
  <c r="AR405" i="6"/>
  <c r="AM405" i="6"/>
  <c r="AR404" i="6"/>
  <c r="AM404" i="6"/>
  <c r="AR403" i="6"/>
  <c r="AM403" i="6"/>
  <c r="AR402" i="6"/>
  <c r="AM402" i="6"/>
  <c r="AR401" i="6"/>
  <c r="AM401" i="6"/>
  <c r="AR400" i="6"/>
  <c r="AM400" i="6"/>
  <c r="AR399" i="6"/>
  <c r="AM399" i="6"/>
  <c r="AR398" i="6"/>
  <c r="AM398" i="6"/>
  <c r="AR397" i="6"/>
  <c r="AM397" i="6"/>
  <c r="AR396" i="6"/>
  <c r="AM396" i="6"/>
  <c r="AR395" i="6"/>
  <c r="AM395" i="6"/>
  <c r="AR393" i="6"/>
  <c r="AM393" i="6"/>
  <c r="AR392" i="6"/>
  <c r="AM392" i="6"/>
  <c r="AR391" i="6"/>
  <c r="AM391" i="6"/>
  <c r="AR390" i="6"/>
  <c r="AM390" i="6"/>
  <c r="AR389" i="6"/>
  <c r="AM389" i="6"/>
  <c r="AR388" i="6"/>
  <c r="AM388" i="6"/>
  <c r="AR387" i="6"/>
  <c r="AM387" i="6"/>
  <c r="AR386" i="6"/>
  <c r="AM386" i="6"/>
  <c r="AR385" i="6"/>
  <c r="AM385" i="6"/>
  <c r="AR384" i="6"/>
  <c r="AM384" i="6"/>
  <c r="AR383" i="6"/>
  <c r="AM383" i="6"/>
  <c r="AR382" i="6"/>
  <c r="AM382" i="6"/>
  <c r="AR381" i="6"/>
  <c r="AM381" i="6"/>
  <c r="AR380" i="6"/>
  <c r="AM380" i="6"/>
  <c r="AR378" i="6"/>
  <c r="AM378" i="6"/>
  <c r="AR377" i="6"/>
  <c r="AM377" i="6"/>
  <c r="AR376" i="6"/>
  <c r="AM376" i="6"/>
  <c r="AR375" i="6"/>
  <c r="AM375" i="6"/>
  <c r="AR374" i="6"/>
  <c r="AM374" i="6"/>
  <c r="AR373" i="6"/>
  <c r="AM373" i="6"/>
  <c r="AR372" i="6"/>
  <c r="AM372" i="6"/>
  <c r="AR371" i="6"/>
  <c r="AM371" i="6"/>
  <c r="AR370" i="6"/>
  <c r="AM370" i="6"/>
  <c r="AR368" i="6"/>
  <c r="AM368" i="6"/>
  <c r="AR367" i="6"/>
  <c r="AM367" i="6"/>
  <c r="AR366" i="6"/>
  <c r="AM366" i="6"/>
  <c r="AR365" i="6"/>
  <c r="AM365" i="6"/>
  <c r="AR364" i="6"/>
  <c r="AM364" i="6"/>
  <c r="AR363" i="6"/>
  <c r="AM363" i="6"/>
  <c r="AR362" i="6"/>
  <c r="AM362" i="6"/>
  <c r="AR361" i="6"/>
  <c r="AM361" i="6"/>
  <c r="AR360" i="6"/>
  <c r="AM360" i="6"/>
  <c r="AR359" i="6"/>
  <c r="AM359" i="6"/>
  <c r="AR358" i="6"/>
  <c r="AM358" i="6"/>
  <c r="AR357" i="6"/>
  <c r="AM357" i="6"/>
  <c r="AR356" i="6"/>
  <c r="AM356" i="6"/>
  <c r="AR355" i="6"/>
  <c r="AM355" i="6"/>
  <c r="AR353" i="6"/>
  <c r="AM353" i="6"/>
  <c r="AR352" i="6"/>
  <c r="AM352" i="6"/>
  <c r="AR351" i="6"/>
  <c r="AM351" i="6"/>
  <c r="AR350" i="6"/>
  <c r="AM350" i="6"/>
  <c r="AR349" i="6"/>
  <c r="AM349" i="6"/>
  <c r="AR348" i="6"/>
  <c r="AM348" i="6"/>
  <c r="AR347" i="6"/>
  <c r="AM347" i="6"/>
  <c r="AR346" i="6"/>
  <c r="AM346" i="6"/>
  <c r="AR345" i="6"/>
  <c r="AM345" i="6"/>
  <c r="AR343" i="6"/>
  <c r="AM343" i="6"/>
  <c r="AR342" i="6"/>
  <c r="AM342" i="6"/>
  <c r="AR341" i="6"/>
  <c r="AM341" i="6"/>
  <c r="AR340" i="6"/>
  <c r="AM340" i="6"/>
  <c r="AR339" i="6"/>
  <c r="AM339" i="6"/>
  <c r="AR338" i="6"/>
  <c r="AM338" i="6"/>
  <c r="AR337" i="6"/>
  <c r="AM337" i="6"/>
  <c r="AR336" i="6"/>
  <c r="AM336" i="6"/>
  <c r="AR335" i="6"/>
  <c r="AM335" i="6"/>
  <c r="AR334" i="6"/>
  <c r="AM334" i="6"/>
  <c r="AR333" i="6"/>
  <c r="AM333" i="6"/>
  <c r="AR332" i="6"/>
  <c r="AM332" i="6"/>
  <c r="AR331" i="6"/>
  <c r="AM331" i="6"/>
  <c r="AR330" i="6"/>
  <c r="AM330" i="6"/>
  <c r="AR328" i="6"/>
  <c r="AM328" i="6"/>
  <c r="AR327" i="6"/>
  <c r="AM327" i="6"/>
  <c r="AR326" i="6"/>
  <c r="AM326" i="6"/>
  <c r="AR325" i="6"/>
  <c r="AM325" i="6"/>
  <c r="AR324" i="6"/>
  <c r="AM324" i="6"/>
  <c r="AR323" i="6"/>
  <c r="AM323" i="6"/>
  <c r="AR322" i="6"/>
  <c r="AM322" i="6"/>
  <c r="AR320" i="6"/>
  <c r="AM320" i="6"/>
  <c r="AR319" i="6"/>
  <c r="AM319" i="6"/>
  <c r="AR318" i="6"/>
  <c r="AM318" i="6"/>
  <c r="AR317" i="6"/>
  <c r="AM317" i="6"/>
  <c r="AR316" i="6"/>
  <c r="AM316" i="6"/>
  <c r="AR315" i="6"/>
  <c r="AM315" i="6"/>
  <c r="AR314" i="6"/>
  <c r="AM314" i="6"/>
  <c r="AR313" i="6"/>
  <c r="AM313" i="6"/>
  <c r="AR312" i="6"/>
  <c r="AM312" i="6"/>
  <c r="AR311" i="6"/>
  <c r="AM311" i="6"/>
  <c r="AR310" i="6"/>
  <c r="AM310" i="6"/>
  <c r="AR309" i="6"/>
  <c r="AM309" i="6"/>
  <c r="AR308" i="6"/>
  <c r="AM308" i="6"/>
  <c r="AR307" i="6"/>
  <c r="AM307" i="6"/>
  <c r="AR305" i="6"/>
  <c r="AM305" i="6"/>
  <c r="AR304" i="6"/>
  <c r="AM304" i="6"/>
  <c r="AR303" i="6"/>
  <c r="AM303" i="6"/>
  <c r="AR302" i="6"/>
  <c r="AM302" i="6"/>
  <c r="AR301" i="6"/>
  <c r="AM301" i="6"/>
  <c r="AR300" i="6"/>
  <c r="AM300" i="6"/>
  <c r="AR298" i="6"/>
  <c r="AM298" i="6"/>
  <c r="AR297" i="6"/>
  <c r="AM297" i="6"/>
  <c r="AR296" i="6"/>
  <c r="AM296" i="6"/>
  <c r="AR295" i="6"/>
  <c r="AM295" i="6"/>
  <c r="AR294" i="6"/>
  <c r="AM294" i="6"/>
  <c r="AR293" i="6"/>
  <c r="AM293" i="6"/>
  <c r="AR292" i="6"/>
  <c r="AM292" i="6"/>
  <c r="AR291" i="6"/>
  <c r="AM291" i="6"/>
  <c r="AR290" i="6"/>
  <c r="AM290" i="6"/>
  <c r="AR289" i="6"/>
  <c r="AM289" i="6"/>
  <c r="AR288" i="6"/>
  <c r="AM288" i="6"/>
  <c r="AR287" i="6"/>
  <c r="AM287" i="6"/>
  <c r="AR286" i="6"/>
  <c r="AM286" i="6"/>
  <c r="AR285" i="6"/>
  <c r="AM285" i="6"/>
  <c r="AR283" i="6"/>
  <c r="AM283" i="6"/>
  <c r="AR282" i="6"/>
  <c r="AM282" i="6"/>
  <c r="AR281" i="6"/>
  <c r="AM281" i="6"/>
  <c r="AR280" i="6"/>
  <c r="AM280" i="6"/>
  <c r="AR279" i="6"/>
  <c r="AM279" i="6"/>
  <c r="AR278" i="6"/>
  <c r="AM278" i="6"/>
  <c r="AR277" i="6"/>
  <c r="AM277" i="6"/>
  <c r="AR276" i="6"/>
  <c r="AM276" i="6"/>
  <c r="AR275" i="6"/>
  <c r="AM275" i="6"/>
  <c r="AR274" i="6"/>
  <c r="AM274" i="6"/>
  <c r="AR273" i="6"/>
  <c r="AM273" i="6"/>
  <c r="AR272" i="6"/>
  <c r="AM272" i="6"/>
  <c r="AR270" i="6"/>
  <c r="AM270" i="6"/>
  <c r="AR269" i="6"/>
  <c r="AM269" i="6"/>
  <c r="AR268" i="6"/>
  <c r="AM268" i="6"/>
  <c r="AR267" i="6"/>
  <c r="AM267" i="6"/>
  <c r="AR266" i="6"/>
  <c r="AM266" i="6"/>
  <c r="AR265" i="6"/>
  <c r="AM265" i="6"/>
  <c r="AR264" i="6"/>
  <c r="AM264" i="6"/>
  <c r="AR263" i="6"/>
  <c r="AM263" i="6"/>
  <c r="AR262" i="6"/>
  <c r="AM262" i="6"/>
  <c r="AR261" i="6"/>
  <c r="AM261" i="6"/>
  <c r="AR260" i="6"/>
  <c r="AM260" i="6"/>
  <c r="AR259" i="6"/>
  <c r="AM259" i="6"/>
  <c r="AR258" i="6"/>
  <c r="AM258" i="6"/>
  <c r="AR257" i="6"/>
  <c r="AM257" i="6"/>
  <c r="AR255" i="6"/>
  <c r="AM255" i="6"/>
  <c r="AR254" i="6"/>
  <c r="AM254" i="6"/>
  <c r="AR253" i="6"/>
  <c r="AM253" i="6"/>
  <c r="AR252" i="6"/>
  <c r="AM252" i="6"/>
  <c r="AR251" i="6"/>
  <c r="AM251" i="6"/>
  <c r="AR250" i="6"/>
  <c r="AM250" i="6"/>
  <c r="AR249" i="6"/>
  <c r="AM249" i="6"/>
  <c r="AR248" i="6"/>
  <c r="AM248" i="6"/>
  <c r="AR247" i="6"/>
  <c r="AM247" i="6"/>
  <c r="AR245" i="6"/>
  <c r="AM245" i="6"/>
  <c r="AR244" i="6"/>
  <c r="AM244" i="6"/>
  <c r="AR243" i="6"/>
  <c r="AM243" i="6"/>
  <c r="AR242" i="6"/>
  <c r="AM242" i="6"/>
  <c r="AR241" i="6"/>
  <c r="AM241" i="6"/>
  <c r="AR240" i="6"/>
  <c r="AM240" i="6"/>
  <c r="AR239" i="6"/>
  <c r="AM239" i="6"/>
  <c r="AR238" i="6"/>
  <c r="AM238" i="6"/>
  <c r="AR237" i="6"/>
  <c r="AM237" i="6"/>
  <c r="AR236" i="6"/>
  <c r="AM236" i="6"/>
  <c r="AR235" i="6"/>
  <c r="AM235" i="6"/>
  <c r="AR234" i="6"/>
  <c r="AM234" i="6"/>
  <c r="AR233" i="6"/>
  <c r="AM233" i="6"/>
  <c r="AR232" i="6"/>
  <c r="AM232" i="6"/>
  <c r="AR230" i="6"/>
  <c r="AM230" i="6"/>
  <c r="AR229" i="6"/>
  <c r="AM229" i="6"/>
  <c r="AR228" i="6"/>
  <c r="AM228" i="6"/>
  <c r="AR227" i="6"/>
  <c r="AM227" i="6"/>
  <c r="AR226" i="6"/>
  <c r="AM226" i="6"/>
  <c r="AR225" i="6"/>
  <c r="AM225" i="6"/>
  <c r="AR224" i="6"/>
  <c r="AM224" i="6"/>
  <c r="AR223" i="6"/>
  <c r="AM223" i="6"/>
  <c r="AR222" i="6"/>
  <c r="AM222" i="6"/>
  <c r="AR221" i="6"/>
  <c r="AM221" i="6"/>
  <c r="AR220" i="6"/>
  <c r="AM220" i="6"/>
  <c r="AR219" i="6"/>
  <c r="AM219" i="6"/>
  <c r="AR218" i="6"/>
  <c r="AM218" i="6"/>
  <c r="AR217" i="6"/>
  <c r="AM217" i="6"/>
  <c r="AR216" i="6"/>
  <c r="AM216" i="6"/>
  <c r="AR215" i="6"/>
  <c r="AM215" i="6"/>
  <c r="AR214" i="6"/>
  <c r="AM214" i="6"/>
  <c r="AR213" i="6"/>
  <c r="AM213" i="6"/>
  <c r="AR212" i="6"/>
  <c r="AM212" i="6"/>
  <c r="AR210" i="6"/>
  <c r="AM210" i="6"/>
  <c r="AR209" i="6"/>
  <c r="AM209" i="6"/>
  <c r="AR208" i="6"/>
  <c r="AM208" i="6"/>
  <c r="AR207" i="6"/>
  <c r="AM207" i="6"/>
  <c r="AR206" i="6"/>
  <c r="AM206" i="6"/>
  <c r="AR205" i="6"/>
  <c r="AM205" i="6"/>
  <c r="AR204" i="6"/>
  <c r="AM204" i="6"/>
  <c r="AR203" i="6"/>
  <c r="AM203" i="6"/>
  <c r="AR202" i="6"/>
  <c r="AM202" i="6"/>
  <c r="AR201" i="6"/>
  <c r="AM201" i="6"/>
  <c r="AR200" i="6"/>
  <c r="AM200" i="6"/>
  <c r="AR199" i="6"/>
  <c r="AM199" i="6"/>
  <c r="AR198" i="6"/>
  <c r="AM198" i="6"/>
  <c r="AR197" i="6"/>
  <c r="AM197" i="6"/>
  <c r="AR195" i="6"/>
  <c r="AM195" i="6"/>
  <c r="AR194" i="6"/>
  <c r="AM194" i="6"/>
  <c r="AR193" i="6"/>
  <c r="AM193" i="6"/>
  <c r="AR192" i="6"/>
  <c r="AM192" i="6"/>
  <c r="AR191" i="6"/>
  <c r="AM191" i="6"/>
  <c r="AR190" i="6"/>
  <c r="AM190" i="6"/>
  <c r="AR189" i="6"/>
  <c r="AM189" i="6"/>
  <c r="AR188" i="6"/>
  <c r="AM188" i="6"/>
  <c r="AR187" i="6"/>
  <c r="AM187" i="6"/>
  <c r="AR186" i="6"/>
  <c r="AM186" i="6"/>
  <c r="AR185" i="6"/>
  <c r="AM185" i="6"/>
  <c r="AR184" i="6"/>
  <c r="AM184" i="6"/>
  <c r="AR183" i="6"/>
  <c r="AM183" i="6"/>
  <c r="AR182" i="6"/>
  <c r="AM182" i="6"/>
  <c r="AR181" i="6"/>
  <c r="AM181" i="6"/>
  <c r="AR180" i="6"/>
  <c r="AM180" i="6"/>
  <c r="AR179" i="6"/>
  <c r="AM179" i="6"/>
  <c r="AR178" i="6"/>
  <c r="AM178" i="6"/>
  <c r="AR177" i="6"/>
  <c r="AM177" i="6"/>
  <c r="AR176" i="6"/>
  <c r="AM176" i="6"/>
  <c r="AR174" i="6"/>
  <c r="AM174" i="6"/>
  <c r="AR173" i="6"/>
  <c r="AM173" i="6"/>
  <c r="AR172" i="6"/>
  <c r="AM172" i="6"/>
  <c r="AR171" i="6"/>
  <c r="AM171" i="6"/>
  <c r="AR170" i="6"/>
  <c r="AM170" i="6"/>
  <c r="AR169" i="6"/>
  <c r="AM169" i="6"/>
  <c r="AR168" i="6"/>
  <c r="AM168" i="6"/>
  <c r="AR167" i="6"/>
  <c r="AM167" i="6"/>
  <c r="AR166" i="6"/>
  <c r="AM166" i="6"/>
  <c r="AR165" i="6"/>
  <c r="AM165" i="6"/>
  <c r="AR164" i="6"/>
  <c r="AM164" i="6"/>
  <c r="AR163" i="6"/>
  <c r="AM163" i="6"/>
  <c r="AR162" i="6"/>
  <c r="AM162" i="6"/>
  <c r="AR161" i="6"/>
  <c r="AM161" i="6"/>
  <c r="AR159" i="6"/>
  <c r="AM159" i="6"/>
  <c r="AR158" i="6"/>
  <c r="AM158" i="6"/>
  <c r="AR157" i="6"/>
  <c r="AM157" i="6"/>
  <c r="AR156" i="6"/>
  <c r="AM156" i="6"/>
  <c r="AR155" i="6"/>
  <c r="AM155" i="6"/>
  <c r="AR154" i="6"/>
  <c r="AM154" i="6"/>
  <c r="AR153" i="6"/>
  <c r="AM153" i="6"/>
  <c r="AR152" i="6"/>
  <c r="AM152" i="6"/>
  <c r="AR151" i="6"/>
  <c r="AM151" i="6"/>
  <c r="AR149" i="6"/>
  <c r="AM149" i="6"/>
  <c r="AR148" i="6"/>
  <c r="AM148" i="6"/>
  <c r="AR147" i="6"/>
  <c r="AM147" i="6"/>
  <c r="AR146" i="6"/>
  <c r="AM146" i="6"/>
  <c r="AR145" i="6"/>
  <c r="AM145" i="6"/>
  <c r="AR144" i="6"/>
  <c r="AM144" i="6"/>
  <c r="AR143" i="6"/>
  <c r="AM143" i="6"/>
  <c r="AR142" i="6"/>
  <c r="AM142" i="6"/>
  <c r="AR141" i="6"/>
  <c r="AM141" i="6"/>
  <c r="AR140" i="6"/>
  <c r="AM140" i="6"/>
  <c r="AR139" i="6"/>
  <c r="AM139" i="6"/>
  <c r="AR138" i="6"/>
  <c r="AM138" i="6"/>
  <c r="AR137" i="6"/>
  <c r="AM137" i="6"/>
  <c r="AR136" i="6"/>
  <c r="AM136" i="6"/>
  <c r="AR134" i="6"/>
  <c r="AM134" i="6"/>
  <c r="AR133" i="6"/>
  <c r="AM133" i="6"/>
  <c r="AR132" i="6"/>
  <c r="AM132" i="6"/>
  <c r="AR131" i="6"/>
  <c r="AM131" i="6"/>
  <c r="AR130" i="6"/>
  <c r="AM130" i="6"/>
  <c r="AR129" i="6"/>
  <c r="AM129" i="6"/>
  <c r="AR128" i="6"/>
  <c r="AM128" i="6"/>
  <c r="AR127" i="6"/>
  <c r="AM127" i="6"/>
  <c r="AR126" i="6"/>
  <c r="AM126" i="6"/>
  <c r="AR125" i="6"/>
  <c r="AM125" i="6"/>
  <c r="AR123" i="6"/>
  <c r="AM123" i="6"/>
  <c r="AR122" i="6"/>
  <c r="AM122" i="6"/>
  <c r="AR121" i="6"/>
  <c r="AM121" i="6"/>
  <c r="AR120" i="6"/>
  <c r="AM120" i="6"/>
  <c r="AR119" i="6"/>
  <c r="AM119" i="6"/>
  <c r="AR118" i="6"/>
  <c r="AM118" i="6"/>
  <c r="AR117" i="6"/>
  <c r="AM117" i="6"/>
  <c r="AR116" i="6"/>
  <c r="AM116" i="6"/>
  <c r="AR115" i="6"/>
  <c r="AM115" i="6"/>
  <c r="AR114" i="6"/>
  <c r="AM114" i="6"/>
  <c r="AR113" i="6"/>
  <c r="AM113" i="6"/>
  <c r="AR112" i="6"/>
  <c r="AM112" i="6"/>
  <c r="AR111" i="6"/>
  <c r="AM111" i="6"/>
  <c r="AR110" i="6"/>
  <c r="AM110" i="6"/>
  <c r="AR108" i="6"/>
  <c r="AM108" i="6"/>
  <c r="AR107" i="6"/>
  <c r="AM107" i="6"/>
  <c r="AR106" i="6"/>
  <c r="AM106" i="6"/>
  <c r="AR105" i="6"/>
  <c r="AM105" i="6"/>
  <c r="AR104" i="6"/>
  <c r="AM104" i="6"/>
  <c r="AR103" i="6"/>
  <c r="AM103" i="6"/>
  <c r="AR102" i="6"/>
  <c r="AM102" i="6"/>
  <c r="AR101" i="6"/>
  <c r="AM101" i="6"/>
  <c r="AR100" i="6"/>
  <c r="AM100" i="6"/>
  <c r="AR99" i="6"/>
  <c r="AM99" i="6"/>
  <c r="AR98" i="6"/>
  <c r="AM98" i="6"/>
  <c r="AR97" i="6"/>
  <c r="AM97" i="6"/>
  <c r="AR96" i="6"/>
  <c r="AM96" i="6"/>
  <c r="AR95" i="6"/>
  <c r="AM95" i="6"/>
  <c r="AR93" i="6"/>
  <c r="AM93" i="6"/>
  <c r="AR92" i="6"/>
  <c r="AM92" i="6"/>
  <c r="AR91" i="6"/>
  <c r="AM91" i="6"/>
  <c r="AR90" i="6"/>
  <c r="AM90" i="6"/>
  <c r="AR89" i="6"/>
  <c r="AM89" i="6"/>
  <c r="AR88" i="6"/>
  <c r="AM88" i="6"/>
  <c r="AR87" i="6"/>
  <c r="AM87" i="6"/>
  <c r="AR86" i="6"/>
  <c r="AM86" i="6"/>
  <c r="AR85" i="6"/>
  <c r="AM85" i="6"/>
  <c r="AR84" i="6"/>
  <c r="AM84" i="6"/>
  <c r="AR83" i="6"/>
  <c r="AM83" i="6"/>
  <c r="AR82" i="6"/>
  <c r="AM82" i="6"/>
  <c r="AR81" i="6"/>
  <c r="AM81" i="6"/>
  <c r="AR80" i="6"/>
  <c r="AM80" i="6"/>
  <c r="AR78" i="6"/>
  <c r="AM78" i="6"/>
  <c r="AR77" i="6"/>
  <c r="AM77" i="6"/>
  <c r="AR76" i="6"/>
  <c r="AM76" i="6"/>
  <c r="AR75" i="6"/>
  <c r="AM75" i="6"/>
  <c r="AR74" i="6"/>
  <c r="AM74" i="6"/>
  <c r="AR72" i="6"/>
  <c r="AM72" i="6"/>
  <c r="AR71" i="6"/>
  <c r="AM71" i="6"/>
  <c r="AR70" i="6"/>
  <c r="AM70" i="6"/>
  <c r="AR69" i="6"/>
  <c r="AM69" i="6"/>
  <c r="AR68" i="6"/>
  <c r="AM68" i="6"/>
  <c r="AR67" i="6"/>
  <c r="AM67" i="6"/>
  <c r="AR66" i="6"/>
  <c r="AM66" i="6"/>
  <c r="AR65" i="6"/>
  <c r="AM65" i="6"/>
  <c r="AR64" i="6"/>
  <c r="AM64" i="6"/>
  <c r="AR63" i="6"/>
  <c r="AM63" i="6"/>
  <c r="AR62" i="6"/>
  <c r="AM62" i="6"/>
  <c r="AR61" i="6"/>
  <c r="AM61" i="6"/>
  <c r="AR60" i="6"/>
  <c r="AM60" i="6"/>
  <c r="AR59" i="6"/>
  <c r="AM59" i="6"/>
  <c r="AR57" i="6"/>
  <c r="AM57" i="6"/>
  <c r="AR56" i="6"/>
  <c r="AM56" i="6"/>
  <c r="AR55" i="6"/>
  <c r="AM55" i="6"/>
  <c r="AR54" i="6"/>
  <c r="AM54" i="6"/>
  <c r="AR53" i="6"/>
  <c r="AM53" i="6"/>
  <c r="AR52" i="6"/>
  <c r="AM52" i="6"/>
  <c r="AR51" i="6"/>
  <c r="AM51" i="6"/>
  <c r="AR50" i="6"/>
  <c r="AM50" i="6"/>
  <c r="AR49" i="6"/>
  <c r="AM49" i="6"/>
  <c r="AR48" i="6"/>
  <c r="AM48" i="6"/>
  <c r="AR47" i="6"/>
  <c r="AM47" i="6"/>
  <c r="AR46" i="6"/>
  <c r="AM46" i="6"/>
  <c r="AR45" i="6"/>
  <c r="AM45" i="6"/>
  <c r="AR44" i="6"/>
  <c r="AM44" i="6"/>
  <c r="AR43" i="6"/>
  <c r="AM43" i="6"/>
  <c r="AR42" i="6"/>
  <c r="AM42" i="6"/>
  <c r="AR41" i="6"/>
  <c r="AM41" i="6"/>
  <c r="AR40" i="6"/>
  <c r="AM40" i="6"/>
  <c r="AR39" i="6"/>
  <c r="AM39" i="6"/>
  <c r="AR38" i="6"/>
  <c r="AM38" i="6"/>
  <c r="AR37" i="6"/>
  <c r="AM37" i="6"/>
  <c r="AR36" i="6"/>
  <c r="AM36" i="6"/>
  <c r="AR34" i="6"/>
  <c r="AM34" i="6"/>
  <c r="AR33" i="6"/>
  <c r="AM33" i="6"/>
  <c r="AR32" i="6"/>
  <c r="AM32" i="6"/>
  <c r="AR31" i="6"/>
  <c r="AM31" i="6"/>
  <c r="AR30" i="6"/>
  <c r="AM30" i="6"/>
  <c r="AR29" i="6"/>
  <c r="AM29" i="6"/>
  <c r="AR28" i="6"/>
  <c r="AM28" i="6"/>
  <c r="AR27" i="6"/>
  <c r="AM27" i="6"/>
  <c r="AR26" i="6"/>
  <c r="AM26" i="6"/>
  <c r="AR25" i="6"/>
  <c r="AM25" i="6"/>
  <c r="AR24" i="6"/>
  <c r="AM24" i="6"/>
  <c r="AR23" i="6"/>
  <c r="AM23" i="6"/>
  <c r="AR22" i="6"/>
  <c r="AM22" i="6"/>
  <c r="AR21" i="6"/>
  <c r="AM21" i="6"/>
  <c r="AR19" i="6"/>
  <c r="AM19" i="6"/>
  <c r="AR18" i="6"/>
  <c r="AM18" i="6"/>
  <c r="AR16" i="6"/>
  <c r="AM16" i="6"/>
  <c r="AR15" i="6"/>
  <c r="AM15" i="6"/>
  <c r="AR14" i="6"/>
  <c r="AM14" i="6"/>
  <c r="AR13" i="6"/>
  <c r="AM13" i="6"/>
  <c r="AR12" i="6"/>
  <c r="AM12" i="6"/>
  <c r="AR11" i="6"/>
  <c r="AM11" i="6"/>
  <c r="AR10" i="6"/>
  <c r="AM10" i="6"/>
  <c r="AR9" i="6"/>
  <c r="AM9" i="6"/>
  <c r="AR8" i="6"/>
  <c r="AM8" i="6"/>
  <c r="AR7" i="6"/>
  <c r="AM7" i="6"/>
  <c r="AR6" i="6"/>
  <c r="AM6" i="6"/>
  <c r="AR5" i="6"/>
  <c r="AM5" i="6"/>
  <c r="AR4" i="6"/>
  <c r="AM4" i="6"/>
  <c r="AR3" i="6"/>
  <c r="AM3" i="6"/>
  <c r="AS2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S176" i="6"/>
  <c r="AS177" i="6"/>
  <c r="AS178" i="6"/>
  <c r="AS179" i="6"/>
  <c r="AS180" i="6"/>
  <c r="AS181" i="6"/>
  <c r="AS182" i="6"/>
  <c r="AS183" i="6"/>
  <c r="AS184" i="6"/>
  <c r="AS185" i="6"/>
  <c r="AS186" i="6"/>
  <c r="AS187" i="6"/>
  <c r="AS188" i="6"/>
  <c r="AS189" i="6"/>
  <c r="AS190" i="6"/>
  <c r="AS191" i="6"/>
  <c r="AS192" i="6"/>
  <c r="AS193" i="6"/>
  <c r="AS194" i="6"/>
  <c r="AS195" i="6"/>
  <c r="AS196" i="6"/>
  <c r="AS197" i="6"/>
  <c r="AS198" i="6"/>
  <c r="AS199" i="6"/>
  <c r="AS200" i="6"/>
  <c r="AS201" i="6"/>
  <c r="AS202" i="6"/>
  <c r="AS203" i="6"/>
  <c r="AS204" i="6"/>
  <c r="AS205" i="6"/>
  <c r="AS206" i="6"/>
  <c r="AS207" i="6"/>
  <c r="AS208" i="6"/>
  <c r="AS209" i="6"/>
  <c r="AS210" i="6"/>
  <c r="AS211" i="6"/>
  <c r="AS212" i="6"/>
  <c r="AS213" i="6"/>
  <c r="AS214" i="6"/>
  <c r="AS215" i="6"/>
  <c r="AS216" i="6"/>
  <c r="AS217" i="6"/>
  <c r="AS218" i="6"/>
  <c r="AS219" i="6"/>
  <c r="AS220" i="6"/>
  <c r="AS221" i="6"/>
  <c r="AS222" i="6"/>
  <c r="AS223" i="6"/>
  <c r="AS224" i="6"/>
  <c r="AS225" i="6"/>
  <c r="AS226" i="6"/>
  <c r="AS227" i="6"/>
  <c r="AS228" i="6"/>
  <c r="AS229" i="6"/>
  <c r="AS230" i="6"/>
  <c r="AS231" i="6"/>
  <c r="AS232" i="6"/>
  <c r="AS233" i="6"/>
  <c r="AS234" i="6"/>
  <c r="AS235" i="6"/>
  <c r="AS236" i="6"/>
  <c r="AS237" i="6"/>
  <c r="AS238" i="6"/>
  <c r="AS239" i="6"/>
  <c r="AS240" i="6"/>
  <c r="AS241" i="6"/>
  <c r="AS242" i="6"/>
  <c r="AS243" i="6"/>
  <c r="AS244" i="6"/>
  <c r="AS245" i="6"/>
  <c r="AS246" i="6"/>
  <c r="AS247" i="6"/>
  <c r="AS248" i="6"/>
  <c r="AS249" i="6"/>
  <c r="AS250" i="6"/>
  <c r="AS251" i="6"/>
  <c r="AS252" i="6"/>
  <c r="AS253" i="6"/>
  <c r="AS254" i="6"/>
  <c r="AS255" i="6"/>
  <c r="AS256" i="6"/>
  <c r="AS257" i="6"/>
  <c r="AS258" i="6"/>
  <c r="AS259" i="6"/>
  <c r="AS260" i="6"/>
  <c r="AS261" i="6"/>
  <c r="AS262" i="6"/>
  <c r="AS263" i="6"/>
  <c r="AS264" i="6"/>
  <c r="AS265" i="6"/>
  <c r="AS266" i="6"/>
  <c r="AS267" i="6"/>
  <c r="AS268" i="6"/>
  <c r="AS269" i="6"/>
  <c r="AS270" i="6"/>
  <c r="AS271" i="6"/>
  <c r="AS272" i="6"/>
  <c r="AS273" i="6"/>
  <c r="AS274" i="6"/>
  <c r="AS275" i="6"/>
  <c r="AS276" i="6"/>
  <c r="AS277" i="6"/>
  <c r="AS278" i="6"/>
  <c r="AS279" i="6"/>
  <c r="AS280" i="6"/>
  <c r="AS281" i="6"/>
  <c r="AS282" i="6"/>
  <c r="AS283" i="6"/>
  <c r="AS284" i="6"/>
  <c r="AS285" i="6"/>
  <c r="AS286" i="6"/>
  <c r="AS287" i="6"/>
  <c r="AS288" i="6"/>
  <c r="AS289" i="6"/>
  <c r="AS290" i="6"/>
  <c r="AS291" i="6"/>
  <c r="AS292" i="6"/>
  <c r="AS293" i="6"/>
  <c r="AS294" i="6"/>
  <c r="AS295" i="6"/>
  <c r="AS296" i="6"/>
  <c r="AS297" i="6"/>
  <c r="AS298" i="6"/>
  <c r="AS299" i="6"/>
  <c r="AS300" i="6"/>
  <c r="AS301" i="6"/>
  <c r="AS302" i="6"/>
  <c r="AS303" i="6"/>
  <c r="AS304" i="6"/>
  <c r="AS305" i="6"/>
  <c r="AS306" i="6"/>
  <c r="AS307" i="6"/>
  <c r="AS308" i="6"/>
  <c r="AS309" i="6"/>
  <c r="AS310" i="6"/>
  <c r="AS311" i="6"/>
  <c r="AS312" i="6"/>
  <c r="AS313" i="6"/>
  <c r="AS314" i="6"/>
  <c r="AS315" i="6"/>
  <c r="AS316" i="6"/>
  <c r="AS317" i="6"/>
  <c r="AS318" i="6"/>
  <c r="AS319" i="6"/>
  <c r="AS320" i="6"/>
  <c r="AS321" i="6"/>
  <c r="AS322" i="6"/>
  <c r="AS323" i="6"/>
  <c r="AS324" i="6"/>
  <c r="AS325" i="6"/>
  <c r="AS326" i="6"/>
  <c r="AS327" i="6"/>
  <c r="AS328" i="6"/>
  <c r="AS329" i="6"/>
  <c r="AS330" i="6"/>
  <c r="AS331" i="6"/>
  <c r="AS332" i="6"/>
  <c r="AS333" i="6"/>
  <c r="AS334" i="6"/>
  <c r="AS335" i="6"/>
  <c r="AS336" i="6"/>
  <c r="AS337" i="6"/>
  <c r="AS338" i="6"/>
  <c r="AS339" i="6"/>
  <c r="AS340" i="6"/>
  <c r="AS341" i="6"/>
  <c r="AS342" i="6"/>
  <c r="AS343" i="6"/>
  <c r="AS344" i="6"/>
  <c r="AS345" i="6"/>
  <c r="AS346" i="6"/>
  <c r="AS347" i="6"/>
  <c r="AS348" i="6"/>
  <c r="AS349" i="6"/>
  <c r="AS350" i="6"/>
  <c r="AS351" i="6"/>
  <c r="AS352" i="6"/>
  <c r="AS353" i="6"/>
  <c r="AS354" i="6"/>
  <c r="AS355" i="6"/>
  <c r="AS356" i="6"/>
  <c r="AS357" i="6"/>
  <c r="AS358" i="6"/>
  <c r="AS359" i="6"/>
  <c r="AS360" i="6"/>
  <c r="AS361" i="6"/>
  <c r="AS362" i="6"/>
  <c r="AS363" i="6"/>
  <c r="AS364" i="6"/>
  <c r="AS365" i="6"/>
  <c r="AS366" i="6"/>
  <c r="AS367" i="6"/>
  <c r="AS368" i="6"/>
  <c r="AS369" i="6"/>
  <c r="AS370" i="6"/>
  <c r="AS371" i="6"/>
  <c r="AS372" i="6"/>
  <c r="AS373" i="6"/>
  <c r="AS374" i="6"/>
  <c r="AS375" i="6"/>
  <c r="AS376" i="6"/>
  <c r="AS377" i="6"/>
  <c r="AS378" i="6"/>
  <c r="AS379" i="6"/>
  <c r="AS380" i="6"/>
  <c r="AS381" i="6"/>
  <c r="AS382" i="6"/>
  <c r="AS383" i="6"/>
  <c r="AS384" i="6"/>
  <c r="AS385" i="6"/>
  <c r="AS386" i="6"/>
  <c r="AS387" i="6"/>
  <c r="AS388" i="6"/>
  <c r="AS389" i="6"/>
  <c r="AS390" i="6"/>
  <c r="AS391" i="6"/>
  <c r="AS392" i="6"/>
  <c r="AS393" i="6"/>
  <c r="AS394" i="6"/>
  <c r="AS395" i="6"/>
  <c r="AS396" i="6"/>
  <c r="AS397" i="6"/>
  <c r="AS398" i="6"/>
  <c r="AS399" i="6"/>
  <c r="AS400" i="6"/>
  <c r="AS401" i="6"/>
  <c r="AS402" i="6"/>
  <c r="AS403" i="6"/>
  <c r="AS404" i="6"/>
  <c r="AS405" i="6"/>
  <c r="AS406" i="6"/>
  <c r="AS407" i="6"/>
  <c r="AS408" i="6"/>
  <c r="AS409" i="6"/>
  <c r="AS410" i="6"/>
  <c r="AS411" i="6"/>
  <c r="AS412" i="6"/>
  <c r="AS413" i="6"/>
  <c r="AS414" i="6"/>
  <c r="AS415" i="6"/>
  <c r="AS416" i="6"/>
  <c r="AS417" i="6"/>
  <c r="AS418" i="6"/>
  <c r="AS419" i="6"/>
  <c r="AS420" i="6"/>
  <c r="AS421" i="6"/>
  <c r="AS422" i="6"/>
  <c r="AS423" i="6"/>
  <c r="AS424" i="6"/>
  <c r="AS425" i="6"/>
  <c r="AS426" i="6"/>
  <c r="AS427" i="6"/>
  <c r="AS428" i="6"/>
  <c r="AS429" i="6"/>
  <c r="AS430" i="6"/>
  <c r="AS431" i="6"/>
  <c r="AS432" i="6"/>
  <c r="AS433" i="6"/>
  <c r="AS434" i="6"/>
  <c r="AS435" i="6"/>
  <c r="AS436" i="6"/>
  <c r="AS437" i="6"/>
  <c r="AS438" i="6"/>
  <c r="AS439" i="6"/>
  <c r="AS440" i="6"/>
  <c r="AS441" i="6"/>
  <c r="AS442" i="6"/>
  <c r="AS443" i="6"/>
  <c r="AS444" i="6"/>
  <c r="AS445" i="6"/>
  <c r="AS446" i="6"/>
  <c r="AS447" i="6"/>
  <c r="AS448" i="6"/>
  <c r="AS449" i="6"/>
  <c r="AS450" i="6"/>
  <c r="AS451" i="6"/>
  <c r="AS452" i="6"/>
  <c r="AS453" i="6"/>
  <c r="AS454" i="6"/>
  <c r="AS455" i="6"/>
  <c r="AS456" i="6"/>
  <c r="AS457" i="6"/>
  <c r="AS458" i="6"/>
  <c r="AS459" i="6"/>
  <c r="AS460" i="6"/>
  <c r="AS461" i="6"/>
  <c r="AS462" i="6"/>
  <c r="AS463" i="6"/>
  <c r="AS464" i="6"/>
  <c r="AS465" i="6"/>
  <c r="AS466" i="6"/>
  <c r="AS467" i="6"/>
  <c r="AS468" i="6"/>
  <c r="AS469" i="6"/>
  <c r="AS470" i="6"/>
  <c r="AS471" i="6"/>
  <c r="AS472" i="6"/>
  <c r="AS473" i="6"/>
  <c r="AS474" i="6"/>
  <c r="AS475" i="6"/>
  <c r="AS476" i="6"/>
  <c r="AS477" i="6"/>
  <c r="AS478" i="6"/>
  <c r="AS479" i="6"/>
  <c r="AS480" i="6"/>
  <c r="AS481" i="6"/>
  <c r="AS482" i="6"/>
  <c r="AS483" i="6"/>
  <c r="AS484" i="6"/>
  <c r="AS485" i="6"/>
  <c r="AS486" i="6"/>
  <c r="AS487" i="6"/>
  <c r="AS488" i="6"/>
  <c r="AS489" i="6"/>
  <c r="AS490" i="6"/>
  <c r="AS491" i="6"/>
  <c r="AS492" i="6"/>
  <c r="AS493" i="6"/>
  <c r="AS494" i="6"/>
  <c r="AS495" i="6"/>
  <c r="AS496" i="6"/>
  <c r="AS497" i="6"/>
  <c r="AS498" i="6"/>
  <c r="AS499" i="6"/>
  <c r="AS500" i="6"/>
  <c r="AS501" i="6"/>
  <c r="AS502" i="6"/>
  <c r="AS503" i="6"/>
  <c r="AS504" i="6"/>
  <c r="AS505" i="6"/>
  <c r="AS506" i="6"/>
  <c r="AS507" i="6"/>
  <c r="AS508" i="6"/>
  <c r="AS509" i="6"/>
  <c r="AS510" i="6"/>
  <c r="AS511" i="6"/>
  <c r="AS512" i="6"/>
  <c r="AS513" i="6"/>
  <c r="AS514" i="6"/>
  <c r="AS515" i="6"/>
  <c r="AS516" i="6"/>
  <c r="AS517" i="6"/>
  <c r="AS518" i="6"/>
  <c r="AS519" i="6"/>
  <c r="AS520" i="6"/>
  <c r="AS521" i="6"/>
  <c r="AS522" i="6"/>
  <c r="AS523" i="6"/>
  <c r="AS524" i="6"/>
  <c r="AS525" i="6"/>
  <c r="AS526" i="6"/>
  <c r="AS527" i="6"/>
  <c r="AS528" i="6"/>
  <c r="AS529" i="6"/>
  <c r="AS530" i="6"/>
  <c r="AS531" i="6"/>
  <c r="AS532" i="6"/>
  <c r="AS533" i="6"/>
  <c r="AS534" i="6"/>
  <c r="AS535" i="6"/>
  <c r="AS536" i="6"/>
  <c r="AS537" i="6"/>
  <c r="AS538" i="6"/>
  <c r="AS539" i="6"/>
  <c r="AS540" i="6"/>
  <c r="AS541" i="6"/>
  <c r="AS542" i="6"/>
  <c r="AS543" i="6"/>
  <c r="AS544" i="6"/>
  <c r="AS545" i="6"/>
  <c r="AS546" i="6"/>
  <c r="AS547" i="6"/>
  <c r="AS548" i="6"/>
  <c r="AS549" i="6"/>
  <c r="AS550" i="6"/>
  <c r="AS551" i="6"/>
  <c r="AS552" i="6"/>
  <c r="AS553" i="6"/>
  <c r="AS554" i="6"/>
  <c r="AS555" i="6"/>
  <c r="AS556" i="6"/>
  <c r="AS557" i="6"/>
  <c r="AS558" i="6"/>
  <c r="AS559" i="6"/>
  <c r="AS560" i="6"/>
  <c r="AS561" i="6"/>
  <c r="AS562" i="6"/>
  <c r="AS563" i="6"/>
  <c r="AS564" i="6"/>
  <c r="AS565" i="6"/>
  <c r="AS566" i="6"/>
  <c r="AS567" i="6"/>
  <c r="AS568" i="6"/>
  <c r="AS569" i="6"/>
  <c r="AS570" i="6"/>
  <c r="AS571" i="6"/>
  <c r="AS572" i="6"/>
  <c r="AS573" i="6"/>
  <c r="AS574" i="6"/>
  <c r="AS575" i="6"/>
  <c r="AS576" i="6"/>
  <c r="AS577" i="6"/>
  <c r="AS578" i="6"/>
  <c r="AS579" i="6"/>
  <c r="AS580" i="6"/>
  <c r="AS581" i="6"/>
  <c r="AS582" i="6"/>
  <c r="AS583" i="6"/>
  <c r="AS584" i="6"/>
  <c r="AS585" i="6"/>
  <c r="AS586" i="6"/>
  <c r="AS587" i="6"/>
  <c r="AS588" i="6"/>
  <c r="AS589" i="6"/>
  <c r="AS590" i="6"/>
  <c r="AS591" i="6"/>
  <c r="AS592" i="6"/>
  <c r="AS593" i="6"/>
  <c r="AS594" i="6"/>
  <c r="AS595" i="6"/>
  <c r="AS596" i="6"/>
  <c r="AS597" i="6"/>
  <c r="AS598" i="6"/>
  <c r="AS599" i="6"/>
  <c r="AS600" i="6"/>
  <c r="AS601" i="6"/>
  <c r="AS602" i="6"/>
  <c r="AS603" i="6"/>
  <c r="AS604" i="6"/>
  <c r="AS605" i="6"/>
  <c r="AS606" i="6"/>
  <c r="AS607" i="6"/>
  <c r="AS608" i="6"/>
  <c r="AS609" i="6"/>
  <c r="AS610" i="6"/>
  <c r="AS611" i="6"/>
  <c r="AS612" i="6"/>
  <c r="AS613" i="6"/>
  <c r="AS614" i="6"/>
  <c r="AS615" i="6"/>
  <c r="AS616" i="6"/>
  <c r="AS617" i="6"/>
  <c r="AS618" i="6"/>
  <c r="AS619" i="6"/>
  <c r="AS620" i="6"/>
  <c r="AS621" i="6"/>
  <c r="AS622" i="6"/>
  <c r="AS623" i="6"/>
  <c r="AS624" i="6"/>
  <c r="AS625" i="6"/>
  <c r="AS626" i="6"/>
  <c r="AS627" i="6"/>
  <c r="AS628" i="6"/>
  <c r="AS629" i="6"/>
  <c r="AS630" i="6"/>
  <c r="AS631" i="6"/>
  <c r="AS632" i="6"/>
  <c r="AS633" i="6"/>
  <c r="AS634" i="6"/>
  <c r="AS635" i="6"/>
  <c r="AS636" i="6"/>
  <c r="AS637" i="6"/>
  <c r="AS638" i="6"/>
  <c r="AS639" i="6"/>
  <c r="AS640" i="6"/>
  <c r="AS641" i="6"/>
  <c r="AS642" i="6"/>
  <c r="AS643" i="6"/>
  <c r="AS644" i="6"/>
  <c r="AS645" i="6"/>
  <c r="AS646" i="6"/>
  <c r="AS647" i="6"/>
  <c r="AS648" i="6"/>
  <c r="AS649" i="6"/>
  <c r="AS650" i="6"/>
  <c r="AS651" i="6"/>
  <c r="AS652" i="6"/>
  <c r="AS653" i="6"/>
  <c r="AS654" i="6"/>
  <c r="AS655" i="6"/>
  <c r="AS656" i="6"/>
  <c r="AS657" i="6"/>
  <c r="AS658" i="6"/>
  <c r="AS659" i="6"/>
  <c r="AS660" i="6"/>
  <c r="AS661" i="6"/>
  <c r="AS662" i="6"/>
  <c r="AS663" i="6"/>
  <c r="AS664" i="6"/>
  <c r="AS665" i="6"/>
  <c r="AS666" i="6"/>
  <c r="AS667" i="6"/>
  <c r="AS668" i="6"/>
  <c r="AS669" i="6"/>
  <c r="AS670" i="6"/>
  <c r="AS671" i="6"/>
  <c r="AS672" i="6"/>
  <c r="AS673" i="6"/>
  <c r="AS674" i="6"/>
  <c r="AS675" i="6"/>
  <c r="AS676" i="6"/>
  <c r="AS677" i="6"/>
  <c r="AS678" i="6"/>
  <c r="AS679" i="6"/>
  <c r="AS680" i="6"/>
  <c r="AS681" i="6"/>
  <c r="AS682" i="6"/>
  <c r="AS683" i="6"/>
  <c r="AS684" i="6"/>
  <c r="AS685" i="6"/>
  <c r="AS686" i="6"/>
  <c r="AS687" i="6"/>
  <c r="AS688" i="6"/>
  <c r="AS689" i="6"/>
  <c r="AS690" i="6"/>
  <c r="AS691" i="6"/>
  <c r="AS692" i="6"/>
  <c r="AS693" i="6"/>
  <c r="AS694" i="6"/>
  <c r="AS695" i="6"/>
  <c r="AS696" i="6"/>
  <c r="AS697" i="6"/>
  <c r="AS698" i="6"/>
  <c r="AS699" i="6"/>
  <c r="AS700" i="6"/>
  <c r="AS701" i="6"/>
  <c r="AS702" i="6"/>
  <c r="AS703" i="6"/>
  <c r="AS704" i="6"/>
  <c r="AS705" i="6"/>
  <c r="AS706" i="6"/>
  <c r="AS707" i="6"/>
  <c r="AS708" i="6"/>
  <c r="AS709" i="6"/>
  <c r="AS710" i="6"/>
  <c r="AS711" i="6"/>
  <c r="AS712" i="6"/>
  <c r="AS713" i="6"/>
  <c r="AS714" i="6"/>
  <c r="AS715" i="6"/>
  <c r="AS716" i="6"/>
  <c r="AS717" i="6"/>
  <c r="AS718" i="6"/>
  <c r="AS719" i="6"/>
  <c r="AS720" i="6"/>
  <c r="AS721" i="6"/>
  <c r="AS722" i="6"/>
  <c r="AS723" i="6"/>
  <c r="AS724" i="6"/>
  <c r="AS725" i="6"/>
  <c r="AS726" i="6"/>
  <c r="AS727" i="6"/>
  <c r="AS728" i="6"/>
  <c r="AS729" i="6"/>
  <c r="AS730" i="6"/>
  <c r="AS731" i="6"/>
  <c r="AS732" i="6"/>
  <c r="AS733" i="6"/>
  <c r="AS734" i="6"/>
  <c r="AS735" i="6"/>
  <c r="AS736" i="6"/>
  <c r="AS737" i="6"/>
  <c r="AS738" i="6"/>
  <c r="AS739" i="6"/>
  <c r="AS740" i="6"/>
  <c r="AS741" i="6"/>
  <c r="AS742" i="6"/>
  <c r="AS743" i="6"/>
  <c r="AS744" i="6"/>
  <c r="AS745" i="6"/>
  <c r="AS746" i="6"/>
  <c r="AS747" i="6"/>
  <c r="AS748" i="6"/>
  <c r="AS749" i="6"/>
  <c r="AS750" i="6"/>
  <c r="AS751" i="6"/>
  <c r="AS752" i="6"/>
  <c r="AS753" i="6"/>
  <c r="AS754" i="6"/>
  <c r="AS755" i="6"/>
  <c r="AS756" i="6"/>
  <c r="AS757" i="6"/>
  <c r="AS758" i="6"/>
  <c r="AS759" i="6"/>
  <c r="AS760" i="6"/>
  <c r="AS761" i="6"/>
  <c r="AS762" i="6"/>
  <c r="AS763" i="6"/>
  <c r="AS764" i="6"/>
  <c r="AS765" i="6"/>
  <c r="AS766" i="6"/>
  <c r="AS767" i="6"/>
  <c r="AS768" i="6"/>
  <c r="AS769" i="6"/>
  <c r="AS770" i="6"/>
  <c r="AS771" i="6"/>
  <c r="AS772" i="6"/>
  <c r="AS773" i="6"/>
  <c r="AS774" i="6"/>
  <c r="AS775" i="6"/>
  <c r="AS776" i="6"/>
  <c r="AS777" i="6"/>
  <c r="AS778" i="6"/>
  <c r="AS779" i="6"/>
  <c r="AS780" i="6"/>
  <c r="AS781" i="6"/>
  <c r="AS782" i="6"/>
  <c r="AS783" i="6"/>
  <c r="AS784" i="6"/>
  <c r="AS785" i="6"/>
  <c r="AS786" i="6"/>
  <c r="AS787" i="6"/>
  <c r="AS788" i="6"/>
  <c r="AS789" i="6"/>
  <c r="AS790" i="6"/>
  <c r="AS791" i="6"/>
  <c r="AS792" i="6"/>
  <c r="AS793" i="6"/>
  <c r="AS794" i="6"/>
  <c r="AS795" i="6"/>
  <c r="AS796" i="6"/>
  <c r="AS797" i="6"/>
  <c r="AS798" i="6"/>
  <c r="AS799" i="6"/>
  <c r="AS800" i="6"/>
  <c r="AS801" i="6"/>
  <c r="AS802" i="6"/>
  <c r="AS803" i="6"/>
  <c r="AS804" i="6"/>
  <c r="AS805" i="6"/>
  <c r="AS806" i="6"/>
  <c r="AS807" i="6"/>
  <c r="AS808" i="6"/>
  <c r="AS809" i="6"/>
  <c r="AS810" i="6"/>
  <c r="AS811" i="6"/>
  <c r="AS812" i="6"/>
  <c r="AS813" i="6"/>
  <c r="AS814" i="6"/>
  <c r="AS815" i="6"/>
  <c r="AS816" i="6"/>
  <c r="AS817" i="6"/>
  <c r="AS818" i="6"/>
  <c r="AS819" i="6"/>
  <c r="AS820" i="6"/>
  <c r="AS821" i="6"/>
  <c r="AS822" i="6"/>
  <c r="AS823" i="6"/>
  <c r="AS824" i="6"/>
  <c r="AS825" i="6"/>
  <c r="AS826" i="6"/>
  <c r="AS827" i="6"/>
  <c r="AS828" i="6"/>
  <c r="AS829" i="6"/>
  <c r="AS830" i="6"/>
  <c r="AS831" i="6"/>
  <c r="AS832" i="6"/>
  <c r="AS833" i="6"/>
  <c r="AS834" i="6"/>
  <c r="AS835" i="6"/>
  <c r="AS836" i="6"/>
  <c r="AS837" i="6"/>
  <c r="AS838" i="6"/>
  <c r="AS839" i="6"/>
  <c r="AS840" i="6"/>
  <c r="AS841" i="6"/>
  <c r="AS842" i="6"/>
  <c r="AS843" i="6"/>
  <c r="AS844" i="6"/>
  <c r="AS845" i="6"/>
  <c r="AS846" i="6"/>
  <c r="AS847" i="6"/>
  <c r="AS848" i="6"/>
  <c r="AS849" i="6"/>
  <c r="AS850" i="6"/>
  <c r="AS851" i="6"/>
  <c r="AS852" i="6"/>
  <c r="AS853" i="6"/>
  <c r="AS854" i="6"/>
  <c r="AS855" i="6"/>
  <c r="AS856" i="6"/>
  <c r="AS857" i="6"/>
  <c r="AS858" i="6"/>
  <c r="AS859" i="6"/>
  <c r="AS860" i="6"/>
  <c r="AS861" i="6"/>
  <c r="AS862" i="6"/>
  <c r="AS863" i="6"/>
  <c r="AS864" i="6"/>
  <c r="AS865" i="6"/>
  <c r="AS866" i="6"/>
  <c r="AS867" i="6"/>
  <c r="AS868" i="6"/>
  <c r="AS869" i="6"/>
  <c r="AS870" i="6"/>
  <c r="AS871" i="6"/>
  <c r="AS872" i="6"/>
  <c r="AS873" i="6"/>
  <c r="AS874" i="6"/>
  <c r="AS875" i="6"/>
  <c r="AS876" i="6"/>
  <c r="AS877" i="6"/>
  <c r="AS878" i="6"/>
  <c r="AS879" i="6"/>
  <c r="AS880" i="6"/>
  <c r="AS881" i="6"/>
  <c r="AS882" i="6"/>
  <c r="AS883" i="6"/>
  <c r="AS884" i="6"/>
  <c r="AS885" i="6"/>
  <c r="AS886" i="6"/>
  <c r="AS887" i="6"/>
  <c r="AS888" i="6"/>
  <c r="AS889" i="6"/>
  <c r="AS890" i="6"/>
  <c r="AS891" i="6"/>
  <c r="AS892" i="6"/>
  <c r="AS893" i="6"/>
  <c r="AS894" i="6"/>
  <c r="AS895" i="6"/>
  <c r="AS896" i="6"/>
  <c r="AS897" i="6"/>
  <c r="AS898" i="6"/>
  <c r="AS899" i="6"/>
  <c r="AS900" i="6"/>
  <c r="AS901" i="6"/>
  <c r="AS902" i="6"/>
  <c r="AS903" i="6"/>
  <c r="AS904" i="6"/>
  <c r="AS905" i="6"/>
  <c r="AS906" i="6"/>
  <c r="AS907" i="6"/>
  <c r="AS908" i="6"/>
  <c r="AS909" i="6"/>
  <c r="AS910" i="6"/>
  <c r="AS911" i="6"/>
  <c r="AS912" i="6"/>
  <c r="AS913" i="6"/>
  <c r="AS914" i="6"/>
  <c r="AS915" i="6"/>
  <c r="AS916" i="6"/>
  <c r="AS917" i="6"/>
  <c r="AS918" i="6"/>
  <c r="AS919" i="6"/>
  <c r="AS920" i="6"/>
  <c r="AS921" i="6"/>
  <c r="AS922" i="6"/>
  <c r="AS923" i="6"/>
  <c r="AS924" i="6"/>
  <c r="AS925" i="6"/>
  <c r="AS926" i="6"/>
  <c r="AS927" i="6"/>
  <c r="AS928" i="6"/>
  <c r="AS929" i="6"/>
  <c r="AS930" i="6"/>
  <c r="AS931" i="6"/>
  <c r="AS932" i="6"/>
  <c r="AS933" i="6"/>
  <c r="AS934" i="6"/>
  <c r="AS935" i="6"/>
  <c r="AS936" i="6"/>
  <c r="AS937" i="6"/>
  <c r="AS938" i="6"/>
  <c r="AS939" i="6"/>
  <c r="AS940" i="6"/>
  <c r="AS941" i="6"/>
  <c r="AS942" i="6"/>
  <c r="AS943" i="6"/>
  <c r="AS944" i="6"/>
  <c r="AS945" i="6"/>
  <c r="AS946" i="6"/>
  <c r="AS947" i="6"/>
  <c r="AS948" i="6"/>
  <c r="AS949" i="6"/>
  <c r="AS950" i="6"/>
  <c r="AS951" i="6"/>
  <c r="AS952" i="6"/>
  <c r="AS953" i="6"/>
  <c r="AS954" i="6"/>
  <c r="AS955" i="6"/>
  <c r="AS956" i="6"/>
  <c r="AS957" i="6"/>
  <c r="AS958" i="6"/>
  <c r="AS959" i="6"/>
  <c r="AS960" i="6"/>
  <c r="AS961" i="6"/>
  <c r="AS962" i="6"/>
  <c r="AS963" i="6"/>
  <c r="AS964" i="6"/>
  <c r="AS965" i="6"/>
  <c r="AS966" i="6"/>
  <c r="AS967" i="6"/>
  <c r="AS968" i="6"/>
  <c r="AS969" i="6"/>
  <c r="AS970" i="6"/>
  <c r="AS971" i="6"/>
  <c r="AS972" i="6"/>
  <c r="AS973" i="6"/>
  <c r="AS974" i="6"/>
  <c r="AS975" i="6"/>
  <c r="AS976" i="6"/>
  <c r="AS977" i="6"/>
  <c r="AS978" i="6"/>
  <c r="AS979" i="6"/>
  <c r="AS980" i="6"/>
  <c r="AS981" i="6"/>
  <c r="AS982" i="6"/>
  <c r="AS983" i="6"/>
  <c r="AS984" i="6"/>
  <c r="AS985" i="6"/>
  <c r="AS986" i="6"/>
  <c r="AS987" i="6"/>
  <c r="AS988" i="6"/>
  <c r="AS989" i="6"/>
  <c r="AS990" i="6"/>
  <c r="AS991" i="6"/>
  <c r="AS992" i="6"/>
  <c r="AS993" i="6"/>
  <c r="AS994" i="6"/>
  <c r="AS995" i="6"/>
  <c r="AS996" i="6"/>
  <c r="AS997" i="6"/>
  <c r="AS998" i="6"/>
  <c r="AS999" i="6"/>
  <c r="AS1000" i="6"/>
  <c r="AS1001" i="6"/>
  <c r="AS1002" i="6"/>
  <c r="AS1003" i="6"/>
  <c r="AS1004" i="6"/>
  <c r="AS1005" i="6"/>
  <c r="AS1006" i="6"/>
  <c r="AS1007" i="6"/>
  <c r="AS1008" i="6"/>
  <c r="AS1009" i="6"/>
  <c r="AS1010" i="6"/>
  <c r="AS1011" i="6"/>
  <c r="AS1012" i="6"/>
  <c r="AS1013" i="6"/>
  <c r="AS1014" i="6"/>
  <c r="AS1015" i="6"/>
  <c r="AS1016" i="6"/>
  <c r="AS1017" i="6"/>
  <c r="AS1018" i="6"/>
  <c r="AS1019" i="6"/>
  <c r="AS1020" i="6"/>
  <c r="AS1021" i="6"/>
  <c r="AS1022" i="6"/>
  <c r="AS1023" i="6"/>
  <c r="AS1024" i="6"/>
  <c r="AS1025" i="6"/>
  <c r="AS1026" i="6"/>
  <c r="AS1027" i="6"/>
  <c r="AS1028" i="6"/>
  <c r="AS1029" i="6"/>
  <c r="AS1030" i="6"/>
  <c r="AS1031" i="6"/>
  <c r="AS1032" i="6"/>
  <c r="AS1033" i="6"/>
  <c r="AS1034" i="6"/>
  <c r="AS1035" i="6"/>
  <c r="AS1036" i="6"/>
  <c r="AS1037" i="6"/>
  <c r="AS1038" i="6"/>
  <c r="AS1039" i="6"/>
  <c r="AS1040" i="6"/>
  <c r="AS1041" i="6"/>
  <c r="AS1042" i="6"/>
  <c r="AS1043" i="6"/>
  <c r="AS1044" i="6"/>
  <c r="AS1045" i="6"/>
  <c r="AS1046" i="6"/>
  <c r="AS1047" i="6"/>
  <c r="AS1048" i="6"/>
  <c r="AS1049" i="6"/>
  <c r="AS1050" i="6"/>
  <c r="AS1051" i="6"/>
  <c r="AS1052" i="6"/>
  <c r="AS1053" i="6"/>
  <c r="AS1054" i="6"/>
  <c r="AS1055" i="6"/>
  <c r="AS1056" i="6"/>
  <c r="AS1057" i="6"/>
  <c r="AS1058" i="6"/>
  <c r="AS1059" i="6"/>
  <c r="AS1060" i="6"/>
  <c r="AS1061" i="6"/>
  <c r="AS1062" i="6"/>
  <c r="AS1063" i="6"/>
  <c r="AS1064" i="6"/>
  <c r="AS1065" i="6"/>
  <c r="AS1066" i="6"/>
  <c r="AS1067" i="6"/>
  <c r="AS1068" i="6"/>
  <c r="AS1069" i="6"/>
  <c r="AS1070" i="6"/>
  <c r="AS1071" i="6"/>
  <c r="AS1072" i="6"/>
  <c r="AS1073" i="6"/>
  <c r="AS1074" i="6"/>
  <c r="AS1075" i="6"/>
  <c r="AS1076" i="6"/>
  <c r="AS1077" i="6"/>
  <c r="AS1078" i="6"/>
  <c r="AS1079" i="6"/>
  <c r="AS1080" i="6"/>
  <c r="AS1081" i="6"/>
  <c r="AS1082" i="6"/>
  <c r="AS1083" i="6"/>
  <c r="AS1084" i="6"/>
  <c r="AS1085" i="6"/>
  <c r="AS1086" i="6"/>
  <c r="AS1087" i="6"/>
  <c r="AS1088" i="6"/>
  <c r="AS1089" i="6"/>
  <c r="AS1090" i="6"/>
  <c r="AS1091" i="6"/>
  <c r="AS1092" i="6"/>
  <c r="AS1093" i="6"/>
  <c r="AS1094" i="6"/>
  <c r="AS1095" i="6"/>
  <c r="AS1096" i="6"/>
  <c r="AS1097" i="6"/>
  <c r="AS1098" i="6"/>
  <c r="AS1099" i="6"/>
  <c r="AS1100" i="6"/>
  <c r="AS1101" i="6"/>
  <c r="AS1102" i="6"/>
  <c r="AS1103" i="6"/>
  <c r="AS1104" i="6"/>
  <c r="AS1105" i="6"/>
  <c r="AS1106" i="6"/>
  <c r="AS1107" i="6"/>
  <c r="AS1108" i="6"/>
  <c r="AS1109" i="6"/>
  <c r="AS1110" i="6"/>
  <c r="AS1111" i="6"/>
  <c r="AS1112" i="6"/>
  <c r="AS1113" i="6"/>
  <c r="BB8" i="6"/>
  <c r="BB7" i="6"/>
  <c r="BC8" i="6"/>
  <c r="BC7" i="6"/>
  <c r="BC5" i="6"/>
  <c r="BC4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AN367" i="6"/>
  <c r="AN368" i="6"/>
  <c r="AN369" i="6"/>
  <c r="AN370" i="6"/>
  <c r="AN371" i="6"/>
  <c r="AN372" i="6"/>
  <c r="AN373" i="6"/>
  <c r="AN374" i="6"/>
  <c r="AN375" i="6"/>
  <c r="AN376" i="6"/>
  <c r="AN377" i="6"/>
  <c r="AN378" i="6"/>
  <c r="AN379" i="6"/>
  <c r="AN380" i="6"/>
  <c r="AN381" i="6"/>
  <c r="AN382" i="6"/>
  <c r="AN383" i="6"/>
  <c r="AN384" i="6"/>
  <c r="AN385" i="6"/>
  <c r="AN386" i="6"/>
  <c r="AN387" i="6"/>
  <c r="AN388" i="6"/>
  <c r="AN389" i="6"/>
  <c r="AN390" i="6"/>
  <c r="AN391" i="6"/>
  <c r="AN392" i="6"/>
  <c r="AN393" i="6"/>
  <c r="AN394" i="6"/>
  <c r="AN395" i="6"/>
  <c r="AN396" i="6"/>
  <c r="AN397" i="6"/>
  <c r="AN398" i="6"/>
  <c r="AN399" i="6"/>
  <c r="AN400" i="6"/>
  <c r="AN401" i="6"/>
  <c r="AN402" i="6"/>
  <c r="AN403" i="6"/>
  <c r="AN404" i="6"/>
  <c r="AN405" i="6"/>
  <c r="AN406" i="6"/>
  <c r="AN407" i="6"/>
  <c r="AN408" i="6"/>
  <c r="AN409" i="6"/>
  <c r="AN410" i="6"/>
  <c r="AN411" i="6"/>
  <c r="AN412" i="6"/>
  <c r="AN413" i="6"/>
  <c r="AN414" i="6"/>
  <c r="AN415" i="6"/>
  <c r="AN416" i="6"/>
  <c r="AN417" i="6"/>
  <c r="AN418" i="6"/>
  <c r="AN419" i="6"/>
  <c r="AN420" i="6"/>
  <c r="AN421" i="6"/>
  <c r="AN422" i="6"/>
  <c r="AN423" i="6"/>
  <c r="AN424" i="6"/>
  <c r="AN425" i="6"/>
  <c r="AN426" i="6"/>
  <c r="AN427" i="6"/>
  <c r="AN428" i="6"/>
  <c r="AN429" i="6"/>
  <c r="AN430" i="6"/>
  <c r="AN431" i="6"/>
  <c r="AN432" i="6"/>
  <c r="AN433" i="6"/>
  <c r="AN434" i="6"/>
  <c r="AN435" i="6"/>
  <c r="AN436" i="6"/>
  <c r="AN437" i="6"/>
  <c r="AN438" i="6"/>
  <c r="AN439" i="6"/>
  <c r="AN440" i="6"/>
  <c r="AN441" i="6"/>
  <c r="AN442" i="6"/>
  <c r="AN443" i="6"/>
  <c r="AN444" i="6"/>
  <c r="AN445" i="6"/>
  <c r="AN446" i="6"/>
  <c r="AN447" i="6"/>
  <c r="AN448" i="6"/>
  <c r="AN449" i="6"/>
  <c r="AN450" i="6"/>
  <c r="AN451" i="6"/>
  <c r="AN452" i="6"/>
  <c r="AN453" i="6"/>
  <c r="AN454" i="6"/>
  <c r="AN455" i="6"/>
  <c r="AN456" i="6"/>
  <c r="AN457" i="6"/>
  <c r="AN458" i="6"/>
  <c r="AN459" i="6"/>
  <c r="AN460" i="6"/>
  <c r="AN461" i="6"/>
  <c r="AN462" i="6"/>
  <c r="AN463" i="6"/>
  <c r="AN464" i="6"/>
  <c r="AN465" i="6"/>
  <c r="AN466" i="6"/>
  <c r="AN467" i="6"/>
  <c r="AN468" i="6"/>
  <c r="AN469" i="6"/>
  <c r="AN470" i="6"/>
  <c r="AN471" i="6"/>
  <c r="AN472" i="6"/>
  <c r="AN473" i="6"/>
  <c r="AN474" i="6"/>
  <c r="AN475" i="6"/>
  <c r="AN476" i="6"/>
  <c r="AN477" i="6"/>
  <c r="AN478" i="6"/>
  <c r="AN479" i="6"/>
  <c r="AN480" i="6"/>
  <c r="AN481" i="6"/>
  <c r="AN482" i="6"/>
  <c r="AN483" i="6"/>
  <c r="AN484" i="6"/>
  <c r="AN485" i="6"/>
  <c r="AN486" i="6"/>
  <c r="AN487" i="6"/>
  <c r="AN488" i="6"/>
  <c r="AN489" i="6"/>
  <c r="AN490" i="6"/>
  <c r="AN491" i="6"/>
  <c r="AN492" i="6"/>
  <c r="AN493" i="6"/>
  <c r="AN494" i="6"/>
  <c r="AN495" i="6"/>
  <c r="AN496" i="6"/>
  <c r="AN497" i="6"/>
  <c r="AN498" i="6"/>
  <c r="AN499" i="6"/>
  <c r="AN500" i="6"/>
  <c r="AN501" i="6"/>
  <c r="AN502" i="6"/>
  <c r="AN503" i="6"/>
  <c r="AN504" i="6"/>
  <c r="AN505" i="6"/>
  <c r="AN506" i="6"/>
  <c r="AN507" i="6"/>
  <c r="AN508" i="6"/>
  <c r="AN509" i="6"/>
  <c r="AN510" i="6"/>
  <c r="AN511" i="6"/>
  <c r="AN512" i="6"/>
  <c r="AN513" i="6"/>
  <c r="AN514" i="6"/>
  <c r="AN515" i="6"/>
  <c r="AN516" i="6"/>
  <c r="AN517" i="6"/>
  <c r="AN518" i="6"/>
  <c r="AN519" i="6"/>
  <c r="AN520" i="6"/>
  <c r="AN521" i="6"/>
  <c r="AN522" i="6"/>
  <c r="AN523" i="6"/>
  <c r="AN524" i="6"/>
  <c r="AN525" i="6"/>
  <c r="AN526" i="6"/>
  <c r="AN527" i="6"/>
  <c r="AN528" i="6"/>
  <c r="AN529" i="6"/>
  <c r="AN530" i="6"/>
  <c r="AN531" i="6"/>
  <c r="AN532" i="6"/>
  <c r="AN533" i="6"/>
  <c r="AN534" i="6"/>
  <c r="AN535" i="6"/>
  <c r="AN536" i="6"/>
  <c r="AN537" i="6"/>
  <c r="AN538" i="6"/>
  <c r="AN539" i="6"/>
  <c r="AN540" i="6"/>
  <c r="AN541" i="6"/>
  <c r="AN542" i="6"/>
  <c r="AN543" i="6"/>
  <c r="AN544" i="6"/>
  <c r="AN545" i="6"/>
  <c r="AN546" i="6"/>
  <c r="AN547" i="6"/>
  <c r="AN548" i="6"/>
  <c r="AN549" i="6"/>
  <c r="AN550" i="6"/>
  <c r="AN551" i="6"/>
  <c r="AN552" i="6"/>
  <c r="AN553" i="6"/>
  <c r="AN554" i="6"/>
  <c r="AN555" i="6"/>
  <c r="AN556" i="6"/>
  <c r="AN557" i="6"/>
  <c r="AN558" i="6"/>
  <c r="AN559" i="6"/>
  <c r="AN560" i="6"/>
  <c r="AN561" i="6"/>
  <c r="AN562" i="6"/>
  <c r="AN563" i="6"/>
  <c r="AN564" i="6"/>
  <c r="AN565" i="6"/>
  <c r="AN566" i="6"/>
  <c r="AN567" i="6"/>
  <c r="AN568" i="6"/>
  <c r="AN569" i="6"/>
  <c r="AN570" i="6"/>
  <c r="AN571" i="6"/>
  <c r="AN572" i="6"/>
  <c r="AN573" i="6"/>
  <c r="AN574" i="6"/>
  <c r="AN575" i="6"/>
  <c r="AN576" i="6"/>
  <c r="AN577" i="6"/>
  <c r="AN578" i="6"/>
  <c r="AN579" i="6"/>
  <c r="AN580" i="6"/>
  <c r="AN581" i="6"/>
  <c r="AN582" i="6"/>
  <c r="AN583" i="6"/>
  <c r="AN584" i="6"/>
  <c r="AN585" i="6"/>
  <c r="AN586" i="6"/>
  <c r="AN587" i="6"/>
  <c r="AN588" i="6"/>
  <c r="AN589" i="6"/>
  <c r="AN590" i="6"/>
  <c r="AN591" i="6"/>
  <c r="AN592" i="6"/>
  <c r="AN593" i="6"/>
  <c r="AN594" i="6"/>
  <c r="AN595" i="6"/>
  <c r="AN596" i="6"/>
  <c r="AN597" i="6"/>
  <c r="AN598" i="6"/>
  <c r="AN599" i="6"/>
  <c r="AN600" i="6"/>
  <c r="AN601" i="6"/>
  <c r="AN602" i="6"/>
  <c r="AN603" i="6"/>
  <c r="AN604" i="6"/>
  <c r="AN605" i="6"/>
  <c r="AN606" i="6"/>
  <c r="AN607" i="6"/>
  <c r="AN608" i="6"/>
  <c r="AN609" i="6"/>
  <c r="AN610" i="6"/>
  <c r="AN611" i="6"/>
  <c r="AN612" i="6"/>
  <c r="AN613" i="6"/>
  <c r="AN614" i="6"/>
  <c r="AN615" i="6"/>
  <c r="AN616" i="6"/>
  <c r="AN617" i="6"/>
  <c r="AN618" i="6"/>
  <c r="AN619" i="6"/>
  <c r="AN620" i="6"/>
  <c r="AN621" i="6"/>
  <c r="AN622" i="6"/>
  <c r="AN623" i="6"/>
  <c r="AN624" i="6"/>
  <c r="AN625" i="6"/>
  <c r="AN626" i="6"/>
  <c r="AN627" i="6"/>
  <c r="AN628" i="6"/>
  <c r="AN629" i="6"/>
  <c r="AN630" i="6"/>
  <c r="AN631" i="6"/>
  <c r="AN632" i="6"/>
  <c r="AN633" i="6"/>
  <c r="AN634" i="6"/>
  <c r="AN635" i="6"/>
  <c r="AN636" i="6"/>
  <c r="AN637" i="6"/>
  <c r="AN638" i="6"/>
  <c r="AN639" i="6"/>
  <c r="AN640" i="6"/>
  <c r="AN641" i="6"/>
  <c r="AN642" i="6"/>
  <c r="AN643" i="6"/>
  <c r="AN644" i="6"/>
  <c r="AN645" i="6"/>
  <c r="AN646" i="6"/>
  <c r="AN647" i="6"/>
  <c r="AN648" i="6"/>
  <c r="AN649" i="6"/>
  <c r="AN650" i="6"/>
  <c r="AN651" i="6"/>
  <c r="AN652" i="6"/>
  <c r="AN653" i="6"/>
  <c r="AN654" i="6"/>
  <c r="AN655" i="6"/>
  <c r="AN656" i="6"/>
  <c r="AN657" i="6"/>
  <c r="AN658" i="6"/>
  <c r="AN659" i="6"/>
  <c r="AN660" i="6"/>
  <c r="AN661" i="6"/>
  <c r="AN662" i="6"/>
  <c r="AN663" i="6"/>
  <c r="AN664" i="6"/>
  <c r="AN665" i="6"/>
  <c r="AN666" i="6"/>
  <c r="AN667" i="6"/>
  <c r="AN668" i="6"/>
  <c r="AN669" i="6"/>
  <c r="AN670" i="6"/>
  <c r="AN671" i="6"/>
  <c r="AN672" i="6"/>
  <c r="AN673" i="6"/>
  <c r="AN674" i="6"/>
  <c r="AN675" i="6"/>
  <c r="AN676" i="6"/>
  <c r="AN677" i="6"/>
  <c r="AN678" i="6"/>
  <c r="AN679" i="6"/>
  <c r="AN680" i="6"/>
  <c r="AN681" i="6"/>
  <c r="AN682" i="6"/>
  <c r="AN683" i="6"/>
  <c r="AN684" i="6"/>
  <c r="AN685" i="6"/>
  <c r="AN686" i="6"/>
  <c r="AN687" i="6"/>
  <c r="AN688" i="6"/>
  <c r="AN689" i="6"/>
  <c r="AN690" i="6"/>
  <c r="AN691" i="6"/>
  <c r="AN692" i="6"/>
  <c r="AN693" i="6"/>
  <c r="AN694" i="6"/>
  <c r="AN695" i="6"/>
  <c r="AN696" i="6"/>
  <c r="AN697" i="6"/>
  <c r="AN698" i="6"/>
  <c r="AN699" i="6"/>
  <c r="AN700" i="6"/>
  <c r="AN701" i="6"/>
  <c r="AN702" i="6"/>
  <c r="AN703" i="6"/>
  <c r="AN704" i="6"/>
  <c r="AN705" i="6"/>
  <c r="AN706" i="6"/>
  <c r="AN707" i="6"/>
  <c r="AN708" i="6"/>
  <c r="AN709" i="6"/>
  <c r="AN710" i="6"/>
  <c r="AN711" i="6"/>
  <c r="AN712" i="6"/>
  <c r="AN713" i="6"/>
  <c r="AN714" i="6"/>
  <c r="AN715" i="6"/>
  <c r="AN716" i="6"/>
  <c r="AN717" i="6"/>
  <c r="AN718" i="6"/>
  <c r="AN719" i="6"/>
  <c r="AN720" i="6"/>
  <c r="AN721" i="6"/>
  <c r="AN722" i="6"/>
  <c r="AN723" i="6"/>
  <c r="AN724" i="6"/>
  <c r="AN725" i="6"/>
  <c r="AN726" i="6"/>
  <c r="AN727" i="6"/>
  <c r="AN728" i="6"/>
  <c r="AN729" i="6"/>
  <c r="AN730" i="6"/>
  <c r="AN731" i="6"/>
  <c r="AN732" i="6"/>
  <c r="AN733" i="6"/>
  <c r="AN734" i="6"/>
  <c r="AN735" i="6"/>
  <c r="AN736" i="6"/>
  <c r="AN737" i="6"/>
  <c r="AN738" i="6"/>
  <c r="AN739" i="6"/>
  <c r="AN740" i="6"/>
  <c r="AN741" i="6"/>
  <c r="AN742" i="6"/>
  <c r="AN743" i="6"/>
  <c r="AN744" i="6"/>
  <c r="AN745" i="6"/>
  <c r="AN746" i="6"/>
  <c r="AN747" i="6"/>
  <c r="AN748" i="6"/>
  <c r="AN749" i="6"/>
  <c r="AN750" i="6"/>
  <c r="AN751" i="6"/>
  <c r="AN752" i="6"/>
  <c r="AN753" i="6"/>
  <c r="AN754" i="6"/>
  <c r="AN755" i="6"/>
  <c r="AN756" i="6"/>
  <c r="AN757" i="6"/>
  <c r="AN758" i="6"/>
  <c r="AN759" i="6"/>
  <c r="AN760" i="6"/>
  <c r="AN761" i="6"/>
  <c r="AN762" i="6"/>
  <c r="AN763" i="6"/>
  <c r="AN764" i="6"/>
  <c r="AN765" i="6"/>
  <c r="AN766" i="6"/>
  <c r="AN767" i="6"/>
  <c r="AN768" i="6"/>
  <c r="AN769" i="6"/>
  <c r="AN770" i="6"/>
  <c r="AN771" i="6"/>
  <c r="AN772" i="6"/>
  <c r="AN773" i="6"/>
  <c r="AN774" i="6"/>
  <c r="AN775" i="6"/>
  <c r="AN776" i="6"/>
  <c r="AN777" i="6"/>
  <c r="AN778" i="6"/>
  <c r="AN779" i="6"/>
  <c r="AN780" i="6"/>
  <c r="AN781" i="6"/>
  <c r="AN782" i="6"/>
  <c r="AN783" i="6"/>
  <c r="AN784" i="6"/>
  <c r="AN785" i="6"/>
  <c r="AN786" i="6"/>
  <c r="AN787" i="6"/>
  <c r="AN788" i="6"/>
  <c r="AN789" i="6"/>
  <c r="AN790" i="6"/>
  <c r="AN791" i="6"/>
  <c r="AN792" i="6"/>
  <c r="AN793" i="6"/>
  <c r="AN794" i="6"/>
  <c r="AN795" i="6"/>
  <c r="AN796" i="6"/>
  <c r="AN797" i="6"/>
  <c r="AN798" i="6"/>
  <c r="AN799" i="6"/>
  <c r="AN800" i="6"/>
  <c r="AN801" i="6"/>
  <c r="AN802" i="6"/>
  <c r="AN803" i="6"/>
  <c r="AN804" i="6"/>
  <c r="AN805" i="6"/>
  <c r="AN806" i="6"/>
  <c r="AN807" i="6"/>
  <c r="AN808" i="6"/>
  <c r="AN809" i="6"/>
  <c r="AN810" i="6"/>
  <c r="AN811" i="6"/>
  <c r="AN812" i="6"/>
  <c r="AN813" i="6"/>
  <c r="AN814" i="6"/>
  <c r="AN815" i="6"/>
  <c r="AN816" i="6"/>
  <c r="AN817" i="6"/>
  <c r="AN818" i="6"/>
  <c r="AN819" i="6"/>
  <c r="AN820" i="6"/>
  <c r="AN821" i="6"/>
  <c r="AN822" i="6"/>
  <c r="AN823" i="6"/>
  <c r="AN824" i="6"/>
  <c r="AN825" i="6"/>
  <c r="AN826" i="6"/>
  <c r="AN827" i="6"/>
  <c r="AN828" i="6"/>
  <c r="AN829" i="6"/>
  <c r="AN830" i="6"/>
  <c r="AN831" i="6"/>
  <c r="AN832" i="6"/>
  <c r="AN833" i="6"/>
  <c r="AN834" i="6"/>
  <c r="AN835" i="6"/>
  <c r="AN836" i="6"/>
  <c r="AN837" i="6"/>
  <c r="AN838" i="6"/>
  <c r="AN839" i="6"/>
  <c r="AN840" i="6"/>
  <c r="AN841" i="6"/>
  <c r="AN842" i="6"/>
  <c r="AN843" i="6"/>
  <c r="AN844" i="6"/>
  <c r="AN845" i="6"/>
  <c r="AN846" i="6"/>
  <c r="AN847" i="6"/>
  <c r="AN848" i="6"/>
  <c r="AN849" i="6"/>
  <c r="AN850" i="6"/>
  <c r="AN851" i="6"/>
  <c r="AN852" i="6"/>
  <c r="AN853" i="6"/>
  <c r="AN854" i="6"/>
  <c r="AN855" i="6"/>
  <c r="AN856" i="6"/>
  <c r="AN857" i="6"/>
  <c r="AN858" i="6"/>
  <c r="AN859" i="6"/>
  <c r="AN860" i="6"/>
  <c r="AN861" i="6"/>
  <c r="AN862" i="6"/>
  <c r="AN863" i="6"/>
  <c r="AN864" i="6"/>
  <c r="AN865" i="6"/>
  <c r="AN866" i="6"/>
  <c r="AN867" i="6"/>
  <c r="AN868" i="6"/>
  <c r="AN869" i="6"/>
  <c r="AN870" i="6"/>
  <c r="AN871" i="6"/>
  <c r="AN872" i="6"/>
  <c r="AN873" i="6"/>
  <c r="AN874" i="6"/>
  <c r="AN875" i="6"/>
  <c r="AN876" i="6"/>
  <c r="AN877" i="6"/>
  <c r="AN878" i="6"/>
  <c r="AN879" i="6"/>
  <c r="AN880" i="6"/>
  <c r="AN881" i="6"/>
  <c r="AN882" i="6"/>
  <c r="AN883" i="6"/>
  <c r="AN884" i="6"/>
  <c r="AN885" i="6"/>
  <c r="AN886" i="6"/>
  <c r="AN887" i="6"/>
  <c r="AN888" i="6"/>
  <c r="AN889" i="6"/>
  <c r="AN890" i="6"/>
  <c r="AN891" i="6"/>
  <c r="AN892" i="6"/>
  <c r="AN893" i="6"/>
  <c r="AN894" i="6"/>
  <c r="AN895" i="6"/>
  <c r="AN896" i="6"/>
  <c r="AN897" i="6"/>
  <c r="AN898" i="6"/>
  <c r="AN899" i="6"/>
  <c r="AN900" i="6"/>
  <c r="AN901" i="6"/>
  <c r="AN902" i="6"/>
  <c r="AN903" i="6"/>
  <c r="AN904" i="6"/>
  <c r="AN905" i="6"/>
  <c r="AN906" i="6"/>
  <c r="AN907" i="6"/>
  <c r="AN908" i="6"/>
  <c r="AN909" i="6"/>
  <c r="AN910" i="6"/>
  <c r="AN911" i="6"/>
  <c r="AN912" i="6"/>
  <c r="AN913" i="6"/>
  <c r="AN914" i="6"/>
  <c r="AN915" i="6"/>
  <c r="AN916" i="6"/>
  <c r="AN917" i="6"/>
  <c r="AN918" i="6"/>
  <c r="AN919" i="6"/>
  <c r="AN920" i="6"/>
  <c r="AN921" i="6"/>
  <c r="AN922" i="6"/>
  <c r="AN923" i="6"/>
  <c r="AN924" i="6"/>
  <c r="AN925" i="6"/>
  <c r="AN926" i="6"/>
  <c r="AN927" i="6"/>
  <c r="AN928" i="6"/>
  <c r="AN929" i="6"/>
  <c r="AN930" i="6"/>
  <c r="AN931" i="6"/>
  <c r="AN932" i="6"/>
  <c r="AN933" i="6"/>
  <c r="AN934" i="6"/>
  <c r="AN935" i="6"/>
  <c r="AN936" i="6"/>
  <c r="AN937" i="6"/>
  <c r="AN938" i="6"/>
  <c r="AN939" i="6"/>
  <c r="AN940" i="6"/>
  <c r="AN941" i="6"/>
  <c r="AN942" i="6"/>
  <c r="AN943" i="6"/>
  <c r="AN944" i="6"/>
  <c r="AN945" i="6"/>
  <c r="AN946" i="6"/>
  <c r="AN947" i="6"/>
  <c r="AN948" i="6"/>
  <c r="AN949" i="6"/>
  <c r="AN950" i="6"/>
  <c r="AN951" i="6"/>
  <c r="AN952" i="6"/>
  <c r="AN953" i="6"/>
  <c r="AN954" i="6"/>
  <c r="AN955" i="6"/>
  <c r="AN956" i="6"/>
  <c r="AN957" i="6"/>
  <c r="AN958" i="6"/>
  <c r="AN959" i="6"/>
  <c r="AN960" i="6"/>
  <c r="AN961" i="6"/>
  <c r="AN962" i="6"/>
  <c r="AN963" i="6"/>
  <c r="AN964" i="6"/>
  <c r="AN965" i="6"/>
  <c r="AN966" i="6"/>
  <c r="AN967" i="6"/>
  <c r="AN968" i="6"/>
  <c r="AN969" i="6"/>
  <c r="AN970" i="6"/>
  <c r="AN971" i="6"/>
  <c r="AN972" i="6"/>
  <c r="AN973" i="6"/>
  <c r="AN974" i="6"/>
  <c r="AN975" i="6"/>
  <c r="AN976" i="6"/>
  <c r="AN977" i="6"/>
  <c r="AN978" i="6"/>
  <c r="AN979" i="6"/>
  <c r="AN980" i="6"/>
  <c r="AN981" i="6"/>
  <c r="AN982" i="6"/>
  <c r="AN983" i="6"/>
  <c r="AN984" i="6"/>
  <c r="AN985" i="6"/>
  <c r="AN986" i="6"/>
  <c r="AN987" i="6"/>
  <c r="AN988" i="6"/>
  <c r="AN989" i="6"/>
  <c r="AN990" i="6"/>
  <c r="AN991" i="6"/>
  <c r="AN992" i="6"/>
  <c r="AN993" i="6"/>
  <c r="AN994" i="6"/>
  <c r="AN995" i="6"/>
  <c r="AN996" i="6"/>
  <c r="AN997" i="6"/>
  <c r="AN998" i="6"/>
  <c r="AN999" i="6"/>
  <c r="AN1000" i="6"/>
  <c r="AN1001" i="6"/>
  <c r="AN1002" i="6"/>
  <c r="AN1003" i="6"/>
  <c r="AN1004" i="6"/>
  <c r="AN1005" i="6"/>
  <c r="AN1006" i="6"/>
  <c r="AN1007" i="6"/>
  <c r="AN1008" i="6"/>
  <c r="AN1009" i="6"/>
  <c r="AN1010" i="6"/>
  <c r="AN1011" i="6"/>
  <c r="AN1012" i="6"/>
  <c r="AN1013" i="6"/>
  <c r="AN1014" i="6"/>
  <c r="AN1015" i="6"/>
  <c r="AN1016" i="6"/>
  <c r="AN1017" i="6"/>
  <c r="AN1018" i="6"/>
  <c r="AN1019" i="6"/>
  <c r="AN1020" i="6"/>
  <c r="AN1021" i="6"/>
  <c r="AN1022" i="6"/>
  <c r="AN1023" i="6"/>
  <c r="AN1024" i="6"/>
  <c r="AN1025" i="6"/>
  <c r="AN1026" i="6"/>
  <c r="AN1027" i="6"/>
  <c r="AN1028" i="6"/>
  <c r="AN1029" i="6"/>
  <c r="AN1030" i="6"/>
  <c r="AN1031" i="6"/>
  <c r="AN1032" i="6"/>
  <c r="AN1033" i="6"/>
  <c r="AN1034" i="6"/>
  <c r="AN1035" i="6"/>
  <c r="AN1036" i="6"/>
  <c r="AN1037" i="6"/>
  <c r="AN1038" i="6"/>
  <c r="AN1039" i="6"/>
  <c r="AN1040" i="6"/>
  <c r="AN1041" i="6"/>
  <c r="AN1042" i="6"/>
  <c r="AN1043" i="6"/>
  <c r="AN1044" i="6"/>
  <c r="AN1045" i="6"/>
  <c r="AN1046" i="6"/>
  <c r="AN1047" i="6"/>
  <c r="AN1048" i="6"/>
  <c r="AN1049" i="6"/>
  <c r="AN1050" i="6"/>
  <c r="AN1051" i="6"/>
  <c r="AN1052" i="6"/>
  <c r="AN1053" i="6"/>
  <c r="AN1054" i="6"/>
  <c r="AN1055" i="6"/>
  <c r="AN1056" i="6"/>
  <c r="AN1057" i="6"/>
  <c r="AN1058" i="6"/>
  <c r="AN1059" i="6"/>
  <c r="AN1060" i="6"/>
  <c r="AN1061" i="6"/>
  <c r="AN1062" i="6"/>
  <c r="AN1063" i="6"/>
  <c r="AN1064" i="6"/>
  <c r="AN1065" i="6"/>
  <c r="AN1066" i="6"/>
  <c r="AN1067" i="6"/>
  <c r="AN1068" i="6"/>
  <c r="AN1069" i="6"/>
  <c r="AN1070" i="6"/>
  <c r="AN1071" i="6"/>
  <c r="AN1072" i="6"/>
  <c r="AN1073" i="6"/>
  <c r="AN1074" i="6"/>
  <c r="AN1075" i="6"/>
  <c r="AN1076" i="6"/>
  <c r="AN1077" i="6"/>
  <c r="AN1078" i="6"/>
  <c r="AN1079" i="6"/>
  <c r="AN1080" i="6"/>
  <c r="AN1081" i="6"/>
  <c r="AN1082" i="6"/>
  <c r="AN1083" i="6"/>
  <c r="AN1084" i="6"/>
  <c r="AN1085" i="6"/>
  <c r="AN1086" i="6"/>
  <c r="AN1087" i="6"/>
  <c r="AN1088" i="6"/>
  <c r="AN1089" i="6"/>
  <c r="AN1090" i="6"/>
  <c r="AN1091" i="6"/>
  <c r="AN1092" i="6"/>
  <c r="AN1093" i="6"/>
  <c r="AN1094" i="6"/>
  <c r="AN1095" i="6"/>
  <c r="AN1096" i="6"/>
  <c r="AN1097" i="6"/>
  <c r="AN1098" i="6"/>
  <c r="AN1099" i="6"/>
  <c r="AN1100" i="6"/>
  <c r="AN1101" i="6"/>
  <c r="AN1102" i="6"/>
  <c r="AN1103" i="6"/>
  <c r="AN1104" i="6"/>
  <c r="AN1105" i="6"/>
  <c r="AN1106" i="6"/>
  <c r="AN1107" i="6"/>
  <c r="AN1108" i="6"/>
  <c r="AN1109" i="6"/>
  <c r="AN1110" i="6"/>
  <c r="AN1111" i="6"/>
  <c r="AN1112" i="6"/>
  <c r="AN1113" i="6"/>
  <c r="AN2" i="6"/>
  <c r="AM17" i="6"/>
  <c r="AM20" i="6"/>
  <c r="AM35" i="6"/>
  <c r="AM58" i="6"/>
  <c r="AM73" i="6"/>
  <c r="AM79" i="6"/>
  <c r="AM94" i="6"/>
  <c r="AM109" i="6"/>
  <c r="AM124" i="6"/>
  <c r="AM135" i="6"/>
  <c r="AM150" i="6"/>
  <c r="AM160" i="6"/>
  <c r="AM175" i="6"/>
  <c r="AM196" i="6"/>
  <c r="AM211" i="6"/>
  <c r="AM231" i="6"/>
  <c r="AM246" i="6"/>
  <c r="AM256" i="6"/>
  <c r="AM271" i="6"/>
  <c r="AM284" i="6"/>
  <c r="AM299" i="6"/>
  <c r="AM306" i="6"/>
  <c r="AM321" i="6"/>
  <c r="AM329" i="6"/>
  <c r="AM344" i="6"/>
  <c r="AM354" i="6"/>
  <c r="AM369" i="6"/>
  <c r="AM379" i="6"/>
  <c r="AM394" i="6"/>
  <c r="AM406" i="6"/>
  <c r="AM421" i="6"/>
  <c r="AM432" i="6"/>
  <c r="AM447" i="6"/>
  <c r="AM469" i="6"/>
  <c r="AM484" i="6"/>
  <c r="AM495" i="6"/>
  <c r="AM510" i="6"/>
  <c r="AM522" i="6"/>
  <c r="AM537" i="6"/>
  <c r="AM551" i="6"/>
  <c r="AM566" i="6"/>
  <c r="AM573" i="6"/>
  <c r="AM588" i="6"/>
  <c r="AM602" i="6"/>
  <c r="AM617" i="6"/>
  <c r="AM624" i="6"/>
  <c r="AM639" i="6"/>
  <c r="AM650" i="6"/>
  <c r="AM665" i="6"/>
  <c r="AM671" i="6"/>
  <c r="AM686" i="6"/>
  <c r="AM697" i="6"/>
  <c r="AM712" i="6"/>
  <c r="AM718" i="6"/>
  <c r="AM733" i="6"/>
  <c r="AM738" i="6"/>
  <c r="AM753" i="6"/>
  <c r="AM780" i="6"/>
  <c r="AM795" i="6"/>
  <c r="AM840" i="6"/>
  <c r="AM855" i="6"/>
  <c r="AM859" i="6"/>
  <c r="AM874" i="6"/>
  <c r="AM888" i="6"/>
  <c r="AM903" i="6"/>
  <c r="AM907" i="6"/>
  <c r="AM922" i="6"/>
  <c r="AM932" i="6"/>
  <c r="AM947" i="6"/>
  <c r="AM949" i="6"/>
  <c r="AM964" i="6"/>
  <c r="AM986" i="6"/>
  <c r="AM1001" i="6"/>
  <c r="AM1011" i="6"/>
  <c r="AM1026" i="6"/>
  <c r="AM1040" i="6"/>
  <c r="AM1055" i="6"/>
  <c r="AM1061" i="6"/>
  <c r="AM1076" i="6"/>
  <c r="AM1088" i="6"/>
  <c r="AM1103" i="6"/>
  <c r="AM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1042" i="6"/>
  <c r="AJ1043" i="6"/>
  <c r="AJ1044" i="6"/>
  <c r="AJ1045" i="6"/>
  <c r="AJ1046" i="6"/>
  <c r="AJ1047" i="6"/>
  <c r="AJ1048" i="6"/>
  <c r="AJ1049" i="6"/>
  <c r="AJ1050" i="6"/>
  <c r="AJ1051" i="6"/>
  <c r="AJ1052" i="6"/>
  <c r="AJ1053" i="6"/>
  <c r="AJ1054" i="6"/>
  <c r="AJ1055" i="6"/>
  <c r="AJ1056" i="6"/>
  <c r="AJ1057" i="6"/>
  <c r="AJ1058" i="6"/>
  <c r="AJ1059" i="6"/>
  <c r="AJ1060" i="6"/>
  <c r="AJ1061" i="6"/>
  <c r="AJ1062" i="6"/>
  <c r="AJ1063" i="6"/>
  <c r="AJ1064" i="6"/>
  <c r="AJ1065" i="6"/>
  <c r="AJ1066" i="6"/>
  <c r="AJ1067" i="6"/>
  <c r="AJ1068" i="6"/>
  <c r="AJ1069" i="6"/>
  <c r="AJ1070" i="6"/>
  <c r="AJ1071" i="6"/>
  <c r="AJ1072" i="6"/>
  <c r="AJ1073" i="6"/>
  <c r="AJ1074" i="6"/>
  <c r="AJ1075" i="6"/>
  <c r="AJ1076" i="6"/>
  <c r="AJ1077" i="6"/>
  <c r="AJ1078" i="6"/>
  <c r="AJ1079" i="6"/>
  <c r="AJ1080" i="6"/>
  <c r="AJ1081" i="6"/>
  <c r="AJ1082" i="6"/>
  <c r="AJ1083" i="6"/>
  <c r="AJ1084" i="6"/>
  <c r="AJ1085" i="6"/>
  <c r="AJ1086" i="6"/>
  <c r="AJ1087" i="6"/>
  <c r="AJ1088" i="6"/>
  <c r="AJ1089" i="6"/>
  <c r="AJ1090" i="6"/>
  <c r="AJ1091" i="6"/>
  <c r="AJ1092" i="6"/>
  <c r="AJ1093" i="6"/>
  <c r="AJ1094" i="6"/>
  <c r="AJ1095" i="6"/>
  <c r="AJ1096" i="6"/>
  <c r="AJ1097" i="6"/>
  <c r="AJ1098" i="6"/>
  <c r="AJ1099" i="6"/>
  <c r="AJ1100" i="6"/>
  <c r="AJ1101" i="6"/>
  <c r="AJ1102" i="6"/>
  <c r="AJ1103" i="6"/>
  <c r="AJ1104" i="6"/>
  <c r="AJ1105" i="6"/>
  <c r="AJ1106" i="6"/>
  <c r="AJ1107" i="6"/>
  <c r="AJ1108" i="6"/>
  <c r="AJ1109" i="6"/>
  <c r="AJ1110" i="6"/>
  <c r="AJ1111" i="6"/>
  <c r="AJ1112" i="6"/>
  <c r="AJ1113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5" i="6"/>
  <c r="AT236" i="6"/>
  <c r="AT237" i="6"/>
  <c r="AT238" i="6"/>
  <c r="AT239" i="6"/>
  <c r="AT240" i="6"/>
  <c r="AT241" i="6"/>
  <c r="AT242" i="6"/>
  <c r="AT243" i="6"/>
  <c r="AT244" i="6"/>
  <c r="AT245" i="6"/>
  <c r="AT246" i="6"/>
  <c r="AT247" i="6"/>
  <c r="AT248" i="6"/>
  <c r="AT249" i="6"/>
  <c r="AT250" i="6"/>
  <c r="AT251" i="6"/>
  <c r="AT252" i="6"/>
  <c r="AT253" i="6"/>
  <c r="AT254" i="6"/>
  <c r="AT255" i="6"/>
  <c r="AT256" i="6"/>
  <c r="AT257" i="6"/>
  <c r="AT258" i="6"/>
  <c r="AT259" i="6"/>
  <c r="AT260" i="6"/>
  <c r="AT261" i="6"/>
  <c r="AT262" i="6"/>
  <c r="AT263" i="6"/>
  <c r="AT264" i="6"/>
  <c r="AT265" i="6"/>
  <c r="AT266" i="6"/>
  <c r="AT267" i="6"/>
  <c r="AT268" i="6"/>
  <c r="AT269" i="6"/>
  <c r="AT270" i="6"/>
  <c r="AT271" i="6"/>
  <c r="AT272" i="6"/>
  <c r="AT273" i="6"/>
  <c r="AT274" i="6"/>
  <c r="AT275" i="6"/>
  <c r="AT276" i="6"/>
  <c r="AT277" i="6"/>
  <c r="AT278" i="6"/>
  <c r="AT279" i="6"/>
  <c r="AT280" i="6"/>
  <c r="AT281" i="6"/>
  <c r="AT282" i="6"/>
  <c r="AT283" i="6"/>
  <c r="AT284" i="6"/>
  <c r="AT285" i="6"/>
  <c r="AT286" i="6"/>
  <c r="AT287" i="6"/>
  <c r="AT288" i="6"/>
  <c r="AT289" i="6"/>
  <c r="AT290" i="6"/>
  <c r="AT291" i="6"/>
  <c r="AT292" i="6"/>
  <c r="AT293" i="6"/>
  <c r="AT294" i="6"/>
  <c r="AT295" i="6"/>
  <c r="AT296" i="6"/>
  <c r="AT297" i="6"/>
  <c r="AT298" i="6"/>
  <c r="AT299" i="6"/>
  <c r="AT300" i="6"/>
  <c r="AT301" i="6"/>
  <c r="AT302" i="6"/>
  <c r="AT303" i="6"/>
  <c r="AT304" i="6"/>
  <c r="AT305" i="6"/>
  <c r="AT306" i="6"/>
  <c r="AT307" i="6"/>
  <c r="AT308" i="6"/>
  <c r="AT309" i="6"/>
  <c r="AT310" i="6"/>
  <c r="AT311" i="6"/>
  <c r="AT312" i="6"/>
  <c r="AT313" i="6"/>
  <c r="AT314" i="6"/>
  <c r="AT315" i="6"/>
  <c r="AT316" i="6"/>
  <c r="AT317" i="6"/>
  <c r="AT318" i="6"/>
  <c r="AT319" i="6"/>
  <c r="AT320" i="6"/>
  <c r="AT321" i="6"/>
  <c r="AT322" i="6"/>
  <c r="AT323" i="6"/>
  <c r="AT324" i="6"/>
  <c r="AT325" i="6"/>
  <c r="AT326" i="6"/>
  <c r="AT327" i="6"/>
  <c r="AT328" i="6"/>
  <c r="AT329" i="6"/>
  <c r="AT330" i="6"/>
  <c r="AT331" i="6"/>
  <c r="AT332" i="6"/>
  <c r="AT333" i="6"/>
  <c r="AT334" i="6"/>
  <c r="AT335" i="6"/>
  <c r="AT336" i="6"/>
  <c r="AT337" i="6"/>
  <c r="AT338" i="6"/>
  <c r="AT339" i="6"/>
  <c r="AT340" i="6"/>
  <c r="AT341" i="6"/>
  <c r="AT342" i="6"/>
  <c r="AT343" i="6"/>
  <c r="AT344" i="6"/>
  <c r="AT345" i="6"/>
  <c r="AT346" i="6"/>
  <c r="AT347" i="6"/>
  <c r="AT348" i="6"/>
  <c r="AT349" i="6"/>
  <c r="AT350" i="6"/>
  <c r="AT351" i="6"/>
  <c r="AT352" i="6"/>
  <c r="AT353" i="6"/>
  <c r="AT354" i="6"/>
  <c r="AT355" i="6"/>
  <c r="AT356" i="6"/>
  <c r="AT357" i="6"/>
  <c r="AT358" i="6"/>
  <c r="AT359" i="6"/>
  <c r="AT360" i="6"/>
  <c r="AT361" i="6"/>
  <c r="AT362" i="6"/>
  <c r="AT363" i="6"/>
  <c r="AT364" i="6"/>
  <c r="AT365" i="6"/>
  <c r="AT366" i="6"/>
  <c r="AT367" i="6"/>
  <c r="AT368" i="6"/>
  <c r="AT369" i="6"/>
  <c r="AT370" i="6"/>
  <c r="AT371" i="6"/>
  <c r="AT372" i="6"/>
  <c r="AT373" i="6"/>
  <c r="AT374" i="6"/>
  <c r="AT375" i="6"/>
  <c r="AT376" i="6"/>
  <c r="AT377" i="6"/>
  <c r="AT378" i="6"/>
  <c r="AT379" i="6"/>
  <c r="AT380" i="6"/>
  <c r="AT381" i="6"/>
  <c r="AT382" i="6"/>
  <c r="AT383" i="6"/>
  <c r="AT384" i="6"/>
  <c r="AT385" i="6"/>
  <c r="AT386" i="6"/>
  <c r="AT387" i="6"/>
  <c r="AT388" i="6"/>
  <c r="AT389" i="6"/>
  <c r="AT390" i="6"/>
  <c r="AT391" i="6"/>
  <c r="AT392" i="6"/>
  <c r="AT393" i="6"/>
  <c r="AT394" i="6"/>
  <c r="AT395" i="6"/>
  <c r="AT396" i="6"/>
  <c r="AT397" i="6"/>
  <c r="AT398" i="6"/>
  <c r="AT399" i="6"/>
  <c r="AT400" i="6"/>
  <c r="AT401" i="6"/>
  <c r="AT402" i="6"/>
  <c r="AT403" i="6"/>
  <c r="AT404" i="6"/>
  <c r="AT405" i="6"/>
  <c r="AT406" i="6"/>
  <c r="AT407" i="6"/>
  <c r="AT408" i="6"/>
  <c r="AT409" i="6"/>
  <c r="AT410" i="6"/>
  <c r="AT411" i="6"/>
  <c r="AT412" i="6"/>
  <c r="AT413" i="6"/>
  <c r="AT414" i="6"/>
  <c r="AT415" i="6"/>
  <c r="AT416" i="6"/>
  <c r="AT417" i="6"/>
  <c r="AT418" i="6"/>
  <c r="AT419" i="6"/>
  <c r="AT420" i="6"/>
  <c r="AT421" i="6"/>
  <c r="AT422" i="6"/>
  <c r="AT423" i="6"/>
  <c r="AT424" i="6"/>
  <c r="AT425" i="6"/>
  <c r="AT426" i="6"/>
  <c r="AT427" i="6"/>
  <c r="AT428" i="6"/>
  <c r="AT429" i="6"/>
  <c r="AT430" i="6"/>
  <c r="AT431" i="6"/>
  <c r="AT432" i="6"/>
  <c r="AT433" i="6"/>
  <c r="AT434" i="6"/>
  <c r="AT435" i="6"/>
  <c r="AT436" i="6"/>
  <c r="AT437" i="6"/>
  <c r="AT438" i="6"/>
  <c r="AT439" i="6"/>
  <c r="AT440" i="6"/>
  <c r="AT441" i="6"/>
  <c r="AT442" i="6"/>
  <c r="AT443" i="6"/>
  <c r="AT444" i="6"/>
  <c r="AT445" i="6"/>
  <c r="AT446" i="6"/>
  <c r="AT447" i="6"/>
  <c r="AT448" i="6"/>
  <c r="AT449" i="6"/>
  <c r="AT450" i="6"/>
  <c r="AT451" i="6"/>
  <c r="AT452" i="6"/>
  <c r="AT453" i="6"/>
  <c r="AT454" i="6"/>
  <c r="AT455" i="6"/>
  <c r="AT456" i="6"/>
  <c r="AT457" i="6"/>
  <c r="AT458" i="6"/>
  <c r="AT459" i="6"/>
  <c r="AT460" i="6"/>
  <c r="AT461" i="6"/>
  <c r="AT462" i="6"/>
  <c r="AT463" i="6"/>
  <c r="AT464" i="6"/>
  <c r="AT465" i="6"/>
  <c r="AT466" i="6"/>
  <c r="AT467" i="6"/>
  <c r="AT468" i="6"/>
  <c r="AT469" i="6"/>
  <c r="AT470" i="6"/>
  <c r="AT471" i="6"/>
  <c r="AT472" i="6"/>
  <c r="AT473" i="6"/>
  <c r="AT474" i="6"/>
  <c r="AT475" i="6"/>
  <c r="AT476" i="6"/>
  <c r="AT477" i="6"/>
  <c r="AT478" i="6"/>
  <c r="AT479" i="6"/>
  <c r="AT480" i="6"/>
  <c r="AT481" i="6"/>
  <c r="AT482" i="6"/>
  <c r="AT483" i="6"/>
  <c r="AT484" i="6"/>
  <c r="AT485" i="6"/>
  <c r="AT486" i="6"/>
  <c r="AT487" i="6"/>
  <c r="AT488" i="6"/>
  <c r="AT489" i="6"/>
  <c r="AT490" i="6"/>
  <c r="AT491" i="6"/>
  <c r="AT492" i="6"/>
  <c r="AT493" i="6"/>
  <c r="AT494" i="6"/>
  <c r="AT495" i="6"/>
  <c r="AT496" i="6"/>
  <c r="AT497" i="6"/>
  <c r="AT498" i="6"/>
  <c r="AT499" i="6"/>
  <c r="AT500" i="6"/>
  <c r="AT501" i="6"/>
  <c r="AT502" i="6"/>
  <c r="AT503" i="6"/>
  <c r="AT504" i="6"/>
  <c r="AT505" i="6"/>
  <c r="AT506" i="6"/>
  <c r="AT507" i="6"/>
  <c r="AT508" i="6"/>
  <c r="AT509" i="6"/>
  <c r="AT510" i="6"/>
  <c r="AT511" i="6"/>
  <c r="AT512" i="6"/>
  <c r="AT513" i="6"/>
  <c r="AT514" i="6"/>
  <c r="AT515" i="6"/>
  <c r="AT516" i="6"/>
  <c r="AT517" i="6"/>
  <c r="AT518" i="6"/>
  <c r="AT519" i="6"/>
  <c r="AT520" i="6"/>
  <c r="AT521" i="6"/>
  <c r="AT522" i="6"/>
  <c r="AT523" i="6"/>
  <c r="AT524" i="6"/>
  <c r="AT525" i="6"/>
  <c r="AT526" i="6"/>
  <c r="AT527" i="6"/>
  <c r="AT528" i="6"/>
  <c r="AT529" i="6"/>
  <c r="AT530" i="6"/>
  <c r="AT531" i="6"/>
  <c r="AT532" i="6"/>
  <c r="AT533" i="6"/>
  <c r="AT534" i="6"/>
  <c r="AT535" i="6"/>
  <c r="AT536" i="6"/>
  <c r="AT537" i="6"/>
  <c r="AT538" i="6"/>
  <c r="AT539" i="6"/>
  <c r="AT540" i="6"/>
  <c r="AT541" i="6"/>
  <c r="AT542" i="6"/>
  <c r="AT543" i="6"/>
  <c r="AT544" i="6"/>
  <c r="AT545" i="6"/>
  <c r="AT546" i="6"/>
  <c r="AT547" i="6"/>
  <c r="AT548" i="6"/>
  <c r="AT549" i="6"/>
  <c r="AT550" i="6"/>
  <c r="AT551" i="6"/>
  <c r="AT552" i="6"/>
  <c r="AT553" i="6"/>
  <c r="AT554" i="6"/>
  <c r="AT555" i="6"/>
  <c r="AT556" i="6"/>
  <c r="AT557" i="6"/>
  <c r="AT558" i="6"/>
  <c r="AT559" i="6"/>
  <c r="AT560" i="6"/>
  <c r="AT561" i="6"/>
  <c r="AT562" i="6"/>
  <c r="AT563" i="6"/>
  <c r="AT564" i="6"/>
  <c r="AT565" i="6"/>
  <c r="AT566" i="6"/>
  <c r="AT567" i="6"/>
  <c r="AT568" i="6"/>
  <c r="AT569" i="6"/>
  <c r="AT570" i="6"/>
  <c r="AT571" i="6"/>
  <c r="AT572" i="6"/>
  <c r="AT573" i="6"/>
  <c r="AT574" i="6"/>
  <c r="AT575" i="6"/>
  <c r="AT576" i="6"/>
  <c r="AT577" i="6"/>
  <c r="AT578" i="6"/>
  <c r="AT579" i="6"/>
  <c r="AT580" i="6"/>
  <c r="AT581" i="6"/>
  <c r="AT582" i="6"/>
  <c r="AT583" i="6"/>
  <c r="AT584" i="6"/>
  <c r="AT585" i="6"/>
  <c r="AT586" i="6"/>
  <c r="AT587" i="6"/>
  <c r="AT588" i="6"/>
  <c r="AT589" i="6"/>
  <c r="AT590" i="6"/>
  <c r="AT591" i="6"/>
  <c r="AT592" i="6"/>
  <c r="AT593" i="6"/>
  <c r="AT594" i="6"/>
  <c r="AT595" i="6"/>
  <c r="AT596" i="6"/>
  <c r="AT597" i="6"/>
  <c r="AT598" i="6"/>
  <c r="AT599" i="6"/>
  <c r="AT600" i="6"/>
  <c r="AT601" i="6"/>
  <c r="AT602" i="6"/>
  <c r="AT603" i="6"/>
  <c r="AT604" i="6"/>
  <c r="AT605" i="6"/>
  <c r="AT606" i="6"/>
  <c r="AT607" i="6"/>
  <c r="AT608" i="6"/>
  <c r="AT609" i="6"/>
  <c r="AT610" i="6"/>
  <c r="AT611" i="6"/>
  <c r="AT612" i="6"/>
  <c r="AT613" i="6"/>
  <c r="AT614" i="6"/>
  <c r="AT615" i="6"/>
  <c r="AT616" i="6"/>
  <c r="AT617" i="6"/>
  <c r="AT618" i="6"/>
  <c r="AT619" i="6"/>
  <c r="AT620" i="6"/>
  <c r="AT621" i="6"/>
  <c r="AT622" i="6"/>
  <c r="AT623" i="6"/>
  <c r="AT624" i="6"/>
  <c r="AT625" i="6"/>
  <c r="AT626" i="6"/>
  <c r="AT627" i="6"/>
  <c r="AT628" i="6"/>
  <c r="AT629" i="6"/>
  <c r="AT630" i="6"/>
  <c r="AT631" i="6"/>
  <c r="AT632" i="6"/>
  <c r="AT633" i="6"/>
  <c r="AT634" i="6"/>
  <c r="AT635" i="6"/>
  <c r="AT636" i="6"/>
  <c r="AT637" i="6"/>
  <c r="AT638" i="6"/>
  <c r="AT639" i="6"/>
  <c r="AT640" i="6"/>
  <c r="AT641" i="6"/>
  <c r="AT642" i="6"/>
  <c r="AT643" i="6"/>
  <c r="AT644" i="6"/>
  <c r="AT645" i="6"/>
  <c r="AT646" i="6"/>
  <c r="AT647" i="6"/>
  <c r="AT648" i="6"/>
  <c r="AT649" i="6"/>
  <c r="AT650" i="6"/>
  <c r="AT651" i="6"/>
  <c r="AT652" i="6"/>
  <c r="AT653" i="6"/>
  <c r="AT654" i="6"/>
  <c r="AT655" i="6"/>
  <c r="AT656" i="6"/>
  <c r="AT657" i="6"/>
  <c r="AT658" i="6"/>
  <c r="AT659" i="6"/>
  <c r="AT660" i="6"/>
  <c r="AT661" i="6"/>
  <c r="AT662" i="6"/>
  <c r="AT663" i="6"/>
  <c r="AT664" i="6"/>
  <c r="AT665" i="6"/>
  <c r="AT666" i="6"/>
  <c r="AT667" i="6"/>
  <c r="AT668" i="6"/>
  <c r="AT669" i="6"/>
  <c r="AT670" i="6"/>
  <c r="AT671" i="6"/>
  <c r="AT672" i="6"/>
  <c r="AT673" i="6"/>
  <c r="AT674" i="6"/>
  <c r="AT675" i="6"/>
  <c r="AT676" i="6"/>
  <c r="AT677" i="6"/>
  <c r="AT678" i="6"/>
  <c r="AT679" i="6"/>
  <c r="AT680" i="6"/>
  <c r="AT681" i="6"/>
  <c r="AT682" i="6"/>
  <c r="AT683" i="6"/>
  <c r="AT684" i="6"/>
  <c r="AT685" i="6"/>
  <c r="AT686" i="6"/>
  <c r="AT687" i="6"/>
  <c r="AT688" i="6"/>
  <c r="AT689" i="6"/>
  <c r="AT690" i="6"/>
  <c r="AT691" i="6"/>
  <c r="AT692" i="6"/>
  <c r="AT693" i="6"/>
  <c r="AT694" i="6"/>
  <c r="AT695" i="6"/>
  <c r="AT696" i="6"/>
  <c r="AT697" i="6"/>
  <c r="AT698" i="6"/>
  <c r="AT699" i="6"/>
  <c r="AT700" i="6"/>
  <c r="AT701" i="6"/>
  <c r="AT702" i="6"/>
  <c r="AT703" i="6"/>
  <c r="AT704" i="6"/>
  <c r="AT705" i="6"/>
  <c r="AT706" i="6"/>
  <c r="AT707" i="6"/>
  <c r="AT708" i="6"/>
  <c r="AT709" i="6"/>
  <c r="AT710" i="6"/>
  <c r="AT711" i="6"/>
  <c r="AT712" i="6"/>
  <c r="AT713" i="6"/>
  <c r="AT714" i="6"/>
  <c r="AT715" i="6"/>
  <c r="AT716" i="6"/>
  <c r="AT717" i="6"/>
  <c r="AT718" i="6"/>
  <c r="AT719" i="6"/>
  <c r="AT720" i="6"/>
  <c r="AT721" i="6"/>
  <c r="AT722" i="6"/>
  <c r="AT723" i="6"/>
  <c r="AT724" i="6"/>
  <c r="AT725" i="6"/>
  <c r="AT726" i="6"/>
  <c r="AT727" i="6"/>
  <c r="AT728" i="6"/>
  <c r="AT729" i="6"/>
  <c r="AT730" i="6"/>
  <c r="AT731" i="6"/>
  <c r="AT732" i="6"/>
  <c r="AT733" i="6"/>
  <c r="AT734" i="6"/>
  <c r="AT735" i="6"/>
  <c r="AT736" i="6"/>
  <c r="AT737" i="6"/>
  <c r="AT738" i="6"/>
  <c r="AT739" i="6"/>
  <c r="AT740" i="6"/>
  <c r="AT741" i="6"/>
  <c r="AT742" i="6"/>
  <c r="AT743" i="6"/>
  <c r="AT744" i="6"/>
  <c r="AT745" i="6"/>
  <c r="AT746" i="6"/>
  <c r="AT747" i="6"/>
  <c r="AT748" i="6"/>
  <c r="AT749" i="6"/>
  <c r="AT750" i="6"/>
  <c r="AT751" i="6"/>
  <c r="AT752" i="6"/>
  <c r="AT753" i="6"/>
  <c r="AT754" i="6"/>
  <c r="AT755" i="6"/>
  <c r="AT756" i="6"/>
  <c r="AT757" i="6"/>
  <c r="AT758" i="6"/>
  <c r="AT759" i="6"/>
  <c r="AT760" i="6"/>
  <c r="AT761" i="6"/>
  <c r="AT762" i="6"/>
  <c r="AT763" i="6"/>
  <c r="AT764" i="6"/>
  <c r="AT765" i="6"/>
  <c r="AT766" i="6"/>
  <c r="AT767" i="6"/>
  <c r="AT768" i="6"/>
  <c r="AT769" i="6"/>
  <c r="AT770" i="6"/>
  <c r="AT771" i="6"/>
  <c r="AT772" i="6"/>
  <c r="AT773" i="6"/>
  <c r="AT774" i="6"/>
  <c r="AT775" i="6"/>
  <c r="AT776" i="6"/>
  <c r="AT777" i="6"/>
  <c r="AT778" i="6"/>
  <c r="AT779" i="6"/>
  <c r="AT780" i="6"/>
  <c r="AT781" i="6"/>
  <c r="AT782" i="6"/>
  <c r="AT783" i="6"/>
  <c r="AT784" i="6"/>
  <c r="AT785" i="6"/>
  <c r="AT786" i="6"/>
  <c r="AT787" i="6"/>
  <c r="AT788" i="6"/>
  <c r="AT789" i="6"/>
  <c r="AT790" i="6"/>
  <c r="AT791" i="6"/>
  <c r="AT792" i="6"/>
  <c r="AT793" i="6"/>
  <c r="AT794" i="6"/>
  <c r="AT795" i="6"/>
  <c r="AT796" i="6"/>
  <c r="AT797" i="6"/>
  <c r="AT798" i="6"/>
  <c r="AT799" i="6"/>
  <c r="AT800" i="6"/>
  <c r="AT801" i="6"/>
  <c r="AT802" i="6"/>
  <c r="AT803" i="6"/>
  <c r="AT804" i="6"/>
  <c r="AT805" i="6"/>
  <c r="AT806" i="6"/>
  <c r="AT807" i="6"/>
  <c r="AT808" i="6"/>
  <c r="AT809" i="6"/>
  <c r="AT810" i="6"/>
  <c r="AT811" i="6"/>
  <c r="AT812" i="6"/>
  <c r="AT813" i="6"/>
  <c r="AT814" i="6"/>
  <c r="AT815" i="6"/>
  <c r="AT816" i="6"/>
  <c r="AT817" i="6"/>
  <c r="AT818" i="6"/>
  <c r="AT819" i="6"/>
  <c r="AT820" i="6"/>
  <c r="AT821" i="6"/>
  <c r="AT822" i="6"/>
  <c r="AT823" i="6"/>
  <c r="AT824" i="6"/>
  <c r="AT825" i="6"/>
  <c r="AT826" i="6"/>
  <c r="AT827" i="6"/>
  <c r="AT828" i="6"/>
  <c r="AT829" i="6"/>
  <c r="AT830" i="6"/>
  <c r="AT831" i="6"/>
  <c r="AT832" i="6"/>
  <c r="AT833" i="6"/>
  <c r="AT834" i="6"/>
  <c r="AT835" i="6"/>
  <c r="AT836" i="6"/>
  <c r="AT837" i="6"/>
  <c r="AT838" i="6"/>
  <c r="AT839" i="6"/>
  <c r="AT840" i="6"/>
  <c r="AT841" i="6"/>
  <c r="AT842" i="6"/>
  <c r="AT843" i="6"/>
  <c r="AT844" i="6"/>
  <c r="AT845" i="6"/>
  <c r="AT846" i="6"/>
  <c r="AT847" i="6"/>
  <c r="AT848" i="6"/>
  <c r="AT849" i="6"/>
  <c r="AT850" i="6"/>
  <c r="AT851" i="6"/>
  <c r="AT852" i="6"/>
  <c r="AT853" i="6"/>
  <c r="AT854" i="6"/>
  <c r="AT855" i="6"/>
  <c r="AT856" i="6"/>
  <c r="AT857" i="6"/>
  <c r="AT858" i="6"/>
  <c r="AT859" i="6"/>
  <c r="AT860" i="6"/>
  <c r="AT861" i="6"/>
  <c r="AT862" i="6"/>
  <c r="AT863" i="6"/>
  <c r="AT864" i="6"/>
  <c r="AT865" i="6"/>
  <c r="AT866" i="6"/>
  <c r="AT867" i="6"/>
  <c r="AT868" i="6"/>
  <c r="AT869" i="6"/>
  <c r="AT870" i="6"/>
  <c r="AT871" i="6"/>
  <c r="AT872" i="6"/>
  <c r="AT873" i="6"/>
  <c r="AT874" i="6"/>
  <c r="AT875" i="6"/>
  <c r="AT876" i="6"/>
  <c r="AT877" i="6"/>
  <c r="AT878" i="6"/>
  <c r="AT879" i="6"/>
  <c r="AT880" i="6"/>
  <c r="AT881" i="6"/>
  <c r="AT882" i="6"/>
  <c r="AT883" i="6"/>
  <c r="AT884" i="6"/>
  <c r="AT885" i="6"/>
  <c r="AT886" i="6"/>
  <c r="AT887" i="6"/>
  <c r="AT888" i="6"/>
  <c r="AT889" i="6"/>
  <c r="AT890" i="6"/>
  <c r="AT891" i="6"/>
  <c r="AT892" i="6"/>
  <c r="AT893" i="6"/>
  <c r="AT894" i="6"/>
  <c r="AT895" i="6"/>
  <c r="AT896" i="6"/>
  <c r="AT897" i="6"/>
  <c r="AT898" i="6"/>
  <c r="AT899" i="6"/>
  <c r="AT900" i="6"/>
  <c r="AT901" i="6"/>
  <c r="AT902" i="6"/>
  <c r="AT903" i="6"/>
  <c r="AT904" i="6"/>
  <c r="AT905" i="6"/>
  <c r="AT906" i="6"/>
  <c r="AT907" i="6"/>
  <c r="AT908" i="6"/>
  <c r="AT909" i="6"/>
  <c r="AT910" i="6"/>
  <c r="AT911" i="6"/>
  <c r="AT912" i="6"/>
  <c r="AT913" i="6"/>
  <c r="AT914" i="6"/>
  <c r="AT915" i="6"/>
  <c r="AT916" i="6"/>
  <c r="AT917" i="6"/>
  <c r="AT918" i="6"/>
  <c r="AT919" i="6"/>
  <c r="AT920" i="6"/>
  <c r="AT921" i="6"/>
  <c r="AT922" i="6"/>
  <c r="AT923" i="6"/>
  <c r="AT924" i="6"/>
  <c r="AT925" i="6"/>
  <c r="AT926" i="6"/>
  <c r="AT927" i="6"/>
  <c r="AT928" i="6"/>
  <c r="AT929" i="6"/>
  <c r="AT930" i="6"/>
  <c r="AT931" i="6"/>
  <c r="AT932" i="6"/>
  <c r="AT933" i="6"/>
  <c r="AT934" i="6"/>
  <c r="AT935" i="6"/>
  <c r="AT936" i="6"/>
  <c r="AT937" i="6"/>
  <c r="AT938" i="6"/>
  <c r="AT939" i="6"/>
  <c r="AT940" i="6"/>
  <c r="AT941" i="6"/>
  <c r="AT942" i="6"/>
  <c r="AT943" i="6"/>
  <c r="AT944" i="6"/>
  <c r="AT945" i="6"/>
  <c r="AT946" i="6"/>
  <c r="AT947" i="6"/>
  <c r="AT948" i="6"/>
  <c r="AT949" i="6"/>
  <c r="AT950" i="6"/>
  <c r="AT951" i="6"/>
  <c r="AT952" i="6"/>
  <c r="AT953" i="6"/>
  <c r="AT954" i="6"/>
  <c r="AT955" i="6"/>
  <c r="AT956" i="6"/>
  <c r="AT957" i="6"/>
  <c r="AT958" i="6"/>
  <c r="AT959" i="6"/>
  <c r="AT960" i="6"/>
  <c r="AT961" i="6"/>
  <c r="AT962" i="6"/>
  <c r="AT963" i="6"/>
  <c r="AT964" i="6"/>
  <c r="AT965" i="6"/>
  <c r="AT966" i="6"/>
  <c r="AT967" i="6"/>
  <c r="AT968" i="6"/>
  <c r="AT969" i="6"/>
  <c r="AT970" i="6"/>
  <c r="AT971" i="6"/>
  <c r="AT972" i="6"/>
  <c r="AT973" i="6"/>
  <c r="AT974" i="6"/>
  <c r="AT975" i="6"/>
  <c r="AT976" i="6"/>
  <c r="AT977" i="6"/>
  <c r="AT978" i="6"/>
  <c r="AT979" i="6"/>
  <c r="AT980" i="6"/>
  <c r="AT981" i="6"/>
  <c r="AT982" i="6"/>
  <c r="AT983" i="6"/>
  <c r="AT984" i="6"/>
  <c r="AT985" i="6"/>
  <c r="AT986" i="6"/>
  <c r="AT987" i="6"/>
  <c r="AT988" i="6"/>
  <c r="AT989" i="6"/>
  <c r="AT990" i="6"/>
  <c r="AT991" i="6"/>
  <c r="AT992" i="6"/>
  <c r="AT993" i="6"/>
  <c r="AT994" i="6"/>
  <c r="AT995" i="6"/>
  <c r="AT996" i="6"/>
  <c r="AT997" i="6"/>
  <c r="AT998" i="6"/>
  <c r="AT999" i="6"/>
  <c r="AT1000" i="6"/>
  <c r="AT1001" i="6"/>
  <c r="AT1002" i="6"/>
  <c r="AT1003" i="6"/>
  <c r="AT1004" i="6"/>
  <c r="AT1005" i="6"/>
  <c r="AT1006" i="6"/>
  <c r="AT1007" i="6"/>
  <c r="AT1008" i="6"/>
  <c r="AT1009" i="6"/>
  <c r="AT1010" i="6"/>
  <c r="AT1011" i="6"/>
  <c r="AT1012" i="6"/>
  <c r="AT1013" i="6"/>
  <c r="AT1014" i="6"/>
  <c r="AT1015" i="6"/>
  <c r="AT1016" i="6"/>
  <c r="AT1017" i="6"/>
  <c r="AT1018" i="6"/>
  <c r="AT1019" i="6"/>
  <c r="AT1020" i="6"/>
  <c r="AT1021" i="6"/>
  <c r="AT1022" i="6"/>
  <c r="AT1023" i="6"/>
  <c r="AT1024" i="6"/>
  <c r="AT1025" i="6"/>
  <c r="AT1026" i="6"/>
  <c r="AT1027" i="6"/>
  <c r="AT1028" i="6"/>
  <c r="AT1029" i="6"/>
  <c r="AT1030" i="6"/>
  <c r="AT1031" i="6"/>
  <c r="AT1032" i="6"/>
  <c r="AT1033" i="6"/>
  <c r="AT1034" i="6"/>
  <c r="AT1035" i="6"/>
  <c r="AT1036" i="6"/>
  <c r="AT1037" i="6"/>
  <c r="AT1038" i="6"/>
  <c r="AT1039" i="6"/>
  <c r="AT1040" i="6"/>
  <c r="AT1041" i="6"/>
  <c r="AT1042" i="6"/>
  <c r="AT1043" i="6"/>
  <c r="AT1044" i="6"/>
  <c r="AT1045" i="6"/>
  <c r="AT1046" i="6"/>
  <c r="AT1047" i="6"/>
  <c r="AT1048" i="6"/>
  <c r="AT1049" i="6"/>
  <c r="AT1050" i="6"/>
  <c r="AT1051" i="6"/>
  <c r="AT1052" i="6"/>
  <c r="AT1053" i="6"/>
  <c r="AT1054" i="6"/>
  <c r="AT1055" i="6"/>
  <c r="AT1056" i="6"/>
  <c r="AT1057" i="6"/>
  <c r="AT1058" i="6"/>
  <c r="AT1059" i="6"/>
  <c r="AT1060" i="6"/>
  <c r="AT1061" i="6"/>
  <c r="AT1062" i="6"/>
  <c r="AT1063" i="6"/>
  <c r="AT1064" i="6"/>
  <c r="AT1065" i="6"/>
  <c r="AT1066" i="6"/>
  <c r="AT1067" i="6"/>
  <c r="AT1068" i="6"/>
  <c r="AT1069" i="6"/>
  <c r="AT1070" i="6"/>
  <c r="AT1071" i="6"/>
  <c r="AT1072" i="6"/>
  <c r="AT1073" i="6"/>
  <c r="AT1074" i="6"/>
  <c r="AT1075" i="6"/>
  <c r="AT1076" i="6"/>
  <c r="AT1077" i="6"/>
  <c r="AT1078" i="6"/>
  <c r="AT1079" i="6"/>
  <c r="AT1080" i="6"/>
  <c r="AT1081" i="6"/>
  <c r="AT1082" i="6"/>
  <c r="AT1083" i="6"/>
  <c r="AT1084" i="6"/>
  <c r="AT1085" i="6"/>
  <c r="AT1086" i="6"/>
  <c r="AT1087" i="6"/>
  <c r="AT1088" i="6"/>
  <c r="AT1089" i="6"/>
  <c r="AT1090" i="6"/>
  <c r="AT1091" i="6"/>
  <c r="AT1092" i="6"/>
  <c r="AT1093" i="6"/>
  <c r="AT1094" i="6"/>
  <c r="AT1095" i="6"/>
  <c r="AT1096" i="6"/>
  <c r="AT1097" i="6"/>
  <c r="AT1098" i="6"/>
  <c r="AT1099" i="6"/>
  <c r="AT1100" i="6"/>
  <c r="AT1101" i="6"/>
  <c r="AT1102" i="6"/>
  <c r="AT1103" i="6"/>
  <c r="AT1104" i="6"/>
  <c r="AT1105" i="6"/>
  <c r="AT1106" i="6"/>
  <c r="AT1107" i="6"/>
  <c r="AT1108" i="6"/>
  <c r="AT1109" i="6"/>
  <c r="AT1110" i="6"/>
  <c r="AT1111" i="6"/>
  <c r="AT1112" i="6"/>
  <c r="AT1113" i="6"/>
  <c r="AT2" i="6"/>
  <c r="AR17" i="6"/>
  <c r="AR20" i="6"/>
  <c r="AR35" i="6"/>
  <c r="AR58" i="6"/>
  <c r="AR73" i="6"/>
  <c r="AR79" i="6"/>
  <c r="AR94" i="6"/>
  <c r="AR109" i="6"/>
  <c r="AR124" i="6"/>
  <c r="AR135" i="6"/>
  <c r="AR150" i="6"/>
  <c r="AR160" i="6"/>
  <c r="AR175" i="6"/>
  <c r="AR196" i="6"/>
  <c r="AR211" i="6"/>
  <c r="AR231" i="6"/>
  <c r="AR246" i="6"/>
  <c r="AR256" i="6"/>
  <c r="AR271" i="6"/>
  <c r="AR284" i="6"/>
  <c r="AR299" i="6"/>
  <c r="AR306" i="6"/>
  <c r="AR321" i="6"/>
  <c r="AR329" i="6"/>
  <c r="AR344" i="6"/>
  <c r="AR354" i="6"/>
  <c r="AR369" i="6"/>
  <c r="AR379" i="6"/>
  <c r="AR394" i="6"/>
  <c r="AR406" i="6"/>
  <c r="AR421" i="6"/>
  <c r="AR432" i="6"/>
  <c r="AR447" i="6"/>
  <c r="AR469" i="6"/>
  <c r="AR484" i="6"/>
  <c r="AR495" i="6"/>
  <c r="AR510" i="6"/>
  <c r="AR522" i="6"/>
  <c r="AR537" i="6"/>
  <c r="AR551" i="6"/>
  <c r="AR566" i="6"/>
  <c r="AR573" i="6"/>
  <c r="AR588" i="6"/>
  <c r="AR602" i="6"/>
  <c r="AR617" i="6"/>
  <c r="AR624" i="6"/>
  <c r="AR639" i="6"/>
  <c r="AR650" i="6"/>
  <c r="AR665" i="6"/>
  <c r="AR671" i="6"/>
  <c r="AR686" i="6"/>
  <c r="AR697" i="6"/>
  <c r="AR712" i="6"/>
  <c r="AR718" i="6"/>
  <c r="AR733" i="6"/>
  <c r="AR738" i="6"/>
  <c r="AR753" i="6"/>
  <c r="AR780" i="6"/>
  <c r="AR795" i="6"/>
  <c r="AR840" i="6"/>
  <c r="AR855" i="6"/>
  <c r="AR859" i="6"/>
  <c r="AR874" i="6"/>
  <c r="AR888" i="6"/>
  <c r="AR903" i="6"/>
  <c r="AR907" i="6"/>
  <c r="AR922" i="6"/>
  <c r="AR932" i="6"/>
  <c r="AR947" i="6"/>
  <c r="AR949" i="6"/>
  <c r="AR964" i="6"/>
  <c r="AR986" i="6"/>
  <c r="AR1001" i="6"/>
  <c r="AR1011" i="6"/>
  <c r="AR1026" i="6"/>
  <c r="AR1040" i="6"/>
  <c r="AR1055" i="6"/>
  <c r="AR1061" i="6"/>
  <c r="AR1076" i="6"/>
  <c r="AR1088" i="6"/>
  <c r="AR1103" i="6"/>
  <c r="AR2" i="6"/>
  <c r="AO17" i="6"/>
  <c r="AP17" i="6"/>
  <c r="AO20" i="6"/>
  <c r="AP20" i="6"/>
  <c r="AO35" i="6"/>
  <c r="AP35" i="6"/>
  <c r="AO58" i="6"/>
  <c r="AP58" i="6"/>
  <c r="AO73" i="6"/>
  <c r="AP73" i="6"/>
  <c r="AO79" i="6"/>
  <c r="AP79" i="6"/>
  <c r="AO94" i="6"/>
  <c r="AP94" i="6"/>
  <c r="AO109" i="6"/>
  <c r="AP109" i="6"/>
  <c r="AO124" i="6"/>
  <c r="AP124" i="6"/>
  <c r="AO135" i="6"/>
  <c r="AP135" i="6"/>
  <c r="AO150" i="6"/>
  <c r="AP150" i="6"/>
  <c r="AO160" i="6"/>
  <c r="AP160" i="6"/>
  <c r="AO175" i="6"/>
  <c r="AP175" i="6"/>
  <c r="AO196" i="6"/>
  <c r="AP196" i="6"/>
  <c r="AO211" i="6"/>
  <c r="AP211" i="6"/>
  <c r="AO231" i="6"/>
  <c r="AP231" i="6"/>
  <c r="AO246" i="6"/>
  <c r="AP246" i="6"/>
  <c r="AO256" i="6"/>
  <c r="AP256" i="6"/>
  <c r="AO271" i="6"/>
  <c r="AP271" i="6"/>
  <c r="AO284" i="6"/>
  <c r="AP284" i="6"/>
  <c r="AO299" i="6"/>
  <c r="AP299" i="6"/>
  <c r="AO306" i="6"/>
  <c r="AP306" i="6"/>
  <c r="AO321" i="6"/>
  <c r="AP321" i="6"/>
  <c r="AO329" i="6"/>
  <c r="AP329" i="6"/>
  <c r="AO344" i="6"/>
  <c r="AP344" i="6"/>
  <c r="AO354" i="6"/>
  <c r="AP354" i="6"/>
  <c r="AO369" i="6"/>
  <c r="AP369" i="6"/>
  <c r="AO379" i="6"/>
  <c r="AP379" i="6"/>
  <c r="AO394" i="6"/>
  <c r="AP394" i="6"/>
  <c r="AO406" i="6"/>
  <c r="AP406" i="6"/>
  <c r="AO421" i="6"/>
  <c r="AP421" i="6"/>
  <c r="AO432" i="6"/>
  <c r="AP432" i="6"/>
  <c r="AO447" i="6"/>
  <c r="AP447" i="6"/>
  <c r="AO469" i="6"/>
  <c r="AP469" i="6"/>
  <c r="AO484" i="6"/>
  <c r="AP484" i="6"/>
  <c r="AO495" i="6"/>
  <c r="AP495" i="6"/>
  <c r="AO510" i="6"/>
  <c r="AP510" i="6"/>
  <c r="AO522" i="6"/>
  <c r="AP522" i="6"/>
  <c r="AO537" i="6"/>
  <c r="AP537" i="6"/>
  <c r="AO551" i="6"/>
  <c r="AP551" i="6"/>
  <c r="AO566" i="6"/>
  <c r="AP566" i="6"/>
  <c r="AO573" i="6"/>
  <c r="AP573" i="6"/>
  <c r="AO588" i="6"/>
  <c r="AP588" i="6"/>
  <c r="AO602" i="6"/>
  <c r="AP602" i="6"/>
  <c r="AO617" i="6"/>
  <c r="AP617" i="6"/>
  <c r="AO624" i="6"/>
  <c r="AP624" i="6"/>
  <c r="AO639" i="6"/>
  <c r="AP639" i="6"/>
  <c r="AO650" i="6"/>
  <c r="AP650" i="6"/>
  <c r="AO665" i="6"/>
  <c r="AP665" i="6"/>
  <c r="AO671" i="6"/>
  <c r="AP671" i="6"/>
  <c r="AO686" i="6"/>
  <c r="AP686" i="6"/>
  <c r="AO697" i="6"/>
  <c r="AP697" i="6"/>
  <c r="AO712" i="6"/>
  <c r="AP712" i="6"/>
  <c r="AO718" i="6"/>
  <c r="AP718" i="6"/>
  <c r="AO733" i="6"/>
  <c r="AP733" i="6"/>
  <c r="AO738" i="6"/>
  <c r="AP738" i="6"/>
  <c r="AO753" i="6"/>
  <c r="AP753" i="6"/>
  <c r="AO780" i="6"/>
  <c r="AP780" i="6"/>
  <c r="AO795" i="6"/>
  <c r="AP795" i="6"/>
  <c r="AO840" i="6"/>
  <c r="AP840" i="6"/>
  <c r="AO855" i="6"/>
  <c r="AP855" i="6"/>
  <c r="AO859" i="6"/>
  <c r="AP859" i="6"/>
  <c r="AO874" i="6"/>
  <c r="AP874" i="6"/>
  <c r="AO888" i="6"/>
  <c r="AP888" i="6"/>
  <c r="AO903" i="6"/>
  <c r="AP903" i="6"/>
  <c r="AO907" i="6"/>
  <c r="AP907" i="6"/>
  <c r="AO922" i="6"/>
  <c r="AP922" i="6"/>
  <c r="AO932" i="6"/>
  <c r="AP932" i="6"/>
  <c r="AO947" i="6"/>
  <c r="AP947" i="6"/>
  <c r="AO949" i="6"/>
  <c r="AP949" i="6"/>
  <c r="AO964" i="6"/>
  <c r="AP964" i="6"/>
  <c r="AO986" i="6"/>
  <c r="AP986" i="6"/>
  <c r="AO1001" i="6"/>
  <c r="AP1001" i="6"/>
  <c r="AO1011" i="6"/>
  <c r="AP1011" i="6"/>
  <c r="AO1026" i="6"/>
  <c r="AP1026" i="6"/>
  <c r="AO1040" i="6"/>
  <c r="AP1040" i="6"/>
  <c r="AO1055" i="6"/>
  <c r="AP1055" i="6"/>
  <c r="AO1061" i="6"/>
  <c r="AP1061" i="6"/>
  <c r="AO1076" i="6"/>
  <c r="AP1076" i="6"/>
  <c r="AO1088" i="6"/>
  <c r="AP1088" i="6"/>
  <c r="AO1103" i="6"/>
  <c r="AP1103" i="6"/>
  <c r="AO2" i="6"/>
  <c r="AP1113" i="6"/>
  <c r="AP1112" i="6"/>
  <c r="AP1111" i="6"/>
  <c r="AP1110" i="6"/>
  <c r="AP1109" i="6"/>
  <c r="AP1108" i="6"/>
  <c r="AP1107" i="6"/>
  <c r="AP1106" i="6"/>
  <c r="AP1105" i="6"/>
  <c r="AP1104" i="6"/>
  <c r="AP1102" i="6"/>
  <c r="AP1101" i="6"/>
  <c r="AP1100" i="6"/>
  <c r="AP1099" i="6"/>
  <c r="AP1098" i="6"/>
  <c r="AP1097" i="6"/>
  <c r="AP1096" i="6"/>
  <c r="AP1095" i="6"/>
  <c r="AP1094" i="6"/>
  <c r="AP1093" i="6"/>
  <c r="AP1092" i="6"/>
  <c r="AP1091" i="6"/>
  <c r="AP1090" i="6"/>
  <c r="AP1089" i="6"/>
  <c r="AP1087" i="6"/>
  <c r="AP1086" i="6"/>
  <c r="AP1085" i="6"/>
  <c r="AP1084" i="6"/>
  <c r="AP1083" i="6"/>
  <c r="AP1082" i="6"/>
  <c r="AP1081" i="6"/>
  <c r="AP1080" i="6"/>
  <c r="AP1079" i="6"/>
  <c r="AP1078" i="6"/>
  <c r="AP1077" i="6"/>
  <c r="AP1075" i="6"/>
  <c r="AP1074" i="6"/>
  <c r="AP1073" i="6"/>
  <c r="AP1072" i="6"/>
  <c r="AP1071" i="6"/>
  <c r="AP1070" i="6"/>
  <c r="AP1069" i="6"/>
  <c r="AP1068" i="6"/>
  <c r="AP1067" i="6"/>
  <c r="AP1066" i="6"/>
  <c r="AP1065" i="6"/>
  <c r="AP1064" i="6"/>
  <c r="AP1063" i="6"/>
  <c r="AP1062" i="6"/>
  <c r="AP1060" i="6"/>
  <c r="AP1059" i="6"/>
  <c r="AP1058" i="6"/>
  <c r="AP1057" i="6"/>
  <c r="AP1056" i="6"/>
  <c r="AP1054" i="6"/>
  <c r="AP1053" i="6"/>
  <c r="AP1052" i="6"/>
  <c r="AP1051" i="6"/>
  <c r="AP1050" i="6"/>
  <c r="AP1049" i="6"/>
  <c r="AP1048" i="6"/>
  <c r="AP1047" i="6"/>
  <c r="AP1046" i="6"/>
  <c r="AP1045" i="6"/>
  <c r="AP1044" i="6"/>
  <c r="AP1043" i="6"/>
  <c r="AP1042" i="6"/>
  <c r="AP1041" i="6"/>
  <c r="AP1039" i="6"/>
  <c r="AP1038" i="6"/>
  <c r="AP1037" i="6"/>
  <c r="AP1036" i="6"/>
  <c r="AP1035" i="6"/>
  <c r="AP1034" i="6"/>
  <c r="AP1033" i="6"/>
  <c r="AP1032" i="6"/>
  <c r="AP1031" i="6"/>
  <c r="AP1030" i="6"/>
  <c r="AP1029" i="6"/>
  <c r="AP1028" i="6"/>
  <c r="AP1027" i="6"/>
  <c r="AP1025" i="6"/>
  <c r="AP1024" i="6"/>
  <c r="AP1023" i="6"/>
  <c r="AP1022" i="6"/>
  <c r="AP1021" i="6"/>
  <c r="AP1020" i="6"/>
  <c r="AP1019" i="6"/>
  <c r="AP1018" i="6"/>
  <c r="AP1017" i="6"/>
  <c r="AP1016" i="6"/>
  <c r="AP1015" i="6"/>
  <c r="AP1014" i="6"/>
  <c r="AP1013" i="6"/>
  <c r="AP1012" i="6"/>
  <c r="AP1010" i="6"/>
  <c r="AP1009" i="6"/>
  <c r="AP1008" i="6"/>
  <c r="AP1007" i="6"/>
  <c r="AP1006" i="6"/>
  <c r="AP1005" i="6"/>
  <c r="AP1004" i="6"/>
  <c r="AP1003" i="6"/>
  <c r="AP1002" i="6"/>
  <c r="AP1000" i="6"/>
  <c r="AP999" i="6"/>
  <c r="AP998" i="6"/>
  <c r="AP997" i="6"/>
  <c r="AP996" i="6"/>
  <c r="AP995" i="6"/>
  <c r="AP994" i="6"/>
  <c r="AP993" i="6"/>
  <c r="AP992" i="6"/>
  <c r="AP991" i="6"/>
  <c r="AP990" i="6"/>
  <c r="AP989" i="6"/>
  <c r="AP988" i="6"/>
  <c r="AP987" i="6"/>
  <c r="AP985" i="6"/>
  <c r="AP984" i="6"/>
  <c r="AP983" i="6"/>
  <c r="AP982" i="6"/>
  <c r="AP981" i="6"/>
  <c r="AP980" i="6"/>
  <c r="AP979" i="6"/>
  <c r="AP978" i="6"/>
  <c r="AP977" i="6"/>
  <c r="AP976" i="6"/>
  <c r="AP975" i="6"/>
  <c r="AP974" i="6"/>
  <c r="AP973" i="6"/>
  <c r="AP972" i="6"/>
  <c r="AP971" i="6"/>
  <c r="AP970" i="6"/>
  <c r="AP969" i="6"/>
  <c r="AP968" i="6"/>
  <c r="AP967" i="6"/>
  <c r="AP966" i="6"/>
  <c r="AP965" i="6"/>
  <c r="AP963" i="6"/>
  <c r="AP962" i="6"/>
  <c r="AP961" i="6"/>
  <c r="AP960" i="6"/>
  <c r="AP959" i="6"/>
  <c r="AP958" i="6"/>
  <c r="AP957" i="6"/>
  <c r="AP956" i="6"/>
  <c r="AP955" i="6"/>
  <c r="AP954" i="6"/>
  <c r="AP953" i="6"/>
  <c r="AP952" i="6"/>
  <c r="AP951" i="6"/>
  <c r="AP950" i="6"/>
  <c r="AP948" i="6"/>
  <c r="AP946" i="6"/>
  <c r="AP945" i="6"/>
  <c r="AP944" i="6"/>
  <c r="AP943" i="6"/>
  <c r="AP942" i="6"/>
  <c r="AP941" i="6"/>
  <c r="AP940" i="6"/>
  <c r="AP939" i="6"/>
  <c r="AP938" i="6"/>
  <c r="AP937" i="6"/>
  <c r="AP936" i="6"/>
  <c r="AP935" i="6"/>
  <c r="AP934" i="6"/>
  <c r="AP933" i="6"/>
  <c r="AP931" i="6"/>
  <c r="AP930" i="6"/>
  <c r="AP929" i="6"/>
  <c r="AP928" i="6"/>
  <c r="AP927" i="6"/>
  <c r="AP926" i="6"/>
  <c r="AP925" i="6"/>
  <c r="AP924" i="6"/>
  <c r="AP923" i="6"/>
  <c r="AP921" i="6"/>
  <c r="AP920" i="6"/>
  <c r="AP919" i="6"/>
  <c r="AP918" i="6"/>
  <c r="AP917" i="6"/>
  <c r="AP916" i="6"/>
  <c r="AP915" i="6"/>
  <c r="AP914" i="6"/>
  <c r="AP913" i="6"/>
  <c r="AP912" i="6"/>
  <c r="AP911" i="6"/>
  <c r="AP910" i="6"/>
  <c r="AP909" i="6"/>
  <c r="AP908" i="6"/>
  <c r="AP906" i="6"/>
  <c r="AP905" i="6"/>
  <c r="AP904" i="6"/>
  <c r="AP902" i="6"/>
  <c r="AP901" i="6"/>
  <c r="AP900" i="6"/>
  <c r="AP899" i="6"/>
  <c r="AP898" i="6"/>
  <c r="AP897" i="6"/>
  <c r="AP896" i="6"/>
  <c r="AP895" i="6"/>
  <c r="AP894" i="6"/>
  <c r="AP893" i="6"/>
  <c r="AP892" i="6"/>
  <c r="AP891" i="6"/>
  <c r="AP890" i="6"/>
  <c r="AP889" i="6"/>
  <c r="AP887" i="6"/>
  <c r="AP886" i="6"/>
  <c r="AP885" i="6"/>
  <c r="AP884" i="6"/>
  <c r="AP883" i="6"/>
  <c r="AP882" i="6"/>
  <c r="AP881" i="6"/>
  <c r="AP880" i="6"/>
  <c r="AP879" i="6"/>
  <c r="AP878" i="6"/>
  <c r="AP877" i="6"/>
  <c r="AP876" i="6"/>
  <c r="AP875" i="6"/>
  <c r="AP873" i="6"/>
  <c r="AP872" i="6"/>
  <c r="AP871" i="6"/>
  <c r="AP870" i="6"/>
  <c r="AP869" i="6"/>
  <c r="AP868" i="6"/>
  <c r="AP867" i="6"/>
  <c r="AP866" i="6"/>
  <c r="AP865" i="6"/>
  <c r="AP864" i="6"/>
  <c r="AP863" i="6"/>
  <c r="AP862" i="6"/>
  <c r="AP861" i="6"/>
  <c r="AP860" i="6"/>
  <c r="AP858" i="6"/>
  <c r="AP857" i="6"/>
  <c r="AP856" i="6"/>
  <c r="AP854" i="6"/>
  <c r="AP853" i="6"/>
  <c r="AP852" i="6"/>
  <c r="AP851" i="6"/>
  <c r="AP850" i="6"/>
  <c r="AP849" i="6"/>
  <c r="AP848" i="6"/>
  <c r="AP847" i="6"/>
  <c r="AP846" i="6"/>
  <c r="AP845" i="6"/>
  <c r="AP844" i="6"/>
  <c r="AP843" i="6"/>
  <c r="AP842" i="6"/>
  <c r="AP841" i="6"/>
  <c r="AP839" i="6"/>
  <c r="AP838" i="6"/>
  <c r="AP837" i="6"/>
  <c r="AP836" i="6"/>
  <c r="AP835" i="6"/>
  <c r="AP834" i="6"/>
  <c r="AP833" i="6"/>
  <c r="AP832" i="6"/>
  <c r="AP831" i="6"/>
  <c r="AP830" i="6"/>
  <c r="AP829" i="6"/>
  <c r="AP828" i="6"/>
  <c r="AP827" i="6"/>
  <c r="AP826" i="6"/>
  <c r="AP825" i="6"/>
  <c r="AP824" i="6"/>
  <c r="AP823" i="6"/>
  <c r="AP822" i="6"/>
  <c r="AP821" i="6"/>
  <c r="AP820" i="6"/>
  <c r="AP819" i="6"/>
  <c r="AP818" i="6"/>
  <c r="AP817" i="6"/>
  <c r="AP816" i="6"/>
  <c r="AP815" i="6"/>
  <c r="AP814" i="6"/>
  <c r="AP813" i="6"/>
  <c r="AP812" i="6"/>
  <c r="AP811" i="6"/>
  <c r="AP810" i="6"/>
  <c r="AP809" i="6"/>
  <c r="AP808" i="6"/>
  <c r="AP807" i="6"/>
  <c r="AP806" i="6"/>
  <c r="AP805" i="6"/>
  <c r="AP804" i="6"/>
  <c r="AP803" i="6"/>
  <c r="AP802" i="6"/>
  <c r="AP801" i="6"/>
  <c r="AP800" i="6"/>
  <c r="AP799" i="6"/>
  <c r="AP798" i="6"/>
  <c r="AP797" i="6"/>
  <c r="AP796" i="6"/>
  <c r="AP794" i="6"/>
  <c r="AP793" i="6"/>
  <c r="AP792" i="6"/>
  <c r="AP791" i="6"/>
  <c r="AP790" i="6"/>
  <c r="AP789" i="6"/>
  <c r="AP788" i="6"/>
  <c r="AP787" i="6"/>
  <c r="AP786" i="6"/>
  <c r="AP785" i="6"/>
  <c r="AP784" i="6"/>
  <c r="AP783" i="6"/>
  <c r="AP782" i="6"/>
  <c r="AP781" i="6"/>
  <c r="AP779" i="6"/>
  <c r="AP778" i="6"/>
  <c r="AP777" i="6"/>
  <c r="AP776" i="6"/>
  <c r="AP775" i="6"/>
  <c r="AP774" i="6"/>
  <c r="AP773" i="6"/>
  <c r="AP772" i="6"/>
  <c r="AP771" i="6"/>
  <c r="AP770" i="6"/>
  <c r="AP769" i="6"/>
  <c r="AP768" i="6"/>
  <c r="AP767" i="6"/>
  <c r="AP766" i="6"/>
  <c r="AP765" i="6"/>
  <c r="AP764" i="6"/>
  <c r="AP763" i="6"/>
  <c r="AP762" i="6"/>
  <c r="AP761" i="6"/>
  <c r="AP760" i="6"/>
  <c r="AP759" i="6"/>
  <c r="AP758" i="6"/>
  <c r="AP757" i="6"/>
  <c r="AP756" i="6"/>
  <c r="AP755" i="6"/>
  <c r="AP754" i="6"/>
  <c r="AP752" i="6"/>
  <c r="AP751" i="6"/>
  <c r="AP750" i="6"/>
  <c r="AP749" i="6"/>
  <c r="AP748" i="6"/>
  <c r="AP747" i="6"/>
  <c r="AP746" i="6"/>
  <c r="AP745" i="6"/>
  <c r="AP744" i="6"/>
  <c r="AP743" i="6"/>
  <c r="AP742" i="6"/>
  <c r="AP741" i="6"/>
  <c r="AP740" i="6"/>
  <c r="AP739" i="6"/>
  <c r="AP737" i="6"/>
  <c r="AP736" i="6"/>
  <c r="AP735" i="6"/>
  <c r="AP734" i="6"/>
  <c r="AP732" i="6"/>
  <c r="AP731" i="6"/>
  <c r="AP730" i="6"/>
  <c r="AP729" i="6"/>
  <c r="AP728" i="6"/>
  <c r="AP727" i="6"/>
  <c r="AP726" i="6"/>
  <c r="AP725" i="6"/>
  <c r="AP724" i="6"/>
  <c r="AP723" i="6"/>
  <c r="AP722" i="6"/>
  <c r="AP721" i="6"/>
  <c r="AP720" i="6"/>
  <c r="AP719" i="6"/>
  <c r="AP717" i="6"/>
  <c r="AP716" i="6"/>
  <c r="AP715" i="6"/>
  <c r="AP714" i="6"/>
  <c r="AP713" i="6"/>
  <c r="AP711" i="6"/>
  <c r="AP710" i="6"/>
  <c r="AP709" i="6"/>
  <c r="AP708" i="6"/>
  <c r="AP707" i="6"/>
  <c r="AP706" i="6"/>
  <c r="AP705" i="6"/>
  <c r="AP704" i="6"/>
  <c r="AP703" i="6"/>
  <c r="AP702" i="6"/>
  <c r="AP701" i="6"/>
  <c r="AP700" i="6"/>
  <c r="AP699" i="6"/>
  <c r="AP698" i="6"/>
  <c r="AP696" i="6"/>
  <c r="AP695" i="6"/>
  <c r="AP694" i="6"/>
  <c r="AP693" i="6"/>
  <c r="AP692" i="6"/>
  <c r="AP691" i="6"/>
  <c r="AP690" i="6"/>
  <c r="AP689" i="6"/>
  <c r="AP688" i="6"/>
  <c r="AP687" i="6"/>
  <c r="AP685" i="6"/>
  <c r="AP684" i="6"/>
  <c r="AP683" i="6"/>
  <c r="AP682" i="6"/>
  <c r="AP681" i="6"/>
  <c r="AP680" i="6"/>
  <c r="AP679" i="6"/>
  <c r="AP678" i="6"/>
  <c r="AP677" i="6"/>
  <c r="AP676" i="6"/>
  <c r="AP675" i="6"/>
  <c r="AP674" i="6"/>
  <c r="AP673" i="6"/>
  <c r="AP672" i="6"/>
  <c r="AP670" i="6"/>
  <c r="AP669" i="6"/>
  <c r="AP668" i="6"/>
  <c r="AP667" i="6"/>
  <c r="AP666" i="6"/>
  <c r="AP664" i="6"/>
  <c r="AP663" i="6"/>
  <c r="AP662" i="6"/>
  <c r="AP661" i="6"/>
  <c r="AP660" i="6"/>
  <c r="AP659" i="6"/>
  <c r="AP658" i="6"/>
  <c r="AP657" i="6"/>
  <c r="AP656" i="6"/>
  <c r="AP655" i="6"/>
  <c r="AP654" i="6"/>
  <c r="AP653" i="6"/>
  <c r="AP652" i="6"/>
  <c r="AP651" i="6"/>
  <c r="AP649" i="6"/>
  <c r="AP648" i="6"/>
  <c r="AP647" i="6"/>
  <c r="AP646" i="6"/>
  <c r="AP645" i="6"/>
  <c r="AP644" i="6"/>
  <c r="AP643" i="6"/>
  <c r="AP642" i="6"/>
  <c r="AP641" i="6"/>
  <c r="AP640" i="6"/>
  <c r="AP638" i="6"/>
  <c r="AP637" i="6"/>
  <c r="AP636" i="6"/>
  <c r="AP635" i="6"/>
  <c r="AP634" i="6"/>
  <c r="AP633" i="6"/>
  <c r="AP632" i="6"/>
  <c r="AP631" i="6"/>
  <c r="AP630" i="6"/>
  <c r="AP629" i="6"/>
  <c r="AP628" i="6"/>
  <c r="AP627" i="6"/>
  <c r="AP626" i="6"/>
  <c r="AP625" i="6"/>
  <c r="AP623" i="6"/>
  <c r="AP622" i="6"/>
  <c r="AP621" i="6"/>
  <c r="AP620" i="6"/>
  <c r="AP619" i="6"/>
  <c r="AP618" i="6"/>
  <c r="AP616" i="6"/>
  <c r="AP615" i="6"/>
  <c r="AP614" i="6"/>
  <c r="AP613" i="6"/>
  <c r="AP612" i="6"/>
  <c r="AP611" i="6"/>
  <c r="AP610" i="6"/>
  <c r="AP609" i="6"/>
  <c r="AP608" i="6"/>
  <c r="AP607" i="6"/>
  <c r="AP606" i="6"/>
  <c r="AP605" i="6"/>
  <c r="AP604" i="6"/>
  <c r="AP603" i="6"/>
  <c r="AP601" i="6"/>
  <c r="AP600" i="6"/>
  <c r="AP599" i="6"/>
  <c r="AP598" i="6"/>
  <c r="AP597" i="6"/>
  <c r="AP596" i="6"/>
  <c r="AP595" i="6"/>
  <c r="AP594" i="6"/>
  <c r="AP593" i="6"/>
  <c r="AP592" i="6"/>
  <c r="AP591" i="6"/>
  <c r="AP590" i="6"/>
  <c r="AP589" i="6"/>
  <c r="AP587" i="6"/>
  <c r="AP586" i="6"/>
  <c r="AP585" i="6"/>
  <c r="AP584" i="6"/>
  <c r="AP583" i="6"/>
  <c r="AP582" i="6"/>
  <c r="AP581" i="6"/>
  <c r="AP580" i="6"/>
  <c r="AP579" i="6"/>
  <c r="AP578" i="6"/>
  <c r="AP577" i="6"/>
  <c r="AP576" i="6"/>
  <c r="AP575" i="6"/>
  <c r="AP574" i="6"/>
  <c r="AP572" i="6"/>
  <c r="AP571" i="6"/>
  <c r="AP570" i="6"/>
  <c r="AP569" i="6"/>
  <c r="AP568" i="6"/>
  <c r="AP567" i="6"/>
  <c r="AP565" i="6"/>
  <c r="AP564" i="6"/>
  <c r="AP563" i="6"/>
  <c r="AP562" i="6"/>
  <c r="AP561" i="6"/>
  <c r="AP560" i="6"/>
  <c r="AP559" i="6"/>
  <c r="AP558" i="6"/>
  <c r="AP557" i="6"/>
  <c r="AP556" i="6"/>
  <c r="AP555" i="6"/>
  <c r="AP554" i="6"/>
  <c r="AP553" i="6"/>
  <c r="AP552" i="6"/>
  <c r="AP550" i="6"/>
  <c r="AP549" i="6"/>
  <c r="AP548" i="6"/>
  <c r="AP547" i="6"/>
  <c r="AP546" i="6"/>
  <c r="AP545" i="6"/>
  <c r="AP544" i="6"/>
  <c r="AP543" i="6"/>
  <c r="AP542" i="6"/>
  <c r="AP541" i="6"/>
  <c r="AP540" i="6"/>
  <c r="AP539" i="6"/>
  <c r="AP538" i="6"/>
  <c r="AP536" i="6"/>
  <c r="AP535" i="6"/>
  <c r="AP534" i="6"/>
  <c r="AP533" i="6"/>
  <c r="AP532" i="6"/>
  <c r="AP531" i="6"/>
  <c r="AP530" i="6"/>
  <c r="AP529" i="6"/>
  <c r="AP528" i="6"/>
  <c r="AP527" i="6"/>
  <c r="AP526" i="6"/>
  <c r="AP525" i="6"/>
  <c r="AP524" i="6"/>
  <c r="AP523" i="6"/>
  <c r="AP521" i="6"/>
  <c r="AP520" i="6"/>
  <c r="AP519" i="6"/>
  <c r="AP518" i="6"/>
  <c r="AP517" i="6"/>
  <c r="AP516" i="6"/>
  <c r="AP515" i="6"/>
  <c r="AP514" i="6"/>
  <c r="AP513" i="6"/>
  <c r="AP512" i="6"/>
  <c r="AP511" i="6"/>
  <c r="AP509" i="6"/>
  <c r="AP508" i="6"/>
  <c r="AP507" i="6"/>
  <c r="AP506" i="6"/>
  <c r="AP505" i="6"/>
  <c r="AP504" i="6"/>
  <c r="AP503" i="6"/>
  <c r="AP502" i="6"/>
  <c r="AP501" i="6"/>
  <c r="AP500" i="6"/>
  <c r="AP499" i="6"/>
  <c r="AP498" i="6"/>
  <c r="AP497" i="6"/>
  <c r="AP496" i="6"/>
  <c r="AP494" i="6"/>
  <c r="AP493" i="6"/>
  <c r="AP492" i="6"/>
  <c r="AP491" i="6"/>
  <c r="AP490" i="6"/>
  <c r="AP489" i="6"/>
  <c r="AP488" i="6"/>
  <c r="AP487" i="6"/>
  <c r="AP486" i="6"/>
  <c r="AP485" i="6"/>
  <c r="AP483" i="6"/>
  <c r="AP482" i="6"/>
  <c r="AP481" i="6"/>
  <c r="AP480" i="6"/>
  <c r="AP479" i="6"/>
  <c r="AP478" i="6"/>
  <c r="AP477" i="6"/>
  <c r="AP476" i="6"/>
  <c r="AP475" i="6"/>
  <c r="AP474" i="6"/>
  <c r="AP473" i="6"/>
  <c r="AP472" i="6"/>
  <c r="AP471" i="6"/>
  <c r="AP470" i="6"/>
  <c r="AP468" i="6"/>
  <c r="AP467" i="6"/>
  <c r="AP466" i="6"/>
  <c r="AP465" i="6"/>
  <c r="AP464" i="6"/>
  <c r="AP463" i="6"/>
  <c r="AP462" i="6"/>
  <c r="AP461" i="6"/>
  <c r="AP460" i="6"/>
  <c r="AP459" i="6"/>
  <c r="AP458" i="6"/>
  <c r="AP457" i="6"/>
  <c r="AP456" i="6"/>
  <c r="AP455" i="6"/>
  <c r="AP454" i="6"/>
  <c r="AP453" i="6"/>
  <c r="AP452" i="6"/>
  <c r="AP451" i="6"/>
  <c r="AP450" i="6"/>
  <c r="AP449" i="6"/>
  <c r="AP448" i="6"/>
  <c r="AP446" i="6"/>
  <c r="AP445" i="6"/>
  <c r="AP444" i="6"/>
  <c r="AP443" i="6"/>
  <c r="AP442" i="6"/>
  <c r="AP441" i="6"/>
  <c r="AP440" i="6"/>
  <c r="AP439" i="6"/>
  <c r="AP438" i="6"/>
  <c r="AP437" i="6"/>
  <c r="AP436" i="6"/>
  <c r="AP435" i="6"/>
  <c r="AP434" i="6"/>
  <c r="AP433" i="6"/>
  <c r="AP431" i="6"/>
  <c r="AP430" i="6"/>
  <c r="AP429" i="6"/>
  <c r="AP428" i="6"/>
  <c r="AP427" i="6"/>
  <c r="AP426" i="6"/>
  <c r="AP425" i="6"/>
  <c r="AP424" i="6"/>
  <c r="AP423" i="6"/>
  <c r="AP422" i="6"/>
  <c r="AP420" i="6"/>
  <c r="AP419" i="6"/>
  <c r="AP418" i="6"/>
  <c r="AP417" i="6"/>
  <c r="AP416" i="6"/>
  <c r="AP415" i="6"/>
  <c r="AP414" i="6"/>
  <c r="AP413" i="6"/>
  <c r="AP412" i="6"/>
  <c r="AP411" i="6"/>
  <c r="AP410" i="6"/>
  <c r="AP409" i="6"/>
  <c r="AP408" i="6"/>
  <c r="AP407" i="6"/>
  <c r="AP405" i="6"/>
  <c r="AP404" i="6"/>
  <c r="AP403" i="6"/>
  <c r="AP402" i="6"/>
  <c r="AP401" i="6"/>
  <c r="AP400" i="6"/>
  <c r="AP399" i="6"/>
  <c r="AP398" i="6"/>
  <c r="AP397" i="6"/>
  <c r="AP396" i="6"/>
  <c r="AP395" i="6"/>
  <c r="AP393" i="6"/>
  <c r="AP392" i="6"/>
  <c r="AP391" i="6"/>
  <c r="AP390" i="6"/>
  <c r="AP389" i="6"/>
  <c r="AP388" i="6"/>
  <c r="AP387" i="6"/>
  <c r="AP386" i="6"/>
  <c r="AP385" i="6"/>
  <c r="AP384" i="6"/>
  <c r="AP383" i="6"/>
  <c r="AP382" i="6"/>
  <c r="AP381" i="6"/>
  <c r="AP380" i="6"/>
  <c r="AP378" i="6"/>
  <c r="AP377" i="6"/>
  <c r="AP376" i="6"/>
  <c r="AP375" i="6"/>
  <c r="AP374" i="6"/>
  <c r="AP373" i="6"/>
  <c r="AP372" i="6"/>
  <c r="AP371" i="6"/>
  <c r="AP370" i="6"/>
  <c r="AP368" i="6"/>
  <c r="AP367" i="6"/>
  <c r="AP366" i="6"/>
  <c r="AP365" i="6"/>
  <c r="AP364" i="6"/>
  <c r="AP363" i="6"/>
  <c r="AP362" i="6"/>
  <c r="AP361" i="6"/>
  <c r="AP360" i="6"/>
  <c r="AP359" i="6"/>
  <c r="AP358" i="6"/>
  <c r="AP357" i="6"/>
  <c r="AP356" i="6"/>
  <c r="AP355" i="6"/>
  <c r="AP353" i="6"/>
  <c r="AP352" i="6"/>
  <c r="AP351" i="6"/>
  <c r="AP350" i="6"/>
  <c r="AP349" i="6"/>
  <c r="AP348" i="6"/>
  <c r="AP347" i="6"/>
  <c r="AP346" i="6"/>
  <c r="AP345" i="6"/>
  <c r="AP343" i="6"/>
  <c r="AP342" i="6"/>
  <c r="AP341" i="6"/>
  <c r="AP340" i="6"/>
  <c r="AP339" i="6"/>
  <c r="AP338" i="6"/>
  <c r="AP337" i="6"/>
  <c r="AP336" i="6"/>
  <c r="AP335" i="6"/>
  <c r="AP334" i="6"/>
  <c r="AP333" i="6"/>
  <c r="AP332" i="6"/>
  <c r="AP331" i="6"/>
  <c r="AP330" i="6"/>
  <c r="AP328" i="6"/>
  <c r="AP327" i="6"/>
  <c r="AP326" i="6"/>
  <c r="AP325" i="6"/>
  <c r="AP324" i="6"/>
  <c r="AP323" i="6"/>
  <c r="AP322" i="6"/>
  <c r="AP320" i="6"/>
  <c r="AP319" i="6"/>
  <c r="AP318" i="6"/>
  <c r="AP317" i="6"/>
  <c r="AP316" i="6"/>
  <c r="AP315" i="6"/>
  <c r="AP314" i="6"/>
  <c r="AP313" i="6"/>
  <c r="AP312" i="6"/>
  <c r="AP311" i="6"/>
  <c r="AP310" i="6"/>
  <c r="AP309" i="6"/>
  <c r="AP308" i="6"/>
  <c r="AP307" i="6"/>
  <c r="AP305" i="6"/>
  <c r="AP304" i="6"/>
  <c r="AP303" i="6"/>
  <c r="AP302" i="6"/>
  <c r="AP301" i="6"/>
  <c r="AP300" i="6"/>
  <c r="AP298" i="6"/>
  <c r="AP297" i="6"/>
  <c r="AP296" i="6"/>
  <c r="AP295" i="6"/>
  <c r="AP294" i="6"/>
  <c r="AP293" i="6"/>
  <c r="AP292" i="6"/>
  <c r="AP291" i="6"/>
  <c r="AP290" i="6"/>
  <c r="AP289" i="6"/>
  <c r="AP288" i="6"/>
  <c r="AP287" i="6"/>
  <c r="AP286" i="6"/>
  <c r="AP285" i="6"/>
  <c r="AP283" i="6"/>
  <c r="AP282" i="6"/>
  <c r="AP281" i="6"/>
  <c r="AP280" i="6"/>
  <c r="AP279" i="6"/>
  <c r="AP278" i="6"/>
  <c r="AP277" i="6"/>
  <c r="AP276" i="6"/>
  <c r="AP275" i="6"/>
  <c r="AP274" i="6"/>
  <c r="AP273" i="6"/>
  <c r="AP272" i="6"/>
  <c r="AP270" i="6"/>
  <c r="AP269" i="6"/>
  <c r="AP268" i="6"/>
  <c r="AP267" i="6"/>
  <c r="AP266" i="6"/>
  <c r="AP265" i="6"/>
  <c r="AP264" i="6"/>
  <c r="AP263" i="6"/>
  <c r="AP262" i="6"/>
  <c r="AP261" i="6"/>
  <c r="AP260" i="6"/>
  <c r="AP259" i="6"/>
  <c r="AP258" i="6"/>
  <c r="AP257" i="6"/>
  <c r="AP255" i="6"/>
  <c r="AP254" i="6"/>
  <c r="AP253" i="6"/>
  <c r="AP252" i="6"/>
  <c r="AP251" i="6"/>
  <c r="AP250" i="6"/>
  <c r="AP249" i="6"/>
  <c r="AP248" i="6"/>
  <c r="AP247" i="6"/>
  <c r="AP245" i="6"/>
  <c r="AP244" i="6"/>
  <c r="AP243" i="6"/>
  <c r="AP242" i="6"/>
  <c r="AP241" i="6"/>
  <c r="AP240" i="6"/>
  <c r="AP239" i="6"/>
  <c r="AP238" i="6"/>
  <c r="AP237" i="6"/>
  <c r="AP236" i="6"/>
  <c r="AP235" i="6"/>
  <c r="AP234" i="6"/>
  <c r="AP233" i="6"/>
  <c r="AP232" i="6"/>
  <c r="AP230" i="6"/>
  <c r="AP229" i="6"/>
  <c r="AP228" i="6"/>
  <c r="AP227" i="6"/>
  <c r="AP226" i="6"/>
  <c r="AP225" i="6"/>
  <c r="AP224" i="6"/>
  <c r="AP223" i="6"/>
  <c r="AP222" i="6"/>
  <c r="AP221" i="6"/>
  <c r="AP220" i="6"/>
  <c r="AP219" i="6"/>
  <c r="AP218" i="6"/>
  <c r="AP217" i="6"/>
  <c r="AP216" i="6"/>
  <c r="AP215" i="6"/>
  <c r="AP214" i="6"/>
  <c r="AP213" i="6"/>
  <c r="AP212" i="6"/>
  <c r="AP210" i="6"/>
  <c r="AP209" i="6"/>
  <c r="AP208" i="6"/>
  <c r="AP207" i="6"/>
  <c r="AP206" i="6"/>
  <c r="AP205" i="6"/>
  <c r="AP204" i="6"/>
  <c r="AP203" i="6"/>
  <c r="AP202" i="6"/>
  <c r="AP201" i="6"/>
  <c r="AP200" i="6"/>
  <c r="AP199" i="6"/>
  <c r="AP198" i="6"/>
  <c r="AP197" i="6"/>
  <c r="AP195" i="6"/>
  <c r="AP194" i="6"/>
  <c r="AP193" i="6"/>
  <c r="AP192" i="6"/>
  <c r="AP191" i="6"/>
  <c r="AP190" i="6"/>
  <c r="AP189" i="6"/>
  <c r="AP188" i="6"/>
  <c r="AP187" i="6"/>
  <c r="AP186" i="6"/>
  <c r="AP185" i="6"/>
  <c r="AP184" i="6"/>
  <c r="AP183" i="6"/>
  <c r="AP182" i="6"/>
  <c r="AP181" i="6"/>
  <c r="AP180" i="6"/>
  <c r="AP179" i="6"/>
  <c r="AP178" i="6"/>
  <c r="AP177" i="6"/>
  <c r="AP176" i="6"/>
  <c r="AP174" i="6"/>
  <c r="AP173" i="6"/>
  <c r="AP172" i="6"/>
  <c r="AP171" i="6"/>
  <c r="AP170" i="6"/>
  <c r="AP169" i="6"/>
  <c r="AP168" i="6"/>
  <c r="AP167" i="6"/>
  <c r="AP166" i="6"/>
  <c r="AP165" i="6"/>
  <c r="AP164" i="6"/>
  <c r="AP163" i="6"/>
  <c r="AP162" i="6"/>
  <c r="AP161" i="6"/>
  <c r="AP159" i="6"/>
  <c r="AP158" i="6"/>
  <c r="AP157" i="6"/>
  <c r="AP156" i="6"/>
  <c r="AP155" i="6"/>
  <c r="AP154" i="6"/>
  <c r="AP153" i="6"/>
  <c r="AP152" i="6"/>
  <c r="AP151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4" i="6"/>
  <c r="AP133" i="6"/>
  <c r="AP132" i="6"/>
  <c r="AP131" i="6"/>
  <c r="AP130" i="6"/>
  <c r="AP129" i="6"/>
  <c r="AP128" i="6"/>
  <c r="AP127" i="6"/>
  <c r="AP126" i="6"/>
  <c r="AP125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3" i="6"/>
  <c r="AP92" i="6"/>
  <c r="AP91" i="6"/>
  <c r="AP90" i="6"/>
  <c r="AP89" i="6"/>
  <c r="AP88" i="6"/>
  <c r="AP87" i="6"/>
  <c r="AP86" i="6"/>
  <c r="AP85" i="6"/>
  <c r="AP84" i="6"/>
  <c r="AP83" i="6"/>
  <c r="AP82" i="6"/>
  <c r="AP81" i="6"/>
  <c r="AP80" i="6"/>
  <c r="AP78" i="6"/>
  <c r="AP77" i="6"/>
  <c r="AP76" i="6"/>
  <c r="AP75" i="6"/>
  <c r="AP74" i="6"/>
  <c r="AP72" i="6"/>
  <c r="AP71" i="6"/>
  <c r="AP70" i="6"/>
  <c r="AP69" i="6"/>
  <c r="AP68" i="6"/>
  <c r="AP67" i="6"/>
  <c r="AP66" i="6"/>
  <c r="AP65" i="6"/>
  <c r="AP64" i="6"/>
  <c r="AP63" i="6"/>
  <c r="AP62" i="6"/>
  <c r="AP61" i="6"/>
  <c r="AP60" i="6"/>
  <c r="AP59" i="6"/>
  <c r="AP57" i="6"/>
  <c r="AP56" i="6"/>
  <c r="AP55" i="6"/>
  <c r="AP54" i="6"/>
  <c r="AP53" i="6"/>
  <c r="AP52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4" i="6"/>
  <c r="AP33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19" i="6"/>
  <c r="AP18" i="6"/>
  <c r="AP16" i="6"/>
  <c r="AP15" i="6"/>
  <c r="AP14" i="6"/>
  <c r="AP13" i="6"/>
  <c r="AP12" i="6"/>
  <c r="AP11" i="6"/>
  <c r="AP10" i="6"/>
  <c r="AP9" i="6"/>
  <c r="AP8" i="6"/>
  <c r="AP7" i="6"/>
  <c r="AP6" i="6"/>
  <c r="AP5" i="6"/>
  <c r="AP4" i="6"/>
  <c r="AP3" i="6"/>
  <c r="AP2" i="6"/>
  <c r="BB2" i="6"/>
  <c r="BC2" i="6"/>
  <c r="BC1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8" i="6"/>
  <c r="AO19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4" i="6"/>
  <c r="AO75" i="6"/>
  <c r="AO76" i="6"/>
  <c r="AO77" i="6"/>
  <c r="AO78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5" i="6"/>
  <c r="AO126" i="6"/>
  <c r="AO127" i="6"/>
  <c r="AO128" i="6"/>
  <c r="AO129" i="6"/>
  <c r="AO130" i="6"/>
  <c r="AO131" i="6"/>
  <c r="AO132" i="6"/>
  <c r="AO133" i="6"/>
  <c r="AO134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1" i="6"/>
  <c r="AO152" i="6"/>
  <c r="AO153" i="6"/>
  <c r="AO154" i="6"/>
  <c r="AO155" i="6"/>
  <c r="AO156" i="6"/>
  <c r="AO157" i="6"/>
  <c r="AO158" i="6"/>
  <c r="AO159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7" i="6"/>
  <c r="AO248" i="6"/>
  <c r="AO249" i="6"/>
  <c r="AO250" i="6"/>
  <c r="AO251" i="6"/>
  <c r="AO252" i="6"/>
  <c r="AO253" i="6"/>
  <c r="AO254" i="6"/>
  <c r="AO255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300" i="6"/>
  <c r="AO301" i="6"/>
  <c r="AO302" i="6"/>
  <c r="AO303" i="6"/>
  <c r="AO304" i="6"/>
  <c r="AO305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2" i="6"/>
  <c r="AO323" i="6"/>
  <c r="AO324" i="6"/>
  <c r="AO325" i="6"/>
  <c r="AO326" i="6"/>
  <c r="AO327" i="6"/>
  <c r="AO328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5" i="6"/>
  <c r="AO346" i="6"/>
  <c r="AO347" i="6"/>
  <c r="AO348" i="6"/>
  <c r="AO349" i="6"/>
  <c r="AO350" i="6"/>
  <c r="AO351" i="6"/>
  <c r="AO352" i="6"/>
  <c r="AO353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368" i="6"/>
  <c r="AO370" i="6"/>
  <c r="AO371" i="6"/>
  <c r="AO372" i="6"/>
  <c r="AO373" i="6"/>
  <c r="AO374" i="6"/>
  <c r="AO375" i="6"/>
  <c r="AO376" i="6"/>
  <c r="AO377" i="6"/>
  <c r="AO378" i="6"/>
  <c r="AO380" i="6"/>
  <c r="AO381" i="6"/>
  <c r="AO382" i="6"/>
  <c r="AO383" i="6"/>
  <c r="AO384" i="6"/>
  <c r="AO385" i="6"/>
  <c r="AO386" i="6"/>
  <c r="AO387" i="6"/>
  <c r="AO388" i="6"/>
  <c r="AO389" i="6"/>
  <c r="AO390" i="6"/>
  <c r="AO391" i="6"/>
  <c r="AO392" i="6"/>
  <c r="AO393" i="6"/>
  <c r="AO395" i="6"/>
  <c r="AO396" i="6"/>
  <c r="AO397" i="6"/>
  <c r="AO398" i="6"/>
  <c r="AO399" i="6"/>
  <c r="AO400" i="6"/>
  <c r="AO401" i="6"/>
  <c r="AO402" i="6"/>
  <c r="AO403" i="6"/>
  <c r="AO404" i="6"/>
  <c r="AO405" i="6"/>
  <c r="AO407" i="6"/>
  <c r="AO408" i="6"/>
  <c r="AO409" i="6"/>
  <c r="AO410" i="6"/>
  <c r="AO411" i="6"/>
  <c r="AO412" i="6"/>
  <c r="AO413" i="6"/>
  <c r="AO414" i="6"/>
  <c r="AO415" i="6"/>
  <c r="AO416" i="6"/>
  <c r="AO417" i="6"/>
  <c r="AO418" i="6"/>
  <c r="AO419" i="6"/>
  <c r="AO420" i="6"/>
  <c r="AO422" i="6"/>
  <c r="AO423" i="6"/>
  <c r="AO424" i="6"/>
  <c r="AO425" i="6"/>
  <c r="AO426" i="6"/>
  <c r="AO427" i="6"/>
  <c r="AO428" i="6"/>
  <c r="AO429" i="6"/>
  <c r="AO430" i="6"/>
  <c r="AO431" i="6"/>
  <c r="AO433" i="6"/>
  <c r="AO434" i="6"/>
  <c r="AO435" i="6"/>
  <c r="AO436" i="6"/>
  <c r="AO437" i="6"/>
  <c r="AO438" i="6"/>
  <c r="AO439" i="6"/>
  <c r="AO440" i="6"/>
  <c r="AO441" i="6"/>
  <c r="AO442" i="6"/>
  <c r="AO443" i="6"/>
  <c r="AO444" i="6"/>
  <c r="AO445" i="6"/>
  <c r="AO446" i="6"/>
  <c r="AO448" i="6"/>
  <c r="AO449" i="6"/>
  <c r="AO450" i="6"/>
  <c r="AO451" i="6"/>
  <c r="AO452" i="6"/>
  <c r="AO453" i="6"/>
  <c r="AO454" i="6"/>
  <c r="AO455" i="6"/>
  <c r="AO456" i="6"/>
  <c r="AO457" i="6"/>
  <c r="AO458" i="6"/>
  <c r="AO459" i="6"/>
  <c r="AO460" i="6"/>
  <c r="AO461" i="6"/>
  <c r="AO462" i="6"/>
  <c r="AO463" i="6"/>
  <c r="AO464" i="6"/>
  <c r="AO465" i="6"/>
  <c r="AO466" i="6"/>
  <c r="AO467" i="6"/>
  <c r="AO468" i="6"/>
  <c r="AO470" i="6"/>
  <c r="AO471" i="6"/>
  <c r="AO472" i="6"/>
  <c r="AO473" i="6"/>
  <c r="AO474" i="6"/>
  <c r="AO475" i="6"/>
  <c r="AO476" i="6"/>
  <c r="AO477" i="6"/>
  <c r="AO478" i="6"/>
  <c r="AO479" i="6"/>
  <c r="AO480" i="6"/>
  <c r="AO481" i="6"/>
  <c r="AO482" i="6"/>
  <c r="AO483" i="6"/>
  <c r="AO485" i="6"/>
  <c r="AO486" i="6"/>
  <c r="AO487" i="6"/>
  <c r="AO488" i="6"/>
  <c r="AO489" i="6"/>
  <c r="AO490" i="6"/>
  <c r="AO491" i="6"/>
  <c r="AO492" i="6"/>
  <c r="AO493" i="6"/>
  <c r="AO494" i="6"/>
  <c r="AO496" i="6"/>
  <c r="AO497" i="6"/>
  <c r="AO498" i="6"/>
  <c r="AO499" i="6"/>
  <c r="AO500" i="6"/>
  <c r="AO501" i="6"/>
  <c r="AO502" i="6"/>
  <c r="AO503" i="6"/>
  <c r="AO504" i="6"/>
  <c r="AO505" i="6"/>
  <c r="AO506" i="6"/>
  <c r="AO507" i="6"/>
  <c r="AO508" i="6"/>
  <c r="AO509" i="6"/>
  <c r="AO511" i="6"/>
  <c r="AO512" i="6"/>
  <c r="AO513" i="6"/>
  <c r="AO514" i="6"/>
  <c r="AO515" i="6"/>
  <c r="AO516" i="6"/>
  <c r="AO517" i="6"/>
  <c r="AO518" i="6"/>
  <c r="AO519" i="6"/>
  <c r="AO520" i="6"/>
  <c r="AO521" i="6"/>
  <c r="AO523" i="6"/>
  <c r="AO524" i="6"/>
  <c r="AO525" i="6"/>
  <c r="AO526" i="6"/>
  <c r="AO527" i="6"/>
  <c r="AO528" i="6"/>
  <c r="AO529" i="6"/>
  <c r="AO530" i="6"/>
  <c r="AO531" i="6"/>
  <c r="AO532" i="6"/>
  <c r="AO533" i="6"/>
  <c r="AO534" i="6"/>
  <c r="AO535" i="6"/>
  <c r="AO536" i="6"/>
  <c r="AO538" i="6"/>
  <c r="AO539" i="6"/>
  <c r="AO540" i="6"/>
  <c r="AO541" i="6"/>
  <c r="AO542" i="6"/>
  <c r="AO543" i="6"/>
  <c r="AO544" i="6"/>
  <c r="AO545" i="6"/>
  <c r="AO546" i="6"/>
  <c r="AO547" i="6"/>
  <c r="AO548" i="6"/>
  <c r="AO549" i="6"/>
  <c r="AO550" i="6"/>
  <c r="AO552" i="6"/>
  <c r="AO553" i="6"/>
  <c r="AO554" i="6"/>
  <c r="AO555" i="6"/>
  <c r="AO556" i="6"/>
  <c r="AO557" i="6"/>
  <c r="AO558" i="6"/>
  <c r="AO559" i="6"/>
  <c r="AO560" i="6"/>
  <c r="AO561" i="6"/>
  <c r="AO562" i="6"/>
  <c r="AO563" i="6"/>
  <c r="AO564" i="6"/>
  <c r="AO565" i="6"/>
  <c r="AO567" i="6"/>
  <c r="AO568" i="6"/>
  <c r="AO569" i="6"/>
  <c r="AO570" i="6"/>
  <c r="AO571" i="6"/>
  <c r="AO572" i="6"/>
  <c r="AO574" i="6"/>
  <c r="AO575" i="6"/>
  <c r="AO576" i="6"/>
  <c r="AO577" i="6"/>
  <c r="AO578" i="6"/>
  <c r="AO579" i="6"/>
  <c r="AO580" i="6"/>
  <c r="AO581" i="6"/>
  <c r="AO582" i="6"/>
  <c r="AO583" i="6"/>
  <c r="AO584" i="6"/>
  <c r="AO585" i="6"/>
  <c r="AO586" i="6"/>
  <c r="AO587" i="6"/>
  <c r="AO589" i="6"/>
  <c r="AO590" i="6"/>
  <c r="AO591" i="6"/>
  <c r="AO592" i="6"/>
  <c r="AO593" i="6"/>
  <c r="AO594" i="6"/>
  <c r="AO595" i="6"/>
  <c r="AO596" i="6"/>
  <c r="AO597" i="6"/>
  <c r="AO598" i="6"/>
  <c r="AO599" i="6"/>
  <c r="AO600" i="6"/>
  <c r="AO601" i="6"/>
  <c r="AO603" i="6"/>
  <c r="AO604" i="6"/>
  <c r="AO605" i="6"/>
  <c r="AO606" i="6"/>
  <c r="AO607" i="6"/>
  <c r="AO608" i="6"/>
  <c r="AO609" i="6"/>
  <c r="AO610" i="6"/>
  <c r="AO611" i="6"/>
  <c r="AO612" i="6"/>
  <c r="AO613" i="6"/>
  <c r="AO614" i="6"/>
  <c r="AO615" i="6"/>
  <c r="AO616" i="6"/>
  <c r="AO618" i="6"/>
  <c r="AO619" i="6"/>
  <c r="AO620" i="6"/>
  <c r="AO621" i="6"/>
  <c r="AO622" i="6"/>
  <c r="AO623" i="6"/>
  <c r="AO625" i="6"/>
  <c r="AO626" i="6"/>
  <c r="AO627" i="6"/>
  <c r="AO628" i="6"/>
  <c r="AO629" i="6"/>
  <c r="AO630" i="6"/>
  <c r="AO631" i="6"/>
  <c r="AO632" i="6"/>
  <c r="AO633" i="6"/>
  <c r="AO634" i="6"/>
  <c r="AO635" i="6"/>
  <c r="AO636" i="6"/>
  <c r="AO637" i="6"/>
  <c r="AO638" i="6"/>
  <c r="AO640" i="6"/>
  <c r="AO641" i="6"/>
  <c r="AO642" i="6"/>
  <c r="AO643" i="6"/>
  <c r="AO644" i="6"/>
  <c r="AO645" i="6"/>
  <c r="AO646" i="6"/>
  <c r="AO647" i="6"/>
  <c r="AO648" i="6"/>
  <c r="AO649" i="6"/>
  <c r="AO651" i="6"/>
  <c r="AO652" i="6"/>
  <c r="AO653" i="6"/>
  <c r="AO654" i="6"/>
  <c r="AO655" i="6"/>
  <c r="AO656" i="6"/>
  <c r="AO657" i="6"/>
  <c r="AO658" i="6"/>
  <c r="AO659" i="6"/>
  <c r="AO660" i="6"/>
  <c r="AO661" i="6"/>
  <c r="AO662" i="6"/>
  <c r="AO663" i="6"/>
  <c r="AO664" i="6"/>
  <c r="AO666" i="6"/>
  <c r="AO667" i="6"/>
  <c r="AO668" i="6"/>
  <c r="AO669" i="6"/>
  <c r="AO670" i="6"/>
  <c r="AO672" i="6"/>
  <c r="AO673" i="6"/>
  <c r="AO674" i="6"/>
  <c r="AO675" i="6"/>
  <c r="AO676" i="6"/>
  <c r="AO677" i="6"/>
  <c r="AO678" i="6"/>
  <c r="AO679" i="6"/>
  <c r="AO680" i="6"/>
  <c r="AO681" i="6"/>
  <c r="AO682" i="6"/>
  <c r="AO683" i="6"/>
  <c r="AO684" i="6"/>
  <c r="AO685" i="6"/>
  <c r="AO687" i="6"/>
  <c r="AO688" i="6"/>
  <c r="AO689" i="6"/>
  <c r="AO690" i="6"/>
  <c r="AO691" i="6"/>
  <c r="AO692" i="6"/>
  <c r="AO693" i="6"/>
  <c r="AO694" i="6"/>
  <c r="AO695" i="6"/>
  <c r="AO696" i="6"/>
  <c r="AO698" i="6"/>
  <c r="AO699" i="6"/>
  <c r="AO700" i="6"/>
  <c r="AO701" i="6"/>
  <c r="AO702" i="6"/>
  <c r="AO703" i="6"/>
  <c r="AO704" i="6"/>
  <c r="AO705" i="6"/>
  <c r="AO706" i="6"/>
  <c r="AO707" i="6"/>
  <c r="AO708" i="6"/>
  <c r="AO709" i="6"/>
  <c r="AO710" i="6"/>
  <c r="AO711" i="6"/>
  <c r="AO713" i="6"/>
  <c r="AO714" i="6"/>
  <c r="AO715" i="6"/>
  <c r="AO716" i="6"/>
  <c r="AO717" i="6"/>
  <c r="AO719" i="6"/>
  <c r="AO720" i="6"/>
  <c r="AO721" i="6"/>
  <c r="AO722" i="6"/>
  <c r="AO723" i="6"/>
  <c r="AO724" i="6"/>
  <c r="AO725" i="6"/>
  <c r="AO726" i="6"/>
  <c r="AO727" i="6"/>
  <c r="AO728" i="6"/>
  <c r="AO729" i="6"/>
  <c r="AO730" i="6"/>
  <c r="AO731" i="6"/>
  <c r="AO732" i="6"/>
  <c r="AO734" i="6"/>
  <c r="AO735" i="6"/>
  <c r="AO736" i="6"/>
  <c r="AO737" i="6"/>
  <c r="AO739" i="6"/>
  <c r="AO740" i="6"/>
  <c r="AO741" i="6"/>
  <c r="AO742" i="6"/>
  <c r="AO743" i="6"/>
  <c r="AO744" i="6"/>
  <c r="AO745" i="6"/>
  <c r="AO746" i="6"/>
  <c r="AO747" i="6"/>
  <c r="AO748" i="6"/>
  <c r="AO749" i="6"/>
  <c r="AO750" i="6"/>
  <c r="AO751" i="6"/>
  <c r="AO752" i="6"/>
  <c r="AO754" i="6"/>
  <c r="AO755" i="6"/>
  <c r="AO756" i="6"/>
  <c r="AO757" i="6"/>
  <c r="AO758" i="6"/>
  <c r="AO759" i="6"/>
  <c r="AO760" i="6"/>
  <c r="AO761" i="6"/>
  <c r="AO762" i="6"/>
  <c r="AO763" i="6"/>
  <c r="AO764" i="6"/>
  <c r="AO765" i="6"/>
  <c r="AO766" i="6"/>
  <c r="AO767" i="6"/>
  <c r="AO768" i="6"/>
  <c r="AO769" i="6"/>
  <c r="AO770" i="6"/>
  <c r="AO771" i="6"/>
  <c r="AO772" i="6"/>
  <c r="AO773" i="6"/>
  <c r="AO774" i="6"/>
  <c r="AO775" i="6"/>
  <c r="AO776" i="6"/>
  <c r="AO777" i="6"/>
  <c r="AO778" i="6"/>
  <c r="AO779" i="6"/>
  <c r="AO781" i="6"/>
  <c r="AO782" i="6"/>
  <c r="AO783" i="6"/>
  <c r="AO784" i="6"/>
  <c r="AO785" i="6"/>
  <c r="AO786" i="6"/>
  <c r="AO787" i="6"/>
  <c r="AO788" i="6"/>
  <c r="AO789" i="6"/>
  <c r="AO790" i="6"/>
  <c r="AO791" i="6"/>
  <c r="AO792" i="6"/>
  <c r="AO793" i="6"/>
  <c r="AO794" i="6"/>
  <c r="AO796" i="6"/>
  <c r="AO797" i="6"/>
  <c r="AO798" i="6"/>
  <c r="AO799" i="6"/>
  <c r="AO800" i="6"/>
  <c r="AO801" i="6"/>
  <c r="AO802" i="6"/>
  <c r="AO803" i="6"/>
  <c r="AO804" i="6"/>
  <c r="AO805" i="6"/>
  <c r="AO806" i="6"/>
  <c r="AO807" i="6"/>
  <c r="AO808" i="6"/>
  <c r="AO809" i="6"/>
  <c r="AO810" i="6"/>
  <c r="AO811" i="6"/>
  <c r="AO812" i="6"/>
  <c r="AO813" i="6"/>
  <c r="AO814" i="6"/>
  <c r="AO815" i="6"/>
  <c r="AO816" i="6"/>
  <c r="AO817" i="6"/>
  <c r="AO818" i="6"/>
  <c r="AO819" i="6"/>
  <c r="AO820" i="6"/>
  <c r="AO821" i="6"/>
  <c r="AO822" i="6"/>
  <c r="AO823" i="6"/>
  <c r="AO824" i="6"/>
  <c r="AO825" i="6"/>
  <c r="AO826" i="6"/>
  <c r="AO827" i="6"/>
  <c r="AO828" i="6"/>
  <c r="AO829" i="6"/>
  <c r="AO830" i="6"/>
  <c r="AO831" i="6"/>
  <c r="AO832" i="6"/>
  <c r="AO833" i="6"/>
  <c r="AO834" i="6"/>
  <c r="AO835" i="6"/>
  <c r="AO836" i="6"/>
  <c r="AO837" i="6"/>
  <c r="AO838" i="6"/>
  <c r="AO839" i="6"/>
  <c r="AO841" i="6"/>
  <c r="AO842" i="6"/>
  <c r="AO843" i="6"/>
  <c r="AO844" i="6"/>
  <c r="AO845" i="6"/>
  <c r="AO846" i="6"/>
  <c r="AO847" i="6"/>
  <c r="AO848" i="6"/>
  <c r="AO849" i="6"/>
  <c r="AO850" i="6"/>
  <c r="AO851" i="6"/>
  <c r="AO852" i="6"/>
  <c r="AO853" i="6"/>
  <c r="AO854" i="6"/>
  <c r="AO856" i="6"/>
  <c r="AO857" i="6"/>
  <c r="AO858" i="6"/>
  <c r="AO860" i="6"/>
  <c r="AO861" i="6"/>
  <c r="AO862" i="6"/>
  <c r="AO863" i="6"/>
  <c r="AO864" i="6"/>
  <c r="AO865" i="6"/>
  <c r="AO866" i="6"/>
  <c r="AO867" i="6"/>
  <c r="AO868" i="6"/>
  <c r="AO869" i="6"/>
  <c r="AO870" i="6"/>
  <c r="AO871" i="6"/>
  <c r="AO872" i="6"/>
  <c r="AO873" i="6"/>
  <c r="AO875" i="6"/>
  <c r="AO876" i="6"/>
  <c r="AO877" i="6"/>
  <c r="AO878" i="6"/>
  <c r="AO879" i="6"/>
  <c r="AO880" i="6"/>
  <c r="AO881" i="6"/>
  <c r="AO882" i="6"/>
  <c r="AO883" i="6"/>
  <c r="AO884" i="6"/>
  <c r="AO885" i="6"/>
  <c r="AO886" i="6"/>
  <c r="AO887" i="6"/>
  <c r="AO889" i="6"/>
  <c r="AO890" i="6"/>
  <c r="AO891" i="6"/>
  <c r="AO892" i="6"/>
  <c r="AO893" i="6"/>
  <c r="AO894" i="6"/>
  <c r="AO895" i="6"/>
  <c r="AO896" i="6"/>
  <c r="AO897" i="6"/>
  <c r="AO898" i="6"/>
  <c r="AO899" i="6"/>
  <c r="AO900" i="6"/>
  <c r="AO901" i="6"/>
  <c r="AO902" i="6"/>
  <c r="AO904" i="6"/>
  <c r="AO905" i="6"/>
  <c r="AO906" i="6"/>
  <c r="AO908" i="6"/>
  <c r="AO909" i="6"/>
  <c r="AO910" i="6"/>
  <c r="AO911" i="6"/>
  <c r="AO912" i="6"/>
  <c r="AO913" i="6"/>
  <c r="AO914" i="6"/>
  <c r="AO915" i="6"/>
  <c r="AO916" i="6"/>
  <c r="AO917" i="6"/>
  <c r="AO918" i="6"/>
  <c r="AO919" i="6"/>
  <c r="AO920" i="6"/>
  <c r="AO921" i="6"/>
  <c r="AO923" i="6"/>
  <c r="AO924" i="6"/>
  <c r="AO925" i="6"/>
  <c r="AO926" i="6"/>
  <c r="AO927" i="6"/>
  <c r="AO928" i="6"/>
  <c r="AO929" i="6"/>
  <c r="AO930" i="6"/>
  <c r="AO931" i="6"/>
  <c r="AO933" i="6"/>
  <c r="AO934" i="6"/>
  <c r="AO935" i="6"/>
  <c r="AO936" i="6"/>
  <c r="AO937" i="6"/>
  <c r="AO938" i="6"/>
  <c r="AO939" i="6"/>
  <c r="AO940" i="6"/>
  <c r="AO941" i="6"/>
  <c r="AO942" i="6"/>
  <c r="AO943" i="6"/>
  <c r="AO944" i="6"/>
  <c r="AO945" i="6"/>
  <c r="AO946" i="6"/>
  <c r="AO948" i="6"/>
  <c r="AO950" i="6"/>
  <c r="AO951" i="6"/>
  <c r="AO952" i="6"/>
  <c r="AO953" i="6"/>
  <c r="AO954" i="6"/>
  <c r="AO955" i="6"/>
  <c r="AO956" i="6"/>
  <c r="AO957" i="6"/>
  <c r="AO958" i="6"/>
  <c r="AO959" i="6"/>
  <c r="AO960" i="6"/>
  <c r="AO961" i="6"/>
  <c r="AO962" i="6"/>
  <c r="AO963" i="6"/>
  <c r="AO965" i="6"/>
  <c r="AO966" i="6"/>
  <c r="AO967" i="6"/>
  <c r="AO968" i="6"/>
  <c r="AO969" i="6"/>
  <c r="AO970" i="6"/>
  <c r="AO971" i="6"/>
  <c r="AO972" i="6"/>
  <c r="AO973" i="6"/>
  <c r="AO974" i="6"/>
  <c r="AO975" i="6"/>
  <c r="AO976" i="6"/>
  <c r="AO977" i="6"/>
  <c r="AO978" i="6"/>
  <c r="AO979" i="6"/>
  <c r="AO980" i="6"/>
  <c r="AO981" i="6"/>
  <c r="AO982" i="6"/>
  <c r="AO983" i="6"/>
  <c r="AO984" i="6"/>
  <c r="AO985" i="6"/>
  <c r="AO987" i="6"/>
  <c r="AO988" i="6"/>
  <c r="AO989" i="6"/>
  <c r="AO990" i="6"/>
  <c r="AO991" i="6"/>
  <c r="AO992" i="6"/>
  <c r="AO993" i="6"/>
  <c r="AO994" i="6"/>
  <c r="AO995" i="6"/>
  <c r="AO996" i="6"/>
  <c r="AO997" i="6"/>
  <c r="AO998" i="6"/>
  <c r="AO999" i="6"/>
  <c r="AO1000" i="6"/>
  <c r="AO1002" i="6"/>
  <c r="AO1003" i="6"/>
  <c r="AO1004" i="6"/>
  <c r="AO1005" i="6"/>
  <c r="AO1006" i="6"/>
  <c r="AO1007" i="6"/>
  <c r="AO1008" i="6"/>
  <c r="AO1009" i="6"/>
  <c r="AO1010" i="6"/>
  <c r="AO1012" i="6"/>
  <c r="AO1013" i="6"/>
  <c r="AO1014" i="6"/>
  <c r="AO1015" i="6"/>
  <c r="AO1016" i="6"/>
  <c r="AO1017" i="6"/>
  <c r="AO1018" i="6"/>
  <c r="AO1019" i="6"/>
  <c r="AO1020" i="6"/>
  <c r="AO1021" i="6"/>
  <c r="AO1022" i="6"/>
  <c r="AO1023" i="6"/>
  <c r="AO1024" i="6"/>
  <c r="AO1025" i="6"/>
  <c r="AO1027" i="6"/>
  <c r="AO1028" i="6"/>
  <c r="AO1029" i="6"/>
  <c r="AO1030" i="6"/>
  <c r="AO1031" i="6"/>
  <c r="AO1032" i="6"/>
  <c r="AO1033" i="6"/>
  <c r="AO1034" i="6"/>
  <c r="AO1035" i="6"/>
  <c r="AO1036" i="6"/>
  <c r="AO1037" i="6"/>
  <c r="AO1038" i="6"/>
  <c r="AO1039" i="6"/>
  <c r="AO1041" i="6"/>
  <c r="AO1042" i="6"/>
  <c r="AO1043" i="6"/>
  <c r="AO1044" i="6"/>
  <c r="AO1045" i="6"/>
  <c r="AO1046" i="6"/>
  <c r="AO1047" i="6"/>
  <c r="AO1048" i="6"/>
  <c r="AO1049" i="6"/>
  <c r="AO1050" i="6"/>
  <c r="AO1051" i="6"/>
  <c r="AO1052" i="6"/>
  <c r="AO1053" i="6"/>
  <c r="AO1054" i="6"/>
  <c r="AO1056" i="6"/>
  <c r="AO1057" i="6"/>
  <c r="AO1058" i="6"/>
  <c r="AO1059" i="6"/>
  <c r="AO1060" i="6"/>
  <c r="AO1062" i="6"/>
  <c r="AO1063" i="6"/>
  <c r="AO1064" i="6"/>
  <c r="AO1065" i="6"/>
  <c r="AO1066" i="6"/>
  <c r="AO1067" i="6"/>
  <c r="AO1068" i="6"/>
  <c r="AO1069" i="6"/>
  <c r="AO1070" i="6"/>
  <c r="AO1071" i="6"/>
  <c r="AO1072" i="6"/>
  <c r="AO1073" i="6"/>
  <c r="AO1074" i="6"/>
  <c r="AO1075" i="6"/>
  <c r="AO1077" i="6"/>
  <c r="AO1078" i="6"/>
  <c r="AO1079" i="6"/>
  <c r="AO1080" i="6"/>
  <c r="AO1081" i="6"/>
  <c r="AO1082" i="6"/>
  <c r="AO1083" i="6"/>
  <c r="AO1084" i="6"/>
  <c r="AO1085" i="6"/>
  <c r="AO1086" i="6"/>
  <c r="AO1087" i="6"/>
  <c r="AO1089" i="6"/>
  <c r="AO1090" i="6"/>
  <c r="AO1091" i="6"/>
  <c r="AO1092" i="6"/>
  <c r="AO1093" i="6"/>
  <c r="AO1094" i="6"/>
  <c r="AO1095" i="6"/>
  <c r="AO1096" i="6"/>
  <c r="AO1097" i="6"/>
  <c r="AO1098" i="6"/>
  <c r="AO1099" i="6"/>
  <c r="AO1100" i="6"/>
  <c r="AO1101" i="6"/>
  <c r="AO1102" i="6"/>
  <c r="AO1104" i="6"/>
  <c r="AO1105" i="6"/>
  <c r="AO1106" i="6"/>
  <c r="AO1107" i="6"/>
  <c r="AO1108" i="6"/>
  <c r="AO1109" i="6"/>
  <c r="AO1110" i="6"/>
  <c r="AO1111" i="6"/>
  <c r="AO1112" i="6"/>
  <c r="AO1113" i="6"/>
</calcChain>
</file>

<file path=xl/sharedStrings.xml><?xml version="1.0" encoding="utf-8"?>
<sst xmlns="http://schemas.openxmlformats.org/spreadsheetml/2006/main" count="7191" uniqueCount="408">
  <si>
    <t>Filename</t>
  </si>
  <si>
    <t>Type</t>
  </si>
  <si>
    <t>Source</t>
  </si>
  <si>
    <t>Map</t>
  </si>
  <si>
    <t>Hostname</t>
  </si>
  <si>
    <t>Client</t>
  </si>
  <si>
    <t>Server Tickrate</t>
  </si>
  <si>
    <t>Framerate</t>
  </si>
  <si>
    <t>Duration</t>
  </si>
  <si>
    <t>Ticks</t>
  </si>
  <si>
    <t>Name team 1</t>
  </si>
  <si>
    <t>Name team 2</t>
  </si>
  <si>
    <t>Score team 1</t>
  </si>
  <si>
    <t>Score team 2</t>
  </si>
  <si>
    <t>Score 1st half team 1</t>
  </si>
  <si>
    <t>Score 1st half team 2</t>
  </si>
  <si>
    <t>Score 2nd half team 1</t>
  </si>
  <si>
    <t>Score 2nd half team 2</t>
  </si>
  <si>
    <t>Winner</t>
  </si>
  <si>
    <t>Kills</t>
  </si>
  <si>
    <t>Assists</t>
  </si>
  <si>
    <t>5K</t>
  </si>
  <si>
    <t>4K</t>
  </si>
  <si>
    <t>3K</t>
  </si>
  <si>
    <t>2K</t>
  </si>
  <si>
    <t>1K</t>
  </si>
  <si>
    <t>Trade Kill</t>
  </si>
  <si>
    <t>Average Damage Per Round</t>
  </si>
  <si>
    <t>Total Damage Health</t>
  </si>
  <si>
    <t>Total Damage Armor</t>
  </si>
  <si>
    <t>Clutch</t>
  </si>
  <si>
    <t>Bomb Defused</t>
  </si>
  <si>
    <t>Bomb Exploded</t>
  </si>
  <si>
    <t>Bomb Planted</t>
  </si>
  <si>
    <t>Flashbang</t>
  </si>
  <si>
    <t>Smoke</t>
  </si>
  <si>
    <t>HE</t>
  </si>
  <si>
    <t>Decoy</t>
  </si>
  <si>
    <t>Molotov</t>
  </si>
  <si>
    <t>Incendiary</t>
  </si>
  <si>
    <t>Shots</t>
  </si>
  <si>
    <t>Hits</t>
  </si>
  <si>
    <t>Round</t>
  </si>
  <si>
    <t>Comment</t>
  </si>
  <si>
    <t>Cheater</t>
  </si>
  <si>
    <t>MLGColumbus2016-natusvincere-vs-luminosity-bo3-map2-overpass.dem</t>
  </si>
  <si>
    <t>GOTV</t>
  </si>
  <si>
    <t>valve</t>
  </si>
  <si>
    <t>de_overpass</t>
  </si>
  <si>
    <t>ValveServer2</t>
  </si>
  <si>
    <t>GOTV Demo</t>
  </si>
  <si>
    <t>Luminosity Gaming</t>
  </si>
  <si>
    <t>Natus Vincere</t>
  </si>
  <si>
    <t>MLGColumbus2016-natusvincere-vs-luminosity-bo3-map1-mirage.dem</t>
  </si>
  <si>
    <t>de_mirage</t>
  </si>
  <si>
    <t>ValveServer3</t>
  </si>
  <si>
    <t>MLGColumbus2016-natusvincere-vs-astralis-bo3-map2-dust2.dem</t>
  </si>
  <si>
    <t>de_dust2</t>
  </si>
  <si>
    <t>ValveServer1</t>
  </si>
  <si>
    <t>Astralis</t>
  </si>
  <si>
    <t>MLGColumbus2016-natusvincere-vs-astralis-bo3-map1-inferno.dem</t>
  </si>
  <si>
    <t>de_inferno</t>
  </si>
  <si>
    <t>MLGColumbus2016-natusvincere-vs-nip-bo3-map2-mirage.dem</t>
  </si>
  <si>
    <t>Ninjas in Pyjamas</t>
  </si>
  <si>
    <t>MLGColumbus2016-natusvincere-vs-nip-bo3-map1-inferno.dem</t>
  </si>
  <si>
    <t>MLGColumbus2016-liquid-vs-luminosity-bo3-map2-cache.dem</t>
  </si>
  <si>
    <t>de_cache</t>
  </si>
  <si>
    <t>Team Liquid</t>
  </si>
  <si>
    <t>MLGColumbus2016-liquid-vs-luminosity-bo3-map1-mirage.dem</t>
  </si>
  <si>
    <t>MLGColumbus2016-mousesports-vs-nip-bo3-map3-overpass.dem</t>
  </si>
  <si>
    <t>mousesports</t>
  </si>
  <si>
    <t>MLGColumbus2016-mousesports-vs-nip-bo3-map2-cache.dem</t>
  </si>
  <si>
    <t>MLGColumbus2016-mousesports-vs-nip-bo3-map1-cobblestone.dem</t>
  </si>
  <si>
    <t>de_cbble</t>
  </si>
  <si>
    <t>MLGColumbus2016-g2-vs-virtuspro-bo3-map3-cobblestone.dem</t>
  </si>
  <si>
    <t>G2 Esports</t>
  </si>
  <si>
    <t>Virtus.Pro</t>
  </si>
  <si>
    <t>MLGColumbus2016-g2-vs-virtuspro-bo3-map2-inferno.dem</t>
  </si>
  <si>
    <t>MLGColumbus2016-g2-vs-virtuspro-bo3-map1-train.dem</t>
  </si>
  <si>
    <t>de_train</t>
  </si>
  <si>
    <t>MLGColumbus2016-luminosity-vs-virtuspro-bo3-map3-overpass.dem</t>
  </si>
  <si>
    <t>MLGColumbus2016-luminosity-vs-virtuspro-bo3-map2-cobblestone.dem</t>
  </si>
  <si>
    <t>MLGColumbus2016-luminosity-vs-virtuspro-bo3-map1-cache.dem</t>
  </si>
  <si>
    <t>MLGColumbus2016-gambit-vs-clg-bo3-map3-mirage.dem</t>
  </si>
  <si>
    <t>Gambit Gaming</t>
  </si>
  <si>
    <t>Counter Logic Gaming</t>
  </si>
  <si>
    <t>MLGColumbus2016-gambit-vs-clg-bo3-map2-cobblestone.dem</t>
  </si>
  <si>
    <t>MLGColumbus2016-gambit-vs-clg-bo3-map1-cache.dem</t>
  </si>
  <si>
    <t>MLGColumbus2016-liquid-vs-clg-bo3-map2-mirage.dem</t>
  </si>
  <si>
    <t>MLGColumbus2016-liquid-vs-clg-bo3-map1-cache.dem</t>
  </si>
  <si>
    <t>MLGColumbus2016-faze-vs-fnatic-bo3-map2-cobblestone.dem</t>
  </si>
  <si>
    <t>Fnatic</t>
  </si>
  <si>
    <t>FaZe Clan</t>
  </si>
  <si>
    <t>MLGColumbus2016-faze-vs-fnatic-bo3-map1-mirage.dem</t>
  </si>
  <si>
    <t>MLGColumbus2016-astralis-vs-fnatic-bo3-map2-cache.dem</t>
  </si>
  <si>
    <t>MLGColumbus2016-astralis-vs-fnatic-bo3-map1-overpass.dem</t>
  </si>
  <si>
    <t>MLGColumbus2016-nip-vs-luminosity-mirage.dem</t>
  </si>
  <si>
    <t>MLGColumbus2016-natusvincere-vs-virtuspro-cobblestone.dem</t>
  </si>
  <si>
    <t>MLGColumbus2016-liquid-vs-fnatic-dust2.dem</t>
  </si>
  <si>
    <t>MLGColumbus2016-flipsid3-vs-mousesports-cobblestone.dem</t>
  </si>
  <si>
    <t>Flipsid3 Tactics</t>
  </si>
  <si>
    <t>MLGColumbus2016-faze-vs-splyce-inferno.dem</t>
  </si>
  <si>
    <t>Splyce</t>
  </si>
  <si>
    <t>MLGColumbus2016-envyus-vs-gambit-cache.dem</t>
  </si>
  <si>
    <t>Team EnVyUs</t>
  </si>
  <si>
    <t>MLGColumbus2016-cloud9-vs-g2-dust2.dem</t>
  </si>
  <si>
    <t>Cloud9</t>
  </si>
  <si>
    <t>MLGColumbus2016-clg-vs-astralis-overpass.dem</t>
  </si>
  <si>
    <t>MLGColumbus2016-virtuspro-vs-g2-train.dem</t>
  </si>
  <si>
    <t>MLGColumbus2016-nip-vs-flipsid3-cache.dem</t>
  </si>
  <si>
    <t>MLGColumbus2016-natusvincere-vs-cloud9-train.dem</t>
  </si>
  <si>
    <t>MLGColumbus2016-luminosity-vs-mousesports-mirage.dem</t>
  </si>
  <si>
    <t>MLGColumbus2016-fnatic-vs-splyce-train.dem</t>
  </si>
  <si>
    <t>MLGColumbus2016-faze-vs-liquid-cache.dem</t>
  </si>
  <si>
    <t>MLGColumbus2016-astralis-vs-gambit-train.dem</t>
  </si>
  <si>
    <t>Name</t>
  </si>
  <si>
    <t>SteamID</t>
  </si>
  <si>
    <t>Match</t>
  </si>
  <si>
    <t>Deaths</t>
  </si>
  <si>
    <t>K/D</t>
  </si>
  <si>
    <t>HS</t>
  </si>
  <si>
    <t>HS%</t>
  </si>
  <si>
    <t>Rounds</t>
  </si>
  <si>
    <t>Rating</t>
  </si>
  <si>
    <t>Trade Death</t>
  </si>
  <si>
    <t>Team kill</t>
  </si>
  <si>
    <t>Jump kill</t>
  </si>
  <si>
    <t>Crouch kill</t>
  </si>
  <si>
    <t>Bomb planted</t>
  </si>
  <si>
    <t>Bomb defused</t>
  </si>
  <si>
    <t>Bomb exploded</t>
  </si>
  <si>
    <t>MVP</t>
  </si>
  <si>
    <t>Score</t>
  </si>
  <si>
    <t>Clutch lost</t>
  </si>
  <si>
    <t>1v1</t>
  </si>
  <si>
    <t>1v2</t>
  </si>
  <si>
    <t>1v3</t>
  </si>
  <si>
    <t>1v4</t>
  </si>
  <si>
    <t>1v5</t>
  </si>
  <si>
    <t>Entry kill</t>
  </si>
  <si>
    <t>Entry kill win</t>
  </si>
  <si>
    <t>Entry kill lost</t>
  </si>
  <si>
    <t>Entry kill win %</t>
  </si>
  <si>
    <t>Open kill</t>
  </si>
  <si>
    <t>Open kill win</t>
  </si>
  <si>
    <t>Open kill lost</t>
  </si>
  <si>
    <t>Open kill win %</t>
  </si>
  <si>
    <t>APR</t>
  </si>
  <si>
    <t>DPR</t>
  </si>
  <si>
    <t>TDH</t>
  </si>
  <si>
    <t>TDA</t>
  </si>
  <si>
    <t>Flashbang thrown</t>
  </si>
  <si>
    <t>Smoke thrown</t>
  </si>
  <si>
    <t>HE thrown</t>
  </si>
  <si>
    <t>Decoy thrown</t>
  </si>
  <si>
    <t>Molotov thrown</t>
  </si>
  <si>
    <t>Incendiary thrown</t>
  </si>
  <si>
    <t>Rank max</t>
  </si>
  <si>
    <t>VAC</t>
  </si>
  <si>
    <t>OW</t>
  </si>
  <si>
    <t>Edward</t>
  </si>
  <si>
    <t>fnx</t>
  </si>
  <si>
    <t>fer</t>
  </si>
  <si>
    <t>FalleN</t>
  </si>
  <si>
    <t>Zeus</t>
  </si>
  <si>
    <t>GuardiaN</t>
  </si>
  <si>
    <t>seized</t>
  </si>
  <si>
    <t>TACO</t>
  </si>
  <si>
    <t>coldzera</t>
  </si>
  <si>
    <t>flamie</t>
  </si>
  <si>
    <t>device</t>
  </si>
  <si>
    <t>Xyp9x</t>
  </si>
  <si>
    <t>dupreeh</t>
  </si>
  <si>
    <t>cajunb</t>
  </si>
  <si>
    <t>karrigan</t>
  </si>
  <si>
    <t>f0rest</t>
  </si>
  <si>
    <t>GeT_RiGhT</t>
  </si>
  <si>
    <t>friberg</t>
  </si>
  <si>
    <t>THREAT</t>
  </si>
  <si>
    <t>Xizt</t>
  </si>
  <si>
    <t>adreN</t>
  </si>
  <si>
    <t>Hiko</t>
  </si>
  <si>
    <t>s1mple</t>
  </si>
  <si>
    <t>EliGE</t>
  </si>
  <si>
    <t>nitr0</t>
  </si>
  <si>
    <t>NiKo</t>
  </si>
  <si>
    <t>denis</t>
  </si>
  <si>
    <t>nex</t>
  </si>
  <si>
    <t>Spiidi</t>
  </si>
  <si>
    <t>chrisJ</t>
  </si>
  <si>
    <t>Ex6TenZ</t>
  </si>
  <si>
    <t>TaZ</t>
  </si>
  <si>
    <t>shox</t>
  </si>
  <si>
    <t>byali</t>
  </si>
  <si>
    <t>RpK</t>
  </si>
  <si>
    <t>SmithZz</t>
  </si>
  <si>
    <t>NEO</t>
  </si>
  <si>
    <t>pashaBiceps</t>
  </si>
  <si>
    <t>ScreaM</t>
  </si>
  <si>
    <t>Snax</t>
  </si>
  <si>
    <t>Dosia</t>
  </si>
  <si>
    <t>reltuC</t>
  </si>
  <si>
    <t>jdm64</t>
  </si>
  <si>
    <t>mou</t>
  </si>
  <si>
    <t>AdreN</t>
  </si>
  <si>
    <t>tarik</t>
  </si>
  <si>
    <t>hooch</t>
  </si>
  <si>
    <t>hazed</t>
  </si>
  <si>
    <t>wayLander</t>
  </si>
  <si>
    <t>FugLy</t>
  </si>
  <si>
    <t>jkaem</t>
  </si>
  <si>
    <t>flusha</t>
  </si>
  <si>
    <t>rain</t>
  </si>
  <si>
    <t>olofmeister</t>
  </si>
  <si>
    <t>fox</t>
  </si>
  <si>
    <t>JW</t>
  </si>
  <si>
    <t>KRIMZ</t>
  </si>
  <si>
    <t>dennis</t>
  </si>
  <si>
    <t>aizy</t>
  </si>
  <si>
    <t>Maikelele</t>
  </si>
  <si>
    <t>markeloff</t>
  </si>
  <si>
    <t>Shara</t>
  </si>
  <si>
    <t>bondik</t>
  </si>
  <si>
    <t>B1ad3</t>
  </si>
  <si>
    <t>WorldEdit</t>
  </si>
  <si>
    <t>abE</t>
  </si>
  <si>
    <t>jasonR</t>
  </si>
  <si>
    <t>arya</t>
  </si>
  <si>
    <t>Professor_Chaos</t>
  </si>
  <si>
    <t>DAVEY</t>
  </si>
  <si>
    <t>apEX</t>
  </si>
  <si>
    <t>NBK-</t>
  </si>
  <si>
    <t>Happy</t>
  </si>
  <si>
    <t>kennyS</t>
  </si>
  <si>
    <t>DEVIL</t>
  </si>
  <si>
    <t>shroud</t>
  </si>
  <si>
    <t>freakazoid</t>
  </si>
  <si>
    <t>Skadoodle</t>
  </si>
  <si>
    <t>n0thing</t>
  </si>
  <si>
    <t>Stewie2K</t>
  </si>
  <si>
    <t>Round win CT</t>
  </si>
  <si>
    <t>Round win T</t>
  </si>
  <si>
    <t>Round win pistol round</t>
  </si>
  <si>
    <t>Round win eco</t>
  </si>
  <si>
    <t>Round win Semi-eco</t>
  </si>
  <si>
    <t>Round win force-buy</t>
  </si>
  <si>
    <t>Bomb planted on A</t>
  </si>
  <si>
    <t>Bomb planted on B</t>
  </si>
  <si>
    <t>Win</t>
  </si>
  <si>
    <t>Lost</t>
  </si>
  <si>
    <t>Round win</t>
  </si>
  <si>
    <t>Round lost</t>
  </si>
  <si>
    <t>Round CT win</t>
  </si>
  <si>
    <t>Round CT lost</t>
  </si>
  <si>
    <t>Round T win</t>
  </si>
  <si>
    <t>Round T lost</t>
  </si>
  <si>
    <t>Win pistol round</t>
  </si>
  <si>
    <t>Win eco round</t>
  </si>
  <si>
    <t>Win semi-eco round</t>
  </si>
  <si>
    <t>Win force-buy round</t>
  </si>
  <si>
    <t>Trade kill</t>
  </si>
  <si>
    <t>Trade death</t>
  </si>
  <si>
    <t>Flash</t>
  </si>
  <si>
    <t>Damage health</t>
  </si>
  <si>
    <t>Damage armor</t>
  </si>
  <si>
    <t>Accuracy %</t>
  </si>
  <si>
    <t>Knife</t>
  </si>
  <si>
    <t>USP-S</t>
  </si>
  <si>
    <t>Glock-18</t>
  </si>
  <si>
    <t>Tec-9</t>
  </si>
  <si>
    <t>P2000</t>
  </si>
  <si>
    <t>Famas</t>
  </si>
  <si>
    <t>HE Grenade</t>
  </si>
  <si>
    <t>MP9</t>
  </si>
  <si>
    <t>P250</t>
  </si>
  <si>
    <t>Deagle</t>
  </si>
  <si>
    <t>MP7</t>
  </si>
  <si>
    <t>M4A4</t>
  </si>
  <si>
    <t>Scar-20 (Autonoob)</t>
  </si>
  <si>
    <t>AK-47</t>
  </si>
  <si>
    <t>AWP</t>
  </si>
  <si>
    <t>Galil AR</t>
  </si>
  <si>
    <t>MAC-10</t>
  </si>
  <si>
    <t>CZ75-Auto</t>
  </si>
  <si>
    <t>MAG-7</t>
  </si>
  <si>
    <t>M4A1</t>
  </si>
  <si>
    <t>UMP-45</t>
  </si>
  <si>
    <t>SSG 08 (Scout)</t>
  </si>
  <si>
    <t>XM1014</t>
  </si>
  <si>
    <t>World</t>
  </si>
  <si>
    <t>Five-SeveN</t>
  </si>
  <si>
    <t>P90</t>
  </si>
  <si>
    <t>Negev</t>
  </si>
  <si>
    <t>Zeus (Tazer)</t>
  </si>
  <si>
    <t>G3SG1 (Autonoob)</t>
  </si>
  <si>
    <t>Sawed-Off</t>
  </si>
  <si>
    <t>Nova</t>
  </si>
  <si>
    <t>SG 553</t>
  </si>
  <si>
    <t>AUG</t>
  </si>
  <si>
    <t>Dual Barettas</t>
  </si>
  <si>
    <t>Demo ID</t>
  </si>
  <si>
    <t>Number</t>
  </si>
  <si>
    <t>Tick</t>
  </si>
  <si>
    <t>Duration (s)</t>
  </si>
  <si>
    <t>Winner Clan Name</t>
  </si>
  <si>
    <t>End reason</t>
  </si>
  <si>
    <t>Side</t>
  </si>
  <si>
    <t>Team</t>
  </si>
  <si>
    <t>Jump kills</t>
  </si>
  <si>
    <t>ADP</t>
  </si>
  <si>
    <t>Start money team 1</t>
  </si>
  <si>
    <t>Start money team 2</t>
  </si>
  <si>
    <t>Equipement value team 1</t>
  </si>
  <si>
    <t>Equipement value team 2</t>
  </si>
  <si>
    <t>de_overpass_1460315580757790297242</t>
  </si>
  <si>
    <t>CT</t>
  </si>
  <si>
    <t>Terrorists win</t>
  </si>
  <si>
    <t>Pistol round</t>
  </si>
  <si>
    <t>Semi-Eco</t>
  </si>
  <si>
    <t>T</t>
  </si>
  <si>
    <t>Eco</t>
  </si>
  <si>
    <t>Counter-Terrorists win</t>
  </si>
  <si>
    <t>Normal</t>
  </si>
  <si>
    <t>Force buy</t>
  </si>
  <si>
    <t>Unknown</t>
  </si>
  <si>
    <t>de_mirage_1460315580757171611711</t>
  </si>
  <si>
    <t>de_dust2_1460315565745760340804</t>
  </si>
  <si>
    <t>de_inferno_1460315565754216543154</t>
  </si>
  <si>
    <t>de_mirage_1460315565729745373506</t>
  </si>
  <si>
    <t>de_inferno_1460315564716015394983</t>
  </si>
  <si>
    <t>de_cache_1460315540753722561072</t>
  </si>
  <si>
    <t>de_mirage_1460315540748364565651</t>
  </si>
  <si>
    <t>de_overpass_1460315539727195390296</t>
  </si>
  <si>
    <t>de_cache_1460315539738010459374</t>
  </si>
  <si>
    <t>de_cbble_1460315539724642314929</t>
  </si>
  <si>
    <t>de_cbble_1460315539718832546896</t>
  </si>
  <si>
    <t>de_inferno_1460315539713656380338</t>
  </si>
  <si>
    <t>de_train_1460315539735568373658</t>
  </si>
  <si>
    <t>de_overpass_1460315539754940468627</t>
  </si>
  <si>
    <t>de_cbble_1460315539707667402525</t>
  </si>
  <si>
    <t>de_cache_1460315539753263595855</t>
  </si>
  <si>
    <t>de_mirage_1460315526735268416323</t>
  </si>
  <si>
    <t>de_cbble_1460315526725605471373</t>
  </si>
  <si>
    <t>de_cache_1460315525719033485996</t>
  </si>
  <si>
    <t>de_mirage_1460315525758192362820</t>
  </si>
  <si>
    <t>de_cache_1460315525753579522634</t>
  </si>
  <si>
    <t>de_cbble_1460315513727514311871</t>
  </si>
  <si>
    <t>de_mirage_1460315513722106380569</t>
  </si>
  <si>
    <t>de_cache_1460315510730518329893</t>
  </si>
  <si>
    <t>de_overpass_1460315510761746434740</t>
  </si>
  <si>
    <t>de_mirage_1460315503714413294093</t>
  </si>
  <si>
    <t>de_cbble_1460315503706723309210</t>
  </si>
  <si>
    <t>de_dust2_1460315503729049770254</t>
  </si>
  <si>
    <t>de_cbble_14603155037221591103326</t>
  </si>
  <si>
    <t>de_inferno_1460315503723446308258</t>
  </si>
  <si>
    <t>de_cache_1460315503722698452358</t>
  </si>
  <si>
    <t>de_dust2_1460315503711947258480</t>
  </si>
  <si>
    <t>de_overpass_1460315503734191379164</t>
  </si>
  <si>
    <t>de_train_1460315398723048265044</t>
  </si>
  <si>
    <t>de_cache_1460315398723601676318</t>
  </si>
  <si>
    <t>de_train_1460315398730613345497</t>
  </si>
  <si>
    <t>de_mirage_1460315398701852485474</t>
  </si>
  <si>
    <t>de_train_1460315398734857309112</t>
  </si>
  <si>
    <t>de_cache_1460315397723565442102</t>
  </si>
  <si>
    <t>de_train_1460315397719308441913</t>
  </si>
  <si>
    <t>Match Winner</t>
  </si>
  <si>
    <t>Round winner = Match winner?</t>
  </si>
  <si>
    <t>Doesn’t Match</t>
  </si>
  <si>
    <t>CT or T?</t>
  </si>
  <si>
    <t>Winner Start with More Money?</t>
  </si>
  <si>
    <t>Winner Spend More on Equipment?</t>
  </si>
  <si>
    <t>Difference Between Winner and Loser Starts</t>
  </si>
  <si>
    <t>Difference Between Winner and Loser Spends</t>
  </si>
  <si>
    <t>Is Team 1 the Winner?</t>
  </si>
  <si>
    <t xml:space="preserve">Start Team 1 - Team 2 </t>
  </si>
  <si>
    <t xml:space="preserve">Spend Team 1 - Team 2 </t>
  </si>
  <si>
    <t>Winner More</t>
  </si>
  <si>
    <t>Winner Less</t>
  </si>
  <si>
    <t>Does Team 1 Have More Money</t>
  </si>
  <si>
    <t>Does Team 1 Have More Equipment</t>
  </si>
  <si>
    <t>Average Damage per Round</t>
  </si>
  <si>
    <t>Kills Per Round</t>
  </si>
  <si>
    <t>Winner has More Equipment</t>
  </si>
  <si>
    <t>Index</t>
  </si>
  <si>
    <t>Team Economies</t>
  </si>
  <si>
    <t>Round Winners</t>
  </si>
  <si>
    <t>Round Economy Differences</t>
  </si>
  <si>
    <t>Winner has Less Equipment</t>
  </si>
  <si>
    <t>Damage Per Shot</t>
  </si>
  <si>
    <t>Damage Per Hit</t>
  </si>
  <si>
    <t>Calculated Values</t>
  </si>
  <si>
    <t>Winner Information</t>
  </si>
  <si>
    <t>Calculated Value</t>
  </si>
  <si>
    <t>Caluclated Value</t>
  </si>
  <si>
    <t>Kill Data</t>
  </si>
  <si>
    <t>Bomb Data</t>
  </si>
  <si>
    <t>Equipment Data</t>
  </si>
  <si>
    <t>Grenade Data</t>
  </si>
  <si>
    <t>Calculated Cells:</t>
  </si>
  <si>
    <t>Static Cells:</t>
  </si>
  <si>
    <t>Note: AdreN and adreN were duplicated in the export, conditional highlighting (duplicate) applied to name column</t>
  </si>
  <si>
    <t>Basic Round Data</t>
  </si>
  <si>
    <t>Performance Analysis</t>
  </si>
  <si>
    <t>Adj5</t>
  </si>
  <si>
    <t>Adj4</t>
  </si>
  <si>
    <t>Adj3</t>
  </si>
  <si>
    <t>Adj2</t>
  </si>
  <si>
    <t>Adj1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</si>
</sst>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sz val="12"/>
      <color theme="1"/>
      <name val="SF Compact Text"/>
      <family val="2"/>
    </font>
    <font>
      <sz val="12"/>
      <color theme="1"/>
      <name val="SF Compact Text"/>
      <family val="2"/>
    </font>
    <font>
      <sz val="12"/>
      <color theme="1"/>
      <name val="SF Compact Text"/>
      <family val="2"/>
    </font>
    <font>
      <sz val="11"/>
      <color indexed="8"/>
      <name val="SF Compact Text Regula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0"/>
      <name val="SF Compact Text"/>
      <family val="2"/>
    </font>
    <font>
      <sz val="11"/>
      <color theme="1"/>
      <name val="SF Compact Text Regular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52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8">
    <xf numFmtId="0" fontId="0" fillId="0" borderId="0" applyNumberFormat="0" applyFill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2" fillId="7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9" fontId="4" fillId="0" borderId="0" xfId="1" applyFont="1"/>
    <xf numFmtId="0" fontId="4" fillId="8" borderId="0" xfId="0" applyFont="1" applyFill="1"/>
    <xf numFmtId="0" fontId="3" fillId="9" borderId="0" xfId="12" applyFill="1"/>
    <xf numFmtId="0" fontId="2" fillId="9" borderId="0" xfId="12" applyFont="1" applyFill="1"/>
    <xf numFmtId="0" fontId="9" fillId="9" borderId="0" xfId="0" applyFont="1" applyFill="1"/>
    <xf numFmtId="0" fontId="4" fillId="10" borderId="0" xfId="0" applyFont="1" applyFill="1"/>
    <xf numFmtId="0" fontId="3" fillId="10" borderId="0" xfId="13" applyFill="1"/>
    <xf numFmtId="0" fontId="4" fillId="11" borderId="0" xfId="0" applyFont="1" applyFill="1"/>
    <xf numFmtId="0" fontId="3" fillId="11" borderId="0" xfId="10" applyFill="1"/>
    <xf numFmtId="0" fontId="1" fillId="8" borderId="0" xfId="11" applyFont="1" applyFill="1"/>
    <xf numFmtId="0" fontId="3" fillId="0" borderId="0" xfId="11" applyFill="1"/>
    <xf numFmtId="0" fontId="3" fillId="12" borderId="0" xfId="12" applyFill="1"/>
    <xf numFmtId="0" fontId="4" fillId="12" borderId="0" xfId="0" applyFont="1" applyFill="1"/>
    <xf numFmtId="0" fontId="8" fillId="13" borderId="0" xfId="76" applyFill="1"/>
    <xf numFmtId="0" fontId="4" fillId="13" borderId="0" xfId="0" applyFont="1" applyFill="1"/>
    <xf numFmtId="0" fontId="3" fillId="14" borderId="0" xfId="11" applyFill="1"/>
    <xf numFmtId="0" fontId="4" fillId="14" borderId="0" xfId="0" applyFont="1" applyFill="1"/>
    <xf numFmtId="0" fontId="3" fillId="15" borderId="0" xfId="11" applyFill="1"/>
    <xf numFmtId="0" fontId="4" fillId="15" borderId="0" xfId="0" applyFont="1" applyFill="1"/>
    <xf numFmtId="0" fontId="3" fillId="16" borderId="0" xfId="11" applyFill="1"/>
    <xf numFmtId="0" fontId="4" fillId="16" borderId="0" xfId="0" applyFont="1" applyFill="1"/>
    <xf numFmtId="0" fontId="3" fillId="17" borderId="0" xfId="11" applyFill="1"/>
    <xf numFmtId="0" fontId="4" fillId="17" borderId="0" xfId="0" applyFont="1" applyFill="1"/>
    <xf numFmtId="0" fontId="3" fillId="18" borderId="0" xfId="11" applyFill="1"/>
    <xf numFmtId="0" fontId="4" fillId="18" borderId="0" xfId="0" applyFont="1" applyFill="1"/>
    <xf numFmtId="0" fontId="3" fillId="19" borderId="0" xfId="11" applyFill="1"/>
    <xf numFmtId="0" fontId="4" fillId="19" borderId="0" xfId="0" applyFont="1" applyFill="1"/>
    <xf numFmtId="0" fontId="2" fillId="12" borderId="1" xfId="77" applyFill="1" applyBorder="1"/>
    <xf numFmtId="0" fontId="4" fillId="0" borderId="1" xfId="0" applyFont="1" applyBorder="1"/>
  </cellXfs>
  <cellStyles count="218">
    <cellStyle name="20% - Accent6" xfId="77" builtinId="50"/>
    <cellStyle name="40% - Accent2" xfId="10" builtinId="35"/>
    <cellStyle name="40% - Accent3" xfId="11" builtinId="39"/>
    <cellStyle name="40% - Accent4" xfId="12" builtinId="43"/>
    <cellStyle name="40% - Accent5" xfId="13" builtinId="47"/>
    <cellStyle name="60% - Accent3" xfId="76" builtinId="4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B45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AV4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7" width="8.83203125" style="1"/>
    <col min="8" max="10" width="9" style="1" bestFit="1" customWidth="1"/>
    <col min="11" max="11" width="9.33203125" style="1" bestFit="1" customWidth="1"/>
    <col min="12" max="13" width="8.83203125" style="1"/>
    <col min="14" max="19" width="9" style="1" bestFit="1" customWidth="1"/>
    <col min="20" max="20" width="8.83203125" style="1"/>
    <col min="21" max="44" width="9" style="1" bestFit="1" customWidth="1"/>
    <col min="45" max="45" width="8.83203125" style="1"/>
    <col min="46" max="46" width="9" style="1" bestFit="1" customWidth="1"/>
    <col min="47" max="16384" width="8.83203125" style="1"/>
  </cols>
  <sheetData>
    <row r="1" spans="1:48" x14ac:dyDescent="0.2">
      <c r="A1" s="1" t="s">
        <v>0</v>
      </c>
      <c r="B1" s="1" t="s">
        <v>300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6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8" x14ac:dyDescent="0.2">
      <c r="A2" s="1" t="s">
        <v>45</v>
      </c>
      <c r="B2" s="1" t="s">
        <v>314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>
        <v>128</v>
      </c>
      <c r="I2" s="1">
        <v>128</v>
      </c>
      <c r="J2" s="1">
        <v>2326.2578125</v>
      </c>
      <c r="K2" s="1">
        <v>297761</v>
      </c>
      <c r="L2" s="1" t="s">
        <v>51</v>
      </c>
      <c r="M2" s="1" t="s">
        <v>52</v>
      </c>
      <c r="N2" s="1">
        <v>16</v>
      </c>
      <c r="O2" s="1">
        <v>2</v>
      </c>
      <c r="P2" s="1">
        <v>13</v>
      </c>
      <c r="Q2" s="1">
        <v>2</v>
      </c>
      <c r="R2" s="1">
        <v>3</v>
      </c>
      <c r="S2" s="1">
        <v>0</v>
      </c>
      <c r="T2" s="1" t="str">
        <f>IF(N2&gt;O2,L2,M2)</f>
        <v>Luminosity Gaming</v>
      </c>
      <c r="U2" s="1">
        <v>127</v>
      </c>
      <c r="V2" s="1">
        <v>29</v>
      </c>
      <c r="W2" s="1">
        <v>0</v>
      </c>
      <c r="X2" s="1">
        <v>2</v>
      </c>
      <c r="Y2" s="1">
        <v>8</v>
      </c>
      <c r="Z2" s="1">
        <v>23</v>
      </c>
      <c r="AA2" s="1">
        <v>49</v>
      </c>
      <c r="AB2" s="1">
        <v>24</v>
      </c>
      <c r="AC2" s="1">
        <v>1069.5999999999999</v>
      </c>
      <c r="AD2" s="1">
        <v>17325</v>
      </c>
      <c r="AE2" s="1">
        <v>1927</v>
      </c>
      <c r="AF2" s="1">
        <v>5</v>
      </c>
      <c r="AG2" s="1">
        <v>2</v>
      </c>
      <c r="AH2" s="1">
        <v>2</v>
      </c>
      <c r="AI2" s="1">
        <v>6</v>
      </c>
      <c r="AJ2" s="1">
        <v>133</v>
      </c>
      <c r="AK2" s="1">
        <v>75</v>
      </c>
      <c r="AL2" s="1">
        <v>43</v>
      </c>
      <c r="AM2" s="1">
        <v>6</v>
      </c>
      <c r="AN2" s="1">
        <v>12</v>
      </c>
      <c r="AO2" s="1">
        <v>24</v>
      </c>
      <c r="AP2" s="1">
        <v>2864</v>
      </c>
      <c r="AQ2" s="1">
        <v>508</v>
      </c>
      <c r="AR2" s="1">
        <v>18</v>
      </c>
      <c r="AT2" s="1">
        <v>0</v>
      </c>
      <c r="AV2" s="1" t="s">
        <v>383</v>
      </c>
    </row>
    <row r="3" spans="1:48" x14ac:dyDescent="0.2">
      <c r="A3" s="1" t="s">
        <v>53</v>
      </c>
      <c r="B3" s="1" t="s">
        <v>325</v>
      </c>
      <c r="C3" s="1" t="s">
        <v>46</v>
      </c>
      <c r="D3" s="1" t="s">
        <v>47</v>
      </c>
      <c r="E3" s="1" t="s">
        <v>54</v>
      </c>
      <c r="F3" s="1" t="s">
        <v>55</v>
      </c>
      <c r="G3" s="1" t="s">
        <v>50</v>
      </c>
      <c r="H3" s="1">
        <v>128</v>
      </c>
      <c r="I3" s="1">
        <v>128</v>
      </c>
      <c r="J3" s="1">
        <v>4785.40625</v>
      </c>
      <c r="K3" s="1">
        <v>612532</v>
      </c>
      <c r="L3" s="1" t="s">
        <v>52</v>
      </c>
      <c r="M3" s="1" t="s">
        <v>51</v>
      </c>
      <c r="N3" s="1">
        <v>18</v>
      </c>
      <c r="O3" s="1">
        <v>19</v>
      </c>
      <c r="P3" s="1">
        <v>11</v>
      </c>
      <c r="Q3" s="1">
        <v>4</v>
      </c>
      <c r="R3" s="1">
        <v>5</v>
      </c>
      <c r="S3" s="1">
        <v>11</v>
      </c>
      <c r="T3" s="1" t="str">
        <f t="shared" ref="T3:T42" si="0">IF(N3&gt;O3,L3,M3)</f>
        <v>Luminosity Gaming</v>
      </c>
      <c r="U3" s="1">
        <v>278</v>
      </c>
      <c r="V3" s="1">
        <v>61</v>
      </c>
      <c r="W3" s="1">
        <v>0</v>
      </c>
      <c r="X3" s="1">
        <v>2</v>
      </c>
      <c r="Y3" s="1">
        <v>15</v>
      </c>
      <c r="Z3" s="1">
        <v>53</v>
      </c>
      <c r="AA3" s="1">
        <v>118</v>
      </c>
      <c r="AB3" s="1">
        <v>53</v>
      </c>
      <c r="AC3" s="1">
        <v>1167.0999999999999</v>
      </c>
      <c r="AD3" s="1">
        <v>40099</v>
      </c>
      <c r="AE3" s="1">
        <v>4249</v>
      </c>
      <c r="AF3" s="1">
        <v>11</v>
      </c>
      <c r="AG3" s="1">
        <v>6</v>
      </c>
      <c r="AH3" s="1">
        <v>5</v>
      </c>
      <c r="AI3" s="1">
        <v>18</v>
      </c>
      <c r="AJ3" s="1">
        <v>291</v>
      </c>
      <c r="AK3" s="1">
        <v>192</v>
      </c>
      <c r="AL3" s="1">
        <v>103</v>
      </c>
      <c r="AM3" s="1">
        <v>9</v>
      </c>
      <c r="AN3" s="1">
        <v>45</v>
      </c>
      <c r="AO3" s="1">
        <v>40</v>
      </c>
      <c r="AP3" s="1">
        <v>5970</v>
      </c>
      <c r="AQ3" s="1">
        <v>1013</v>
      </c>
      <c r="AR3" s="1">
        <v>38</v>
      </c>
      <c r="AT3" s="1">
        <v>0</v>
      </c>
      <c r="AV3" s="16" t="s">
        <v>393</v>
      </c>
    </row>
    <row r="4" spans="1:48" x14ac:dyDescent="0.2">
      <c r="A4" s="1" t="s">
        <v>56</v>
      </c>
      <c r="B4" s="1" t="s">
        <v>326</v>
      </c>
      <c r="C4" s="1" t="s">
        <v>46</v>
      </c>
      <c r="D4" s="1" t="s">
        <v>47</v>
      </c>
      <c r="E4" s="1" t="s">
        <v>57</v>
      </c>
      <c r="F4" s="1" t="s">
        <v>58</v>
      </c>
      <c r="G4" s="1" t="s">
        <v>50</v>
      </c>
      <c r="H4" s="1">
        <v>128</v>
      </c>
      <c r="I4" s="1">
        <v>128</v>
      </c>
      <c r="J4" s="1">
        <v>2665.8828125</v>
      </c>
      <c r="K4" s="1">
        <v>341233</v>
      </c>
      <c r="L4" s="1" t="s">
        <v>59</v>
      </c>
      <c r="M4" s="1" t="s">
        <v>52</v>
      </c>
      <c r="N4" s="1">
        <v>5</v>
      </c>
      <c r="O4" s="1">
        <v>16</v>
      </c>
      <c r="P4" s="1">
        <v>3</v>
      </c>
      <c r="Q4" s="1">
        <v>12</v>
      </c>
      <c r="R4" s="1">
        <v>2</v>
      </c>
      <c r="S4" s="1">
        <v>4</v>
      </c>
      <c r="T4" s="1" t="str">
        <f t="shared" si="0"/>
        <v>Natus Vincere</v>
      </c>
      <c r="U4" s="1">
        <v>142</v>
      </c>
      <c r="V4" s="1">
        <v>29</v>
      </c>
      <c r="W4" s="1">
        <v>1</v>
      </c>
      <c r="X4" s="1">
        <v>0</v>
      </c>
      <c r="Y4" s="1">
        <v>9</v>
      </c>
      <c r="Z4" s="1">
        <v>23</v>
      </c>
      <c r="AA4" s="1">
        <v>64</v>
      </c>
      <c r="AB4" s="1">
        <v>20</v>
      </c>
      <c r="AC4" s="1">
        <v>1156.4000000000001</v>
      </c>
      <c r="AD4" s="1">
        <v>21959</v>
      </c>
      <c r="AE4" s="1">
        <v>2326</v>
      </c>
      <c r="AF4" s="1">
        <v>2</v>
      </c>
      <c r="AG4" s="1">
        <v>2</v>
      </c>
      <c r="AH4" s="1">
        <v>6</v>
      </c>
      <c r="AI4" s="1">
        <v>14</v>
      </c>
      <c r="AJ4" s="1">
        <v>187</v>
      </c>
      <c r="AK4" s="1">
        <v>104</v>
      </c>
      <c r="AL4" s="1">
        <v>80</v>
      </c>
      <c r="AM4" s="1">
        <v>3</v>
      </c>
      <c r="AN4" s="1">
        <v>22</v>
      </c>
      <c r="AO4" s="1">
        <v>25</v>
      </c>
      <c r="AP4" s="1">
        <v>3600</v>
      </c>
      <c r="AQ4" s="1">
        <v>572</v>
      </c>
      <c r="AR4" s="1">
        <v>21</v>
      </c>
      <c r="AT4" s="1">
        <v>0</v>
      </c>
    </row>
    <row r="5" spans="1:48" x14ac:dyDescent="0.2">
      <c r="A5" s="1" t="s">
        <v>60</v>
      </c>
      <c r="B5" s="1" t="s">
        <v>327</v>
      </c>
      <c r="C5" s="1" t="s">
        <v>46</v>
      </c>
      <c r="D5" s="1" t="s">
        <v>47</v>
      </c>
      <c r="E5" s="1" t="s">
        <v>61</v>
      </c>
      <c r="F5" s="1" t="s">
        <v>55</v>
      </c>
      <c r="G5" s="1" t="s">
        <v>50</v>
      </c>
      <c r="H5" s="1">
        <v>128</v>
      </c>
      <c r="I5" s="1">
        <v>128</v>
      </c>
      <c r="J5" s="1">
        <v>4248.8203125</v>
      </c>
      <c r="K5" s="1">
        <v>543849</v>
      </c>
      <c r="L5" s="1" t="s">
        <v>52</v>
      </c>
      <c r="M5" s="1" t="s">
        <v>59</v>
      </c>
      <c r="N5" s="1">
        <v>16</v>
      </c>
      <c r="O5" s="1">
        <v>14</v>
      </c>
      <c r="P5" s="1">
        <v>7</v>
      </c>
      <c r="Q5" s="1">
        <v>8</v>
      </c>
      <c r="R5" s="1">
        <v>9</v>
      </c>
      <c r="S5" s="1">
        <v>6</v>
      </c>
      <c r="T5" s="1" t="str">
        <f t="shared" si="0"/>
        <v>Natus Vincere</v>
      </c>
      <c r="U5" s="1">
        <v>180</v>
      </c>
      <c r="V5" s="1">
        <v>37</v>
      </c>
      <c r="W5" s="1">
        <v>0</v>
      </c>
      <c r="X5" s="1">
        <v>2</v>
      </c>
      <c r="Y5" s="1">
        <v>6</v>
      </c>
      <c r="Z5" s="1">
        <v>33</v>
      </c>
      <c r="AA5" s="1">
        <v>88</v>
      </c>
      <c r="AB5" s="1">
        <v>25</v>
      </c>
      <c r="AC5" s="1">
        <v>1017.1</v>
      </c>
      <c r="AD5" s="1">
        <v>27629</v>
      </c>
      <c r="AE5" s="1">
        <v>2884</v>
      </c>
      <c r="AF5" s="1">
        <v>2</v>
      </c>
      <c r="AG5" s="1">
        <v>2</v>
      </c>
      <c r="AH5" s="1">
        <v>11</v>
      </c>
      <c r="AI5" s="1">
        <v>18</v>
      </c>
      <c r="AJ5" s="1">
        <v>251</v>
      </c>
      <c r="AK5" s="1">
        <v>166</v>
      </c>
      <c r="AL5" s="1">
        <v>92</v>
      </c>
      <c r="AM5" s="1">
        <v>9</v>
      </c>
      <c r="AN5" s="1">
        <v>72</v>
      </c>
      <c r="AO5" s="1">
        <v>47</v>
      </c>
      <c r="AP5" s="1">
        <v>5249</v>
      </c>
      <c r="AQ5" s="1">
        <v>765</v>
      </c>
      <c r="AR5" s="1">
        <v>30</v>
      </c>
      <c r="AT5" s="1">
        <v>0</v>
      </c>
    </row>
    <row r="6" spans="1:48" x14ac:dyDescent="0.2">
      <c r="A6" s="1" t="s">
        <v>62</v>
      </c>
      <c r="B6" s="1" t="s">
        <v>328</v>
      </c>
      <c r="C6" s="1" t="s">
        <v>46</v>
      </c>
      <c r="D6" s="1" t="s">
        <v>47</v>
      </c>
      <c r="E6" s="1" t="s">
        <v>54</v>
      </c>
      <c r="F6" s="1" t="s">
        <v>49</v>
      </c>
      <c r="G6" s="1" t="s">
        <v>50</v>
      </c>
      <c r="H6" s="1">
        <v>128</v>
      </c>
      <c r="I6" s="1">
        <v>128</v>
      </c>
      <c r="J6" s="1">
        <v>2922.2265625</v>
      </c>
      <c r="K6" s="1">
        <v>374045</v>
      </c>
      <c r="L6" s="1" t="s">
        <v>63</v>
      </c>
      <c r="M6" s="1" t="s">
        <v>52</v>
      </c>
      <c r="N6" s="1">
        <v>10</v>
      </c>
      <c r="O6" s="1">
        <v>16</v>
      </c>
      <c r="P6" s="1">
        <v>5</v>
      </c>
      <c r="Q6" s="1">
        <v>10</v>
      </c>
      <c r="R6" s="1">
        <v>5</v>
      </c>
      <c r="S6" s="1">
        <v>6</v>
      </c>
      <c r="T6" s="1" t="str">
        <f t="shared" si="0"/>
        <v>Natus Vincere</v>
      </c>
      <c r="U6" s="1">
        <v>176</v>
      </c>
      <c r="V6" s="1">
        <v>22</v>
      </c>
      <c r="W6" s="1">
        <v>0</v>
      </c>
      <c r="X6" s="1">
        <v>0</v>
      </c>
      <c r="Y6" s="1">
        <v>7</v>
      </c>
      <c r="Z6" s="1">
        <v>33</v>
      </c>
      <c r="AA6" s="1">
        <v>87</v>
      </c>
      <c r="AB6" s="1">
        <v>20</v>
      </c>
      <c r="AC6" s="1">
        <v>1075.0999999999999</v>
      </c>
      <c r="AD6" s="1">
        <v>25458</v>
      </c>
      <c r="AE6" s="1">
        <v>2495</v>
      </c>
      <c r="AF6" s="1">
        <v>4</v>
      </c>
      <c r="AG6" s="1">
        <v>4</v>
      </c>
      <c r="AH6" s="1">
        <v>4</v>
      </c>
      <c r="AI6" s="1">
        <v>14</v>
      </c>
      <c r="AJ6" s="1">
        <v>151</v>
      </c>
      <c r="AK6" s="1">
        <v>136</v>
      </c>
      <c r="AL6" s="1">
        <v>70</v>
      </c>
      <c r="AM6" s="1">
        <v>1</v>
      </c>
      <c r="AN6" s="1">
        <v>43</v>
      </c>
      <c r="AO6" s="1">
        <v>25</v>
      </c>
      <c r="AP6" s="1">
        <v>3899</v>
      </c>
      <c r="AQ6" s="1">
        <v>680</v>
      </c>
      <c r="AR6" s="1">
        <v>26</v>
      </c>
      <c r="AT6" s="1">
        <v>0</v>
      </c>
    </row>
    <row r="7" spans="1:48" x14ac:dyDescent="0.2">
      <c r="A7" s="1" t="s">
        <v>64</v>
      </c>
      <c r="B7" s="1" t="s">
        <v>329</v>
      </c>
      <c r="C7" s="1" t="s">
        <v>46</v>
      </c>
      <c r="D7" s="1" t="s">
        <v>47</v>
      </c>
      <c r="E7" s="1" t="s">
        <v>61</v>
      </c>
      <c r="F7" s="1" t="s">
        <v>58</v>
      </c>
      <c r="G7" s="1" t="s">
        <v>50</v>
      </c>
      <c r="H7" s="1">
        <v>128</v>
      </c>
      <c r="I7" s="1">
        <v>128</v>
      </c>
      <c r="J7" s="1">
        <v>3091.3125</v>
      </c>
      <c r="K7" s="1">
        <v>395688</v>
      </c>
      <c r="L7" s="1" t="s">
        <v>52</v>
      </c>
      <c r="M7" s="1" t="s">
        <v>63</v>
      </c>
      <c r="N7" s="1">
        <v>16</v>
      </c>
      <c r="O7" s="1">
        <v>9</v>
      </c>
      <c r="P7" s="1">
        <v>13</v>
      </c>
      <c r="Q7" s="1">
        <v>2</v>
      </c>
      <c r="R7" s="1">
        <v>3</v>
      </c>
      <c r="S7" s="1">
        <v>7</v>
      </c>
      <c r="T7" s="1" t="str">
        <f t="shared" si="0"/>
        <v>Natus Vincere</v>
      </c>
      <c r="U7" s="1">
        <v>172</v>
      </c>
      <c r="V7" s="1">
        <v>40</v>
      </c>
      <c r="W7" s="1">
        <v>1</v>
      </c>
      <c r="X7" s="1">
        <v>3</v>
      </c>
      <c r="Y7" s="1">
        <v>5</v>
      </c>
      <c r="Z7" s="1">
        <v>33</v>
      </c>
      <c r="AA7" s="1">
        <v>74</v>
      </c>
      <c r="AB7" s="1">
        <v>35</v>
      </c>
      <c r="AC7" s="1">
        <v>1096.5999999999999</v>
      </c>
      <c r="AD7" s="1">
        <v>24665</v>
      </c>
      <c r="AE7" s="1">
        <v>2749</v>
      </c>
      <c r="AF7" s="1">
        <v>3</v>
      </c>
      <c r="AG7" s="1">
        <v>3</v>
      </c>
      <c r="AH7" s="1">
        <v>2</v>
      </c>
      <c r="AI7" s="1">
        <v>8</v>
      </c>
      <c r="AJ7" s="1">
        <v>154</v>
      </c>
      <c r="AK7" s="1">
        <v>116</v>
      </c>
      <c r="AL7" s="1">
        <v>82</v>
      </c>
      <c r="AM7" s="1">
        <v>4</v>
      </c>
      <c r="AN7" s="1">
        <v>18</v>
      </c>
      <c r="AO7" s="1">
        <v>55</v>
      </c>
      <c r="AP7" s="1">
        <v>4373</v>
      </c>
      <c r="AQ7" s="1">
        <v>692</v>
      </c>
      <c r="AR7" s="1">
        <v>25</v>
      </c>
      <c r="AT7" s="1">
        <v>0</v>
      </c>
    </row>
    <row r="8" spans="1:48" x14ac:dyDescent="0.2">
      <c r="A8" s="1" t="s">
        <v>65</v>
      </c>
      <c r="B8" s="1" t="s">
        <v>330</v>
      </c>
      <c r="C8" s="1" t="s">
        <v>46</v>
      </c>
      <c r="D8" s="1" t="s">
        <v>47</v>
      </c>
      <c r="E8" s="1" t="s">
        <v>66</v>
      </c>
      <c r="F8" s="1" t="s">
        <v>58</v>
      </c>
      <c r="G8" s="1" t="s">
        <v>50</v>
      </c>
      <c r="H8" s="1">
        <v>128</v>
      </c>
      <c r="I8" s="1">
        <v>128</v>
      </c>
      <c r="J8" s="1">
        <v>4390.2265625</v>
      </c>
      <c r="K8" s="1">
        <v>561949</v>
      </c>
      <c r="L8" s="1" t="s">
        <v>67</v>
      </c>
      <c r="M8" s="1" t="s">
        <v>51</v>
      </c>
      <c r="N8" s="1">
        <v>16</v>
      </c>
      <c r="O8" s="1">
        <v>19</v>
      </c>
      <c r="P8" s="1">
        <v>9</v>
      </c>
      <c r="Q8" s="1">
        <v>6</v>
      </c>
      <c r="R8" s="1">
        <v>6</v>
      </c>
      <c r="S8" s="1">
        <v>9</v>
      </c>
      <c r="T8" s="1" t="str">
        <f t="shared" si="0"/>
        <v>Luminosity Gaming</v>
      </c>
      <c r="U8" s="1">
        <v>249</v>
      </c>
      <c r="V8" s="1">
        <v>50</v>
      </c>
      <c r="W8" s="1">
        <v>0</v>
      </c>
      <c r="X8" s="1">
        <v>2</v>
      </c>
      <c r="Y8" s="1">
        <v>16</v>
      </c>
      <c r="Z8" s="1">
        <v>38</v>
      </c>
      <c r="AA8" s="1">
        <v>117</v>
      </c>
      <c r="AB8" s="1">
        <v>46</v>
      </c>
      <c r="AC8" s="1">
        <v>1139.5999999999999</v>
      </c>
      <c r="AD8" s="1">
        <v>37355</v>
      </c>
      <c r="AE8" s="1">
        <v>3672</v>
      </c>
      <c r="AF8" s="1">
        <v>9</v>
      </c>
      <c r="AG8" s="1">
        <v>11</v>
      </c>
      <c r="AH8" s="1">
        <v>4</v>
      </c>
      <c r="AI8" s="1">
        <v>21</v>
      </c>
      <c r="AJ8" s="1">
        <v>298</v>
      </c>
      <c r="AK8" s="1">
        <v>229</v>
      </c>
      <c r="AL8" s="1">
        <v>133</v>
      </c>
      <c r="AM8" s="1">
        <v>7</v>
      </c>
      <c r="AN8" s="1">
        <v>68</v>
      </c>
      <c r="AO8" s="1">
        <v>49</v>
      </c>
      <c r="AP8" s="1">
        <v>7322</v>
      </c>
      <c r="AQ8" s="1">
        <v>1031</v>
      </c>
      <c r="AR8" s="1">
        <v>36</v>
      </c>
      <c r="AT8" s="1">
        <v>0</v>
      </c>
    </row>
    <row r="9" spans="1:48" x14ac:dyDescent="0.2">
      <c r="A9" s="1" t="s">
        <v>68</v>
      </c>
      <c r="B9" s="1" t="s">
        <v>331</v>
      </c>
      <c r="C9" s="1" t="s">
        <v>46</v>
      </c>
      <c r="D9" s="1" t="s">
        <v>47</v>
      </c>
      <c r="E9" s="1" t="s">
        <v>54</v>
      </c>
      <c r="F9" s="1" t="s">
        <v>55</v>
      </c>
      <c r="G9" s="1" t="s">
        <v>50</v>
      </c>
      <c r="H9" s="1">
        <v>128</v>
      </c>
      <c r="I9" s="1">
        <v>128</v>
      </c>
      <c r="J9" s="1">
        <v>4424.390625</v>
      </c>
      <c r="K9" s="1">
        <v>566322</v>
      </c>
      <c r="L9" s="1" t="s">
        <v>67</v>
      </c>
      <c r="M9" s="1" t="s">
        <v>51</v>
      </c>
      <c r="N9" s="1">
        <v>15</v>
      </c>
      <c r="O9" s="1">
        <v>19</v>
      </c>
      <c r="P9" s="1">
        <v>7</v>
      </c>
      <c r="Q9" s="1">
        <v>8</v>
      </c>
      <c r="R9" s="1">
        <v>8</v>
      </c>
      <c r="S9" s="1">
        <v>7</v>
      </c>
      <c r="T9" s="1" t="str">
        <f t="shared" si="0"/>
        <v>Luminosity Gaming</v>
      </c>
      <c r="U9" s="1">
        <v>216</v>
      </c>
      <c r="V9" s="1">
        <v>44</v>
      </c>
      <c r="W9" s="1">
        <v>0</v>
      </c>
      <c r="X9" s="1">
        <v>3</v>
      </c>
      <c r="Y9" s="1">
        <v>10</v>
      </c>
      <c r="Z9" s="1">
        <v>36</v>
      </c>
      <c r="AA9" s="1">
        <v>102</v>
      </c>
      <c r="AB9" s="1">
        <v>36</v>
      </c>
      <c r="AC9" s="1">
        <v>971.4</v>
      </c>
      <c r="AD9" s="1">
        <v>31178</v>
      </c>
      <c r="AE9" s="1">
        <v>2821</v>
      </c>
      <c r="AF9" s="1">
        <v>4</v>
      </c>
      <c r="AG9" s="1">
        <v>2</v>
      </c>
      <c r="AH9" s="1">
        <v>10</v>
      </c>
      <c r="AI9" s="1">
        <v>18</v>
      </c>
      <c r="AJ9" s="1">
        <v>257</v>
      </c>
      <c r="AK9" s="1">
        <v>189</v>
      </c>
      <c r="AL9" s="1">
        <v>99</v>
      </c>
      <c r="AM9" s="1">
        <v>8</v>
      </c>
      <c r="AN9" s="1">
        <v>47</v>
      </c>
      <c r="AO9" s="1">
        <v>39</v>
      </c>
      <c r="AP9" s="1">
        <v>5201</v>
      </c>
      <c r="AQ9" s="1">
        <v>793</v>
      </c>
      <c r="AR9" s="1">
        <v>35</v>
      </c>
      <c r="AT9" s="1">
        <v>0</v>
      </c>
    </row>
    <row r="10" spans="1:48" x14ac:dyDescent="0.2">
      <c r="A10" s="1" t="s">
        <v>69</v>
      </c>
      <c r="B10" s="1" t="s">
        <v>332</v>
      </c>
      <c r="C10" s="1" t="s">
        <v>46</v>
      </c>
      <c r="D10" s="1" t="s">
        <v>47</v>
      </c>
      <c r="E10" s="1" t="s">
        <v>48</v>
      </c>
      <c r="F10" s="1" t="s">
        <v>58</v>
      </c>
      <c r="G10" s="1" t="s">
        <v>50</v>
      </c>
      <c r="H10" s="1">
        <v>128</v>
      </c>
      <c r="I10" s="1">
        <v>128</v>
      </c>
      <c r="J10" s="1">
        <v>3054.0859375</v>
      </c>
      <c r="K10" s="1">
        <v>390923</v>
      </c>
      <c r="L10" s="1" t="s">
        <v>63</v>
      </c>
      <c r="M10" s="1" t="s">
        <v>70</v>
      </c>
      <c r="N10" s="1">
        <v>16</v>
      </c>
      <c r="O10" s="1">
        <v>9</v>
      </c>
      <c r="P10" s="1">
        <v>9</v>
      </c>
      <c r="Q10" s="1">
        <v>6</v>
      </c>
      <c r="R10" s="1">
        <v>7</v>
      </c>
      <c r="S10" s="1">
        <v>3</v>
      </c>
      <c r="T10" s="1" t="str">
        <f t="shared" si="0"/>
        <v>Ninjas in Pyjamas</v>
      </c>
      <c r="U10" s="1">
        <v>168</v>
      </c>
      <c r="V10" s="1">
        <v>36</v>
      </c>
      <c r="W10" s="1">
        <v>0</v>
      </c>
      <c r="X10" s="1">
        <v>1</v>
      </c>
      <c r="Y10" s="1">
        <v>10</v>
      </c>
      <c r="Z10" s="1">
        <v>29</v>
      </c>
      <c r="AA10" s="1">
        <v>76</v>
      </c>
      <c r="AB10" s="1">
        <v>34</v>
      </c>
      <c r="AC10" s="1">
        <v>1022.9</v>
      </c>
      <c r="AD10" s="1">
        <v>23161</v>
      </c>
      <c r="AE10" s="1">
        <v>2412</v>
      </c>
      <c r="AF10" s="1">
        <v>2</v>
      </c>
      <c r="AG10" s="1">
        <v>3</v>
      </c>
      <c r="AH10" s="1">
        <v>4</v>
      </c>
      <c r="AI10" s="1">
        <v>14</v>
      </c>
      <c r="AJ10" s="1">
        <v>173</v>
      </c>
      <c r="AK10" s="1">
        <v>123</v>
      </c>
      <c r="AL10" s="1">
        <v>62</v>
      </c>
      <c r="AM10" s="1">
        <v>3</v>
      </c>
      <c r="AN10" s="1">
        <v>58</v>
      </c>
      <c r="AO10" s="1">
        <v>20</v>
      </c>
      <c r="AP10" s="1">
        <v>3661</v>
      </c>
      <c r="AQ10" s="1">
        <v>674</v>
      </c>
      <c r="AR10" s="1">
        <v>25</v>
      </c>
      <c r="AT10" s="1">
        <v>0</v>
      </c>
    </row>
    <row r="11" spans="1:48" x14ac:dyDescent="0.2">
      <c r="A11" s="1" t="s">
        <v>71</v>
      </c>
      <c r="B11" s="1" t="s">
        <v>333</v>
      </c>
      <c r="C11" s="1" t="s">
        <v>46</v>
      </c>
      <c r="D11" s="1" t="s">
        <v>47</v>
      </c>
      <c r="E11" s="1" t="s">
        <v>66</v>
      </c>
      <c r="F11" s="1" t="s">
        <v>55</v>
      </c>
      <c r="G11" s="1" t="s">
        <v>50</v>
      </c>
      <c r="H11" s="1">
        <v>128</v>
      </c>
      <c r="I11" s="1">
        <v>128</v>
      </c>
      <c r="J11" s="1">
        <v>3593.5390625</v>
      </c>
      <c r="K11" s="1">
        <v>459973</v>
      </c>
      <c r="L11" s="1" t="s">
        <v>70</v>
      </c>
      <c r="M11" s="1" t="s">
        <v>63</v>
      </c>
      <c r="N11" s="1">
        <v>16</v>
      </c>
      <c r="O11" s="1">
        <v>12</v>
      </c>
      <c r="P11" s="1">
        <v>8</v>
      </c>
      <c r="Q11" s="1">
        <v>7</v>
      </c>
      <c r="R11" s="1">
        <v>8</v>
      </c>
      <c r="S11" s="1">
        <v>5</v>
      </c>
      <c r="T11" s="1" t="str">
        <f t="shared" si="0"/>
        <v>mousesports</v>
      </c>
      <c r="U11" s="1">
        <v>197</v>
      </c>
      <c r="V11" s="1">
        <v>36</v>
      </c>
      <c r="W11" s="1">
        <v>0</v>
      </c>
      <c r="X11" s="1">
        <v>1</v>
      </c>
      <c r="Y11" s="1">
        <v>12</v>
      </c>
      <c r="Z11" s="1">
        <v>31</v>
      </c>
      <c r="AA11" s="1">
        <v>95</v>
      </c>
      <c r="AB11" s="1">
        <v>45</v>
      </c>
      <c r="AC11" s="1">
        <v>1066.4000000000001</v>
      </c>
      <c r="AD11" s="1">
        <v>27318</v>
      </c>
      <c r="AE11" s="1">
        <v>2542</v>
      </c>
      <c r="AF11" s="1">
        <v>4</v>
      </c>
      <c r="AG11" s="1">
        <v>2</v>
      </c>
      <c r="AH11" s="1">
        <v>2</v>
      </c>
      <c r="AI11" s="1">
        <v>14</v>
      </c>
      <c r="AJ11" s="1">
        <v>205</v>
      </c>
      <c r="AK11" s="1">
        <v>161</v>
      </c>
      <c r="AL11" s="1">
        <v>82</v>
      </c>
      <c r="AM11" s="1">
        <v>1</v>
      </c>
      <c r="AN11" s="1">
        <v>64</v>
      </c>
      <c r="AO11" s="1">
        <v>25</v>
      </c>
      <c r="AP11" s="1">
        <v>4723</v>
      </c>
      <c r="AQ11" s="1">
        <v>758</v>
      </c>
      <c r="AR11" s="1">
        <v>28</v>
      </c>
      <c r="AT11" s="1">
        <v>0</v>
      </c>
    </row>
    <row r="12" spans="1:48" x14ac:dyDescent="0.2">
      <c r="A12" s="1" t="s">
        <v>72</v>
      </c>
      <c r="B12" s="1" t="s">
        <v>334</v>
      </c>
      <c r="C12" s="1" t="s">
        <v>46</v>
      </c>
      <c r="D12" s="1" t="s">
        <v>47</v>
      </c>
      <c r="E12" s="1" t="s">
        <v>73</v>
      </c>
      <c r="F12" s="1" t="s">
        <v>58</v>
      </c>
      <c r="G12" s="1" t="s">
        <v>50</v>
      </c>
      <c r="H12" s="1">
        <v>128</v>
      </c>
      <c r="I12" s="1">
        <v>128</v>
      </c>
      <c r="J12" s="1">
        <v>2463.671875</v>
      </c>
      <c r="K12" s="1">
        <v>315350</v>
      </c>
      <c r="L12" s="1" t="s">
        <v>70</v>
      </c>
      <c r="M12" s="1" t="s">
        <v>63</v>
      </c>
      <c r="N12" s="1">
        <v>6</v>
      </c>
      <c r="O12" s="1">
        <v>16</v>
      </c>
      <c r="P12" s="1">
        <v>5</v>
      </c>
      <c r="Q12" s="1">
        <v>11</v>
      </c>
      <c r="R12" s="1">
        <v>1</v>
      </c>
      <c r="S12" s="1">
        <v>5</v>
      </c>
      <c r="T12" s="1" t="str">
        <f t="shared" si="0"/>
        <v>Ninjas in Pyjamas</v>
      </c>
      <c r="U12" s="1">
        <v>157</v>
      </c>
      <c r="V12" s="1">
        <v>33</v>
      </c>
      <c r="W12" s="1">
        <v>0</v>
      </c>
      <c r="X12" s="1">
        <v>0</v>
      </c>
      <c r="Y12" s="1">
        <v>8</v>
      </c>
      <c r="Z12" s="1">
        <v>31</v>
      </c>
      <c r="AA12" s="1">
        <v>71</v>
      </c>
      <c r="AB12" s="1">
        <v>33</v>
      </c>
      <c r="AC12" s="1">
        <v>1092.7</v>
      </c>
      <c r="AD12" s="1">
        <v>21862</v>
      </c>
      <c r="AE12" s="1">
        <v>2177</v>
      </c>
      <c r="AF12" s="1">
        <v>4</v>
      </c>
      <c r="AG12" s="1">
        <v>0</v>
      </c>
      <c r="AH12" s="1">
        <v>5</v>
      </c>
      <c r="AI12" s="1">
        <v>9</v>
      </c>
      <c r="AJ12" s="1">
        <v>147</v>
      </c>
      <c r="AK12" s="1">
        <v>118</v>
      </c>
      <c r="AL12" s="1">
        <v>66</v>
      </c>
      <c r="AM12" s="1">
        <v>0</v>
      </c>
      <c r="AN12" s="1">
        <v>42</v>
      </c>
      <c r="AO12" s="1">
        <v>27</v>
      </c>
      <c r="AP12" s="1">
        <v>3438</v>
      </c>
      <c r="AQ12" s="1">
        <v>645</v>
      </c>
      <c r="AR12" s="1">
        <v>22</v>
      </c>
      <c r="AT12" s="1">
        <v>0</v>
      </c>
    </row>
    <row r="13" spans="1:48" x14ac:dyDescent="0.2">
      <c r="A13" s="1" t="s">
        <v>74</v>
      </c>
      <c r="B13" s="1" t="s">
        <v>335</v>
      </c>
      <c r="C13" s="1" t="s">
        <v>46</v>
      </c>
      <c r="D13" s="1" t="s">
        <v>47</v>
      </c>
      <c r="E13" s="1" t="s">
        <v>73</v>
      </c>
      <c r="F13" s="1" t="s">
        <v>58</v>
      </c>
      <c r="G13" s="1" t="s">
        <v>50</v>
      </c>
      <c r="H13" s="1">
        <v>128</v>
      </c>
      <c r="I13" s="1">
        <v>128</v>
      </c>
      <c r="J13" s="1">
        <v>4275.8984375</v>
      </c>
      <c r="K13" s="1">
        <v>547315</v>
      </c>
      <c r="L13" s="1" t="s">
        <v>75</v>
      </c>
      <c r="M13" s="1" t="s">
        <v>76</v>
      </c>
      <c r="N13" s="1">
        <v>7</v>
      </c>
      <c r="O13" s="1">
        <v>16</v>
      </c>
      <c r="P13" s="1">
        <v>5</v>
      </c>
      <c r="Q13" s="1">
        <v>10</v>
      </c>
      <c r="R13" s="1">
        <v>2</v>
      </c>
      <c r="S13" s="1">
        <v>6</v>
      </c>
      <c r="T13" s="1" t="str">
        <f t="shared" si="0"/>
        <v>Virtus.Pro</v>
      </c>
      <c r="U13" s="1">
        <v>158</v>
      </c>
      <c r="V13" s="1">
        <v>27</v>
      </c>
      <c r="W13" s="1">
        <v>0</v>
      </c>
      <c r="X13" s="1">
        <v>1</v>
      </c>
      <c r="Y13" s="1">
        <v>5</v>
      </c>
      <c r="Z13" s="1">
        <v>31</v>
      </c>
      <c r="AA13" s="1">
        <v>77</v>
      </c>
      <c r="AB13" s="1">
        <v>29</v>
      </c>
      <c r="AC13" s="1">
        <v>1052.8</v>
      </c>
      <c r="AD13" s="1">
        <v>21974</v>
      </c>
      <c r="AE13" s="1">
        <v>2240</v>
      </c>
      <c r="AF13" s="1">
        <v>5</v>
      </c>
      <c r="AG13" s="1">
        <v>3</v>
      </c>
      <c r="AH13" s="1">
        <v>2</v>
      </c>
      <c r="AI13" s="1">
        <v>13</v>
      </c>
      <c r="AJ13" s="1">
        <v>150</v>
      </c>
      <c r="AK13" s="1">
        <v>128</v>
      </c>
      <c r="AL13" s="1">
        <v>72</v>
      </c>
      <c r="AM13" s="1">
        <v>18</v>
      </c>
      <c r="AN13" s="1">
        <v>46</v>
      </c>
      <c r="AO13" s="1">
        <v>35</v>
      </c>
      <c r="AP13" s="1">
        <v>3852</v>
      </c>
      <c r="AQ13" s="1">
        <v>634</v>
      </c>
      <c r="AR13" s="1">
        <v>23</v>
      </c>
      <c r="AT13" s="1">
        <v>0</v>
      </c>
    </row>
    <row r="14" spans="1:48" x14ac:dyDescent="0.2">
      <c r="A14" s="1" t="s">
        <v>77</v>
      </c>
      <c r="B14" s="1" t="s">
        <v>336</v>
      </c>
      <c r="C14" s="1" t="s">
        <v>46</v>
      </c>
      <c r="D14" s="1" t="s">
        <v>47</v>
      </c>
      <c r="E14" s="1" t="s">
        <v>61</v>
      </c>
      <c r="F14" s="1" t="s">
        <v>49</v>
      </c>
      <c r="G14" s="1" t="s">
        <v>50</v>
      </c>
      <c r="H14" s="1">
        <v>128</v>
      </c>
      <c r="I14" s="1">
        <v>128</v>
      </c>
      <c r="J14" s="1">
        <v>2975.6640625</v>
      </c>
      <c r="K14" s="1">
        <v>380885</v>
      </c>
      <c r="L14" s="1" t="s">
        <v>76</v>
      </c>
      <c r="M14" s="1" t="s">
        <v>75</v>
      </c>
      <c r="N14" s="1">
        <v>9</v>
      </c>
      <c r="O14" s="1">
        <v>16</v>
      </c>
      <c r="P14" s="1">
        <v>8</v>
      </c>
      <c r="Q14" s="1">
        <v>7</v>
      </c>
      <c r="R14" s="1">
        <v>1</v>
      </c>
      <c r="S14" s="1">
        <v>9</v>
      </c>
      <c r="T14" s="1" t="str">
        <f t="shared" si="0"/>
        <v>G2 Esports</v>
      </c>
      <c r="U14" s="1">
        <v>170</v>
      </c>
      <c r="V14" s="1">
        <v>36</v>
      </c>
      <c r="W14" s="1">
        <v>0</v>
      </c>
      <c r="X14" s="1">
        <v>2</v>
      </c>
      <c r="Y14" s="1">
        <v>7</v>
      </c>
      <c r="Z14" s="1">
        <v>36</v>
      </c>
      <c r="AA14" s="1">
        <v>69</v>
      </c>
      <c r="AB14" s="1">
        <v>34</v>
      </c>
      <c r="AC14" s="1">
        <v>1040.4000000000001</v>
      </c>
      <c r="AD14" s="1">
        <v>23267</v>
      </c>
      <c r="AE14" s="1">
        <v>2744</v>
      </c>
      <c r="AF14" s="1">
        <v>6</v>
      </c>
      <c r="AG14" s="1">
        <v>4</v>
      </c>
      <c r="AH14" s="1">
        <v>2</v>
      </c>
      <c r="AI14" s="1">
        <v>12</v>
      </c>
      <c r="AJ14" s="1">
        <v>172</v>
      </c>
      <c r="AK14" s="1">
        <v>133</v>
      </c>
      <c r="AL14" s="1">
        <v>88</v>
      </c>
      <c r="AM14" s="1">
        <v>21</v>
      </c>
      <c r="AN14" s="1">
        <v>38</v>
      </c>
      <c r="AO14" s="1">
        <v>66</v>
      </c>
      <c r="AP14" s="1">
        <v>5344</v>
      </c>
      <c r="AQ14" s="1">
        <v>772</v>
      </c>
      <c r="AR14" s="1">
        <v>25</v>
      </c>
      <c r="AT14" s="1">
        <v>0</v>
      </c>
    </row>
    <row r="15" spans="1:48" x14ac:dyDescent="0.2">
      <c r="A15" s="1" t="s">
        <v>78</v>
      </c>
      <c r="B15" s="1" t="s">
        <v>337</v>
      </c>
      <c r="C15" s="1" t="s">
        <v>46</v>
      </c>
      <c r="D15" s="1" t="s">
        <v>47</v>
      </c>
      <c r="E15" s="1" t="s">
        <v>79</v>
      </c>
      <c r="F15" s="1" t="s">
        <v>58</v>
      </c>
      <c r="G15" s="1" t="s">
        <v>50</v>
      </c>
      <c r="H15" s="1">
        <v>128</v>
      </c>
      <c r="I15" s="1">
        <v>128</v>
      </c>
      <c r="J15" s="1">
        <v>2929.8828125</v>
      </c>
      <c r="K15" s="1">
        <v>375025</v>
      </c>
      <c r="L15" s="1" t="s">
        <v>75</v>
      </c>
      <c r="M15" s="1" t="s">
        <v>76</v>
      </c>
      <c r="N15" s="1">
        <v>9</v>
      </c>
      <c r="O15" s="1">
        <v>16</v>
      </c>
      <c r="P15" s="1">
        <v>5</v>
      </c>
      <c r="Q15" s="1">
        <v>10</v>
      </c>
      <c r="R15" s="1">
        <v>4</v>
      </c>
      <c r="S15" s="1">
        <v>6</v>
      </c>
      <c r="T15" s="1" t="str">
        <f t="shared" si="0"/>
        <v>Virtus.Pro</v>
      </c>
      <c r="U15" s="1">
        <v>162</v>
      </c>
      <c r="V15" s="1">
        <v>39</v>
      </c>
      <c r="W15" s="1">
        <v>0</v>
      </c>
      <c r="X15" s="1">
        <v>1</v>
      </c>
      <c r="Y15" s="1">
        <v>6</v>
      </c>
      <c r="Z15" s="1">
        <v>37</v>
      </c>
      <c r="AA15" s="1">
        <v>61</v>
      </c>
      <c r="AB15" s="1">
        <v>29</v>
      </c>
      <c r="AC15" s="1">
        <v>1023.4</v>
      </c>
      <c r="AD15" s="1">
        <v>23384</v>
      </c>
      <c r="AE15" s="1">
        <v>2202</v>
      </c>
      <c r="AF15" s="1">
        <v>4</v>
      </c>
      <c r="AG15" s="1">
        <v>3</v>
      </c>
      <c r="AH15" s="1">
        <v>4</v>
      </c>
      <c r="AI15" s="1">
        <v>14</v>
      </c>
      <c r="AJ15" s="1">
        <v>171</v>
      </c>
      <c r="AK15" s="1">
        <v>115</v>
      </c>
      <c r="AL15" s="1">
        <v>69</v>
      </c>
      <c r="AM15" s="1">
        <v>17</v>
      </c>
      <c r="AN15" s="1">
        <v>40</v>
      </c>
      <c r="AO15" s="1">
        <v>33</v>
      </c>
      <c r="AP15" s="1">
        <v>3661</v>
      </c>
      <c r="AQ15" s="1">
        <v>652</v>
      </c>
      <c r="AR15" s="1">
        <v>25</v>
      </c>
      <c r="AT15" s="1">
        <v>0</v>
      </c>
    </row>
    <row r="16" spans="1:48" x14ac:dyDescent="0.2">
      <c r="A16" s="1" t="s">
        <v>80</v>
      </c>
      <c r="B16" s="1" t="s">
        <v>338</v>
      </c>
      <c r="C16" s="1" t="s">
        <v>46</v>
      </c>
      <c r="D16" s="1" t="s">
        <v>47</v>
      </c>
      <c r="E16" s="1" t="s">
        <v>48</v>
      </c>
      <c r="F16" s="1" t="s">
        <v>58</v>
      </c>
      <c r="G16" s="1" t="s">
        <v>50</v>
      </c>
      <c r="H16" s="1">
        <v>128</v>
      </c>
      <c r="I16" s="1">
        <v>128</v>
      </c>
      <c r="J16" s="1">
        <v>3667.1875</v>
      </c>
      <c r="K16" s="1">
        <v>469400</v>
      </c>
      <c r="L16" s="1" t="s">
        <v>76</v>
      </c>
      <c r="M16" s="1" t="s">
        <v>51</v>
      </c>
      <c r="N16" s="1">
        <v>11</v>
      </c>
      <c r="O16" s="1">
        <v>16</v>
      </c>
      <c r="P16" s="1">
        <v>3</v>
      </c>
      <c r="Q16" s="1">
        <v>12</v>
      </c>
      <c r="R16" s="1">
        <v>8</v>
      </c>
      <c r="S16" s="1">
        <v>4</v>
      </c>
      <c r="T16" s="1" t="str">
        <f t="shared" si="0"/>
        <v>Luminosity Gaming</v>
      </c>
      <c r="U16" s="1">
        <v>179</v>
      </c>
      <c r="V16" s="1">
        <v>32</v>
      </c>
      <c r="W16" s="1">
        <v>0</v>
      </c>
      <c r="X16" s="1">
        <v>0</v>
      </c>
      <c r="Y16" s="1">
        <v>10</v>
      </c>
      <c r="Z16" s="1">
        <v>32</v>
      </c>
      <c r="AA16" s="1">
        <v>85</v>
      </c>
      <c r="AB16" s="1">
        <v>21</v>
      </c>
      <c r="AC16" s="1">
        <v>1157.8</v>
      </c>
      <c r="AD16" s="1">
        <v>28613</v>
      </c>
      <c r="AE16" s="1">
        <v>2647</v>
      </c>
      <c r="AF16" s="1">
        <v>5</v>
      </c>
      <c r="AG16" s="1">
        <v>1</v>
      </c>
      <c r="AH16" s="1">
        <v>10</v>
      </c>
      <c r="AI16" s="1">
        <v>19</v>
      </c>
      <c r="AJ16" s="1">
        <v>230</v>
      </c>
      <c r="AK16" s="1">
        <v>140</v>
      </c>
      <c r="AL16" s="1">
        <v>65</v>
      </c>
      <c r="AM16" s="1">
        <v>14</v>
      </c>
      <c r="AN16" s="1">
        <v>74</v>
      </c>
      <c r="AO16" s="1">
        <v>15</v>
      </c>
      <c r="AP16" s="1">
        <v>4782</v>
      </c>
      <c r="AQ16" s="1">
        <v>704</v>
      </c>
      <c r="AR16" s="1">
        <v>27</v>
      </c>
      <c r="AT16" s="1">
        <v>0</v>
      </c>
    </row>
    <row r="17" spans="1:46" x14ac:dyDescent="0.2">
      <c r="A17" s="1" t="s">
        <v>81</v>
      </c>
      <c r="B17" s="1" t="s">
        <v>339</v>
      </c>
      <c r="C17" s="1" t="s">
        <v>46</v>
      </c>
      <c r="D17" s="1" t="s">
        <v>47</v>
      </c>
      <c r="E17" s="1" t="s">
        <v>73</v>
      </c>
      <c r="F17" s="1" t="s">
        <v>55</v>
      </c>
      <c r="G17" s="1" t="s">
        <v>50</v>
      </c>
      <c r="H17" s="1">
        <v>128</v>
      </c>
      <c r="I17" s="1">
        <v>128</v>
      </c>
      <c r="J17" s="1">
        <v>3149.3046875</v>
      </c>
      <c r="K17" s="1">
        <v>403111</v>
      </c>
      <c r="L17" s="1" t="s">
        <v>51</v>
      </c>
      <c r="M17" s="1" t="s">
        <v>76</v>
      </c>
      <c r="N17" s="1">
        <v>16</v>
      </c>
      <c r="O17" s="1">
        <v>10</v>
      </c>
      <c r="P17" s="1">
        <v>11</v>
      </c>
      <c r="Q17" s="1">
        <v>4</v>
      </c>
      <c r="R17" s="1">
        <v>5</v>
      </c>
      <c r="S17" s="1">
        <v>6</v>
      </c>
      <c r="T17" s="1" t="str">
        <f t="shared" si="0"/>
        <v>Luminosity Gaming</v>
      </c>
      <c r="U17" s="1">
        <v>185</v>
      </c>
      <c r="V17" s="1">
        <v>36</v>
      </c>
      <c r="W17" s="1">
        <v>0</v>
      </c>
      <c r="X17" s="1">
        <v>2</v>
      </c>
      <c r="Y17" s="1">
        <v>8</v>
      </c>
      <c r="Z17" s="1">
        <v>36</v>
      </c>
      <c r="AA17" s="1">
        <v>81</v>
      </c>
      <c r="AB17" s="1">
        <v>38</v>
      </c>
      <c r="AC17" s="1">
        <v>1116</v>
      </c>
      <c r="AD17" s="1">
        <v>26231</v>
      </c>
      <c r="AE17" s="1">
        <v>2784</v>
      </c>
      <c r="AF17" s="1">
        <v>4</v>
      </c>
      <c r="AG17" s="1">
        <v>4</v>
      </c>
      <c r="AH17" s="1">
        <v>2</v>
      </c>
      <c r="AI17" s="1">
        <v>10</v>
      </c>
      <c r="AJ17" s="1">
        <v>217</v>
      </c>
      <c r="AK17" s="1">
        <v>161</v>
      </c>
      <c r="AL17" s="1">
        <v>84</v>
      </c>
      <c r="AM17" s="1">
        <v>14</v>
      </c>
      <c r="AN17" s="1">
        <v>42</v>
      </c>
      <c r="AO17" s="1">
        <v>55</v>
      </c>
      <c r="AP17" s="1">
        <v>4661</v>
      </c>
      <c r="AQ17" s="1">
        <v>722</v>
      </c>
      <c r="AR17" s="1">
        <v>26</v>
      </c>
      <c r="AT17" s="1">
        <v>0</v>
      </c>
    </row>
    <row r="18" spans="1:46" x14ac:dyDescent="0.2">
      <c r="A18" s="1" t="s">
        <v>82</v>
      </c>
      <c r="B18" s="1" t="s">
        <v>340</v>
      </c>
      <c r="C18" s="1" t="s">
        <v>46</v>
      </c>
      <c r="D18" s="1" t="s">
        <v>47</v>
      </c>
      <c r="E18" s="1" t="s">
        <v>66</v>
      </c>
      <c r="F18" s="1" t="s">
        <v>58</v>
      </c>
      <c r="G18" s="1" t="s">
        <v>50</v>
      </c>
      <c r="H18" s="1">
        <v>128</v>
      </c>
      <c r="I18" s="1">
        <v>128</v>
      </c>
      <c r="J18" s="1">
        <v>4662.171875</v>
      </c>
      <c r="K18" s="1">
        <v>596758</v>
      </c>
      <c r="L18" s="1" t="s">
        <v>51</v>
      </c>
      <c r="M18" s="1" t="s">
        <v>76</v>
      </c>
      <c r="N18" s="1">
        <v>17</v>
      </c>
      <c r="O18" s="1">
        <v>19</v>
      </c>
      <c r="P18" s="1">
        <v>5</v>
      </c>
      <c r="Q18" s="1">
        <v>10</v>
      </c>
      <c r="R18" s="1">
        <v>10</v>
      </c>
      <c r="S18" s="1">
        <v>5</v>
      </c>
      <c r="T18" s="1" t="str">
        <f t="shared" si="0"/>
        <v>Virtus.Pro</v>
      </c>
      <c r="U18" s="1">
        <v>245</v>
      </c>
      <c r="V18" s="1">
        <v>40</v>
      </c>
      <c r="W18" s="1">
        <v>0</v>
      </c>
      <c r="X18" s="1">
        <v>0</v>
      </c>
      <c r="Y18" s="1">
        <v>13</v>
      </c>
      <c r="Z18" s="1">
        <v>57</v>
      </c>
      <c r="AA18" s="1">
        <v>92</v>
      </c>
      <c r="AB18" s="1">
        <v>34</v>
      </c>
      <c r="AC18" s="1">
        <v>1069.2</v>
      </c>
      <c r="AD18" s="1">
        <v>35956</v>
      </c>
      <c r="AE18" s="1">
        <v>3605</v>
      </c>
      <c r="AF18" s="1">
        <v>6</v>
      </c>
      <c r="AG18" s="1">
        <v>3</v>
      </c>
      <c r="AH18" s="1">
        <v>3</v>
      </c>
      <c r="AI18" s="1">
        <v>20</v>
      </c>
      <c r="AJ18" s="1">
        <v>288</v>
      </c>
      <c r="AK18" s="1">
        <v>218</v>
      </c>
      <c r="AL18" s="1">
        <v>125</v>
      </c>
      <c r="AM18" s="1">
        <v>21</v>
      </c>
      <c r="AN18" s="1">
        <v>101</v>
      </c>
      <c r="AO18" s="1">
        <v>48</v>
      </c>
      <c r="AP18" s="1">
        <v>7351</v>
      </c>
      <c r="AQ18" s="1">
        <v>972</v>
      </c>
      <c r="AR18" s="1">
        <v>37</v>
      </c>
      <c r="AT18" s="1">
        <v>0</v>
      </c>
    </row>
    <row r="19" spans="1:46" x14ac:dyDescent="0.2">
      <c r="A19" s="1" t="s">
        <v>83</v>
      </c>
      <c r="B19" s="1" t="s">
        <v>341</v>
      </c>
      <c r="C19" s="1" t="s">
        <v>46</v>
      </c>
      <c r="D19" s="1" t="s">
        <v>47</v>
      </c>
      <c r="E19" s="1" t="s">
        <v>54</v>
      </c>
      <c r="F19" s="1" t="s">
        <v>49</v>
      </c>
      <c r="G19" s="1" t="s">
        <v>50</v>
      </c>
      <c r="H19" s="1">
        <v>128</v>
      </c>
      <c r="I19" s="1">
        <v>128</v>
      </c>
      <c r="J19" s="1">
        <v>3256.359375</v>
      </c>
      <c r="K19" s="1">
        <v>416814</v>
      </c>
      <c r="L19" s="1" t="s">
        <v>84</v>
      </c>
      <c r="M19" s="1" t="s">
        <v>85</v>
      </c>
      <c r="N19" s="1">
        <v>10</v>
      </c>
      <c r="O19" s="1">
        <v>16</v>
      </c>
      <c r="P19" s="1">
        <v>6</v>
      </c>
      <c r="Q19" s="1">
        <v>9</v>
      </c>
      <c r="R19" s="1">
        <v>4</v>
      </c>
      <c r="S19" s="1">
        <v>7</v>
      </c>
      <c r="T19" s="1" t="str">
        <f t="shared" si="0"/>
        <v>Counter Logic Gaming</v>
      </c>
      <c r="U19" s="1">
        <v>184</v>
      </c>
      <c r="V19" s="1">
        <v>37</v>
      </c>
      <c r="W19" s="1">
        <v>0</v>
      </c>
      <c r="X19" s="1">
        <v>2</v>
      </c>
      <c r="Y19" s="1">
        <v>13</v>
      </c>
      <c r="Z19" s="1">
        <v>27</v>
      </c>
      <c r="AA19" s="1">
        <v>83</v>
      </c>
      <c r="AB19" s="1">
        <v>27</v>
      </c>
      <c r="AC19" s="1">
        <v>1115.9000000000001</v>
      </c>
      <c r="AD19" s="1">
        <v>26528</v>
      </c>
      <c r="AE19" s="1">
        <v>2485</v>
      </c>
      <c r="AF19" s="1">
        <v>5</v>
      </c>
      <c r="AG19" s="1">
        <v>2</v>
      </c>
      <c r="AH19" s="1">
        <v>3</v>
      </c>
      <c r="AI19" s="1">
        <v>14</v>
      </c>
      <c r="AJ19" s="1">
        <v>159</v>
      </c>
      <c r="AK19" s="1">
        <v>151</v>
      </c>
      <c r="AL19" s="1">
        <v>78</v>
      </c>
      <c r="AM19" s="1">
        <v>1</v>
      </c>
      <c r="AN19" s="1">
        <v>44</v>
      </c>
      <c r="AO19" s="1">
        <v>31</v>
      </c>
      <c r="AP19" s="1">
        <v>4002</v>
      </c>
      <c r="AQ19" s="1">
        <v>673</v>
      </c>
      <c r="AR19" s="1">
        <v>26</v>
      </c>
      <c r="AT19" s="1">
        <v>0</v>
      </c>
    </row>
    <row r="20" spans="1:46" x14ac:dyDescent="0.2">
      <c r="A20" s="1" t="s">
        <v>86</v>
      </c>
      <c r="B20" s="1" t="s">
        <v>342</v>
      </c>
      <c r="C20" s="1" t="s">
        <v>46</v>
      </c>
      <c r="D20" s="1" t="s">
        <v>47</v>
      </c>
      <c r="E20" s="1" t="s">
        <v>73</v>
      </c>
      <c r="F20" s="1" t="s">
        <v>58</v>
      </c>
      <c r="G20" s="1" t="s">
        <v>50</v>
      </c>
      <c r="H20" s="1">
        <v>128</v>
      </c>
      <c r="I20" s="1">
        <v>128</v>
      </c>
      <c r="J20" s="1">
        <v>3686.59375</v>
      </c>
      <c r="K20" s="1">
        <v>471884</v>
      </c>
      <c r="L20" s="1" t="s">
        <v>85</v>
      </c>
      <c r="M20" s="1" t="s">
        <v>84</v>
      </c>
      <c r="N20" s="1">
        <v>16</v>
      </c>
      <c r="O20" s="1">
        <v>11</v>
      </c>
      <c r="P20" s="1">
        <v>11</v>
      </c>
      <c r="Q20" s="1">
        <v>4</v>
      </c>
      <c r="R20" s="1">
        <v>5</v>
      </c>
      <c r="S20" s="1">
        <v>7</v>
      </c>
      <c r="T20" s="1" t="str">
        <f t="shared" si="0"/>
        <v>Counter Logic Gaming</v>
      </c>
      <c r="U20" s="1">
        <v>178</v>
      </c>
      <c r="V20" s="1">
        <v>33</v>
      </c>
      <c r="W20" s="1">
        <v>0</v>
      </c>
      <c r="X20" s="1">
        <v>1</v>
      </c>
      <c r="Y20" s="1">
        <v>10</v>
      </c>
      <c r="Z20" s="1">
        <v>33</v>
      </c>
      <c r="AA20" s="1">
        <v>78</v>
      </c>
      <c r="AB20" s="1">
        <v>22</v>
      </c>
      <c r="AC20" s="1">
        <v>1058.8</v>
      </c>
      <c r="AD20" s="1">
        <v>25868</v>
      </c>
      <c r="AE20" s="1">
        <v>2720</v>
      </c>
      <c r="AF20" s="1">
        <v>3</v>
      </c>
      <c r="AG20" s="1">
        <v>3</v>
      </c>
      <c r="AH20" s="1">
        <v>4</v>
      </c>
      <c r="AI20" s="1">
        <v>9</v>
      </c>
      <c r="AJ20" s="1">
        <v>162</v>
      </c>
      <c r="AK20" s="1">
        <v>157</v>
      </c>
      <c r="AL20" s="1">
        <v>108</v>
      </c>
      <c r="AM20" s="1">
        <v>3</v>
      </c>
      <c r="AN20" s="1">
        <v>35</v>
      </c>
      <c r="AO20" s="1">
        <v>45</v>
      </c>
      <c r="AP20" s="1">
        <v>5519</v>
      </c>
      <c r="AQ20" s="1">
        <v>736</v>
      </c>
      <c r="AR20" s="1">
        <v>27</v>
      </c>
      <c r="AT20" s="1">
        <v>0</v>
      </c>
    </row>
    <row r="21" spans="1:46" x14ac:dyDescent="0.2">
      <c r="A21" s="1" t="s">
        <v>87</v>
      </c>
      <c r="B21" s="1" t="s">
        <v>343</v>
      </c>
      <c r="C21" s="1" t="s">
        <v>46</v>
      </c>
      <c r="D21" s="1" t="s">
        <v>47</v>
      </c>
      <c r="E21" s="1" t="s">
        <v>66</v>
      </c>
      <c r="F21" s="1" t="s">
        <v>49</v>
      </c>
      <c r="G21" s="1" t="s">
        <v>50</v>
      </c>
      <c r="H21" s="1">
        <v>128</v>
      </c>
      <c r="I21" s="1">
        <v>128</v>
      </c>
      <c r="J21" s="1">
        <v>3801.8359375</v>
      </c>
      <c r="K21" s="1">
        <v>486635</v>
      </c>
      <c r="L21" s="1" t="s">
        <v>85</v>
      </c>
      <c r="M21" s="1" t="s">
        <v>84</v>
      </c>
      <c r="N21" s="1">
        <v>13</v>
      </c>
      <c r="O21" s="1">
        <v>16</v>
      </c>
      <c r="P21" s="1">
        <v>5</v>
      </c>
      <c r="Q21" s="1">
        <v>10</v>
      </c>
      <c r="R21" s="1">
        <v>8</v>
      </c>
      <c r="S21" s="1">
        <v>6</v>
      </c>
      <c r="T21" s="1" t="str">
        <f t="shared" si="0"/>
        <v>Gambit Gaming</v>
      </c>
      <c r="U21" s="1">
        <v>202</v>
      </c>
      <c r="V21" s="1">
        <v>33</v>
      </c>
      <c r="W21" s="1">
        <v>1</v>
      </c>
      <c r="X21" s="1">
        <v>3</v>
      </c>
      <c r="Y21" s="1">
        <v>11</v>
      </c>
      <c r="Z21" s="1">
        <v>30</v>
      </c>
      <c r="AA21" s="1">
        <v>92</v>
      </c>
      <c r="AB21" s="1">
        <v>28</v>
      </c>
      <c r="AC21" s="1">
        <v>1086</v>
      </c>
      <c r="AD21" s="1">
        <v>28740</v>
      </c>
      <c r="AE21" s="1">
        <v>2755</v>
      </c>
      <c r="AF21" s="1">
        <v>7</v>
      </c>
      <c r="AG21" s="1">
        <v>4</v>
      </c>
      <c r="AH21" s="1">
        <v>8</v>
      </c>
      <c r="AI21" s="1">
        <v>19</v>
      </c>
      <c r="AJ21" s="1">
        <v>187</v>
      </c>
      <c r="AK21" s="1">
        <v>157</v>
      </c>
      <c r="AL21" s="1">
        <v>98</v>
      </c>
      <c r="AM21" s="1">
        <v>6</v>
      </c>
      <c r="AN21" s="1">
        <v>57</v>
      </c>
      <c r="AO21" s="1">
        <v>30</v>
      </c>
      <c r="AP21" s="1">
        <v>6153</v>
      </c>
      <c r="AQ21" s="1">
        <v>836</v>
      </c>
      <c r="AR21" s="1">
        <v>29</v>
      </c>
      <c r="AT21" s="1">
        <v>0</v>
      </c>
    </row>
    <row r="22" spans="1:46" x14ac:dyDescent="0.2">
      <c r="A22" s="1" t="s">
        <v>88</v>
      </c>
      <c r="B22" s="1" t="s">
        <v>344</v>
      </c>
      <c r="C22" s="1" t="s">
        <v>46</v>
      </c>
      <c r="D22" s="1" t="s">
        <v>47</v>
      </c>
      <c r="E22" s="1" t="s">
        <v>54</v>
      </c>
      <c r="F22" s="1" t="s">
        <v>49</v>
      </c>
      <c r="G22" s="1" t="s">
        <v>50</v>
      </c>
      <c r="H22" s="1">
        <v>128</v>
      </c>
      <c r="I22" s="1">
        <v>128</v>
      </c>
      <c r="J22" s="1">
        <v>2838.1953125</v>
      </c>
      <c r="K22" s="1">
        <v>363289</v>
      </c>
      <c r="L22" s="1" t="s">
        <v>67</v>
      </c>
      <c r="M22" s="1" t="s">
        <v>85</v>
      </c>
      <c r="N22" s="1">
        <v>16</v>
      </c>
      <c r="O22" s="1">
        <v>6</v>
      </c>
      <c r="P22" s="1">
        <v>9</v>
      </c>
      <c r="Q22" s="1">
        <v>6</v>
      </c>
      <c r="R22" s="1">
        <v>7</v>
      </c>
      <c r="S22" s="1">
        <v>0</v>
      </c>
      <c r="T22" s="1" t="str">
        <f t="shared" si="0"/>
        <v>Team Liquid</v>
      </c>
      <c r="U22" s="1">
        <v>145</v>
      </c>
      <c r="V22" s="1">
        <v>27</v>
      </c>
      <c r="W22" s="1">
        <v>0</v>
      </c>
      <c r="X22" s="1">
        <v>2</v>
      </c>
      <c r="Y22" s="1">
        <v>6</v>
      </c>
      <c r="Z22" s="1">
        <v>28</v>
      </c>
      <c r="AA22" s="1">
        <v>63</v>
      </c>
      <c r="AB22" s="1">
        <v>24</v>
      </c>
      <c r="AC22" s="1">
        <v>1165</v>
      </c>
      <c r="AD22" s="1">
        <v>23496</v>
      </c>
      <c r="AE22" s="1">
        <v>2134</v>
      </c>
      <c r="AF22" s="1">
        <v>3</v>
      </c>
      <c r="AG22" s="1">
        <v>3</v>
      </c>
      <c r="AH22" s="1">
        <v>5</v>
      </c>
      <c r="AI22" s="1">
        <v>16</v>
      </c>
      <c r="AJ22" s="1">
        <v>136</v>
      </c>
      <c r="AK22" s="1">
        <v>128</v>
      </c>
      <c r="AL22" s="1">
        <v>82</v>
      </c>
      <c r="AM22" s="1">
        <v>0</v>
      </c>
      <c r="AN22" s="1">
        <v>32</v>
      </c>
      <c r="AO22" s="1">
        <v>32</v>
      </c>
      <c r="AP22" s="1">
        <v>3613</v>
      </c>
      <c r="AQ22" s="1">
        <v>546</v>
      </c>
      <c r="AR22" s="1">
        <v>22</v>
      </c>
      <c r="AT22" s="1">
        <v>0</v>
      </c>
    </row>
    <row r="23" spans="1:46" x14ac:dyDescent="0.2">
      <c r="A23" s="1" t="s">
        <v>89</v>
      </c>
      <c r="B23" s="1" t="s">
        <v>345</v>
      </c>
      <c r="C23" s="1" t="s">
        <v>46</v>
      </c>
      <c r="D23" s="1" t="s">
        <v>47</v>
      </c>
      <c r="E23" s="1" t="s">
        <v>66</v>
      </c>
      <c r="F23" s="1" t="s">
        <v>58</v>
      </c>
      <c r="G23" s="1" t="s">
        <v>50</v>
      </c>
      <c r="H23" s="1">
        <v>128</v>
      </c>
      <c r="I23" s="1">
        <v>128</v>
      </c>
      <c r="J23" s="1">
        <v>4088.5703125</v>
      </c>
      <c r="K23" s="1">
        <v>523337</v>
      </c>
      <c r="L23" s="1" t="s">
        <v>67</v>
      </c>
      <c r="M23" s="1" t="s">
        <v>85</v>
      </c>
      <c r="N23" s="1">
        <v>16</v>
      </c>
      <c r="O23" s="1">
        <v>13</v>
      </c>
      <c r="P23" s="1">
        <v>3</v>
      </c>
      <c r="Q23" s="1">
        <v>12</v>
      </c>
      <c r="R23" s="1">
        <v>13</v>
      </c>
      <c r="S23" s="1">
        <v>1</v>
      </c>
      <c r="T23" s="1" t="str">
        <f t="shared" si="0"/>
        <v>Team Liquid</v>
      </c>
      <c r="U23" s="1">
        <v>197</v>
      </c>
      <c r="V23" s="1">
        <v>42</v>
      </c>
      <c r="W23" s="1">
        <v>0</v>
      </c>
      <c r="X23" s="1">
        <v>2</v>
      </c>
      <c r="Y23" s="1">
        <v>4</v>
      </c>
      <c r="Z23" s="1">
        <v>47</v>
      </c>
      <c r="AA23" s="1">
        <v>83</v>
      </c>
      <c r="AB23" s="1">
        <v>27</v>
      </c>
      <c r="AC23" s="1">
        <v>1153.4000000000001</v>
      </c>
      <c r="AD23" s="1">
        <v>30939</v>
      </c>
      <c r="AE23" s="1">
        <v>2511</v>
      </c>
      <c r="AF23" s="1">
        <v>4</v>
      </c>
      <c r="AG23" s="1">
        <v>1</v>
      </c>
      <c r="AH23" s="1">
        <v>7</v>
      </c>
      <c r="AI23" s="1">
        <v>20</v>
      </c>
      <c r="AJ23" s="1">
        <v>204</v>
      </c>
      <c r="AK23" s="1">
        <v>148</v>
      </c>
      <c r="AL23" s="1">
        <v>107</v>
      </c>
      <c r="AM23" s="1">
        <v>1</v>
      </c>
      <c r="AN23" s="1">
        <v>100</v>
      </c>
      <c r="AO23" s="1">
        <v>22</v>
      </c>
      <c r="AP23" s="1">
        <v>5919</v>
      </c>
      <c r="AQ23" s="1">
        <v>823</v>
      </c>
      <c r="AR23" s="1">
        <v>29</v>
      </c>
      <c r="AT23" s="1">
        <v>0</v>
      </c>
    </row>
    <row r="24" spans="1:46" x14ac:dyDescent="0.2">
      <c r="A24" s="1" t="s">
        <v>90</v>
      </c>
      <c r="B24" s="1" t="s">
        <v>346</v>
      </c>
      <c r="C24" s="1" t="s">
        <v>46</v>
      </c>
      <c r="D24" s="1" t="s">
        <v>47</v>
      </c>
      <c r="E24" s="1" t="s">
        <v>73</v>
      </c>
      <c r="F24" s="1" t="s">
        <v>58</v>
      </c>
      <c r="G24" s="1" t="s">
        <v>50</v>
      </c>
      <c r="H24" s="1">
        <v>128</v>
      </c>
      <c r="I24" s="1">
        <v>128</v>
      </c>
      <c r="J24" s="1">
        <v>2439.765625</v>
      </c>
      <c r="K24" s="1">
        <v>312290</v>
      </c>
      <c r="L24" s="1" t="s">
        <v>91</v>
      </c>
      <c r="M24" s="1" t="s">
        <v>92</v>
      </c>
      <c r="N24" s="1">
        <v>16</v>
      </c>
      <c r="O24" s="1">
        <v>6</v>
      </c>
      <c r="P24" s="1">
        <v>10</v>
      </c>
      <c r="Q24" s="1">
        <v>5</v>
      </c>
      <c r="R24" s="1">
        <v>6</v>
      </c>
      <c r="S24" s="1">
        <v>1</v>
      </c>
      <c r="T24" s="1" t="str">
        <f t="shared" si="0"/>
        <v>Fnatic</v>
      </c>
      <c r="U24" s="1">
        <v>151</v>
      </c>
      <c r="V24" s="1">
        <v>35</v>
      </c>
      <c r="W24" s="1">
        <v>0</v>
      </c>
      <c r="X24" s="1">
        <v>0</v>
      </c>
      <c r="Y24" s="1">
        <v>6</v>
      </c>
      <c r="Z24" s="1">
        <v>34</v>
      </c>
      <c r="AA24" s="1">
        <v>65</v>
      </c>
      <c r="AB24" s="1">
        <v>26</v>
      </c>
      <c r="AC24" s="1">
        <v>1128.5</v>
      </c>
      <c r="AD24" s="1">
        <v>22198</v>
      </c>
      <c r="AE24" s="1">
        <v>2630</v>
      </c>
      <c r="AF24" s="1">
        <v>3</v>
      </c>
      <c r="AG24" s="1">
        <v>0</v>
      </c>
      <c r="AH24" s="1">
        <v>2</v>
      </c>
      <c r="AI24" s="1">
        <v>9</v>
      </c>
      <c r="AJ24" s="1">
        <v>136</v>
      </c>
      <c r="AK24" s="1">
        <v>101</v>
      </c>
      <c r="AL24" s="1">
        <v>95</v>
      </c>
      <c r="AM24" s="1">
        <v>3</v>
      </c>
      <c r="AN24" s="1">
        <v>31</v>
      </c>
      <c r="AO24" s="1">
        <v>34</v>
      </c>
      <c r="AP24" s="1">
        <v>4296</v>
      </c>
      <c r="AQ24" s="1">
        <v>658</v>
      </c>
      <c r="AR24" s="1">
        <v>22</v>
      </c>
      <c r="AT24" s="1">
        <v>0</v>
      </c>
    </row>
    <row r="25" spans="1:46" x14ac:dyDescent="0.2">
      <c r="A25" s="1" t="s">
        <v>93</v>
      </c>
      <c r="B25" s="1" t="s">
        <v>347</v>
      </c>
      <c r="C25" s="1" t="s">
        <v>46</v>
      </c>
      <c r="D25" s="1" t="s">
        <v>47</v>
      </c>
      <c r="E25" s="1" t="s">
        <v>54</v>
      </c>
      <c r="F25" s="1" t="s">
        <v>55</v>
      </c>
      <c r="G25" s="1" t="s">
        <v>50</v>
      </c>
      <c r="H25" s="1">
        <v>128</v>
      </c>
      <c r="I25" s="1">
        <v>128</v>
      </c>
      <c r="J25" s="1">
        <v>2977.375</v>
      </c>
      <c r="K25" s="1">
        <v>381104</v>
      </c>
      <c r="L25" s="1" t="s">
        <v>91</v>
      </c>
      <c r="M25" s="1" t="s">
        <v>92</v>
      </c>
      <c r="N25" s="1">
        <v>16</v>
      </c>
      <c r="O25" s="1">
        <v>10</v>
      </c>
      <c r="P25" s="1">
        <v>10</v>
      </c>
      <c r="Q25" s="1">
        <v>5</v>
      </c>
      <c r="R25" s="1">
        <v>6</v>
      </c>
      <c r="S25" s="1">
        <v>5</v>
      </c>
      <c r="T25" s="1" t="str">
        <f t="shared" si="0"/>
        <v>Fnatic</v>
      </c>
      <c r="U25" s="1">
        <v>183</v>
      </c>
      <c r="V25" s="1">
        <v>45</v>
      </c>
      <c r="W25" s="1">
        <v>0</v>
      </c>
      <c r="X25" s="1">
        <v>1</v>
      </c>
      <c r="Y25" s="1">
        <v>10</v>
      </c>
      <c r="Z25" s="1">
        <v>34</v>
      </c>
      <c r="AA25" s="1">
        <v>81</v>
      </c>
      <c r="AB25" s="1">
        <v>31</v>
      </c>
      <c r="AC25" s="1">
        <v>1178.3</v>
      </c>
      <c r="AD25" s="1">
        <v>27922</v>
      </c>
      <c r="AE25" s="1">
        <v>2713</v>
      </c>
      <c r="AF25" s="1">
        <v>4</v>
      </c>
      <c r="AG25" s="1">
        <v>2</v>
      </c>
      <c r="AH25" s="1">
        <v>5</v>
      </c>
      <c r="AI25" s="1">
        <v>13</v>
      </c>
      <c r="AJ25" s="1">
        <v>145</v>
      </c>
      <c r="AK25" s="1">
        <v>147</v>
      </c>
      <c r="AL25" s="1">
        <v>94</v>
      </c>
      <c r="AM25" s="1">
        <v>6</v>
      </c>
      <c r="AN25" s="1">
        <v>47</v>
      </c>
      <c r="AO25" s="1">
        <v>43</v>
      </c>
      <c r="AP25" s="1">
        <v>5281</v>
      </c>
      <c r="AQ25" s="1">
        <v>747</v>
      </c>
      <c r="AR25" s="1">
        <v>26</v>
      </c>
      <c r="AT25" s="1">
        <v>0</v>
      </c>
    </row>
    <row r="26" spans="1:46" x14ac:dyDescent="0.2">
      <c r="A26" s="1" t="s">
        <v>94</v>
      </c>
      <c r="B26" s="1" t="s">
        <v>348</v>
      </c>
      <c r="C26" s="1" t="s">
        <v>46</v>
      </c>
      <c r="D26" s="1" t="s">
        <v>47</v>
      </c>
      <c r="E26" s="1" t="s">
        <v>66</v>
      </c>
      <c r="F26" s="1" t="s">
        <v>49</v>
      </c>
      <c r="G26" s="1" t="s">
        <v>50</v>
      </c>
      <c r="H26" s="1">
        <v>128</v>
      </c>
      <c r="I26" s="1">
        <v>128</v>
      </c>
      <c r="J26" s="1">
        <v>2581.2109375</v>
      </c>
      <c r="K26" s="1">
        <v>330395</v>
      </c>
      <c r="L26" s="1" t="s">
        <v>91</v>
      </c>
      <c r="M26" s="1" t="s">
        <v>59</v>
      </c>
      <c r="N26" s="1">
        <v>5</v>
      </c>
      <c r="O26" s="1">
        <v>16</v>
      </c>
      <c r="P26" s="1">
        <v>2</v>
      </c>
      <c r="Q26" s="1">
        <v>13</v>
      </c>
      <c r="R26" s="1">
        <v>3</v>
      </c>
      <c r="S26" s="1">
        <v>3</v>
      </c>
      <c r="T26" s="1" t="str">
        <f t="shared" si="0"/>
        <v>Astralis</v>
      </c>
      <c r="U26" s="1">
        <v>143</v>
      </c>
      <c r="V26" s="1">
        <v>33</v>
      </c>
      <c r="W26" s="1">
        <v>0</v>
      </c>
      <c r="X26" s="1">
        <v>1</v>
      </c>
      <c r="Y26" s="1">
        <v>6</v>
      </c>
      <c r="Z26" s="1">
        <v>35</v>
      </c>
      <c r="AA26" s="1">
        <v>50</v>
      </c>
      <c r="AB26" s="1">
        <v>20</v>
      </c>
      <c r="AC26" s="1">
        <v>1068.3</v>
      </c>
      <c r="AD26" s="1">
        <v>20262</v>
      </c>
      <c r="AE26" s="1">
        <v>2173</v>
      </c>
      <c r="AF26" s="1">
        <v>1</v>
      </c>
      <c r="AG26" s="1">
        <v>1</v>
      </c>
      <c r="AH26" s="1">
        <v>3</v>
      </c>
      <c r="AI26" s="1">
        <v>11</v>
      </c>
      <c r="AJ26" s="1">
        <v>142</v>
      </c>
      <c r="AK26" s="1">
        <v>115</v>
      </c>
      <c r="AL26" s="1">
        <v>45</v>
      </c>
      <c r="AM26" s="1">
        <v>6</v>
      </c>
      <c r="AN26" s="1">
        <v>51</v>
      </c>
      <c r="AO26" s="1">
        <v>11</v>
      </c>
      <c r="AP26" s="1">
        <v>4058</v>
      </c>
      <c r="AQ26" s="1">
        <v>577</v>
      </c>
      <c r="AR26" s="1">
        <v>21</v>
      </c>
      <c r="AT26" s="1">
        <v>0</v>
      </c>
    </row>
    <row r="27" spans="1:46" x14ac:dyDescent="0.2">
      <c r="A27" s="1" t="s">
        <v>95</v>
      </c>
      <c r="B27" s="1" t="s">
        <v>349</v>
      </c>
      <c r="C27" s="1" t="s">
        <v>46</v>
      </c>
      <c r="D27" s="1" t="s">
        <v>47</v>
      </c>
      <c r="E27" s="1" t="s">
        <v>48</v>
      </c>
      <c r="F27" s="1" t="s">
        <v>58</v>
      </c>
      <c r="G27" s="1" t="s">
        <v>50</v>
      </c>
      <c r="H27" s="1">
        <v>128</v>
      </c>
      <c r="I27" s="1">
        <v>128</v>
      </c>
      <c r="J27" s="1">
        <v>3402.1328125</v>
      </c>
      <c r="K27" s="1">
        <v>435473</v>
      </c>
      <c r="L27" s="1" t="s">
        <v>59</v>
      </c>
      <c r="M27" s="1" t="s">
        <v>91</v>
      </c>
      <c r="N27" s="1">
        <v>16</v>
      </c>
      <c r="O27" s="1">
        <v>10</v>
      </c>
      <c r="P27" s="1">
        <v>10</v>
      </c>
      <c r="Q27" s="1">
        <v>5</v>
      </c>
      <c r="R27" s="1">
        <v>6</v>
      </c>
      <c r="S27" s="1">
        <v>5</v>
      </c>
      <c r="T27" s="1" t="str">
        <f t="shared" si="0"/>
        <v>Astralis</v>
      </c>
      <c r="U27" s="1">
        <v>184</v>
      </c>
      <c r="V27" s="1">
        <v>40</v>
      </c>
      <c r="W27" s="1">
        <v>1</v>
      </c>
      <c r="X27" s="1">
        <v>2</v>
      </c>
      <c r="Y27" s="1">
        <v>10</v>
      </c>
      <c r="Z27" s="1">
        <v>31</v>
      </c>
      <c r="AA27" s="1">
        <v>79</v>
      </c>
      <c r="AB27" s="1">
        <v>39</v>
      </c>
      <c r="AC27" s="1">
        <v>1148.9000000000001</v>
      </c>
      <c r="AD27" s="1">
        <v>26808</v>
      </c>
      <c r="AE27" s="1">
        <v>3064</v>
      </c>
      <c r="AF27" s="1">
        <v>8</v>
      </c>
      <c r="AG27" s="1">
        <v>5</v>
      </c>
      <c r="AH27" s="1">
        <v>7</v>
      </c>
      <c r="AI27" s="1">
        <v>15</v>
      </c>
      <c r="AJ27" s="1">
        <v>156</v>
      </c>
      <c r="AK27" s="1">
        <v>126</v>
      </c>
      <c r="AL27" s="1">
        <v>68</v>
      </c>
      <c r="AM27" s="1">
        <v>2</v>
      </c>
      <c r="AN27" s="1">
        <v>33</v>
      </c>
      <c r="AO27" s="1">
        <v>37</v>
      </c>
      <c r="AP27" s="1">
        <v>4963</v>
      </c>
      <c r="AQ27" s="1">
        <v>732</v>
      </c>
      <c r="AR27" s="1">
        <v>26</v>
      </c>
      <c r="AT27" s="1">
        <v>0</v>
      </c>
    </row>
    <row r="28" spans="1:46" x14ac:dyDescent="0.2">
      <c r="A28" s="1" t="s">
        <v>96</v>
      </c>
      <c r="B28" s="1" t="s">
        <v>350</v>
      </c>
      <c r="C28" s="1" t="s">
        <v>46</v>
      </c>
      <c r="D28" s="1" t="s">
        <v>47</v>
      </c>
      <c r="E28" s="1" t="s">
        <v>54</v>
      </c>
      <c r="F28" s="1" t="s">
        <v>49</v>
      </c>
      <c r="G28" s="1" t="s">
        <v>50</v>
      </c>
      <c r="H28" s="1">
        <v>128</v>
      </c>
      <c r="I28" s="1">
        <v>128</v>
      </c>
      <c r="J28" s="1">
        <v>2300.953125</v>
      </c>
      <c r="K28" s="1">
        <v>294522</v>
      </c>
      <c r="L28" s="1" t="s">
        <v>51</v>
      </c>
      <c r="M28" s="1" t="s">
        <v>63</v>
      </c>
      <c r="N28" s="1">
        <v>16</v>
      </c>
      <c r="O28" s="1">
        <v>5</v>
      </c>
      <c r="P28" s="1">
        <v>10</v>
      </c>
      <c r="Q28" s="1">
        <v>5</v>
      </c>
      <c r="R28" s="1">
        <v>6</v>
      </c>
      <c r="S28" s="1">
        <v>0</v>
      </c>
      <c r="T28" s="1" t="str">
        <f t="shared" si="0"/>
        <v>Luminosity Gaming</v>
      </c>
      <c r="U28" s="1">
        <v>139</v>
      </c>
      <c r="V28" s="1">
        <v>37</v>
      </c>
      <c r="W28" s="1">
        <v>0</v>
      </c>
      <c r="X28" s="1">
        <v>1</v>
      </c>
      <c r="Y28" s="1">
        <v>6</v>
      </c>
      <c r="Z28" s="1">
        <v>25</v>
      </c>
      <c r="AA28" s="1">
        <v>67</v>
      </c>
      <c r="AB28" s="1">
        <v>26</v>
      </c>
      <c r="AC28" s="1">
        <v>1101.9000000000001</v>
      </c>
      <c r="AD28" s="1">
        <v>20810</v>
      </c>
      <c r="AE28" s="1">
        <v>2330</v>
      </c>
      <c r="AF28" s="1">
        <v>3</v>
      </c>
      <c r="AG28" s="1">
        <v>4</v>
      </c>
      <c r="AH28" s="1">
        <v>4</v>
      </c>
      <c r="AI28" s="1">
        <v>14</v>
      </c>
      <c r="AJ28" s="1">
        <v>136</v>
      </c>
      <c r="AK28" s="1">
        <v>125</v>
      </c>
      <c r="AL28" s="1">
        <v>54</v>
      </c>
      <c r="AM28" s="1">
        <v>5</v>
      </c>
      <c r="AN28" s="1">
        <v>37</v>
      </c>
      <c r="AO28" s="1">
        <v>21</v>
      </c>
      <c r="AP28" s="1">
        <v>3542</v>
      </c>
      <c r="AQ28" s="1">
        <v>567</v>
      </c>
      <c r="AR28" s="1">
        <v>21</v>
      </c>
      <c r="AT28" s="1">
        <v>0</v>
      </c>
    </row>
    <row r="29" spans="1:46" x14ac:dyDescent="0.2">
      <c r="A29" s="1" t="s">
        <v>97</v>
      </c>
      <c r="B29" s="1" t="s">
        <v>351</v>
      </c>
      <c r="C29" s="1" t="s">
        <v>46</v>
      </c>
      <c r="D29" s="1" t="s">
        <v>47</v>
      </c>
      <c r="E29" s="1" t="s">
        <v>73</v>
      </c>
      <c r="F29" s="1" t="s">
        <v>58</v>
      </c>
      <c r="G29" s="1" t="s">
        <v>50</v>
      </c>
      <c r="H29" s="1">
        <v>128</v>
      </c>
      <c r="I29" s="1">
        <v>128</v>
      </c>
      <c r="J29" s="1">
        <v>2418.7109375</v>
      </c>
      <c r="K29" s="1">
        <v>309595</v>
      </c>
      <c r="L29" s="1" t="s">
        <v>76</v>
      </c>
      <c r="M29" s="1" t="s">
        <v>52</v>
      </c>
      <c r="N29" s="1">
        <v>4</v>
      </c>
      <c r="O29" s="1">
        <v>16</v>
      </c>
      <c r="P29" s="1">
        <v>3</v>
      </c>
      <c r="Q29" s="1">
        <v>12</v>
      </c>
      <c r="R29" s="1">
        <v>1</v>
      </c>
      <c r="S29" s="1">
        <v>4</v>
      </c>
      <c r="T29" s="1" t="str">
        <f t="shared" si="0"/>
        <v>Natus Vincere</v>
      </c>
      <c r="U29" s="1">
        <v>132</v>
      </c>
      <c r="V29" s="1">
        <v>21</v>
      </c>
      <c r="W29" s="1">
        <v>0</v>
      </c>
      <c r="X29" s="1">
        <v>0</v>
      </c>
      <c r="Y29" s="1">
        <v>8</v>
      </c>
      <c r="Z29" s="1">
        <v>24</v>
      </c>
      <c r="AA29" s="1">
        <v>59</v>
      </c>
      <c r="AB29" s="1">
        <v>26</v>
      </c>
      <c r="AC29" s="1">
        <v>1046.4000000000001</v>
      </c>
      <c r="AD29" s="1">
        <v>19195</v>
      </c>
      <c r="AE29" s="1">
        <v>1734</v>
      </c>
      <c r="AF29" s="1">
        <v>1</v>
      </c>
      <c r="AG29" s="1">
        <v>1</v>
      </c>
      <c r="AH29" s="1">
        <v>3</v>
      </c>
      <c r="AI29" s="1">
        <v>7</v>
      </c>
      <c r="AJ29" s="1">
        <v>113</v>
      </c>
      <c r="AK29" s="1">
        <v>81</v>
      </c>
      <c r="AL29" s="1">
        <v>76</v>
      </c>
      <c r="AM29" s="1">
        <v>15</v>
      </c>
      <c r="AN29" s="1">
        <v>32</v>
      </c>
      <c r="AO29" s="1">
        <v>14</v>
      </c>
      <c r="AP29" s="1">
        <v>3424</v>
      </c>
      <c r="AQ29" s="1">
        <v>514</v>
      </c>
      <c r="AR29" s="1">
        <v>20</v>
      </c>
      <c r="AT29" s="1">
        <v>0</v>
      </c>
    </row>
    <row r="30" spans="1:46" x14ac:dyDescent="0.2">
      <c r="A30" s="1" t="s">
        <v>98</v>
      </c>
      <c r="B30" s="1" t="s">
        <v>352</v>
      </c>
      <c r="C30" s="1" t="s">
        <v>46</v>
      </c>
      <c r="D30" s="1" t="s">
        <v>47</v>
      </c>
      <c r="E30" s="1" t="s">
        <v>57</v>
      </c>
      <c r="F30" s="1" t="s">
        <v>58</v>
      </c>
      <c r="G30" s="1" t="s">
        <v>50</v>
      </c>
      <c r="H30" s="1">
        <v>128</v>
      </c>
      <c r="I30" s="1">
        <v>128</v>
      </c>
      <c r="J30" s="1">
        <v>6023.6796875</v>
      </c>
      <c r="K30" s="1">
        <v>771031</v>
      </c>
      <c r="L30" s="1" t="s">
        <v>91</v>
      </c>
      <c r="M30" s="1" t="s">
        <v>67</v>
      </c>
      <c r="N30" s="1">
        <v>21</v>
      </c>
      <c r="O30" s="1">
        <v>20</v>
      </c>
      <c r="P30" s="1">
        <v>5</v>
      </c>
      <c r="Q30" s="1">
        <v>10</v>
      </c>
      <c r="R30" s="1">
        <v>10</v>
      </c>
      <c r="S30" s="1">
        <v>5</v>
      </c>
      <c r="T30" s="1" t="str">
        <f t="shared" si="0"/>
        <v>Fnatic</v>
      </c>
      <c r="U30" s="1">
        <v>274</v>
      </c>
      <c r="V30" s="1">
        <v>58</v>
      </c>
      <c r="W30" s="1">
        <v>1</v>
      </c>
      <c r="X30" s="1">
        <v>0</v>
      </c>
      <c r="Y30" s="1">
        <v>15</v>
      </c>
      <c r="Z30" s="1">
        <v>48</v>
      </c>
      <c r="AA30" s="1">
        <v>128</v>
      </c>
      <c r="AB30" s="1">
        <v>52</v>
      </c>
      <c r="AC30" s="1">
        <v>1098.9000000000001</v>
      </c>
      <c r="AD30" s="1">
        <v>41849</v>
      </c>
      <c r="AE30" s="1">
        <v>4306</v>
      </c>
      <c r="AF30" s="1">
        <v>11</v>
      </c>
      <c r="AG30" s="1">
        <v>2</v>
      </c>
      <c r="AH30" s="1">
        <v>16</v>
      </c>
      <c r="AI30" s="1">
        <v>26</v>
      </c>
      <c r="AJ30" s="1">
        <v>338</v>
      </c>
      <c r="AK30" s="1">
        <v>238</v>
      </c>
      <c r="AL30" s="1">
        <v>212</v>
      </c>
      <c r="AM30" s="1">
        <v>4</v>
      </c>
      <c r="AN30" s="1">
        <v>53</v>
      </c>
      <c r="AO30" s="1">
        <v>51</v>
      </c>
      <c r="AP30" s="1">
        <v>7418</v>
      </c>
      <c r="AQ30" s="1">
        <v>1107</v>
      </c>
      <c r="AR30" s="1">
        <v>42</v>
      </c>
      <c r="AT30" s="1">
        <v>0</v>
      </c>
    </row>
    <row r="31" spans="1:46" x14ac:dyDescent="0.2">
      <c r="A31" s="1" t="s">
        <v>99</v>
      </c>
      <c r="B31" s="1" t="s">
        <v>353</v>
      </c>
      <c r="C31" s="1" t="s">
        <v>46</v>
      </c>
      <c r="D31" s="1" t="s">
        <v>47</v>
      </c>
      <c r="E31" s="1" t="s">
        <v>73</v>
      </c>
      <c r="F31" s="1" t="s">
        <v>55</v>
      </c>
      <c r="G31" s="1" t="s">
        <v>50</v>
      </c>
      <c r="H31" s="1">
        <v>128</v>
      </c>
      <c r="I31" s="1">
        <v>128</v>
      </c>
      <c r="J31" s="1">
        <v>8628.9921875</v>
      </c>
      <c r="K31" s="1">
        <v>1104511</v>
      </c>
      <c r="L31" s="1" t="s">
        <v>100</v>
      </c>
      <c r="M31" s="1" t="s">
        <v>70</v>
      </c>
      <c r="N31" s="1">
        <v>30</v>
      </c>
      <c r="O31" s="1">
        <v>29</v>
      </c>
      <c r="P31" s="1">
        <v>12</v>
      </c>
      <c r="Q31" s="1">
        <v>3</v>
      </c>
      <c r="R31" s="1">
        <v>3</v>
      </c>
      <c r="S31" s="1">
        <v>12</v>
      </c>
      <c r="T31" s="1" t="str">
        <f t="shared" si="0"/>
        <v>Flipsid3 Tactics</v>
      </c>
      <c r="U31" s="1">
        <v>428</v>
      </c>
      <c r="V31" s="1">
        <v>90</v>
      </c>
      <c r="W31" s="1">
        <v>0</v>
      </c>
      <c r="X31" s="1">
        <v>4</v>
      </c>
      <c r="Y31" s="1">
        <v>32</v>
      </c>
      <c r="Z31" s="1">
        <v>65</v>
      </c>
      <c r="AA31" s="1">
        <v>186</v>
      </c>
      <c r="AB31" s="1">
        <v>80</v>
      </c>
      <c r="AC31" s="1">
        <v>1159.5999999999999</v>
      </c>
      <c r="AD31" s="1">
        <v>62722</v>
      </c>
      <c r="AE31" s="1">
        <v>6854</v>
      </c>
      <c r="AF31" s="1">
        <v>20</v>
      </c>
      <c r="AG31" s="1">
        <v>9</v>
      </c>
      <c r="AH31" s="1">
        <v>10</v>
      </c>
      <c r="AI31" s="1">
        <v>26</v>
      </c>
      <c r="AJ31" s="1">
        <v>523</v>
      </c>
      <c r="AK31" s="1">
        <v>357</v>
      </c>
      <c r="AL31" s="1">
        <v>194</v>
      </c>
      <c r="AM31" s="1">
        <v>7</v>
      </c>
      <c r="AN31" s="1">
        <v>126</v>
      </c>
      <c r="AO31" s="1">
        <v>139</v>
      </c>
      <c r="AP31" s="1">
        <v>10573</v>
      </c>
      <c r="AQ31" s="1">
        <v>1710</v>
      </c>
      <c r="AR31" s="1">
        <v>60</v>
      </c>
      <c r="AT31" s="1">
        <v>0</v>
      </c>
    </row>
    <row r="32" spans="1:46" x14ac:dyDescent="0.2">
      <c r="A32" s="1" t="s">
        <v>101</v>
      </c>
      <c r="B32" s="1" t="s">
        <v>354</v>
      </c>
      <c r="C32" s="1" t="s">
        <v>46</v>
      </c>
      <c r="D32" s="1" t="s">
        <v>47</v>
      </c>
      <c r="E32" s="1" t="s">
        <v>61</v>
      </c>
      <c r="F32" s="1" t="s">
        <v>58</v>
      </c>
      <c r="G32" s="1" t="s">
        <v>50</v>
      </c>
      <c r="H32" s="1">
        <v>128</v>
      </c>
      <c r="I32" s="1">
        <v>128</v>
      </c>
      <c r="J32" s="1">
        <v>2411.3828125</v>
      </c>
      <c r="K32" s="1">
        <v>308657</v>
      </c>
      <c r="L32" s="1" t="s">
        <v>102</v>
      </c>
      <c r="M32" s="1" t="s">
        <v>92</v>
      </c>
      <c r="N32" s="1">
        <v>3</v>
      </c>
      <c r="O32" s="1">
        <v>16</v>
      </c>
      <c r="P32" s="1">
        <v>3</v>
      </c>
      <c r="Q32" s="1">
        <v>12</v>
      </c>
      <c r="R32" s="1">
        <v>0</v>
      </c>
      <c r="S32" s="1">
        <v>4</v>
      </c>
      <c r="T32" s="1" t="str">
        <f t="shared" si="0"/>
        <v>FaZe Clan</v>
      </c>
      <c r="U32" s="1">
        <v>126</v>
      </c>
      <c r="V32" s="1">
        <v>29</v>
      </c>
      <c r="W32" s="1">
        <v>0</v>
      </c>
      <c r="X32" s="1">
        <v>2</v>
      </c>
      <c r="Y32" s="1">
        <v>6</v>
      </c>
      <c r="Z32" s="1">
        <v>23</v>
      </c>
      <c r="AA32" s="1">
        <v>54</v>
      </c>
      <c r="AB32" s="1">
        <v>20</v>
      </c>
      <c r="AC32" s="1">
        <v>1065.3</v>
      </c>
      <c r="AD32" s="1">
        <v>18565</v>
      </c>
      <c r="AE32" s="1">
        <v>1675</v>
      </c>
      <c r="AF32" s="1">
        <v>1</v>
      </c>
      <c r="AG32" s="1">
        <v>1</v>
      </c>
      <c r="AH32" s="1">
        <v>5</v>
      </c>
      <c r="AI32" s="1">
        <v>12</v>
      </c>
      <c r="AJ32" s="1">
        <v>109</v>
      </c>
      <c r="AK32" s="1">
        <v>85</v>
      </c>
      <c r="AL32" s="1">
        <v>63</v>
      </c>
      <c r="AM32" s="1">
        <v>7</v>
      </c>
      <c r="AN32" s="1">
        <v>50</v>
      </c>
      <c r="AO32" s="1">
        <v>20</v>
      </c>
      <c r="AP32" s="1">
        <v>3622</v>
      </c>
      <c r="AQ32" s="1">
        <v>490</v>
      </c>
      <c r="AR32" s="1">
        <v>19</v>
      </c>
      <c r="AT32" s="1">
        <v>1</v>
      </c>
    </row>
    <row r="33" spans="1:46" x14ac:dyDescent="0.2">
      <c r="A33" s="1" t="s">
        <v>103</v>
      </c>
      <c r="B33" s="1" t="s">
        <v>355</v>
      </c>
      <c r="C33" s="1" t="s">
        <v>46</v>
      </c>
      <c r="D33" s="1" t="s">
        <v>47</v>
      </c>
      <c r="E33" s="1" t="s">
        <v>66</v>
      </c>
      <c r="F33" s="1" t="s">
        <v>49</v>
      </c>
      <c r="G33" s="1" t="s">
        <v>50</v>
      </c>
      <c r="H33" s="1">
        <v>128</v>
      </c>
      <c r="I33" s="1">
        <v>128</v>
      </c>
      <c r="J33" s="1">
        <v>3538.9765625</v>
      </c>
      <c r="K33" s="1">
        <v>452989</v>
      </c>
      <c r="L33" s="1" t="s">
        <v>84</v>
      </c>
      <c r="M33" s="1" t="s">
        <v>104</v>
      </c>
      <c r="N33" s="1">
        <v>16</v>
      </c>
      <c r="O33" s="1">
        <v>13</v>
      </c>
      <c r="P33" s="1">
        <v>6</v>
      </c>
      <c r="Q33" s="1">
        <v>9</v>
      </c>
      <c r="R33" s="1">
        <v>10</v>
      </c>
      <c r="S33" s="1">
        <v>4</v>
      </c>
      <c r="T33" s="1" t="str">
        <f t="shared" si="0"/>
        <v>Gambit Gaming</v>
      </c>
      <c r="U33" s="1">
        <v>198</v>
      </c>
      <c r="V33" s="1">
        <v>42</v>
      </c>
      <c r="W33" s="1">
        <v>0</v>
      </c>
      <c r="X33" s="1">
        <v>3</v>
      </c>
      <c r="Y33" s="1">
        <v>10</v>
      </c>
      <c r="Z33" s="1">
        <v>37</v>
      </c>
      <c r="AA33" s="1">
        <v>82</v>
      </c>
      <c r="AB33" s="1">
        <v>28</v>
      </c>
      <c r="AC33" s="1">
        <v>1072</v>
      </c>
      <c r="AD33" s="1">
        <v>28203</v>
      </c>
      <c r="AE33" s="1">
        <v>2886</v>
      </c>
      <c r="AF33" s="1">
        <v>4</v>
      </c>
      <c r="AG33" s="1">
        <v>3</v>
      </c>
      <c r="AH33" s="1">
        <v>4</v>
      </c>
      <c r="AI33" s="1">
        <v>17</v>
      </c>
      <c r="AJ33" s="1">
        <v>233</v>
      </c>
      <c r="AK33" s="1">
        <v>159</v>
      </c>
      <c r="AL33" s="1">
        <v>85</v>
      </c>
      <c r="AM33" s="1">
        <v>4</v>
      </c>
      <c r="AN33" s="1">
        <v>79</v>
      </c>
      <c r="AO33" s="1">
        <v>26</v>
      </c>
      <c r="AP33" s="1">
        <v>6759</v>
      </c>
      <c r="AQ33" s="1">
        <v>831</v>
      </c>
      <c r="AR33" s="1">
        <v>29</v>
      </c>
      <c r="AT33" s="1">
        <v>1</v>
      </c>
    </row>
    <row r="34" spans="1:46" x14ac:dyDescent="0.2">
      <c r="A34" s="1" t="s">
        <v>105</v>
      </c>
      <c r="B34" s="1" t="s">
        <v>356</v>
      </c>
      <c r="C34" s="1" t="s">
        <v>46</v>
      </c>
      <c r="D34" s="1" t="s">
        <v>47</v>
      </c>
      <c r="E34" s="1" t="s">
        <v>57</v>
      </c>
      <c r="F34" s="1" t="s">
        <v>58</v>
      </c>
      <c r="G34" s="1" t="s">
        <v>50</v>
      </c>
      <c r="H34" s="1">
        <v>128</v>
      </c>
      <c r="I34" s="1">
        <v>128</v>
      </c>
      <c r="J34" s="1">
        <v>2021.7265625</v>
      </c>
      <c r="K34" s="1">
        <v>258781</v>
      </c>
      <c r="L34" s="1" t="s">
        <v>75</v>
      </c>
      <c r="M34" s="1" t="s">
        <v>106</v>
      </c>
      <c r="N34" s="1">
        <v>16</v>
      </c>
      <c r="O34" s="1">
        <v>3</v>
      </c>
      <c r="P34" s="1">
        <v>12</v>
      </c>
      <c r="Q34" s="1">
        <v>3</v>
      </c>
      <c r="R34" s="1">
        <v>4</v>
      </c>
      <c r="S34" s="1">
        <v>0</v>
      </c>
      <c r="T34" s="1" t="str">
        <f t="shared" si="0"/>
        <v>G2 Esports</v>
      </c>
      <c r="U34" s="1">
        <v>133</v>
      </c>
      <c r="V34" s="1">
        <v>20</v>
      </c>
      <c r="W34" s="1">
        <v>0</v>
      </c>
      <c r="X34" s="1">
        <v>5</v>
      </c>
      <c r="Y34" s="1">
        <v>7</v>
      </c>
      <c r="Z34" s="1">
        <v>20</v>
      </c>
      <c r="AA34" s="1">
        <v>52</v>
      </c>
      <c r="AB34" s="1">
        <v>30</v>
      </c>
      <c r="AC34" s="1">
        <v>1118.5</v>
      </c>
      <c r="AD34" s="1">
        <v>19587</v>
      </c>
      <c r="AE34" s="1">
        <v>1665</v>
      </c>
      <c r="AF34" s="1">
        <v>1</v>
      </c>
      <c r="AG34" s="1">
        <v>0</v>
      </c>
      <c r="AH34" s="1">
        <v>1</v>
      </c>
      <c r="AI34" s="1">
        <v>5</v>
      </c>
      <c r="AJ34" s="1">
        <v>168</v>
      </c>
      <c r="AK34" s="1">
        <v>83</v>
      </c>
      <c r="AL34" s="1">
        <v>43</v>
      </c>
      <c r="AM34" s="1">
        <v>5</v>
      </c>
      <c r="AN34" s="1">
        <v>15</v>
      </c>
      <c r="AO34" s="1">
        <v>39</v>
      </c>
      <c r="AP34" s="1">
        <v>2327</v>
      </c>
      <c r="AQ34" s="1">
        <v>441</v>
      </c>
      <c r="AR34" s="1">
        <v>19</v>
      </c>
      <c r="AT34" s="1">
        <v>0</v>
      </c>
    </row>
    <row r="35" spans="1:46" x14ac:dyDescent="0.2">
      <c r="A35" s="1" t="s">
        <v>107</v>
      </c>
      <c r="B35" s="1" t="s">
        <v>357</v>
      </c>
      <c r="C35" s="1" t="s">
        <v>46</v>
      </c>
      <c r="D35" s="1" t="s">
        <v>47</v>
      </c>
      <c r="E35" s="1" t="s">
        <v>48</v>
      </c>
      <c r="F35" s="1" t="s">
        <v>49</v>
      </c>
      <c r="G35" s="1" t="s">
        <v>50</v>
      </c>
      <c r="H35" s="1">
        <v>128</v>
      </c>
      <c r="I35" s="1">
        <v>128</v>
      </c>
      <c r="J35" s="1">
        <v>2967.15625</v>
      </c>
      <c r="K35" s="1">
        <v>379796</v>
      </c>
      <c r="L35" s="1" t="s">
        <v>85</v>
      </c>
      <c r="M35" s="1" t="s">
        <v>59</v>
      </c>
      <c r="N35" s="1">
        <v>9</v>
      </c>
      <c r="O35" s="1">
        <v>16</v>
      </c>
      <c r="P35" s="1">
        <v>8</v>
      </c>
      <c r="Q35" s="1">
        <v>7</v>
      </c>
      <c r="R35" s="1">
        <v>1</v>
      </c>
      <c r="S35" s="1">
        <v>9</v>
      </c>
      <c r="T35" s="1" t="str">
        <f t="shared" si="0"/>
        <v>Astralis</v>
      </c>
      <c r="U35" s="1">
        <v>149</v>
      </c>
      <c r="V35" s="1">
        <v>29</v>
      </c>
      <c r="W35" s="1">
        <v>0</v>
      </c>
      <c r="X35" s="1">
        <v>1</v>
      </c>
      <c r="Y35" s="1">
        <v>6</v>
      </c>
      <c r="Z35" s="1">
        <v>32</v>
      </c>
      <c r="AA35" s="1">
        <v>63</v>
      </c>
      <c r="AB35" s="1">
        <v>16</v>
      </c>
      <c r="AC35" s="1">
        <v>997.6</v>
      </c>
      <c r="AD35" s="1">
        <v>22659</v>
      </c>
      <c r="AE35" s="1">
        <v>2281</v>
      </c>
      <c r="AF35" s="1">
        <v>2</v>
      </c>
      <c r="AG35" s="1">
        <v>3</v>
      </c>
      <c r="AH35" s="1">
        <v>5</v>
      </c>
      <c r="AI35" s="1">
        <v>11</v>
      </c>
      <c r="AJ35" s="1">
        <v>161</v>
      </c>
      <c r="AK35" s="1">
        <v>120</v>
      </c>
      <c r="AL35" s="1">
        <v>66</v>
      </c>
      <c r="AM35" s="1">
        <v>2</v>
      </c>
      <c r="AN35" s="1">
        <v>31</v>
      </c>
      <c r="AO35" s="1">
        <v>35</v>
      </c>
      <c r="AP35" s="1">
        <v>4150</v>
      </c>
      <c r="AQ35" s="1">
        <v>649</v>
      </c>
      <c r="AR35" s="1">
        <v>25</v>
      </c>
      <c r="AT35" s="1">
        <v>0</v>
      </c>
    </row>
    <row r="36" spans="1:46" x14ac:dyDescent="0.2">
      <c r="A36" s="1" t="s">
        <v>108</v>
      </c>
      <c r="B36" s="1" t="s">
        <v>358</v>
      </c>
      <c r="C36" s="1" t="s">
        <v>46</v>
      </c>
      <c r="D36" s="1" t="s">
        <v>47</v>
      </c>
      <c r="E36" s="1" t="s">
        <v>79</v>
      </c>
      <c r="F36" s="1" t="s">
        <v>55</v>
      </c>
      <c r="G36" s="1" t="s">
        <v>50</v>
      </c>
      <c r="H36" s="1">
        <v>128</v>
      </c>
      <c r="I36" s="1">
        <v>128</v>
      </c>
      <c r="J36" s="1">
        <v>2073.8671875</v>
      </c>
      <c r="K36" s="1">
        <v>265455</v>
      </c>
      <c r="L36" s="1" t="s">
        <v>75</v>
      </c>
      <c r="M36" s="1" t="s">
        <v>76</v>
      </c>
      <c r="N36" s="1">
        <v>1</v>
      </c>
      <c r="O36" s="1">
        <v>16</v>
      </c>
      <c r="P36" s="1">
        <v>1</v>
      </c>
      <c r="Q36" s="1">
        <v>14</v>
      </c>
      <c r="R36" s="1">
        <v>0</v>
      </c>
      <c r="S36" s="1">
        <v>2</v>
      </c>
      <c r="T36" s="1" t="str">
        <f t="shared" si="0"/>
        <v>Virtus.Pro</v>
      </c>
      <c r="U36" s="1">
        <v>122</v>
      </c>
      <c r="V36" s="1">
        <v>29</v>
      </c>
      <c r="W36" s="1">
        <v>0</v>
      </c>
      <c r="X36" s="1">
        <v>1</v>
      </c>
      <c r="Y36" s="1">
        <v>6</v>
      </c>
      <c r="Z36" s="1">
        <v>21</v>
      </c>
      <c r="AA36" s="1">
        <v>57</v>
      </c>
      <c r="AB36" s="1">
        <v>14</v>
      </c>
      <c r="AC36" s="1">
        <v>1179.7</v>
      </c>
      <c r="AD36" s="1">
        <v>18107</v>
      </c>
      <c r="AE36" s="1">
        <v>1948</v>
      </c>
      <c r="AF36" s="1">
        <v>3</v>
      </c>
      <c r="AG36" s="1">
        <v>0</v>
      </c>
      <c r="AH36" s="1">
        <v>6</v>
      </c>
      <c r="AI36" s="1">
        <v>12</v>
      </c>
      <c r="AJ36" s="1">
        <v>108</v>
      </c>
      <c r="AK36" s="1">
        <v>89</v>
      </c>
      <c r="AL36" s="1">
        <v>38</v>
      </c>
      <c r="AM36" s="1">
        <v>4</v>
      </c>
      <c r="AN36" s="1">
        <v>33</v>
      </c>
      <c r="AO36" s="1">
        <v>9</v>
      </c>
      <c r="AP36" s="1">
        <v>2708</v>
      </c>
      <c r="AQ36" s="1">
        <v>491</v>
      </c>
      <c r="AR36" s="1">
        <v>17</v>
      </c>
      <c r="AT36" s="1">
        <v>0</v>
      </c>
    </row>
    <row r="37" spans="1:46" x14ac:dyDescent="0.2">
      <c r="A37" s="1" t="s">
        <v>109</v>
      </c>
      <c r="B37" s="1" t="s">
        <v>359</v>
      </c>
      <c r="C37" s="1" t="s">
        <v>46</v>
      </c>
      <c r="D37" s="1" t="s">
        <v>47</v>
      </c>
      <c r="E37" s="1" t="s">
        <v>66</v>
      </c>
      <c r="F37" s="1" t="s">
        <v>58</v>
      </c>
      <c r="G37" s="1" t="s">
        <v>50</v>
      </c>
      <c r="H37" s="1">
        <v>128</v>
      </c>
      <c r="I37" s="1">
        <v>128</v>
      </c>
      <c r="J37" s="1">
        <v>5289.9921875</v>
      </c>
      <c r="K37" s="1">
        <v>677119</v>
      </c>
      <c r="L37" s="1" t="s">
        <v>100</v>
      </c>
      <c r="M37" s="1" t="s">
        <v>63</v>
      </c>
      <c r="N37" s="1">
        <v>17</v>
      </c>
      <c r="O37" s="1">
        <v>19</v>
      </c>
      <c r="P37" s="1">
        <v>6</v>
      </c>
      <c r="Q37" s="1">
        <v>9</v>
      </c>
      <c r="R37" s="1">
        <v>9</v>
      </c>
      <c r="S37" s="1">
        <v>6</v>
      </c>
      <c r="T37" s="1" t="str">
        <f t="shared" si="0"/>
        <v>Ninjas in Pyjamas</v>
      </c>
      <c r="U37" s="1">
        <v>252</v>
      </c>
      <c r="V37" s="1">
        <v>51</v>
      </c>
      <c r="W37" s="1">
        <v>0</v>
      </c>
      <c r="X37" s="1">
        <v>3</v>
      </c>
      <c r="Y37" s="1">
        <v>18</v>
      </c>
      <c r="Z37" s="1">
        <v>35</v>
      </c>
      <c r="AA37" s="1">
        <v>116</v>
      </c>
      <c r="AB37" s="1">
        <v>48</v>
      </c>
      <c r="AC37" s="1">
        <v>1138.3</v>
      </c>
      <c r="AD37" s="1">
        <v>37841</v>
      </c>
      <c r="AE37" s="1">
        <v>4276</v>
      </c>
      <c r="AF37" s="1">
        <v>8</v>
      </c>
      <c r="AG37" s="1">
        <v>5</v>
      </c>
      <c r="AH37" s="1">
        <v>5</v>
      </c>
      <c r="AI37" s="1">
        <v>26</v>
      </c>
      <c r="AJ37" s="1">
        <v>282</v>
      </c>
      <c r="AK37" s="1">
        <v>242</v>
      </c>
      <c r="AL37" s="1">
        <v>105</v>
      </c>
      <c r="AM37" s="1">
        <v>4</v>
      </c>
      <c r="AN37" s="1">
        <v>88</v>
      </c>
      <c r="AO37" s="1">
        <v>27</v>
      </c>
      <c r="AP37" s="1">
        <v>7233</v>
      </c>
      <c r="AQ37" s="1">
        <v>1055</v>
      </c>
      <c r="AR37" s="1">
        <v>37</v>
      </c>
      <c r="AT37" s="1">
        <v>0</v>
      </c>
    </row>
    <row r="38" spans="1:46" x14ac:dyDescent="0.2">
      <c r="A38" s="1" t="s">
        <v>110</v>
      </c>
      <c r="B38" s="1" t="s">
        <v>360</v>
      </c>
      <c r="C38" s="1" t="s">
        <v>46</v>
      </c>
      <c r="D38" s="1" t="s">
        <v>47</v>
      </c>
      <c r="E38" s="1" t="s">
        <v>79</v>
      </c>
      <c r="F38" s="1" t="s">
        <v>49</v>
      </c>
      <c r="G38" s="1" t="s">
        <v>50</v>
      </c>
      <c r="H38" s="1">
        <v>128</v>
      </c>
      <c r="I38" s="1">
        <v>128</v>
      </c>
      <c r="J38" s="1">
        <v>2703.90625</v>
      </c>
      <c r="K38" s="1">
        <v>346100</v>
      </c>
      <c r="L38" s="1" t="s">
        <v>106</v>
      </c>
      <c r="M38" s="1" t="s">
        <v>52</v>
      </c>
      <c r="N38" s="1">
        <v>9</v>
      </c>
      <c r="O38" s="1">
        <v>16</v>
      </c>
      <c r="P38" s="1">
        <v>7</v>
      </c>
      <c r="Q38" s="1">
        <v>8</v>
      </c>
      <c r="R38" s="1">
        <v>2</v>
      </c>
      <c r="S38" s="1">
        <v>8</v>
      </c>
      <c r="T38" s="1" t="str">
        <f t="shared" si="0"/>
        <v>Natus Vincere</v>
      </c>
      <c r="U38" s="1">
        <v>162</v>
      </c>
      <c r="V38" s="1">
        <v>35</v>
      </c>
      <c r="W38" s="1">
        <v>0</v>
      </c>
      <c r="X38" s="1">
        <v>0</v>
      </c>
      <c r="Y38" s="1">
        <v>7</v>
      </c>
      <c r="Z38" s="1">
        <v>30</v>
      </c>
      <c r="AA38" s="1">
        <v>81</v>
      </c>
      <c r="AB38" s="1">
        <v>21</v>
      </c>
      <c r="AC38" s="1">
        <v>1012.2</v>
      </c>
      <c r="AD38" s="1">
        <v>23130</v>
      </c>
      <c r="AE38" s="1">
        <v>2174</v>
      </c>
      <c r="AF38" s="1">
        <v>2</v>
      </c>
      <c r="AG38" s="1">
        <v>3</v>
      </c>
      <c r="AH38" s="1">
        <v>0</v>
      </c>
      <c r="AI38" s="1">
        <v>9</v>
      </c>
      <c r="AJ38" s="1">
        <v>156</v>
      </c>
      <c r="AK38" s="1">
        <v>116</v>
      </c>
      <c r="AL38" s="1">
        <v>78</v>
      </c>
      <c r="AM38" s="1">
        <v>7</v>
      </c>
      <c r="AN38" s="1">
        <v>23</v>
      </c>
      <c r="AO38" s="1">
        <v>35</v>
      </c>
      <c r="AP38" s="1">
        <v>3844</v>
      </c>
      <c r="AQ38" s="1">
        <v>655</v>
      </c>
      <c r="AR38" s="1">
        <v>25</v>
      </c>
      <c r="AT38" s="1">
        <v>0</v>
      </c>
    </row>
    <row r="39" spans="1:46" x14ac:dyDescent="0.2">
      <c r="A39" s="1" t="s">
        <v>111</v>
      </c>
      <c r="B39" s="1" t="s">
        <v>361</v>
      </c>
      <c r="C39" s="1" t="s">
        <v>46</v>
      </c>
      <c r="D39" s="1" t="s">
        <v>47</v>
      </c>
      <c r="E39" s="1" t="s">
        <v>54</v>
      </c>
      <c r="F39" s="1" t="s">
        <v>55</v>
      </c>
      <c r="G39" s="1" t="s">
        <v>50</v>
      </c>
      <c r="H39" s="1">
        <v>128</v>
      </c>
      <c r="I39" s="1">
        <v>128</v>
      </c>
      <c r="J39" s="1">
        <v>3798.1015625</v>
      </c>
      <c r="K39" s="1">
        <v>486157</v>
      </c>
      <c r="L39" s="1" t="s">
        <v>51</v>
      </c>
      <c r="M39" s="1" t="s">
        <v>70</v>
      </c>
      <c r="N39" s="1">
        <v>16</v>
      </c>
      <c r="O39" s="1">
        <v>13</v>
      </c>
      <c r="P39" s="1">
        <v>10</v>
      </c>
      <c r="Q39" s="1">
        <v>5</v>
      </c>
      <c r="R39" s="1">
        <v>6</v>
      </c>
      <c r="S39" s="1">
        <v>8</v>
      </c>
      <c r="T39" s="1" t="str">
        <f t="shared" si="0"/>
        <v>Luminosity Gaming</v>
      </c>
      <c r="U39" s="1">
        <v>193</v>
      </c>
      <c r="V39" s="1">
        <v>44</v>
      </c>
      <c r="W39" s="1">
        <v>0</v>
      </c>
      <c r="X39" s="1">
        <v>3</v>
      </c>
      <c r="Y39" s="1">
        <v>12</v>
      </c>
      <c r="Z39" s="1">
        <v>31</v>
      </c>
      <c r="AA39" s="1">
        <v>77</v>
      </c>
      <c r="AB39" s="1">
        <v>31</v>
      </c>
      <c r="AC39" s="1">
        <v>1160.3</v>
      </c>
      <c r="AD39" s="1">
        <v>30758</v>
      </c>
      <c r="AE39" s="1">
        <v>2890</v>
      </c>
      <c r="AF39" s="1">
        <v>5</v>
      </c>
      <c r="AG39" s="1">
        <v>4</v>
      </c>
      <c r="AH39" s="1">
        <v>6</v>
      </c>
      <c r="AI39" s="1">
        <v>15</v>
      </c>
      <c r="AJ39" s="1">
        <v>176</v>
      </c>
      <c r="AK39" s="1">
        <v>143</v>
      </c>
      <c r="AL39" s="1">
        <v>63</v>
      </c>
      <c r="AM39" s="1">
        <v>7</v>
      </c>
      <c r="AN39" s="1">
        <v>35</v>
      </c>
      <c r="AO39" s="1">
        <v>43</v>
      </c>
      <c r="AP39" s="1">
        <v>4133</v>
      </c>
      <c r="AQ39" s="1">
        <v>763</v>
      </c>
      <c r="AR39" s="1">
        <v>29</v>
      </c>
      <c r="AT39" s="1">
        <v>0</v>
      </c>
    </row>
    <row r="40" spans="1:46" x14ac:dyDescent="0.2">
      <c r="A40" s="1" t="s">
        <v>112</v>
      </c>
      <c r="B40" s="1" t="s">
        <v>362</v>
      </c>
      <c r="C40" s="1" t="s">
        <v>46</v>
      </c>
      <c r="D40" s="1" t="s">
        <v>47</v>
      </c>
      <c r="E40" s="1" t="s">
        <v>79</v>
      </c>
      <c r="F40" s="1" t="s">
        <v>55</v>
      </c>
      <c r="G40" s="1" t="s">
        <v>50</v>
      </c>
      <c r="H40" s="1">
        <v>128</v>
      </c>
      <c r="I40" s="1">
        <v>128</v>
      </c>
      <c r="J40" s="1">
        <v>2419.1640625</v>
      </c>
      <c r="K40" s="1">
        <v>309653</v>
      </c>
      <c r="L40" s="1" t="s">
        <v>102</v>
      </c>
      <c r="M40" s="1" t="s">
        <v>91</v>
      </c>
      <c r="N40" s="1">
        <v>5</v>
      </c>
      <c r="O40" s="1">
        <v>16</v>
      </c>
      <c r="P40" s="1">
        <v>2</v>
      </c>
      <c r="Q40" s="1">
        <v>13</v>
      </c>
      <c r="R40" s="1">
        <v>3</v>
      </c>
      <c r="S40" s="1">
        <v>3</v>
      </c>
      <c r="T40" s="1" t="str">
        <f t="shared" si="0"/>
        <v>Fnatic</v>
      </c>
      <c r="U40" s="1">
        <v>139</v>
      </c>
      <c r="V40" s="1">
        <v>31</v>
      </c>
      <c r="W40" s="1">
        <v>1</v>
      </c>
      <c r="X40" s="1">
        <v>2</v>
      </c>
      <c r="Y40" s="1">
        <v>6</v>
      </c>
      <c r="Z40" s="1">
        <v>26</v>
      </c>
      <c r="AA40" s="1">
        <v>56</v>
      </c>
      <c r="AB40" s="1">
        <v>15</v>
      </c>
      <c r="AC40" s="1">
        <v>1075.9000000000001</v>
      </c>
      <c r="AD40" s="1">
        <v>20931</v>
      </c>
      <c r="AE40" s="1">
        <v>1662</v>
      </c>
      <c r="AF40" s="1">
        <v>3</v>
      </c>
      <c r="AG40" s="1">
        <v>3</v>
      </c>
      <c r="AH40" s="1">
        <v>6</v>
      </c>
      <c r="AI40" s="1">
        <v>17</v>
      </c>
      <c r="AJ40" s="1">
        <v>119</v>
      </c>
      <c r="AK40" s="1">
        <v>87</v>
      </c>
      <c r="AL40" s="1">
        <v>63</v>
      </c>
      <c r="AM40" s="1">
        <v>4</v>
      </c>
      <c r="AN40" s="1">
        <v>22</v>
      </c>
      <c r="AO40" s="1">
        <v>12</v>
      </c>
      <c r="AP40" s="1">
        <v>3152</v>
      </c>
      <c r="AQ40" s="1">
        <v>520</v>
      </c>
      <c r="AR40" s="1">
        <v>21</v>
      </c>
      <c r="AT40" s="1">
        <v>1</v>
      </c>
    </row>
    <row r="41" spans="1:46" x14ac:dyDescent="0.2">
      <c r="A41" s="1" t="s">
        <v>113</v>
      </c>
      <c r="B41" s="1" t="s">
        <v>363</v>
      </c>
      <c r="C41" s="1" t="s">
        <v>46</v>
      </c>
      <c r="D41" s="1" t="s">
        <v>47</v>
      </c>
      <c r="E41" s="1" t="s">
        <v>66</v>
      </c>
      <c r="F41" s="1" t="s">
        <v>49</v>
      </c>
      <c r="G41" s="1" t="s">
        <v>50</v>
      </c>
      <c r="H41" s="1">
        <v>128</v>
      </c>
      <c r="I41" s="1">
        <v>128</v>
      </c>
      <c r="J41" s="1">
        <v>3458.6484375</v>
      </c>
      <c r="K41" s="1">
        <v>442707</v>
      </c>
      <c r="L41" s="1" t="s">
        <v>92</v>
      </c>
      <c r="M41" s="1" t="s">
        <v>67</v>
      </c>
      <c r="N41" s="1">
        <v>11</v>
      </c>
      <c r="O41" s="1">
        <v>16</v>
      </c>
      <c r="P41" s="1">
        <v>3</v>
      </c>
      <c r="Q41" s="1">
        <v>12</v>
      </c>
      <c r="R41" s="1">
        <v>8</v>
      </c>
      <c r="S41" s="1">
        <v>4</v>
      </c>
      <c r="T41" s="1" t="str">
        <f t="shared" si="0"/>
        <v>Team Liquid</v>
      </c>
      <c r="U41" s="1">
        <v>182</v>
      </c>
      <c r="V41" s="1">
        <v>34</v>
      </c>
      <c r="W41" s="1">
        <v>1</v>
      </c>
      <c r="X41" s="1">
        <v>6</v>
      </c>
      <c r="Y41" s="1">
        <v>6</v>
      </c>
      <c r="Z41" s="1">
        <v>25</v>
      </c>
      <c r="AA41" s="1">
        <v>85</v>
      </c>
      <c r="AB41" s="1">
        <v>31</v>
      </c>
      <c r="AC41" s="1">
        <v>1123.3</v>
      </c>
      <c r="AD41" s="1">
        <v>27485</v>
      </c>
      <c r="AE41" s="1">
        <v>2844</v>
      </c>
      <c r="AF41" s="1">
        <v>3</v>
      </c>
      <c r="AG41" s="1">
        <v>2</v>
      </c>
      <c r="AH41" s="1">
        <v>5</v>
      </c>
      <c r="AI41" s="1">
        <v>20</v>
      </c>
      <c r="AJ41" s="1">
        <v>192</v>
      </c>
      <c r="AK41" s="1">
        <v>156</v>
      </c>
      <c r="AL41" s="1">
        <v>99</v>
      </c>
      <c r="AM41" s="1">
        <v>7</v>
      </c>
      <c r="AN41" s="1">
        <v>74</v>
      </c>
      <c r="AO41" s="1">
        <v>23</v>
      </c>
      <c r="AP41" s="1">
        <v>5506</v>
      </c>
      <c r="AQ41" s="1">
        <v>808</v>
      </c>
      <c r="AR41" s="1">
        <v>27</v>
      </c>
      <c r="AT41" s="1">
        <v>0</v>
      </c>
    </row>
    <row r="42" spans="1:46" x14ac:dyDescent="0.2">
      <c r="A42" s="1" t="s">
        <v>114</v>
      </c>
      <c r="B42" s="1" t="s">
        <v>364</v>
      </c>
      <c r="C42" s="1" t="s">
        <v>46</v>
      </c>
      <c r="D42" s="1" t="s">
        <v>47</v>
      </c>
      <c r="E42" s="1" t="s">
        <v>79</v>
      </c>
      <c r="F42" s="1" t="s">
        <v>55</v>
      </c>
      <c r="G42" s="1" t="s">
        <v>50</v>
      </c>
      <c r="H42" s="1">
        <v>128</v>
      </c>
      <c r="I42" s="1">
        <v>128</v>
      </c>
      <c r="J42" s="1">
        <v>3457.625</v>
      </c>
      <c r="K42" s="1">
        <v>442576</v>
      </c>
      <c r="L42" s="1" t="s">
        <v>84</v>
      </c>
      <c r="M42" s="1" t="s">
        <v>59</v>
      </c>
      <c r="N42" s="1">
        <v>10</v>
      </c>
      <c r="O42" s="1">
        <v>16</v>
      </c>
      <c r="P42" s="1">
        <v>6</v>
      </c>
      <c r="Q42" s="1">
        <v>9</v>
      </c>
      <c r="R42" s="1">
        <v>4</v>
      </c>
      <c r="S42" s="1">
        <v>7</v>
      </c>
      <c r="T42" s="1" t="str">
        <f t="shared" si="0"/>
        <v>Astralis</v>
      </c>
      <c r="U42" s="1">
        <v>194</v>
      </c>
      <c r="V42" s="1">
        <v>46</v>
      </c>
      <c r="W42" s="1">
        <v>0</v>
      </c>
      <c r="X42" s="1">
        <v>2</v>
      </c>
      <c r="Y42" s="1">
        <v>8</v>
      </c>
      <c r="Z42" s="1">
        <v>39</v>
      </c>
      <c r="AA42" s="1">
        <v>83</v>
      </c>
      <c r="AB42" s="1">
        <v>27</v>
      </c>
      <c r="AC42" s="1">
        <v>1155</v>
      </c>
      <c r="AD42" s="1">
        <v>27441</v>
      </c>
      <c r="AE42" s="1">
        <v>2588</v>
      </c>
      <c r="AF42" s="1">
        <v>7</v>
      </c>
      <c r="AG42" s="1">
        <v>9</v>
      </c>
      <c r="AH42" s="1">
        <v>4</v>
      </c>
      <c r="AI42" s="1">
        <v>21</v>
      </c>
      <c r="AJ42" s="1">
        <v>153</v>
      </c>
      <c r="AK42" s="1">
        <v>144</v>
      </c>
      <c r="AL42" s="1">
        <v>72</v>
      </c>
      <c r="AM42" s="1">
        <v>9</v>
      </c>
      <c r="AN42" s="1">
        <v>46</v>
      </c>
      <c r="AO42" s="1">
        <v>32</v>
      </c>
      <c r="AP42" s="1">
        <v>5015</v>
      </c>
      <c r="AQ42" s="1">
        <v>795</v>
      </c>
      <c r="AR42" s="1">
        <v>26</v>
      </c>
      <c r="AT42" s="1">
        <v>0</v>
      </c>
    </row>
  </sheetData>
  <autoFilter ref="A1:AT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BL8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8.83203125" style="1"/>
    <col min="2" max="2" width="13.6640625" style="1" bestFit="1" customWidth="1"/>
    <col min="3" max="16" width="9" style="1" bestFit="1" customWidth="1"/>
    <col min="17" max="21" width="9" style="1" customWidth="1"/>
    <col min="22" max="61" width="9" style="1" bestFit="1" customWidth="1"/>
    <col min="62" max="16384" width="8.83203125" style="1"/>
  </cols>
  <sheetData>
    <row r="1" spans="1:64" ht="16" x14ac:dyDescent="0.2">
      <c r="A1" s="1" t="s">
        <v>115</v>
      </c>
      <c r="B1" s="1" t="s">
        <v>116</v>
      </c>
      <c r="C1" s="1" t="s">
        <v>117</v>
      </c>
      <c r="D1" s="1" t="s">
        <v>19</v>
      </c>
      <c r="E1" s="1" t="s">
        <v>20</v>
      </c>
      <c r="F1" s="1" t="s">
        <v>118</v>
      </c>
      <c r="G1" s="15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403</v>
      </c>
      <c r="R1" s="1" t="s">
        <v>404</v>
      </c>
      <c r="S1" s="1" t="s">
        <v>405</v>
      </c>
      <c r="T1" s="1" t="s">
        <v>406</v>
      </c>
      <c r="U1" s="1" t="s">
        <v>407</v>
      </c>
      <c r="V1" s="1" t="s">
        <v>26</v>
      </c>
      <c r="W1" s="1" t="s">
        <v>124</v>
      </c>
      <c r="X1" s="1" t="s">
        <v>125</v>
      </c>
      <c r="Y1" s="1" t="s">
        <v>126</v>
      </c>
      <c r="Z1" s="1" t="s">
        <v>127</v>
      </c>
      <c r="AA1" s="1" t="s">
        <v>128</v>
      </c>
      <c r="AB1" s="1" t="s">
        <v>129</v>
      </c>
      <c r="AC1" s="1" t="s">
        <v>130</v>
      </c>
      <c r="AD1" s="1" t="s">
        <v>131</v>
      </c>
      <c r="AE1" s="1" t="s">
        <v>132</v>
      </c>
      <c r="AF1" s="1" t="s">
        <v>30</v>
      </c>
      <c r="AG1" s="1" t="s">
        <v>133</v>
      </c>
      <c r="AH1" s="1" t="s">
        <v>134</v>
      </c>
      <c r="AI1" s="1" t="s">
        <v>135</v>
      </c>
      <c r="AJ1" s="1" t="s">
        <v>136</v>
      </c>
      <c r="AK1" s="1" t="s">
        <v>137</v>
      </c>
      <c r="AL1" s="1" t="s">
        <v>138</v>
      </c>
      <c r="AM1" s="1" t="s">
        <v>139</v>
      </c>
      <c r="AN1" s="1" t="s">
        <v>140</v>
      </c>
      <c r="AO1" s="1" t="s">
        <v>141</v>
      </c>
      <c r="AP1" s="1" t="s">
        <v>142</v>
      </c>
      <c r="AQ1" s="1" t="s">
        <v>143</v>
      </c>
      <c r="AR1" s="1" t="s">
        <v>144</v>
      </c>
      <c r="AS1" s="1" t="s">
        <v>145</v>
      </c>
      <c r="AT1" s="1" t="s">
        <v>146</v>
      </c>
      <c r="AU1" s="1" t="s">
        <v>381</v>
      </c>
      <c r="AV1" s="1" t="s">
        <v>147</v>
      </c>
      <c r="AW1" s="1" t="s">
        <v>148</v>
      </c>
      <c r="AX1" s="1" t="s">
        <v>380</v>
      </c>
      <c r="AY1" s="1" t="s">
        <v>149</v>
      </c>
      <c r="AZ1" s="1" t="s">
        <v>150</v>
      </c>
      <c r="BA1" s="1" t="s">
        <v>151</v>
      </c>
      <c r="BB1" s="1" t="s">
        <v>152</v>
      </c>
      <c r="BC1" s="1" t="s">
        <v>153</v>
      </c>
      <c r="BD1" s="1" t="s">
        <v>154</v>
      </c>
      <c r="BE1" s="1" t="s">
        <v>155</v>
      </c>
      <c r="BF1" s="1" t="s">
        <v>156</v>
      </c>
      <c r="BG1" s="1" t="s">
        <v>157</v>
      </c>
      <c r="BH1" s="1" t="s">
        <v>158</v>
      </c>
      <c r="BI1" s="1" t="s">
        <v>159</v>
      </c>
    </row>
    <row r="2" spans="1:64" x14ac:dyDescent="0.2">
      <c r="A2" s="1" t="s">
        <v>164</v>
      </c>
      <c r="B2" s="1">
        <v>7.6561198019328496E+16</v>
      </c>
      <c r="C2" s="1">
        <v>8</v>
      </c>
      <c r="D2" s="1">
        <v>121</v>
      </c>
      <c r="E2" s="1">
        <v>38</v>
      </c>
      <c r="F2" s="1">
        <v>131</v>
      </c>
      <c r="G2" s="1">
        <f t="shared" ref="G2:G33" si="0">D2/F2</f>
        <v>0.92366412213740456</v>
      </c>
      <c r="H2" s="1">
        <v>53</v>
      </c>
      <c r="I2" s="1">
        <v>43.8</v>
      </c>
      <c r="J2" s="1">
        <v>202</v>
      </c>
      <c r="K2" s="1">
        <v>0.88</v>
      </c>
      <c r="L2" s="1">
        <v>1</v>
      </c>
      <c r="M2" s="1">
        <v>0</v>
      </c>
      <c r="N2" s="1">
        <v>6</v>
      </c>
      <c r="O2" s="1">
        <v>20</v>
      </c>
      <c r="P2" s="1">
        <v>60</v>
      </c>
      <c r="Q2" s="1">
        <f t="shared" ref="Q2:Q33" si="1">L2/$J2</f>
        <v>4.9504950495049506E-3</v>
      </c>
      <c r="R2" s="1">
        <f t="shared" ref="R2:R33" si="2">M2/$J2</f>
        <v>0</v>
      </c>
      <c r="S2" s="1">
        <f t="shared" ref="S2:S33" si="3">N2/$J2</f>
        <v>2.9702970297029702E-2</v>
      </c>
      <c r="T2" s="1">
        <f t="shared" ref="T2:T33" si="4">O2/$J2</f>
        <v>9.9009900990099015E-2</v>
      </c>
      <c r="U2" s="1">
        <f t="shared" ref="U2:U33" si="5">P2/$J2</f>
        <v>0.29702970297029702</v>
      </c>
      <c r="V2" s="1">
        <v>21</v>
      </c>
      <c r="W2" s="1">
        <v>21</v>
      </c>
      <c r="X2" s="1">
        <v>1</v>
      </c>
      <c r="Y2" s="1">
        <v>0</v>
      </c>
      <c r="Z2" s="1">
        <v>19</v>
      </c>
      <c r="AA2" s="1">
        <v>14</v>
      </c>
      <c r="AB2" s="1">
        <v>1</v>
      </c>
      <c r="AC2" s="1">
        <v>5</v>
      </c>
      <c r="AD2" s="1">
        <v>17</v>
      </c>
      <c r="AE2" s="1">
        <v>329</v>
      </c>
      <c r="AF2" s="1">
        <v>12</v>
      </c>
      <c r="AG2" s="1">
        <v>1</v>
      </c>
      <c r="AH2" s="1">
        <v>2</v>
      </c>
      <c r="AI2" s="1">
        <v>0</v>
      </c>
      <c r="AJ2" s="1">
        <v>0</v>
      </c>
      <c r="AK2" s="1">
        <v>0</v>
      </c>
      <c r="AL2" s="1">
        <v>0</v>
      </c>
      <c r="AM2" s="1">
        <v>6</v>
      </c>
      <c r="AN2" s="1">
        <v>6</v>
      </c>
      <c r="AO2" s="1">
        <v>0</v>
      </c>
      <c r="AP2" s="1">
        <v>100</v>
      </c>
      <c r="AQ2" s="1">
        <v>10</v>
      </c>
      <c r="AR2" s="1">
        <v>8</v>
      </c>
      <c r="AS2" s="1">
        <v>2</v>
      </c>
      <c r="AT2" s="1">
        <v>80</v>
      </c>
      <c r="AU2" s="1">
        <v>0.92</v>
      </c>
      <c r="AV2" s="1">
        <v>0.19</v>
      </c>
      <c r="AW2" s="1">
        <v>0.65</v>
      </c>
      <c r="AX2" s="1">
        <v>87.16</v>
      </c>
      <c r="AY2" s="1">
        <v>17607</v>
      </c>
      <c r="AZ2" s="1">
        <v>1891</v>
      </c>
      <c r="BA2" s="1">
        <v>124</v>
      </c>
      <c r="BB2" s="1">
        <v>93</v>
      </c>
      <c r="BC2" s="1">
        <v>84</v>
      </c>
      <c r="BD2" s="1">
        <v>15</v>
      </c>
      <c r="BE2" s="1">
        <v>30</v>
      </c>
      <c r="BF2" s="1">
        <v>14</v>
      </c>
      <c r="BG2" s="1">
        <v>0</v>
      </c>
      <c r="BH2" s="1">
        <v>0</v>
      </c>
      <c r="BI2" s="1">
        <v>0</v>
      </c>
      <c r="BL2" s="1" t="s">
        <v>383</v>
      </c>
    </row>
    <row r="3" spans="1:64" x14ac:dyDescent="0.2">
      <c r="A3" s="1" t="s">
        <v>171</v>
      </c>
      <c r="B3" s="1">
        <v>7.6561197990682304E+16</v>
      </c>
      <c r="C3" s="1">
        <v>6</v>
      </c>
      <c r="D3" s="1">
        <v>99</v>
      </c>
      <c r="E3" s="1">
        <v>22</v>
      </c>
      <c r="F3" s="1">
        <v>88</v>
      </c>
      <c r="G3" s="1">
        <f t="shared" si="0"/>
        <v>1.125</v>
      </c>
      <c r="H3" s="1">
        <v>41</v>
      </c>
      <c r="I3" s="1">
        <v>41.41</v>
      </c>
      <c r="J3" s="1">
        <v>149</v>
      </c>
      <c r="K3" s="1">
        <v>1</v>
      </c>
      <c r="L3" s="1">
        <v>0</v>
      </c>
      <c r="M3" s="1">
        <v>0</v>
      </c>
      <c r="N3" s="1">
        <v>4</v>
      </c>
      <c r="O3" s="1">
        <v>19</v>
      </c>
      <c r="P3" s="1">
        <v>49</v>
      </c>
      <c r="Q3" s="1">
        <f t="shared" si="1"/>
        <v>0</v>
      </c>
      <c r="R3" s="1">
        <f t="shared" si="2"/>
        <v>0</v>
      </c>
      <c r="S3" s="1">
        <f t="shared" si="3"/>
        <v>2.6845637583892617E-2</v>
      </c>
      <c r="T3" s="1">
        <f t="shared" si="4"/>
        <v>0.12751677852348994</v>
      </c>
      <c r="U3" s="1">
        <f t="shared" si="5"/>
        <v>0.32885906040268459</v>
      </c>
      <c r="V3" s="1">
        <v>11</v>
      </c>
      <c r="W3" s="1">
        <v>17</v>
      </c>
      <c r="X3" s="1">
        <v>0</v>
      </c>
      <c r="Y3" s="1">
        <v>0</v>
      </c>
      <c r="Z3" s="1">
        <v>15</v>
      </c>
      <c r="AA3" s="1">
        <v>10</v>
      </c>
      <c r="AB3" s="1">
        <v>4</v>
      </c>
      <c r="AC3" s="1">
        <v>4</v>
      </c>
      <c r="AD3" s="1">
        <v>15</v>
      </c>
      <c r="AE3" s="1">
        <v>279</v>
      </c>
      <c r="AF3" s="1">
        <v>22</v>
      </c>
      <c r="AG3" s="1">
        <v>0</v>
      </c>
      <c r="AH3" s="1">
        <v>4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3</v>
      </c>
      <c r="AO3" s="1">
        <v>0</v>
      </c>
      <c r="AP3" s="1">
        <v>100</v>
      </c>
      <c r="AQ3" s="1">
        <v>12</v>
      </c>
      <c r="AR3" s="1">
        <v>11</v>
      </c>
      <c r="AS3" s="1">
        <v>1</v>
      </c>
      <c r="AT3" s="1">
        <v>91.67</v>
      </c>
      <c r="AU3" s="1">
        <v>1.1200000000000001</v>
      </c>
      <c r="AV3" s="1">
        <v>0.15</v>
      </c>
      <c r="AW3" s="1">
        <v>0.59</v>
      </c>
      <c r="AX3" s="1">
        <v>93.39</v>
      </c>
      <c r="AY3" s="1">
        <v>13915</v>
      </c>
      <c r="AZ3" s="1">
        <v>1539</v>
      </c>
      <c r="BA3" s="1">
        <v>138</v>
      </c>
      <c r="BB3" s="1">
        <v>89</v>
      </c>
      <c r="BC3" s="1">
        <v>52</v>
      </c>
      <c r="BD3" s="1">
        <v>2</v>
      </c>
      <c r="BE3" s="1">
        <v>43</v>
      </c>
      <c r="BF3" s="1">
        <v>26</v>
      </c>
      <c r="BG3" s="1">
        <v>0</v>
      </c>
      <c r="BH3" s="1">
        <v>0</v>
      </c>
      <c r="BI3" s="1">
        <v>0</v>
      </c>
      <c r="BL3" s="16" t="s">
        <v>392</v>
      </c>
    </row>
    <row r="4" spans="1:64" x14ac:dyDescent="0.2">
      <c r="A4" s="1" t="s">
        <v>179</v>
      </c>
      <c r="B4" s="1">
        <v>7.6561197986490704E+16</v>
      </c>
      <c r="C4" s="1">
        <v>7</v>
      </c>
      <c r="D4" s="1">
        <v>117</v>
      </c>
      <c r="E4" s="1">
        <v>29</v>
      </c>
      <c r="F4" s="1">
        <v>142</v>
      </c>
      <c r="G4" s="1">
        <f t="shared" si="0"/>
        <v>0.823943661971831</v>
      </c>
      <c r="H4" s="1">
        <v>51</v>
      </c>
      <c r="I4" s="1">
        <v>43.59</v>
      </c>
      <c r="J4" s="1">
        <v>183</v>
      </c>
      <c r="K4" s="1">
        <v>0.85</v>
      </c>
      <c r="L4" s="1">
        <v>0</v>
      </c>
      <c r="M4" s="1">
        <v>1</v>
      </c>
      <c r="N4" s="1">
        <v>5</v>
      </c>
      <c r="O4" s="1">
        <v>21</v>
      </c>
      <c r="P4" s="1">
        <v>60</v>
      </c>
      <c r="Q4" s="1">
        <f t="shared" si="1"/>
        <v>0</v>
      </c>
      <c r="R4" s="1">
        <f t="shared" si="2"/>
        <v>5.4644808743169399E-3</v>
      </c>
      <c r="S4" s="1">
        <f t="shared" si="3"/>
        <v>2.7322404371584699E-2</v>
      </c>
      <c r="T4" s="1">
        <f t="shared" si="4"/>
        <v>0.11475409836065574</v>
      </c>
      <c r="U4" s="1">
        <f t="shared" si="5"/>
        <v>0.32786885245901637</v>
      </c>
      <c r="V4" s="1">
        <v>27</v>
      </c>
      <c r="W4" s="1">
        <v>26</v>
      </c>
      <c r="X4" s="1">
        <v>2</v>
      </c>
      <c r="Y4" s="1">
        <v>0</v>
      </c>
      <c r="Z4" s="1">
        <v>20</v>
      </c>
      <c r="AA4" s="1">
        <v>8</v>
      </c>
      <c r="AB4" s="1">
        <v>0</v>
      </c>
      <c r="AC4" s="1">
        <v>5</v>
      </c>
      <c r="AD4" s="1">
        <v>17</v>
      </c>
      <c r="AE4" s="1">
        <v>295</v>
      </c>
      <c r="AF4" s="1">
        <v>25</v>
      </c>
      <c r="AG4" s="1">
        <v>4</v>
      </c>
      <c r="AH4" s="1">
        <v>0</v>
      </c>
      <c r="AI4" s="1">
        <v>1</v>
      </c>
      <c r="AJ4" s="1">
        <v>2</v>
      </c>
      <c r="AK4" s="1">
        <v>0</v>
      </c>
      <c r="AL4" s="1">
        <v>0</v>
      </c>
      <c r="AM4" s="1">
        <v>1</v>
      </c>
      <c r="AN4" s="1">
        <v>1</v>
      </c>
      <c r="AO4" s="1">
        <v>0</v>
      </c>
      <c r="AP4" s="1">
        <v>100</v>
      </c>
      <c r="AQ4" s="1">
        <v>13</v>
      </c>
      <c r="AR4" s="1">
        <v>9</v>
      </c>
      <c r="AS4" s="1">
        <v>4</v>
      </c>
      <c r="AT4" s="1">
        <v>69.23</v>
      </c>
      <c r="AU4" s="1">
        <v>0.82</v>
      </c>
      <c r="AV4" s="1">
        <v>0.16</v>
      </c>
      <c r="AW4" s="1">
        <v>0.78</v>
      </c>
      <c r="AX4" s="1">
        <v>97.3</v>
      </c>
      <c r="AY4" s="1">
        <v>17806</v>
      </c>
      <c r="AZ4" s="1">
        <v>1998</v>
      </c>
      <c r="BA4" s="1">
        <v>114</v>
      </c>
      <c r="BB4" s="1">
        <v>107</v>
      </c>
      <c r="BC4" s="1">
        <v>99</v>
      </c>
      <c r="BD4" s="1">
        <v>0</v>
      </c>
      <c r="BE4" s="1">
        <v>39</v>
      </c>
      <c r="BF4" s="1">
        <v>13</v>
      </c>
      <c r="BG4" s="1">
        <v>0</v>
      </c>
      <c r="BH4" s="1">
        <v>0</v>
      </c>
      <c r="BI4" s="1">
        <v>0</v>
      </c>
    </row>
    <row r="5" spans="1:64" x14ac:dyDescent="0.2">
      <c r="A5" s="1" t="s">
        <v>224</v>
      </c>
      <c r="B5" s="1">
        <v>7.6561197996997904E+16</v>
      </c>
      <c r="C5" s="1">
        <v>2</v>
      </c>
      <c r="D5" s="1">
        <v>64</v>
      </c>
      <c r="E5" s="1">
        <v>8</v>
      </c>
      <c r="F5" s="1">
        <v>65</v>
      </c>
      <c r="G5" s="1">
        <f t="shared" si="0"/>
        <v>0.98461538461538467</v>
      </c>
      <c r="H5" s="1">
        <v>14</v>
      </c>
      <c r="I5" s="1">
        <v>21.88</v>
      </c>
      <c r="J5" s="1">
        <v>95</v>
      </c>
      <c r="K5" s="1">
        <v>0.92</v>
      </c>
      <c r="L5" s="1">
        <v>0</v>
      </c>
      <c r="M5" s="1">
        <v>1</v>
      </c>
      <c r="N5" s="1">
        <v>1</v>
      </c>
      <c r="O5" s="1">
        <v>12</v>
      </c>
      <c r="P5" s="1">
        <v>33</v>
      </c>
      <c r="Q5" s="1">
        <f t="shared" si="1"/>
        <v>0</v>
      </c>
      <c r="R5" s="1">
        <f t="shared" si="2"/>
        <v>1.0526315789473684E-2</v>
      </c>
      <c r="S5" s="1">
        <f t="shared" si="3"/>
        <v>1.0526315789473684E-2</v>
      </c>
      <c r="T5" s="1">
        <f t="shared" si="4"/>
        <v>0.12631578947368421</v>
      </c>
      <c r="U5" s="1">
        <f t="shared" si="5"/>
        <v>0.3473684210526316</v>
      </c>
      <c r="V5" s="1">
        <v>15</v>
      </c>
      <c r="W5" s="1">
        <v>12</v>
      </c>
      <c r="X5" s="1">
        <v>0</v>
      </c>
      <c r="Y5" s="1">
        <v>0</v>
      </c>
      <c r="Z5" s="1">
        <v>2</v>
      </c>
      <c r="AA5" s="1">
        <v>9</v>
      </c>
      <c r="AB5" s="1">
        <v>0</v>
      </c>
      <c r="AC5" s="1">
        <v>2</v>
      </c>
      <c r="AD5" s="1">
        <v>5</v>
      </c>
      <c r="AE5" s="1">
        <v>158</v>
      </c>
      <c r="AF5" s="1">
        <v>12</v>
      </c>
      <c r="AG5" s="1">
        <v>4</v>
      </c>
      <c r="AH5" s="1">
        <v>1</v>
      </c>
      <c r="AI5" s="1">
        <v>2</v>
      </c>
      <c r="AJ5" s="1">
        <v>0</v>
      </c>
      <c r="AK5" s="1">
        <v>1</v>
      </c>
      <c r="AL5" s="1">
        <v>0</v>
      </c>
      <c r="AM5" s="1">
        <v>6</v>
      </c>
      <c r="AN5" s="1">
        <v>3</v>
      </c>
      <c r="AO5" s="1">
        <v>3</v>
      </c>
      <c r="AP5" s="1">
        <v>50</v>
      </c>
      <c r="AQ5" s="1">
        <v>11</v>
      </c>
      <c r="AR5" s="1">
        <v>6</v>
      </c>
      <c r="AS5" s="1">
        <v>5</v>
      </c>
      <c r="AT5" s="1">
        <v>54.55</v>
      </c>
      <c r="AU5" s="1">
        <v>0.98</v>
      </c>
      <c r="AV5" s="1">
        <v>0.08</v>
      </c>
      <c r="AW5" s="1">
        <v>0.68</v>
      </c>
      <c r="AX5" s="1">
        <v>93.64</v>
      </c>
      <c r="AY5" s="1">
        <v>8896</v>
      </c>
      <c r="AZ5" s="1">
        <v>488</v>
      </c>
      <c r="BA5" s="1">
        <v>86</v>
      </c>
      <c r="BB5" s="1">
        <v>65</v>
      </c>
      <c r="BC5" s="1">
        <v>17</v>
      </c>
      <c r="BD5" s="1">
        <v>0</v>
      </c>
      <c r="BE5" s="1">
        <v>12</v>
      </c>
      <c r="BF5" s="1">
        <v>15</v>
      </c>
      <c r="BG5" s="1">
        <v>0</v>
      </c>
      <c r="BH5" s="1">
        <v>0</v>
      </c>
      <c r="BI5" s="1">
        <v>0</v>
      </c>
      <c r="BL5" s="1" t="s">
        <v>400</v>
      </c>
    </row>
    <row r="6" spans="1:64" x14ac:dyDescent="0.2">
      <c r="A6" s="1" t="s">
        <v>208</v>
      </c>
      <c r="B6" s="1">
        <v>7.6561197998606704E+16</v>
      </c>
      <c r="C6" s="1">
        <v>5</v>
      </c>
      <c r="D6" s="1">
        <v>94</v>
      </c>
      <c r="E6" s="1">
        <v>15</v>
      </c>
      <c r="F6" s="1">
        <v>102</v>
      </c>
      <c r="G6" s="1">
        <f t="shared" si="0"/>
        <v>0.92156862745098034</v>
      </c>
      <c r="H6" s="1">
        <v>43</v>
      </c>
      <c r="I6" s="1">
        <v>45.74</v>
      </c>
      <c r="J6" s="1">
        <v>137</v>
      </c>
      <c r="K6" s="1">
        <v>0.96</v>
      </c>
      <c r="L6" s="1">
        <v>0</v>
      </c>
      <c r="M6" s="1">
        <v>2</v>
      </c>
      <c r="N6" s="1">
        <v>3</v>
      </c>
      <c r="O6" s="1">
        <v>22</v>
      </c>
      <c r="P6" s="1">
        <v>35</v>
      </c>
      <c r="Q6" s="1">
        <f t="shared" si="1"/>
        <v>0</v>
      </c>
      <c r="R6" s="1">
        <f t="shared" si="2"/>
        <v>1.4598540145985401E-2</v>
      </c>
      <c r="S6" s="1">
        <f t="shared" si="3"/>
        <v>2.1897810218978103E-2</v>
      </c>
      <c r="T6" s="1">
        <f t="shared" si="4"/>
        <v>0.16058394160583941</v>
      </c>
      <c r="U6" s="1">
        <f t="shared" si="5"/>
        <v>0.25547445255474455</v>
      </c>
      <c r="V6" s="1">
        <v>11</v>
      </c>
      <c r="W6" s="1">
        <v>15</v>
      </c>
      <c r="X6" s="1">
        <v>1</v>
      </c>
      <c r="Y6" s="1">
        <v>0</v>
      </c>
      <c r="Z6" s="1">
        <v>28</v>
      </c>
      <c r="AA6" s="1">
        <v>4</v>
      </c>
      <c r="AB6" s="1">
        <v>2</v>
      </c>
      <c r="AC6" s="1">
        <v>2</v>
      </c>
      <c r="AD6" s="1">
        <v>13</v>
      </c>
      <c r="AE6" s="1">
        <v>226</v>
      </c>
      <c r="AF6" s="1">
        <v>12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8</v>
      </c>
      <c r="AN6" s="1">
        <v>7</v>
      </c>
      <c r="AO6" s="1">
        <v>1</v>
      </c>
      <c r="AP6" s="1">
        <v>87.5</v>
      </c>
      <c r="AQ6" s="1">
        <v>13</v>
      </c>
      <c r="AR6" s="1">
        <v>11</v>
      </c>
      <c r="AS6" s="1">
        <v>2</v>
      </c>
      <c r="AT6" s="1">
        <v>84.62</v>
      </c>
      <c r="AU6" s="1">
        <v>0.92</v>
      </c>
      <c r="AV6" s="1">
        <v>0.11</v>
      </c>
      <c r="AW6" s="1">
        <v>0.74</v>
      </c>
      <c r="AX6" s="1">
        <v>97.67</v>
      </c>
      <c r="AY6" s="1">
        <v>13381</v>
      </c>
      <c r="AZ6" s="1">
        <v>1398</v>
      </c>
      <c r="BA6" s="1">
        <v>68</v>
      </c>
      <c r="BB6" s="1">
        <v>51</v>
      </c>
      <c r="BC6" s="1">
        <v>42</v>
      </c>
      <c r="BD6" s="1">
        <v>0</v>
      </c>
      <c r="BE6" s="1">
        <v>22</v>
      </c>
      <c r="BF6" s="1">
        <v>23</v>
      </c>
      <c r="BG6" s="1">
        <v>0</v>
      </c>
      <c r="BH6" s="1">
        <v>0</v>
      </c>
      <c r="BI6" s="1">
        <v>0</v>
      </c>
    </row>
    <row r="7" spans="1:64" x14ac:dyDescent="0.2">
      <c r="A7" s="1" t="s">
        <v>178</v>
      </c>
      <c r="B7" s="1">
        <v>7.6561197960424608E+16</v>
      </c>
      <c r="C7" s="1">
        <v>7</v>
      </c>
      <c r="D7" s="1">
        <v>92</v>
      </c>
      <c r="E7" s="1">
        <v>27</v>
      </c>
      <c r="F7" s="1">
        <v>132</v>
      </c>
      <c r="G7" s="1">
        <f t="shared" si="0"/>
        <v>0.69696969696969702</v>
      </c>
      <c r="H7" s="1">
        <v>35</v>
      </c>
      <c r="I7" s="1">
        <v>38.04</v>
      </c>
      <c r="J7" s="1">
        <v>183</v>
      </c>
      <c r="K7" s="1">
        <v>0.72</v>
      </c>
      <c r="L7" s="1">
        <v>0</v>
      </c>
      <c r="M7" s="1">
        <v>0</v>
      </c>
      <c r="N7" s="1">
        <v>3</v>
      </c>
      <c r="O7" s="1">
        <v>18</v>
      </c>
      <c r="P7" s="1">
        <v>49</v>
      </c>
      <c r="Q7" s="1">
        <f t="shared" si="1"/>
        <v>0</v>
      </c>
      <c r="R7" s="1">
        <f t="shared" si="2"/>
        <v>0</v>
      </c>
      <c r="S7" s="1">
        <f t="shared" si="3"/>
        <v>1.6393442622950821E-2</v>
      </c>
      <c r="T7" s="1">
        <f t="shared" si="4"/>
        <v>9.8360655737704916E-2</v>
      </c>
      <c r="U7" s="1">
        <f t="shared" si="5"/>
        <v>0.26775956284153007</v>
      </c>
      <c r="V7" s="1">
        <v>28</v>
      </c>
      <c r="W7" s="1">
        <v>21</v>
      </c>
      <c r="X7" s="1">
        <v>1</v>
      </c>
      <c r="Y7" s="1">
        <v>0</v>
      </c>
      <c r="Z7" s="1">
        <v>12</v>
      </c>
      <c r="AA7" s="1">
        <v>16</v>
      </c>
      <c r="AB7" s="1">
        <v>1</v>
      </c>
      <c r="AC7" s="1">
        <v>5</v>
      </c>
      <c r="AD7" s="1">
        <v>10</v>
      </c>
      <c r="AE7" s="1">
        <v>263</v>
      </c>
      <c r="AF7" s="1">
        <v>21</v>
      </c>
      <c r="AG7" s="1">
        <v>1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1</v>
      </c>
      <c r="AO7" s="1">
        <v>0</v>
      </c>
      <c r="AP7" s="1">
        <v>100</v>
      </c>
      <c r="AQ7" s="1">
        <v>5</v>
      </c>
      <c r="AR7" s="1">
        <v>4</v>
      </c>
      <c r="AS7" s="1">
        <v>1</v>
      </c>
      <c r="AT7" s="1">
        <v>80</v>
      </c>
      <c r="AU7" s="1">
        <v>0.7</v>
      </c>
      <c r="AV7" s="1">
        <v>0.15</v>
      </c>
      <c r="AW7" s="1">
        <v>0.72</v>
      </c>
      <c r="AX7" s="1">
        <v>70.7</v>
      </c>
      <c r="AY7" s="1">
        <v>12939</v>
      </c>
      <c r="AZ7" s="1">
        <v>1571</v>
      </c>
      <c r="BA7" s="1">
        <v>149</v>
      </c>
      <c r="BB7" s="1">
        <v>103</v>
      </c>
      <c r="BC7" s="1">
        <v>26</v>
      </c>
      <c r="BD7" s="1">
        <v>0</v>
      </c>
      <c r="BE7" s="1">
        <v>32</v>
      </c>
      <c r="BF7" s="1">
        <v>16</v>
      </c>
      <c r="BG7" s="1">
        <v>0</v>
      </c>
      <c r="BH7" s="1">
        <v>0</v>
      </c>
      <c r="BI7" s="1">
        <v>0</v>
      </c>
    </row>
    <row r="8" spans="1:64" x14ac:dyDescent="0.2">
      <c r="A8" s="1" t="s">
        <v>191</v>
      </c>
      <c r="B8" s="1">
        <v>7.6561197960499808E+16</v>
      </c>
      <c r="C8" s="1">
        <v>8</v>
      </c>
      <c r="D8" s="1">
        <v>129</v>
      </c>
      <c r="E8" s="1">
        <v>21</v>
      </c>
      <c r="F8" s="1">
        <v>127</v>
      </c>
      <c r="G8" s="1">
        <f t="shared" si="0"/>
        <v>1.015748031496063</v>
      </c>
      <c r="H8" s="1">
        <v>74</v>
      </c>
      <c r="I8" s="1">
        <v>57.36</v>
      </c>
      <c r="J8" s="1">
        <v>199</v>
      </c>
      <c r="K8" s="1">
        <v>0.96</v>
      </c>
      <c r="L8" s="1">
        <v>0</v>
      </c>
      <c r="M8" s="1">
        <v>0</v>
      </c>
      <c r="N8" s="1">
        <v>6</v>
      </c>
      <c r="O8" s="1">
        <v>28</v>
      </c>
      <c r="P8" s="1">
        <v>55</v>
      </c>
      <c r="Q8" s="1">
        <f t="shared" si="1"/>
        <v>0</v>
      </c>
      <c r="R8" s="1">
        <f t="shared" si="2"/>
        <v>0</v>
      </c>
      <c r="S8" s="1">
        <f t="shared" si="3"/>
        <v>3.015075376884422E-2</v>
      </c>
      <c r="T8" s="1">
        <f t="shared" si="4"/>
        <v>0.1407035175879397</v>
      </c>
      <c r="U8" s="1">
        <f t="shared" si="5"/>
        <v>0.27638190954773867</v>
      </c>
      <c r="V8" s="1">
        <v>33</v>
      </c>
      <c r="W8" s="1">
        <v>22</v>
      </c>
      <c r="X8" s="1">
        <v>0</v>
      </c>
      <c r="Y8" s="1">
        <v>0</v>
      </c>
      <c r="Z8" s="1">
        <v>26</v>
      </c>
      <c r="AA8" s="1">
        <v>24</v>
      </c>
      <c r="AB8" s="1">
        <v>2</v>
      </c>
      <c r="AC8" s="1">
        <v>9</v>
      </c>
      <c r="AD8" s="1">
        <v>20</v>
      </c>
      <c r="AE8" s="1">
        <v>362</v>
      </c>
      <c r="AF8" s="1">
        <v>25</v>
      </c>
      <c r="AG8" s="1">
        <v>2</v>
      </c>
      <c r="AH8" s="1">
        <v>3</v>
      </c>
      <c r="AI8" s="1">
        <v>0</v>
      </c>
      <c r="AJ8" s="1">
        <v>0</v>
      </c>
      <c r="AK8" s="1">
        <v>0</v>
      </c>
      <c r="AL8" s="1">
        <v>0</v>
      </c>
      <c r="AM8" s="1">
        <v>5</v>
      </c>
      <c r="AN8" s="1">
        <v>5</v>
      </c>
      <c r="AO8" s="1">
        <v>0</v>
      </c>
      <c r="AP8" s="1">
        <v>100</v>
      </c>
      <c r="AQ8" s="1">
        <v>13</v>
      </c>
      <c r="AR8" s="1">
        <v>11</v>
      </c>
      <c r="AS8" s="1">
        <v>2</v>
      </c>
      <c r="AT8" s="1">
        <v>84.62</v>
      </c>
      <c r="AU8" s="1">
        <v>1.02</v>
      </c>
      <c r="AV8" s="1">
        <v>0.11</v>
      </c>
      <c r="AW8" s="1">
        <v>0.64</v>
      </c>
      <c r="AX8" s="1">
        <v>93.65</v>
      </c>
      <c r="AY8" s="1">
        <v>18637</v>
      </c>
      <c r="AZ8" s="1">
        <v>1881</v>
      </c>
      <c r="BA8" s="1">
        <v>213</v>
      </c>
      <c r="BB8" s="1">
        <v>127</v>
      </c>
      <c r="BC8" s="1">
        <v>33</v>
      </c>
      <c r="BD8" s="1">
        <v>4</v>
      </c>
      <c r="BE8" s="1">
        <v>41</v>
      </c>
      <c r="BF8" s="1">
        <v>21</v>
      </c>
      <c r="BG8" s="1">
        <v>0</v>
      </c>
      <c r="BH8" s="1">
        <v>0</v>
      </c>
      <c r="BI8" s="1">
        <v>0</v>
      </c>
    </row>
    <row r="9" spans="1:64" x14ac:dyDescent="0.2">
      <c r="A9" s="1" t="s">
        <v>205</v>
      </c>
      <c r="B9" s="1">
        <v>7.6561197978482E+16</v>
      </c>
      <c r="C9" s="1">
        <v>6</v>
      </c>
      <c r="D9" s="1">
        <v>117</v>
      </c>
      <c r="E9" s="1">
        <v>14</v>
      </c>
      <c r="F9" s="1">
        <v>110</v>
      </c>
      <c r="G9" s="1">
        <f t="shared" si="0"/>
        <v>1.0636363636363637</v>
      </c>
      <c r="H9" s="1">
        <v>25</v>
      </c>
      <c r="I9" s="1">
        <v>21.37</v>
      </c>
      <c r="J9" s="1">
        <v>158</v>
      </c>
      <c r="K9" s="1">
        <v>1.01</v>
      </c>
      <c r="L9" s="1">
        <v>0</v>
      </c>
      <c r="M9" s="1">
        <v>2</v>
      </c>
      <c r="N9" s="1">
        <v>5</v>
      </c>
      <c r="O9" s="1">
        <v>24</v>
      </c>
      <c r="P9" s="1">
        <v>48</v>
      </c>
      <c r="Q9" s="1">
        <f t="shared" si="1"/>
        <v>0</v>
      </c>
      <c r="R9" s="1">
        <f t="shared" si="2"/>
        <v>1.2658227848101266E-2</v>
      </c>
      <c r="S9" s="1">
        <f t="shared" si="3"/>
        <v>3.1645569620253167E-2</v>
      </c>
      <c r="T9" s="1">
        <f t="shared" si="4"/>
        <v>0.15189873417721519</v>
      </c>
      <c r="U9" s="1">
        <f t="shared" si="5"/>
        <v>0.30379746835443039</v>
      </c>
      <c r="V9" s="1">
        <v>14</v>
      </c>
      <c r="W9" s="1">
        <v>19</v>
      </c>
      <c r="X9" s="1">
        <v>1</v>
      </c>
      <c r="Y9" s="1">
        <v>0</v>
      </c>
      <c r="Z9" s="1">
        <v>21</v>
      </c>
      <c r="AA9" s="1">
        <v>10</v>
      </c>
      <c r="AB9" s="1">
        <v>0</v>
      </c>
      <c r="AC9" s="1">
        <v>3</v>
      </c>
      <c r="AD9" s="1">
        <v>17</v>
      </c>
      <c r="AE9" s="1">
        <v>287</v>
      </c>
      <c r="AF9" s="1">
        <v>23</v>
      </c>
      <c r="AG9" s="1">
        <v>4</v>
      </c>
      <c r="AH9" s="1">
        <v>1</v>
      </c>
      <c r="AI9" s="1">
        <v>0</v>
      </c>
      <c r="AJ9" s="1">
        <v>0</v>
      </c>
      <c r="AK9" s="1">
        <v>1</v>
      </c>
      <c r="AL9" s="1">
        <v>0</v>
      </c>
      <c r="AM9" s="1">
        <v>7</v>
      </c>
      <c r="AN9" s="1">
        <v>4</v>
      </c>
      <c r="AO9" s="1">
        <v>3</v>
      </c>
      <c r="AP9" s="1">
        <v>57.14</v>
      </c>
      <c r="AQ9" s="1">
        <v>16</v>
      </c>
      <c r="AR9" s="1">
        <v>10</v>
      </c>
      <c r="AS9" s="1">
        <v>6</v>
      </c>
      <c r="AT9" s="1">
        <v>62.5</v>
      </c>
      <c r="AU9" s="1">
        <v>1.06</v>
      </c>
      <c r="AV9" s="1">
        <v>0.09</v>
      </c>
      <c r="AW9" s="1">
        <v>0.7</v>
      </c>
      <c r="AX9" s="1">
        <v>105.44</v>
      </c>
      <c r="AY9" s="1">
        <v>16660</v>
      </c>
      <c r="AZ9" s="1">
        <v>1383</v>
      </c>
      <c r="BA9" s="1">
        <v>102</v>
      </c>
      <c r="BB9" s="1">
        <v>84</v>
      </c>
      <c r="BC9" s="1">
        <v>25</v>
      </c>
      <c r="BD9" s="1">
        <v>0</v>
      </c>
      <c r="BE9" s="1">
        <v>23</v>
      </c>
      <c r="BF9" s="1">
        <v>27</v>
      </c>
      <c r="BG9" s="1">
        <v>0</v>
      </c>
      <c r="BH9" s="1">
        <v>0</v>
      </c>
      <c r="BI9" s="1">
        <v>0</v>
      </c>
    </row>
    <row r="10" spans="1:64" x14ac:dyDescent="0.2">
      <c r="A10" s="1" t="s">
        <v>167</v>
      </c>
      <c r="B10" s="1">
        <v>7.6561198013142304E+16</v>
      </c>
      <c r="C10" s="1">
        <v>9</v>
      </c>
      <c r="D10" s="1">
        <v>170</v>
      </c>
      <c r="E10" s="1">
        <v>47</v>
      </c>
      <c r="F10" s="1">
        <v>176</v>
      </c>
      <c r="G10" s="1">
        <f t="shared" si="0"/>
        <v>0.96590909090909094</v>
      </c>
      <c r="H10" s="1">
        <v>74</v>
      </c>
      <c r="I10" s="1">
        <v>43.53</v>
      </c>
      <c r="J10" s="1">
        <v>263</v>
      </c>
      <c r="K10" s="1">
        <v>0.97</v>
      </c>
      <c r="L10" s="1">
        <v>0</v>
      </c>
      <c r="M10" s="1">
        <v>1</v>
      </c>
      <c r="N10" s="1">
        <v>13</v>
      </c>
      <c r="O10" s="1">
        <v>29</v>
      </c>
      <c r="P10" s="1">
        <v>71</v>
      </c>
      <c r="Q10" s="1">
        <f t="shared" si="1"/>
        <v>0</v>
      </c>
      <c r="R10" s="1">
        <f t="shared" si="2"/>
        <v>3.8022813688212928E-3</v>
      </c>
      <c r="S10" s="1">
        <f t="shared" si="3"/>
        <v>4.9429657794676805E-2</v>
      </c>
      <c r="T10" s="1">
        <f t="shared" si="4"/>
        <v>0.11026615969581749</v>
      </c>
      <c r="U10" s="1">
        <f t="shared" si="5"/>
        <v>0.26996197718631176</v>
      </c>
      <c r="V10" s="1">
        <v>21</v>
      </c>
      <c r="W10" s="1">
        <v>32</v>
      </c>
      <c r="X10" s="1">
        <v>1</v>
      </c>
      <c r="Y10" s="1">
        <v>0</v>
      </c>
      <c r="Z10" s="1">
        <v>39</v>
      </c>
      <c r="AA10" s="1">
        <v>6</v>
      </c>
      <c r="AB10" s="1">
        <v>7</v>
      </c>
      <c r="AC10" s="1">
        <v>2</v>
      </c>
      <c r="AD10" s="1">
        <v>31</v>
      </c>
      <c r="AE10" s="1">
        <v>437</v>
      </c>
      <c r="AF10" s="1">
        <v>25</v>
      </c>
      <c r="AG10" s="1">
        <v>4</v>
      </c>
      <c r="AH10" s="1">
        <v>2</v>
      </c>
      <c r="AI10" s="1">
        <v>1</v>
      </c>
      <c r="AJ10" s="1">
        <v>0</v>
      </c>
      <c r="AK10" s="1">
        <v>0</v>
      </c>
      <c r="AL10" s="1">
        <v>0</v>
      </c>
      <c r="AM10" s="1">
        <v>13</v>
      </c>
      <c r="AN10" s="1">
        <v>10</v>
      </c>
      <c r="AO10" s="1">
        <v>3</v>
      </c>
      <c r="AP10" s="1">
        <v>76.92</v>
      </c>
      <c r="AQ10" s="1">
        <v>28</v>
      </c>
      <c r="AR10" s="1">
        <v>18</v>
      </c>
      <c r="AS10" s="1">
        <v>10</v>
      </c>
      <c r="AT10" s="1">
        <v>64.290000000000006</v>
      </c>
      <c r="AU10" s="1">
        <v>0.97</v>
      </c>
      <c r="AV10" s="1">
        <v>0.18</v>
      </c>
      <c r="AW10" s="1">
        <v>0.67</v>
      </c>
      <c r="AX10" s="1">
        <v>96.26</v>
      </c>
      <c r="AY10" s="1">
        <v>25317</v>
      </c>
      <c r="AZ10" s="1">
        <v>2513</v>
      </c>
      <c r="BA10" s="1">
        <v>155</v>
      </c>
      <c r="BB10" s="1">
        <v>140</v>
      </c>
      <c r="BC10" s="1">
        <v>92</v>
      </c>
      <c r="BD10" s="1">
        <v>5</v>
      </c>
      <c r="BE10" s="1">
        <v>42</v>
      </c>
      <c r="BF10" s="1">
        <v>51</v>
      </c>
      <c r="BG10" s="1">
        <v>0</v>
      </c>
      <c r="BH10" s="1">
        <v>0</v>
      </c>
      <c r="BI10" s="1">
        <v>0</v>
      </c>
    </row>
    <row r="11" spans="1:64" x14ac:dyDescent="0.2">
      <c r="A11" s="1" t="s">
        <v>239</v>
      </c>
      <c r="B11" s="1">
        <v>7.6561197999004E+16</v>
      </c>
      <c r="C11" s="1">
        <v>2</v>
      </c>
      <c r="D11" s="1">
        <v>20</v>
      </c>
      <c r="E11" s="1">
        <v>4</v>
      </c>
      <c r="F11" s="1">
        <v>37</v>
      </c>
      <c r="G11" s="1">
        <f t="shared" si="0"/>
        <v>0.54054054054054057</v>
      </c>
      <c r="H11" s="1">
        <v>13</v>
      </c>
      <c r="I11" s="1">
        <v>65</v>
      </c>
      <c r="J11" s="1">
        <v>44</v>
      </c>
      <c r="K11" s="1">
        <v>0.51</v>
      </c>
      <c r="L11" s="1">
        <v>0</v>
      </c>
      <c r="M11" s="1">
        <v>0</v>
      </c>
      <c r="N11" s="1">
        <v>0</v>
      </c>
      <c r="O11" s="1">
        <v>3</v>
      </c>
      <c r="P11" s="1">
        <v>14</v>
      </c>
      <c r="Q11" s="1">
        <f t="shared" si="1"/>
        <v>0</v>
      </c>
      <c r="R11" s="1">
        <f t="shared" si="2"/>
        <v>0</v>
      </c>
      <c r="S11" s="1">
        <f t="shared" si="3"/>
        <v>0</v>
      </c>
      <c r="T11" s="1">
        <f t="shared" si="4"/>
        <v>6.8181818181818177E-2</v>
      </c>
      <c r="U11" s="1">
        <f t="shared" si="5"/>
        <v>0.31818181818181818</v>
      </c>
      <c r="V11" s="1">
        <v>4</v>
      </c>
      <c r="W11" s="1">
        <v>7</v>
      </c>
      <c r="X11" s="1">
        <v>0</v>
      </c>
      <c r="Y11" s="1">
        <v>0</v>
      </c>
      <c r="Z11" s="1">
        <v>5</v>
      </c>
      <c r="AA11" s="1">
        <v>0</v>
      </c>
      <c r="AB11" s="1">
        <v>0</v>
      </c>
      <c r="AC11" s="1">
        <v>0</v>
      </c>
      <c r="AD11" s="1">
        <v>0</v>
      </c>
      <c r="AE11" s="1">
        <v>43</v>
      </c>
      <c r="AF11" s="1">
        <v>6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2</v>
      </c>
      <c r="AO11" s="1">
        <v>0</v>
      </c>
      <c r="AP11" s="1">
        <v>100</v>
      </c>
      <c r="AQ11" s="1">
        <v>5</v>
      </c>
      <c r="AR11" s="1">
        <v>3</v>
      </c>
      <c r="AS11" s="1">
        <v>2</v>
      </c>
      <c r="AT11" s="1">
        <v>60</v>
      </c>
      <c r="AU11" s="1">
        <v>0.54</v>
      </c>
      <c r="AV11" s="1">
        <v>0.09</v>
      </c>
      <c r="AW11" s="1">
        <v>0.84</v>
      </c>
      <c r="AX11" s="1">
        <v>74.11</v>
      </c>
      <c r="AY11" s="1">
        <v>3261</v>
      </c>
      <c r="AZ11" s="1">
        <v>452</v>
      </c>
      <c r="BA11" s="1">
        <v>33</v>
      </c>
      <c r="BB11" s="1">
        <v>19</v>
      </c>
      <c r="BC11" s="1">
        <v>8</v>
      </c>
      <c r="BD11" s="1">
        <v>2</v>
      </c>
      <c r="BE11" s="1">
        <v>6</v>
      </c>
      <c r="BF11" s="1">
        <v>6</v>
      </c>
      <c r="BG11" s="1">
        <v>0</v>
      </c>
      <c r="BH11" s="1">
        <v>0</v>
      </c>
      <c r="BI11" s="1">
        <v>0</v>
      </c>
    </row>
    <row r="12" spans="1:64" x14ac:dyDescent="0.2">
      <c r="A12" s="1" t="s">
        <v>188</v>
      </c>
      <c r="B12" s="1">
        <v>7.65611979737308E+16</v>
      </c>
      <c r="C12" s="1">
        <v>5</v>
      </c>
      <c r="D12" s="1">
        <v>104</v>
      </c>
      <c r="E12" s="1">
        <v>23</v>
      </c>
      <c r="F12" s="1">
        <v>114</v>
      </c>
      <c r="G12" s="1">
        <f t="shared" si="0"/>
        <v>0.91228070175438591</v>
      </c>
      <c r="H12" s="1">
        <v>44</v>
      </c>
      <c r="I12" s="1">
        <v>42.31</v>
      </c>
      <c r="J12" s="1">
        <v>162</v>
      </c>
      <c r="K12" s="1">
        <v>0.94</v>
      </c>
      <c r="L12" s="1">
        <v>0</v>
      </c>
      <c r="M12" s="1">
        <v>0</v>
      </c>
      <c r="N12" s="1">
        <v>7</v>
      </c>
      <c r="O12" s="1">
        <v>22</v>
      </c>
      <c r="P12" s="1">
        <v>39</v>
      </c>
      <c r="Q12" s="1">
        <f t="shared" si="1"/>
        <v>0</v>
      </c>
      <c r="R12" s="1">
        <f t="shared" si="2"/>
        <v>0</v>
      </c>
      <c r="S12" s="1">
        <f t="shared" si="3"/>
        <v>4.3209876543209874E-2</v>
      </c>
      <c r="T12" s="1">
        <f t="shared" si="4"/>
        <v>0.13580246913580246</v>
      </c>
      <c r="U12" s="1">
        <f t="shared" si="5"/>
        <v>0.24074074074074073</v>
      </c>
      <c r="V12" s="1">
        <v>22</v>
      </c>
      <c r="W12" s="1">
        <v>21</v>
      </c>
      <c r="X12" s="1">
        <v>1</v>
      </c>
      <c r="Y12" s="1">
        <v>2</v>
      </c>
      <c r="Z12" s="1">
        <v>17</v>
      </c>
      <c r="AA12" s="1">
        <v>10</v>
      </c>
      <c r="AB12" s="1">
        <v>1</v>
      </c>
      <c r="AC12" s="1">
        <v>4</v>
      </c>
      <c r="AD12" s="1">
        <v>17</v>
      </c>
      <c r="AE12" s="1">
        <v>271</v>
      </c>
      <c r="AF12" s="1">
        <v>19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0</v>
      </c>
      <c r="AM12" s="1">
        <v>6</v>
      </c>
      <c r="AN12" s="1">
        <v>3</v>
      </c>
      <c r="AO12" s="1">
        <v>3</v>
      </c>
      <c r="AP12" s="1">
        <v>50</v>
      </c>
      <c r="AQ12" s="1">
        <v>14</v>
      </c>
      <c r="AR12" s="1">
        <v>10</v>
      </c>
      <c r="AS12" s="1">
        <v>4</v>
      </c>
      <c r="AT12" s="1">
        <v>71.430000000000007</v>
      </c>
      <c r="AU12" s="1">
        <v>0.91</v>
      </c>
      <c r="AV12" s="1">
        <v>0.14000000000000001</v>
      </c>
      <c r="AW12" s="1">
        <v>0.7</v>
      </c>
      <c r="AX12" s="1">
        <v>94.88</v>
      </c>
      <c r="AY12" s="1">
        <v>15370</v>
      </c>
      <c r="AZ12" s="1">
        <v>1773</v>
      </c>
      <c r="BA12" s="1">
        <v>142</v>
      </c>
      <c r="BB12" s="1">
        <v>102</v>
      </c>
      <c r="BC12" s="1">
        <v>53</v>
      </c>
      <c r="BD12" s="1">
        <v>5</v>
      </c>
      <c r="BE12" s="1">
        <v>31</v>
      </c>
      <c r="BF12" s="1">
        <v>28</v>
      </c>
      <c r="BG12" s="1">
        <v>0</v>
      </c>
      <c r="BH12" s="1">
        <v>0</v>
      </c>
      <c r="BI12" s="1">
        <v>0</v>
      </c>
    </row>
    <row r="13" spans="1:64" x14ac:dyDescent="0.2">
      <c r="A13" s="1" t="s">
        <v>199</v>
      </c>
      <c r="B13" s="1">
        <v>7.65611979821416E+16</v>
      </c>
      <c r="C13" s="1">
        <v>8</v>
      </c>
      <c r="D13" s="1">
        <v>140</v>
      </c>
      <c r="E13" s="1">
        <v>35</v>
      </c>
      <c r="F13" s="1">
        <v>134</v>
      </c>
      <c r="G13" s="1">
        <f t="shared" si="0"/>
        <v>1.044776119402985</v>
      </c>
      <c r="H13" s="1">
        <v>45</v>
      </c>
      <c r="I13" s="1">
        <v>32.14</v>
      </c>
      <c r="J13" s="1">
        <v>199</v>
      </c>
      <c r="K13" s="1">
        <v>1.04</v>
      </c>
      <c r="L13" s="1">
        <v>0</v>
      </c>
      <c r="M13" s="1">
        <v>1</v>
      </c>
      <c r="N13" s="1">
        <v>8</v>
      </c>
      <c r="O13" s="1">
        <v>32</v>
      </c>
      <c r="P13" s="1">
        <v>48</v>
      </c>
      <c r="Q13" s="1">
        <f t="shared" si="1"/>
        <v>0</v>
      </c>
      <c r="R13" s="1">
        <f t="shared" si="2"/>
        <v>5.0251256281407036E-3</v>
      </c>
      <c r="S13" s="1">
        <f t="shared" si="3"/>
        <v>4.0201005025125629E-2</v>
      </c>
      <c r="T13" s="1">
        <f t="shared" si="4"/>
        <v>0.16080402010050251</v>
      </c>
      <c r="U13" s="1">
        <f t="shared" si="5"/>
        <v>0.24120603015075376</v>
      </c>
      <c r="V13" s="1">
        <v>23</v>
      </c>
      <c r="W13" s="1">
        <v>17</v>
      </c>
      <c r="X13" s="1">
        <v>0</v>
      </c>
      <c r="Y13" s="1">
        <v>0</v>
      </c>
      <c r="Z13" s="1">
        <v>19</v>
      </c>
      <c r="AA13" s="1">
        <v>10</v>
      </c>
      <c r="AB13" s="1">
        <v>1</v>
      </c>
      <c r="AC13" s="1">
        <v>3</v>
      </c>
      <c r="AD13" s="1">
        <v>28</v>
      </c>
      <c r="AE13" s="1">
        <v>354</v>
      </c>
      <c r="AF13" s="1">
        <v>22</v>
      </c>
      <c r="AG13" s="1">
        <v>2</v>
      </c>
      <c r="AH13" s="1">
        <v>2</v>
      </c>
      <c r="AI13" s="1">
        <v>1</v>
      </c>
      <c r="AJ13" s="1">
        <v>1</v>
      </c>
      <c r="AK13" s="1">
        <v>0</v>
      </c>
      <c r="AL13" s="1">
        <v>1</v>
      </c>
      <c r="AM13" s="1">
        <v>11</v>
      </c>
      <c r="AN13" s="1">
        <v>10</v>
      </c>
      <c r="AO13" s="1">
        <v>1</v>
      </c>
      <c r="AP13" s="1">
        <v>90.91</v>
      </c>
      <c r="AQ13" s="1">
        <v>19</v>
      </c>
      <c r="AR13" s="1">
        <v>15</v>
      </c>
      <c r="AS13" s="1">
        <v>4</v>
      </c>
      <c r="AT13" s="1">
        <v>78.95</v>
      </c>
      <c r="AU13" s="1">
        <v>1.04</v>
      </c>
      <c r="AV13" s="1">
        <v>0.18</v>
      </c>
      <c r="AW13" s="1">
        <v>0.67</v>
      </c>
      <c r="AX13" s="1">
        <v>105.76</v>
      </c>
      <c r="AY13" s="1">
        <v>21047</v>
      </c>
      <c r="AZ13" s="1">
        <v>1782</v>
      </c>
      <c r="BA13" s="1">
        <v>172</v>
      </c>
      <c r="BB13" s="1">
        <v>134</v>
      </c>
      <c r="BC13" s="1">
        <v>78</v>
      </c>
      <c r="BD13" s="1">
        <v>12</v>
      </c>
      <c r="BE13" s="1">
        <v>58</v>
      </c>
      <c r="BF13" s="1">
        <v>31</v>
      </c>
      <c r="BG13" s="1">
        <v>0</v>
      </c>
      <c r="BH13" s="1">
        <v>0</v>
      </c>
      <c r="BI13" s="1">
        <v>0</v>
      </c>
    </row>
    <row r="14" spans="1:64" ht="15" customHeight="1" x14ac:dyDescent="0.2">
      <c r="A14" s="1" t="s">
        <v>195</v>
      </c>
      <c r="B14" s="1">
        <v>7.65611979745876E+16</v>
      </c>
      <c r="C14" s="1">
        <v>5</v>
      </c>
      <c r="D14" s="1">
        <v>71</v>
      </c>
      <c r="E14" s="1">
        <v>11</v>
      </c>
      <c r="F14" s="1">
        <v>82</v>
      </c>
      <c r="G14" s="1">
        <f t="shared" si="0"/>
        <v>0.86585365853658536</v>
      </c>
      <c r="H14" s="1">
        <v>21</v>
      </c>
      <c r="I14" s="1">
        <v>29.58</v>
      </c>
      <c r="J14" s="1">
        <v>109</v>
      </c>
      <c r="K14" s="1">
        <v>0.91</v>
      </c>
      <c r="L14" s="1">
        <v>0</v>
      </c>
      <c r="M14" s="1">
        <v>2</v>
      </c>
      <c r="N14" s="1">
        <v>4</v>
      </c>
      <c r="O14" s="1">
        <v>10</v>
      </c>
      <c r="P14" s="1">
        <v>33</v>
      </c>
      <c r="Q14" s="1">
        <f t="shared" si="1"/>
        <v>0</v>
      </c>
      <c r="R14" s="1">
        <f t="shared" si="2"/>
        <v>1.834862385321101E-2</v>
      </c>
      <c r="S14" s="1">
        <f t="shared" si="3"/>
        <v>3.669724770642202E-2</v>
      </c>
      <c r="T14" s="1">
        <f t="shared" si="4"/>
        <v>9.1743119266055051E-2</v>
      </c>
      <c r="U14" s="1">
        <f t="shared" si="5"/>
        <v>0.30275229357798167</v>
      </c>
      <c r="V14" s="1">
        <v>11</v>
      </c>
      <c r="W14" s="1">
        <v>9</v>
      </c>
      <c r="X14" s="1">
        <v>1</v>
      </c>
      <c r="Y14" s="1">
        <v>0</v>
      </c>
      <c r="Z14" s="1">
        <v>2</v>
      </c>
      <c r="AA14" s="1">
        <v>4</v>
      </c>
      <c r="AB14" s="1">
        <v>2</v>
      </c>
      <c r="AC14" s="1">
        <v>1</v>
      </c>
      <c r="AD14" s="1">
        <v>12</v>
      </c>
      <c r="AE14" s="1">
        <v>175</v>
      </c>
      <c r="AF14" s="1">
        <v>13</v>
      </c>
      <c r="AG14" s="1">
        <v>3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5</v>
      </c>
      <c r="AN14" s="1">
        <v>4</v>
      </c>
      <c r="AO14" s="1">
        <v>1</v>
      </c>
      <c r="AP14" s="1">
        <v>80</v>
      </c>
      <c r="AQ14" s="1">
        <v>16</v>
      </c>
      <c r="AR14" s="1">
        <v>11</v>
      </c>
      <c r="AS14" s="1">
        <v>5</v>
      </c>
      <c r="AT14" s="1">
        <v>68.75</v>
      </c>
      <c r="AU14" s="1">
        <v>0.87</v>
      </c>
      <c r="AV14" s="1">
        <v>0.1</v>
      </c>
      <c r="AW14" s="1">
        <v>0.75</v>
      </c>
      <c r="AX14" s="1">
        <v>95.61</v>
      </c>
      <c r="AY14" s="1">
        <v>10421</v>
      </c>
      <c r="AZ14" s="1">
        <v>654</v>
      </c>
      <c r="BA14" s="1">
        <v>53</v>
      </c>
      <c r="BB14" s="1">
        <v>43</v>
      </c>
      <c r="BC14" s="1">
        <v>14</v>
      </c>
      <c r="BD14" s="1">
        <v>1</v>
      </c>
      <c r="BE14" s="1">
        <v>13</v>
      </c>
      <c r="BF14" s="1">
        <v>19</v>
      </c>
      <c r="BG14" s="1">
        <v>0</v>
      </c>
      <c r="BH14" s="1">
        <v>0</v>
      </c>
      <c r="BI14" s="1">
        <v>0</v>
      </c>
    </row>
    <row r="15" spans="1:64" x14ac:dyDescent="0.2">
      <c r="A15" s="1" t="s">
        <v>237</v>
      </c>
      <c r="B15" s="1">
        <v>7.6561197981341504E+16</v>
      </c>
      <c r="C15" s="1">
        <v>2</v>
      </c>
      <c r="D15" s="1">
        <v>27</v>
      </c>
      <c r="E15" s="1">
        <v>5</v>
      </c>
      <c r="F15" s="1">
        <v>34</v>
      </c>
      <c r="G15" s="1">
        <f t="shared" si="0"/>
        <v>0.79411764705882348</v>
      </c>
      <c r="H15" s="1">
        <v>9</v>
      </c>
      <c r="I15" s="1">
        <v>33.33</v>
      </c>
      <c r="J15" s="1">
        <v>44</v>
      </c>
      <c r="K15" s="1">
        <v>0.82</v>
      </c>
      <c r="L15" s="1">
        <v>0</v>
      </c>
      <c r="M15" s="1">
        <v>0</v>
      </c>
      <c r="N15" s="1">
        <v>1</v>
      </c>
      <c r="O15" s="1">
        <v>7</v>
      </c>
      <c r="P15" s="1">
        <v>10</v>
      </c>
      <c r="Q15" s="1">
        <f t="shared" si="1"/>
        <v>0</v>
      </c>
      <c r="R15" s="1">
        <f t="shared" si="2"/>
        <v>0</v>
      </c>
      <c r="S15" s="1">
        <f t="shared" si="3"/>
        <v>2.2727272727272728E-2</v>
      </c>
      <c r="T15" s="1">
        <f t="shared" si="4"/>
        <v>0.15909090909090909</v>
      </c>
      <c r="U15" s="1">
        <f t="shared" si="5"/>
        <v>0.22727272727272727</v>
      </c>
      <c r="V15" s="1">
        <v>7</v>
      </c>
      <c r="W15" s="1">
        <v>6</v>
      </c>
      <c r="X15" s="1">
        <v>0</v>
      </c>
      <c r="Y15" s="1">
        <v>0</v>
      </c>
      <c r="Z15" s="1">
        <v>2</v>
      </c>
      <c r="AA15" s="1">
        <v>2</v>
      </c>
      <c r="AB15" s="1">
        <v>0</v>
      </c>
      <c r="AC15" s="1">
        <v>0</v>
      </c>
      <c r="AD15" s="1">
        <v>5</v>
      </c>
      <c r="AE15" s="1">
        <v>63</v>
      </c>
      <c r="AF15" s="1">
        <v>9</v>
      </c>
      <c r="AG15" s="1">
        <v>1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2</v>
      </c>
      <c r="AN15" s="1">
        <v>0</v>
      </c>
      <c r="AO15" s="1">
        <v>2</v>
      </c>
      <c r="AP15" s="1">
        <v>0</v>
      </c>
      <c r="AQ15" s="1">
        <v>4</v>
      </c>
      <c r="AR15" s="1">
        <v>2</v>
      </c>
      <c r="AS15" s="1">
        <v>2</v>
      </c>
      <c r="AT15" s="1">
        <v>50</v>
      </c>
      <c r="AU15" s="1">
        <v>0.79</v>
      </c>
      <c r="AV15" s="1">
        <v>0.11</v>
      </c>
      <c r="AW15" s="1">
        <v>0.77</v>
      </c>
      <c r="AX15" s="1">
        <v>88.52</v>
      </c>
      <c r="AY15" s="1">
        <v>3895</v>
      </c>
      <c r="AZ15" s="1">
        <v>270</v>
      </c>
      <c r="BA15" s="1">
        <v>38</v>
      </c>
      <c r="BB15" s="1">
        <v>21</v>
      </c>
      <c r="BC15" s="1">
        <v>1</v>
      </c>
      <c r="BD15" s="1">
        <v>1</v>
      </c>
      <c r="BE15" s="1">
        <v>4</v>
      </c>
      <c r="BF15" s="1">
        <v>7</v>
      </c>
      <c r="BG15" s="1">
        <v>0</v>
      </c>
      <c r="BH15" s="1">
        <v>0</v>
      </c>
      <c r="BI15" s="1">
        <v>0</v>
      </c>
    </row>
    <row r="16" spans="1:64" x14ac:dyDescent="0.2">
      <c r="A16" s="1" t="s">
        <v>235</v>
      </c>
      <c r="B16" s="1">
        <v>7.65611979647816E+16</v>
      </c>
      <c r="C16" s="1">
        <v>2</v>
      </c>
      <c r="D16" s="1">
        <v>24</v>
      </c>
      <c r="E16" s="1">
        <v>5</v>
      </c>
      <c r="F16" s="1">
        <v>37</v>
      </c>
      <c r="G16" s="1">
        <f t="shared" si="0"/>
        <v>0.64864864864864868</v>
      </c>
      <c r="H16" s="1">
        <v>12</v>
      </c>
      <c r="I16" s="1">
        <v>50</v>
      </c>
      <c r="J16" s="1">
        <v>44</v>
      </c>
      <c r="K16" s="1">
        <v>0.7</v>
      </c>
      <c r="L16" s="1">
        <v>0</v>
      </c>
      <c r="M16" s="1">
        <v>1</v>
      </c>
      <c r="N16" s="1">
        <v>0</v>
      </c>
      <c r="O16" s="1">
        <v>3</v>
      </c>
      <c r="P16" s="1">
        <v>14</v>
      </c>
      <c r="Q16" s="1">
        <f t="shared" si="1"/>
        <v>0</v>
      </c>
      <c r="R16" s="1">
        <f t="shared" si="2"/>
        <v>2.2727272727272728E-2</v>
      </c>
      <c r="S16" s="1">
        <f t="shared" si="3"/>
        <v>0</v>
      </c>
      <c r="T16" s="1">
        <f t="shared" si="4"/>
        <v>6.8181818181818177E-2</v>
      </c>
      <c r="U16" s="1">
        <f t="shared" si="5"/>
        <v>0.31818181818181818</v>
      </c>
      <c r="V16" s="1">
        <v>7</v>
      </c>
      <c r="W16" s="1">
        <v>4</v>
      </c>
      <c r="X16" s="1">
        <v>0</v>
      </c>
      <c r="Y16" s="1">
        <v>1</v>
      </c>
      <c r="Z16" s="1">
        <v>5</v>
      </c>
      <c r="AA16" s="1">
        <v>0</v>
      </c>
      <c r="AB16" s="1">
        <v>0</v>
      </c>
      <c r="AC16" s="1">
        <v>0</v>
      </c>
      <c r="AD16" s="1">
        <v>1</v>
      </c>
      <c r="AE16" s="1">
        <v>58</v>
      </c>
      <c r="AF16" s="1">
        <v>7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2</v>
      </c>
      <c r="AR16" s="1">
        <v>1</v>
      </c>
      <c r="AS16" s="1">
        <v>1</v>
      </c>
      <c r="AT16" s="1">
        <v>50</v>
      </c>
      <c r="AU16" s="1">
        <v>0.65</v>
      </c>
      <c r="AV16" s="1">
        <v>0.11</v>
      </c>
      <c r="AW16" s="1">
        <v>0.84</v>
      </c>
      <c r="AX16" s="1">
        <v>91.14</v>
      </c>
      <c r="AY16" s="1">
        <v>4010</v>
      </c>
      <c r="AZ16" s="1">
        <v>472</v>
      </c>
      <c r="BA16" s="1">
        <v>26</v>
      </c>
      <c r="BB16" s="1">
        <v>19</v>
      </c>
      <c r="BC16" s="1">
        <v>10</v>
      </c>
      <c r="BD16" s="1">
        <v>0</v>
      </c>
      <c r="BE16" s="1">
        <v>2</v>
      </c>
      <c r="BF16" s="1">
        <v>4</v>
      </c>
      <c r="BG16" s="1">
        <v>0</v>
      </c>
      <c r="BH16" s="1">
        <v>0</v>
      </c>
      <c r="BI16" s="1">
        <v>0</v>
      </c>
    </row>
    <row r="17" spans="1:61" x14ac:dyDescent="0.2">
      <c r="A17" s="1" t="s">
        <v>192</v>
      </c>
      <c r="B17" s="1">
        <v>7.6561198006920304E+16</v>
      </c>
      <c r="C17" s="1">
        <v>5</v>
      </c>
      <c r="D17" s="1">
        <v>78</v>
      </c>
      <c r="E17" s="1">
        <v>9</v>
      </c>
      <c r="F17" s="1">
        <v>71</v>
      </c>
      <c r="G17" s="1">
        <f t="shared" si="0"/>
        <v>1.0985915492957747</v>
      </c>
      <c r="H17" s="1">
        <v>36</v>
      </c>
      <c r="I17" s="1">
        <v>46.15</v>
      </c>
      <c r="J17" s="1">
        <v>109</v>
      </c>
      <c r="K17" s="1">
        <v>1.08</v>
      </c>
      <c r="L17" s="1">
        <v>0</v>
      </c>
      <c r="M17" s="1">
        <v>1</v>
      </c>
      <c r="N17" s="1">
        <v>6</v>
      </c>
      <c r="O17" s="1">
        <v>12</v>
      </c>
      <c r="P17" s="1">
        <v>32</v>
      </c>
      <c r="Q17" s="1">
        <f t="shared" si="1"/>
        <v>0</v>
      </c>
      <c r="R17" s="1">
        <f t="shared" si="2"/>
        <v>9.1743119266055051E-3</v>
      </c>
      <c r="S17" s="1">
        <f t="shared" si="3"/>
        <v>5.5045871559633031E-2</v>
      </c>
      <c r="T17" s="1">
        <f t="shared" si="4"/>
        <v>0.11009174311926606</v>
      </c>
      <c r="U17" s="1">
        <f t="shared" si="5"/>
        <v>0.29357798165137616</v>
      </c>
      <c r="V17" s="1">
        <v>16</v>
      </c>
      <c r="W17" s="1">
        <v>12</v>
      </c>
      <c r="X17" s="1">
        <v>0</v>
      </c>
      <c r="Y17" s="1">
        <v>0</v>
      </c>
      <c r="Z17" s="1">
        <v>14</v>
      </c>
      <c r="AA17" s="1">
        <v>1</v>
      </c>
      <c r="AB17" s="1">
        <v>1</v>
      </c>
      <c r="AC17" s="1">
        <v>0</v>
      </c>
      <c r="AD17" s="1">
        <v>8</v>
      </c>
      <c r="AE17" s="1">
        <v>176</v>
      </c>
      <c r="AF17" s="1">
        <v>26</v>
      </c>
      <c r="AG17" s="1">
        <v>2</v>
      </c>
      <c r="AH17" s="1">
        <v>3</v>
      </c>
      <c r="AI17" s="1">
        <v>0</v>
      </c>
      <c r="AJ17" s="1">
        <v>1</v>
      </c>
      <c r="AK17" s="1">
        <v>0</v>
      </c>
      <c r="AL17" s="1">
        <v>0</v>
      </c>
      <c r="AM17" s="1">
        <v>3</v>
      </c>
      <c r="AN17" s="1">
        <v>2</v>
      </c>
      <c r="AO17" s="1">
        <v>1</v>
      </c>
      <c r="AP17" s="1">
        <v>66.67</v>
      </c>
      <c r="AQ17" s="1">
        <v>7</v>
      </c>
      <c r="AR17" s="1">
        <v>5</v>
      </c>
      <c r="AS17" s="1">
        <v>2</v>
      </c>
      <c r="AT17" s="1">
        <v>71.430000000000007</v>
      </c>
      <c r="AU17" s="1">
        <v>1.1000000000000001</v>
      </c>
      <c r="AV17" s="1">
        <v>0.08</v>
      </c>
      <c r="AW17" s="1">
        <v>0.65</v>
      </c>
      <c r="AX17" s="1">
        <v>89.01</v>
      </c>
      <c r="AY17" s="1">
        <v>9702</v>
      </c>
      <c r="AZ17" s="1">
        <v>1129</v>
      </c>
      <c r="BA17" s="1">
        <v>97</v>
      </c>
      <c r="BB17" s="1">
        <v>60</v>
      </c>
      <c r="BC17" s="1">
        <v>15</v>
      </c>
      <c r="BD17" s="1">
        <v>2</v>
      </c>
      <c r="BE17" s="1">
        <v>15</v>
      </c>
      <c r="BF17" s="1">
        <v>16</v>
      </c>
      <c r="BG17" s="1">
        <v>0</v>
      </c>
      <c r="BH17" s="1">
        <v>0</v>
      </c>
      <c r="BI17" s="1">
        <v>0</v>
      </c>
    </row>
    <row r="18" spans="1:61" x14ac:dyDescent="0.2">
      <c r="A18" s="1" t="s">
        <v>221</v>
      </c>
      <c r="B18" s="1">
        <v>7.6561198013596704E+16</v>
      </c>
      <c r="C18" s="1">
        <v>2</v>
      </c>
      <c r="D18" s="1">
        <v>80</v>
      </c>
      <c r="E18" s="1">
        <v>12</v>
      </c>
      <c r="F18" s="1">
        <v>68</v>
      </c>
      <c r="G18" s="1">
        <f t="shared" si="0"/>
        <v>1.1764705882352942</v>
      </c>
      <c r="H18" s="1">
        <v>37</v>
      </c>
      <c r="I18" s="1">
        <v>46.25</v>
      </c>
      <c r="J18" s="1">
        <v>95</v>
      </c>
      <c r="K18" s="1">
        <v>1.18</v>
      </c>
      <c r="L18" s="1">
        <v>0</v>
      </c>
      <c r="M18" s="1">
        <v>2</v>
      </c>
      <c r="N18" s="1">
        <v>7</v>
      </c>
      <c r="O18" s="1">
        <v>9</v>
      </c>
      <c r="P18" s="1">
        <v>33</v>
      </c>
      <c r="Q18" s="1">
        <f t="shared" si="1"/>
        <v>0</v>
      </c>
      <c r="R18" s="1">
        <f t="shared" si="2"/>
        <v>2.1052631578947368E-2</v>
      </c>
      <c r="S18" s="1">
        <f t="shared" si="3"/>
        <v>7.3684210526315783E-2</v>
      </c>
      <c r="T18" s="1">
        <f t="shared" si="4"/>
        <v>9.4736842105263161E-2</v>
      </c>
      <c r="U18" s="1">
        <f t="shared" si="5"/>
        <v>0.3473684210526316</v>
      </c>
      <c r="V18" s="1">
        <v>16</v>
      </c>
      <c r="W18" s="1">
        <v>18</v>
      </c>
      <c r="X18" s="1">
        <v>0</v>
      </c>
      <c r="Y18" s="1">
        <v>0</v>
      </c>
      <c r="Z18" s="1">
        <v>12</v>
      </c>
      <c r="AA18" s="1">
        <v>4</v>
      </c>
      <c r="AB18" s="1">
        <v>0</v>
      </c>
      <c r="AC18" s="1">
        <v>1</v>
      </c>
      <c r="AD18" s="1">
        <v>10</v>
      </c>
      <c r="AE18" s="1">
        <v>183</v>
      </c>
      <c r="AF18" s="1">
        <v>9</v>
      </c>
      <c r="AG18" s="1">
        <v>1</v>
      </c>
      <c r="AH18" s="1">
        <v>2</v>
      </c>
      <c r="AI18" s="1">
        <v>1</v>
      </c>
      <c r="AJ18" s="1">
        <v>1</v>
      </c>
      <c r="AK18" s="1">
        <v>0</v>
      </c>
      <c r="AL18" s="1">
        <v>0</v>
      </c>
      <c r="AM18" s="1">
        <v>2</v>
      </c>
      <c r="AN18" s="1">
        <v>1</v>
      </c>
      <c r="AO18" s="1">
        <v>1</v>
      </c>
      <c r="AP18" s="1">
        <v>50</v>
      </c>
      <c r="AQ18" s="1">
        <v>11</v>
      </c>
      <c r="AR18" s="1">
        <v>8</v>
      </c>
      <c r="AS18" s="1">
        <v>3</v>
      </c>
      <c r="AT18" s="1">
        <v>72.73</v>
      </c>
      <c r="AU18" s="1">
        <v>1.18</v>
      </c>
      <c r="AV18" s="1">
        <v>0.13</v>
      </c>
      <c r="AW18" s="1">
        <v>0.72</v>
      </c>
      <c r="AX18" s="1">
        <v>115.41</v>
      </c>
      <c r="AY18" s="1">
        <v>10964</v>
      </c>
      <c r="AZ18" s="1">
        <v>1384</v>
      </c>
      <c r="BA18" s="1">
        <v>63</v>
      </c>
      <c r="BB18" s="1">
        <v>59</v>
      </c>
      <c r="BC18" s="1">
        <v>48</v>
      </c>
      <c r="BD18" s="1">
        <v>0</v>
      </c>
      <c r="BE18" s="1">
        <v>16</v>
      </c>
      <c r="BF18" s="1">
        <v>4</v>
      </c>
      <c r="BG18" s="1">
        <v>0</v>
      </c>
      <c r="BH18" s="1">
        <v>0</v>
      </c>
      <c r="BI18" s="1">
        <v>0</v>
      </c>
    </row>
    <row r="19" spans="1:61" x14ac:dyDescent="0.2">
      <c r="A19" s="1" t="s">
        <v>166</v>
      </c>
      <c r="B19" s="1">
        <v>7.6561197963914208E+16</v>
      </c>
      <c r="C19" s="1">
        <v>8</v>
      </c>
      <c r="D19" s="1">
        <v>140</v>
      </c>
      <c r="E19" s="1">
        <v>32</v>
      </c>
      <c r="F19" s="1">
        <v>131</v>
      </c>
      <c r="G19" s="1">
        <f t="shared" si="0"/>
        <v>1.0687022900763359</v>
      </c>
      <c r="H19" s="1">
        <v>59</v>
      </c>
      <c r="I19" s="1">
        <v>42.14</v>
      </c>
      <c r="J19" s="1">
        <v>202</v>
      </c>
      <c r="K19" s="1">
        <v>1.05</v>
      </c>
      <c r="L19" s="1">
        <v>0</v>
      </c>
      <c r="M19" s="1">
        <v>0</v>
      </c>
      <c r="N19" s="1">
        <v>10</v>
      </c>
      <c r="O19" s="1">
        <v>24</v>
      </c>
      <c r="P19" s="1">
        <v>66</v>
      </c>
      <c r="Q19" s="1">
        <f t="shared" si="1"/>
        <v>0</v>
      </c>
      <c r="R19" s="1">
        <f t="shared" si="2"/>
        <v>0</v>
      </c>
      <c r="S19" s="1">
        <f t="shared" si="3"/>
        <v>4.9504950495049507E-2</v>
      </c>
      <c r="T19" s="1">
        <f t="shared" si="4"/>
        <v>0.11881188118811881</v>
      </c>
      <c r="U19" s="1">
        <f t="shared" si="5"/>
        <v>0.32673267326732675</v>
      </c>
      <c r="V19" s="1">
        <v>21</v>
      </c>
      <c r="W19" s="1">
        <v>22</v>
      </c>
      <c r="X19" s="1">
        <v>2</v>
      </c>
      <c r="Y19" s="1">
        <v>0</v>
      </c>
      <c r="Z19" s="1">
        <v>11</v>
      </c>
      <c r="AA19" s="1">
        <v>18</v>
      </c>
      <c r="AB19" s="1">
        <v>6</v>
      </c>
      <c r="AC19" s="1">
        <v>3</v>
      </c>
      <c r="AD19" s="1">
        <v>27</v>
      </c>
      <c r="AE19" s="1">
        <v>376</v>
      </c>
      <c r="AF19" s="1">
        <v>27</v>
      </c>
      <c r="AG19" s="1">
        <v>6</v>
      </c>
      <c r="AH19" s="1">
        <v>2</v>
      </c>
      <c r="AI19" s="1">
        <v>0</v>
      </c>
      <c r="AJ19" s="1">
        <v>1</v>
      </c>
      <c r="AK19" s="1">
        <v>0</v>
      </c>
      <c r="AL19" s="1">
        <v>0</v>
      </c>
      <c r="AM19" s="1">
        <v>12</v>
      </c>
      <c r="AN19" s="1">
        <v>12</v>
      </c>
      <c r="AO19" s="1">
        <v>0</v>
      </c>
      <c r="AP19" s="1">
        <v>100</v>
      </c>
      <c r="AQ19" s="1">
        <v>21</v>
      </c>
      <c r="AR19" s="1">
        <v>20</v>
      </c>
      <c r="AS19" s="1">
        <v>1</v>
      </c>
      <c r="AT19" s="1">
        <v>95.24</v>
      </c>
      <c r="AU19" s="1">
        <v>1.07</v>
      </c>
      <c r="AV19" s="1">
        <v>0.16</v>
      </c>
      <c r="AW19" s="1">
        <v>0.65</v>
      </c>
      <c r="AX19" s="1">
        <v>101.77</v>
      </c>
      <c r="AY19" s="1">
        <v>20557</v>
      </c>
      <c r="AZ19" s="1">
        <v>2130</v>
      </c>
      <c r="BA19" s="1">
        <v>143</v>
      </c>
      <c r="BB19" s="1">
        <v>117</v>
      </c>
      <c r="BC19" s="1">
        <v>89</v>
      </c>
      <c r="BD19" s="1">
        <v>0</v>
      </c>
      <c r="BE19" s="1">
        <v>49</v>
      </c>
      <c r="BF19" s="1">
        <v>26</v>
      </c>
      <c r="BG19" s="1">
        <v>0</v>
      </c>
      <c r="BH19" s="1">
        <v>0</v>
      </c>
      <c r="BI19" s="1">
        <v>0</v>
      </c>
    </row>
    <row r="20" spans="1:61" x14ac:dyDescent="0.2">
      <c r="A20" s="1" t="s">
        <v>198</v>
      </c>
      <c r="B20" s="1">
        <v>7.6561197988768304E+16</v>
      </c>
      <c r="C20" s="1">
        <v>5</v>
      </c>
      <c r="D20" s="1">
        <v>74</v>
      </c>
      <c r="E20" s="1">
        <v>16</v>
      </c>
      <c r="F20" s="1">
        <v>78</v>
      </c>
      <c r="G20" s="1">
        <f t="shared" si="0"/>
        <v>0.94871794871794868</v>
      </c>
      <c r="H20" s="1">
        <v>44</v>
      </c>
      <c r="I20" s="1">
        <v>59.46</v>
      </c>
      <c r="J20" s="1">
        <v>109</v>
      </c>
      <c r="K20" s="1">
        <v>0.87</v>
      </c>
      <c r="L20" s="1">
        <v>0</v>
      </c>
      <c r="M20" s="1">
        <v>0</v>
      </c>
      <c r="N20" s="1">
        <v>3</v>
      </c>
      <c r="O20" s="1">
        <v>11</v>
      </c>
      <c r="P20" s="1">
        <v>43</v>
      </c>
      <c r="Q20" s="1">
        <f t="shared" si="1"/>
        <v>0</v>
      </c>
      <c r="R20" s="1">
        <f t="shared" si="2"/>
        <v>0</v>
      </c>
      <c r="S20" s="1">
        <f t="shared" si="3"/>
        <v>2.7522935779816515E-2</v>
      </c>
      <c r="T20" s="1">
        <f t="shared" si="4"/>
        <v>0.10091743119266056</v>
      </c>
      <c r="U20" s="1">
        <f t="shared" si="5"/>
        <v>0.39449541284403672</v>
      </c>
      <c r="V20" s="1">
        <v>12</v>
      </c>
      <c r="W20" s="1">
        <v>24</v>
      </c>
      <c r="X20" s="1">
        <v>0</v>
      </c>
      <c r="Y20" s="1">
        <v>0</v>
      </c>
      <c r="Z20" s="1">
        <v>22</v>
      </c>
      <c r="AA20" s="1">
        <v>6</v>
      </c>
      <c r="AB20" s="1">
        <v>2</v>
      </c>
      <c r="AC20" s="1">
        <v>2</v>
      </c>
      <c r="AD20" s="1">
        <v>9</v>
      </c>
      <c r="AE20" s="1">
        <v>195</v>
      </c>
      <c r="AF20" s="1">
        <v>11</v>
      </c>
      <c r="AG20" s="1">
        <v>2</v>
      </c>
      <c r="AH20" s="1">
        <v>1</v>
      </c>
      <c r="AI20" s="1">
        <v>0</v>
      </c>
      <c r="AJ20" s="1">
        <v>0</v>
      </c>
      <c r="AK20" s="1">
        <v>0</v>
      </c>
      <c r="AL20" s="1">
        <v>0</v>
      </c>
      <c r="AM20" s="1">
        <v>5</v>
      </c>
      <c r="AN20" s="1">
        <v>4</v>
      </c>
      <c r="AO20" s="1">
        <v>1</v>
      </c>
      <c r="AP20" s="1">
        <v>80</v>
      </c>
      <c r="AQ20" s="1">
        <v>11</v>
      </c>
      <c r="AR20" s="1">
        <v>8</v>
      </c>
      <c r="AS20" s="1">
        <v>3</v>
      </c>
      <c r="AT20" s="1">
        <v>72.73</v>
      </c>
      <c r="AU20" s="1">
        <v>0.95</v>
      </c>
      <c r="AV20" s="1">
        <v>0.15</v>
      </c>
      <c r="AW20" s="1">
        <v>0.72</v>
      </c>
      <c r="AX20" s="1">
        <v>101.17</v>
      </c>
      <c r="AY20" s="1">
        <v>11028</v>
      </c>
      <c r="AZ20" s="1">
        <v>1296</v>
      </c>
      <c r="BA20" s="1">
        <v>75</v>
      </c>
      <c r="BB20" s="1">
        <v>53</v>
      </c>
      <c r="BC20" s="1">
        <v>37</v>
      </c>
      <c r="BD20" s="1">
        <v>9</v>
      </c>
      <c r="BE20" s="1">
        <v>13</v>
      </c>
      <c r="BF20" s="1">
        <v>29</v>
      </c>
      <c r="BG20" s="1">
        <v>0</v>
      </c>
      <c r="BH20" s="1">
        <v>0</v>
      </c>
      <c r="BI20" s="1">
        <v>0</v>
      </c>
    </row>
    <row r="21" spans="1:61" x14ac:dyDescent="0.2">
      <c r="A21" s="1" t="s">
        <v>182</v>
      </c>
      <c r="B21" s="1">
        <v>7.6561198034202304E+16</v>
      </c>
      <c r="C21" s="1">
        <v>6</v>
      </c>
      <c r="D21" s="1">
        <v>155</v>
      </c>
      <c r="E21" s="1">
        <v>18</v>
      </c>
      <c r="F21" s="1">
        <v>130</v>
      </c>
      <c r="G21" s="1">
        <f t="shared" si="0"/>
        <v>1.1923076923076923</v>
      </c>
      <c r="H21" s="1">
        <v>44</v>
      </c>
      <c r="I21" s="1">
        <v>28.39</v>
      </c>
      <c r="J21" s="1">
        <v>188</v>
      </c>
      <c r="K21" s="1">
        <v>1.19</v>
      </c>
      <c r="L21" s="1">
        <v>0</v>
      </c>
      <c r="M21" s="1">
        <v>2</v>
      </c>
      <c r="N21" s="1">
        <v>11</v>
      </c>
      <c r="O21" s="1">
        <v>30</v>
      </c>
      <c r="P21" s="1">
        <v>58</v>
      </c>
      <c r="Q21" s="1">
        <f t="shared" si="1"/>
        <v>0</v>
      </c>
      <c r="R21" s="1">
        <f t="shared" si="2"/>
        <v>1.0638297872340425E-2</v>
      </c>
      <c r="S21" s="1">
        <f t="shared" si="3"/>
        <v>5.8510638297872342E-2</v>
      </c>
      <c r="T21" s="1">
        <f t="shared" si="4"/>
        <v>0.15957446808510639</v>
      </c>
      <c r="U21" s="1">
        <f t="shared" si="5"/>
        <v>0.30851063829787234</v>
      </c>
      <c r="V21" s="1">
        <v>20</v>
      </c>
      <c r="W21" s="1">
        <v>23</v>
      </c>
      <c r="X21" s="1">
        <v>2</v>
      </c>
      <c r="Y21" s="1">
        <v>0</v>
      </c>
      <c r="Z21" s="1">
        <v>6</v>
      </c>
      <c r="AA21" s="1">
        <v>8</v>
      </c>
      <c r="AB21" s="1">
        <v>0</v>
      </c>
      <c r="AC21" s="1">
        <v>2</v>
      </c>
      <c r="AD21" s="1">
        <v>24</v>
      </c>
      <c r="AE21" s="1">
        <v>365</v>
      </c>
      <c r="AF21" s="1">
        <v>9</v>
      </c>
      <c r="AG21" s="1">
        <v>0</v>
      </c>
      <c r="AH21" s="1">
        <v>2</v>
      </c>
      <c r="AI21" s="1">
        <v>0</v>
      </c>
      <c r="AJ21" s="1">
        <v>1</v>
      </c>
      <c r="AK21" s="1">
        <v>0</v>
      </c>
      <c r="AL21" s="1">
        <v>0</v>
      </c>
      <c r="AM21" s="1">
        <v>19</v>
      </c>
      <c r="AN21" s="1">
        <v>17</v>
      </c>
      <c r="AO21" s="1">
        <v>2</v>
      </c>
      <c r="AP21" s="1">
        <v>89.47</v>
      </c>
      <c r="AQ21" s="1">
        <v>38</v>
      </c>
      <c r="AR21" s="1">
        <v>30</v>
      </c>
      <c r="AS21" s="1">
        <v>8</v>
      </c>
      <c r="AT21" s="1">
        <v>78.95</v>
      </c>
      <c r="AU21" s="1">
        <v>1.19</v>
      </c>
      <c r="AV21" s="1">
        <v>0.1</v>
      </c>
      <c r="AW21" s="1">
        <v>0.69</v>
      </c>
      <c r="AX21" s="1">
        <v>122.94</v>
      </c>
      <c r="AY21" s="1">
        <v>23112</v>
      </c>
      <c r="AZ21" s="1">
        <v>1108</v>
      </c>
      <c r="BA21" s="1">
        <v>102</v>
      </c>
      <c r="BB21" s="1">
        <v>73</v>
      </c>
      <c r="BC21" s="1">
        <v>34</v>
      </c>
      <c r="BD21" s="1">
        <v>3</v>
      </c>
      <c r="BE21" s="1">
        <v>15</v>
      </c>
      <c r="BF21" s="1">
        <v>10</v>
      </c>
      <c r="BG21" s="1">
        <v>0</v>
      </c>
      <c r="BH21" s="1">
        <v>0</v>
      </c>
      <c r="BI21" s="1">
        <v>0</v>
      </c>
    </row>
    <row r="22" spans="1:61" x14ac:dyDescent="0.2">
      <c r="A22" s="1" t="s">
        <v>194</v>
      </c>
      <c r="B22" s="1">
        <v>7.6561198014251504E+16</v>
      </c>
      <c r="C22" s="1">
        <v>5</v>
      </c>
      <c r="D22" s="1">
        <v>73</v>
      </c>
      <c r="E22" s="1">
        <v>15</v>
      </c>
      <c r="F22" s="1">
        <v>75</v>
      </c>
      <c r="G22" s="1">
        <f t="shared" si="0"/>
        <v>0.97333333333333338</v>
      </c>
      <c r="H22" s="1">
        <v>37</v>
      </c>
      <c r="I22" s="1">
        <v>50.68</v>
      </c>
      <c r="J22" s="1">
        <v>109</v>
      </c>
      <c r="K22" s="1">
        <v>1</v>
      </c>
      <c r="L22" s="1">
        <v>0</v>
      </c>
      <c r="M22" s="1">
        <v>1</v>
      </c>
      <c r="N22" s="1">
        <v>4</v>
      </c>
      <c r="O22" s="1">
        <v>15</v>
      </c>
      <c r="P22" s="1">
        <v>27</v>
      </c>
      <c r="Q22" s="1">
        <f t="shared" si="1"/>
        <v>0</v>
      </c>
      <c r="R22" s="1">
        <f t="shared" si="2"/>
        <v>9.1743119266055051E-3</v>
      </c>
      <c r="S22" s="1">
        <f t="shared" si="3"/>
        <v>3.669724770642202E-2</v>
      </c>
      <c r="T22" s="1">
        <f t="shared" si="4"/>
        <v>0.13761467889908258</v>
      </c>
      <c r="U22" s="1">
        <f t="shared" si="5"/>
        <v>0.24770642201834864</v>
      </c>
      <c r="V22" s="1">
        <v>15</v>
      </c>
      <c r="W22" s="1">
        <v>13</v>
      </c>
      <c r="X22" s="1">
        <v>0</v>
      </c>
      <c r="Y22" s="1">
        <v>0</v>
      </c>
      <c r="Z22" s="1">
        <v>11</v>
      </c>
      <c r="AA22" s="1">
        <v>3</v>
      </c>
      <c r="AB22" s="1">
        <v>1</v>
      </c>
      <c r="AC22" s="1">
        <v>2</v>
      </c>
      <c r="AD22" s="1">
        <v>11</v>
      </c>
      <c r="AE22" s="1">
        <v>175</v>
      </c>
      <c r="AF22" s="1">
        <v>5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2</v>
      </c>
      <c r="AN22" s="1">
        <v>0</v>
      </c>
      <c r="AO22" s="1">
        <v>2</v>
      </c>
      <c r="AP22" s="1">
        <v>0</v>
      </c>
      <c r="AQ22" s="1">
        <v>8</v>
      </c>
      <c r="AR22" s="1">
        <v>4</v>
      </c>
      <c r="AS22" s="1">
        <v>4</v>
      </c>
      <c r="AT22" s="1">
        <v>50</v>
      </c>
      <c r="AU22" s="1">
        <v>0.97</v>
      </c>
      <c r="AV22" s="1">
        <v>0.14000000000000001</v>
      </c>
      <c r="AW22" s="1">
        <v>0.69</v>
      </c>
      <c r="AX22" s="1">
        <v>90.69</v>
      </c>
      <c r="AY22" s="1">
        <v>9885</v>
      </c>
      <c r="AZ22" s="1">
        <v>1174</v>
      </c>
      <c r="BA22" s="1">
        <v>38</v>
      </c>
      <c r="BB22" s="1">
        <v>31</v>
      </c>
      <c r="BC22" s="1">
        <v>42</v>
      </c>
      <c r="BD22" s="1">
        <v>0</v>
      </c>
      <c r="BE22" s="1">
        <v>4</v>
      </c>
      <c r="BF22" s="1">
        <v>21</v>
      </c>
      <c r="BG22" s="1">
        <v>0</v>
      </c>
      <c r="BH22" s="1">
        <v>0</v>
      </c>
      <c r="BI22" s="1">
        <v>0</v>
      </c>
    </row>
    <row r="23" spans="1:61" x14ac:dyDescent="0.2">
      <c r="A23" s="1" t="s">
        <v>201</v>
      </c>
      <c r="B23" s="1">
        <v>7.6561197960784496E+16</v>
      </c>
      <c r="C23" s="1">
        <v>6</v>
      </c>
      <c r="D23" s="1">
        <v>80</v>
      </c>
      <c r="E23" s="1">
        <v>22</v>
      </c>
      <c r="F23" s="1">
        <v>105</v>
      </c>
      <c r="G23" s="1">
        <f t="shared" si="0"/>
        <v>0.76190476190476186</v>
      </c>
      <c r="H23" s="1">
        <v>36</v>
      </c>
      <c r="I23" s="1">
        <v>45</v>
      </c>
      <c r="J23" s="1">
        <v>158</v>
      </c>
      <c r="K23" s="1">
        <v>0.77</v>
      </c>
      <c r="L23" s="1">
        <v>0</v>
      </c>
      <c r="M23" s="1">
        <v>0</v>
      </c>
      <c r="N23" s="1">
        <v>3</v>
      </c>
      <c r="O23" s="1">
        <v>12</v>
      </c>
      <c r="P23" s="1">
        <v>47</v>
      </c>
      <c r="Q23" s="1">
        <f t="shared" si="1"/>
        <v>0</v>
      </c>
      <c r="R23" s="1">
        <f t="shared" si="2"/>
        <v>0</v>
      </c>
      <c r="S23" s="1">
        <f t="shared" si="3"/>
        <v>1.8987341772151899E-2</v>
      </c>
      <c r="T23" s="1">
        <f t="shared" si="4"/>
        <v>7.5949367088607597E-2</v>
      </c>
      <c r="U23" s="1">
        <f t="shared" si="5"/>
        <v>0.29746835443037972</v>
      </c>
      <c r="V23" s="1">
        <v>13</v>
      </c>
      <c r="W23" s="1">
        <v>11</v>
      </c>
      <c r="X23" s="1">
        <v>0</v>
      </c>
      <c r="Y23" s="1">
        <v>0</v>
      </c>
      <c r="Z23" s="1">
        <v>8</v>
      </c>
      <c r="AA23" s="1">
        <v>9</v>
      </c>
      <c r="AB23" s="1">
        <v>2</v>
      </c>
      <c r="AC23" s="1">
        <v>2</v>
      </c>
      <c r="AD23" s="1">
        <v>9</v>
      </c>
      <c r="AE23" s="1">
        <v>223</v>
      </c>
      <c r="AF23" s="1">
        <v>23</v>
      </c>
      <c r="AG23" s="1">
        <v>4</v>
      </c>
      <c r="AH23" s="1">
        <v>4</v>
      </c>
      <c r="AI23" s="1">
        <v>0</v>
      </c>
      <c r="AJ23" s="1">
        <v>0</v>
      </c>
      <c r="AK23" s="1">
        <v>0</v>
      </c>
      <c r="AL23" s="1">
        <v>0</v>
      </c>
      <c r="AM23" s="1">
        <v>2</v>
      </c>
      <c r="AN23" s="1">
        <v>2</v>
      </c>
      <c r="AO23" s="1">
        <v>0</v>
      </c>
      <c r="AP23" s="1">
        <v>100</v>
      </c>
      <c r="AQ23" s="1">
        <v>7</v>
      </c>
      <c r="AR23" s="1">
        <v>6</v>
      </c>
      <c r="AS23" s="1">
        <v>1</v>
      </c>
      <c r="AT23" s="1">
        <v>85.71</v>
      </c>
      <c r="AU23" s="1">
        <v>0.76</v>
      </c>
      <c r="AV23" s="1">
        <v>0.14000000000000001</v>
      </c>
      <c r="AW23" s="1">
        <v>0.66</v>
      </c>
      <c r="AX23" s="1">
        <v>76.63</v>
      </c>
      <c r="AY23" s="1">
        <v>12107</v>
      </c>
      <c r="AZ23" s="1">
        <v>1394</v>
      </c>
      <c r="BA23" s="1">
        <v>87</v>
      </c>
      <c r="BB23" s="1">
        <v>93</v>
      </c>
      <c r="BC23" s="1">
        <v>56</v>
      </c>
      <c r="BD23" s="1">
        <v>0</v>
      </c>
      <c r="BE23" s="1">
        <v>37</v>
      </c>
      <c r="BF23" s="1">
        <v>23</v>
      </c>
      <c r="BG23" s="1">
        <v>0</v>
      </c>
      <c r="BH23" s="1">
        <v>0</v>
      </c>
      <c r="BI23" s="1">
        <v>0</v>
      </c>
    </row>
    <row r="24" spans="1:61" x14ac:dyDescent="0.2">
      <c r="A24" s="1" t="s">
        <v>212</v>
      </c>
      <c r="B24" s="1">
        <v>7.65611979973512E+16</v>
      </c>
      <c r="C24" s="1">
        <v>4</v>
      </c>
      <c r="D24" s="1">
        <v>71</v>
      </c>
      <c r="E24" s="1">
        <v>20</v>
      </c>
      <c r="F24" s="1">
        <v>75</v>
      </c>
      <c r="G24" s="1">
        <f t="shared" si="0"/>
        <v>0.94666666666666666</v>
      </c>
      <c r="H24" s="1">
        <v>38</v>
      </c>
      <c r="I24" s="1">
        <v>53.52</v>
      </c>
      <c r="J24" s="1">
        <v>94</v>
      </c>
      <c r="K24" s="1">
        <v>1.04</v>
      </c>
      <c r="L24" s="1">
        <v>0</v>
      </c>
      <c r="M24" s="1">
        <v>3</v>
      </c>
      <c r="N24" s="1">
        <v>4</v>
      </c>
      <c r="O24" s="1">
        <v>7</v>
      </c>
      <c r="P24" s="1">
        <v>35</v>
      </c>
      <c r="Q24" s="1">
        <f t="shared" si="1"/>
        <v>0</v>
      </c>
      <c r="R24" s="1">
        <f t="shared" si="2"/>
        <v>3.1914893617021274E-2</v>
      </c>
      <c r="S24" s="1">
        <f t="shared" si="3"/>
        <v>4.2553191489361701E-2</v>
      </c>
      <c r="T24" s="1">
        <f t="shared" si="4"/>
        <v>7.4468085106382975E-2</v>
      </c>
      <c r="U24" s="1">
        <f t="shared" si="5"/>
        <v>0.37234042553191488</v>
      </c>
      <c r="V24" s="1">
        <v>8</v>
      </c>
      <c r="W24" s="1">
        <v>13</v>
      </c>
      <c r="X24" s="1">
        <v>1</v>
      </c>
      <c r="Y24" s="1">
        <v>0</v>
      </c>
      <c r="Z24" s="1">
        <v>12</v>
      </c>
      <c r="AA24" s="1">
        <v>5</v>
      </c>
      <c r="AB24" s="1">
        <v>1</v>
      </c>
      <c r="AC24" s="1">
        <v>3</v>
      </c>
      <c r="AD24" s="1">
        <v>12</v>
      </c>
      <c r="AE24" s="1">
        <v>182</v>
      </c>
      <c r="AF24" s="1">
        <v>5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10</v>
      </c>
      <c r="AN24" s="1">
        <v>8</v>
      </c>
      <c r="AO24" s="1">
        <v>2</v>
      </c>
      <c r="AP24" s="1">
        <v>80</v>
      </c>
      <c r="AQ24" s="1">
        <v>17</v>
      </c>
      <c r="AR24" s="1">
        <v>9</v>
      </c>
      <c r="AS24" s="1">
        <v>8</v>
      </c>
      <c r="AT24" s="1">
        <v>52.94</v>
      </c>
      <c r="AU24" s="1">
        <v>0.95</v>
      </c>
      <c r="AV24" s="1">
        <v>0.21</v>
      </c>
      <c r="AW24" s="1">
        <v>0.8</v>
      </c>
      <c r="AX24" s="1">
        <v>118.97</v>
      </c>
      <c r="AY24" s="1">
        <v>11183</v>
      </c>
      <c r="AZ24" s="1">
        <v>1160</v>
      </c>
      <c r="BA24" s="1">
        <v>61</v>
      </c>
      <c r="BB24" s="1">
        <v>59</v>
      </c>
      <c r="BC24" s="1">
        <v>12</v>
      </c>
      <c r="BD24" s="1">
        <v>6</v>
      </c>
      <c r="BE24" s="1">
        <v>33</v>
      </c>
      <c r="BF24" s="1">
        <v>7</v>
      </c>
      <c r="BG24" s="1">
        <v>0</v>
      </c>
      <c r="BH24" s="1">
        <v>0</v>
      </c>
      <c r="BI24" s="1">
        <v>0</v>
      </c>
    </row>
    <row r="25" spans="1:61" x14ac:dyDescent="0.2">
      <c r="A25" s="1" t="s">
        <v>228</v>
      </c>
      <c r="B25" s="1">
        <v>7.6561197962295008E+16</v>
      </c>
      <c r="C25" s="1">
        <v>2</v>
      </c>
      <c r="D25" s="1">
        <v>18</v>
      </c>
      <c r="E25" s="1">
        <v>3</v>
      </c>
      <c r="F25" s="1">
        <v>34</v>
      </c>
      <c r="G25" s="1">
        <f t="shared" si="0"/>
        <v>0.52941176470588236</v>
      </c>
      <c r="H25" s="1">
        <v>6</v>
      </c>
      <c r="I25" s="1">
        <v>33.33</v>
      </c>
      <c r="J25" s="1">
        <v>40</v>
      </c>
      <c r="K25" s="1">
        <v>0.51</v>
      </c>
      <c r="L25" s="1">
        <v>0</v>
      </c>
      <c r="M25" s="1">
        <v>0</v>
      </c>
      <c r="N25" s="1">
        <v>0</v>
      </c>
      <c r="O25" s="1">
        <v>4</v>
      </c>
      <c r="P25" s="1">
        <v>10</v>
      </c>
      <c r="Q25" s="1">
        <f t="shared" si="1"/>
        <v>0</v>
      </c>
      <c r="R25" s="1">
        <f t="shared" si="2"/>
        <v>0</v>
      </c>
      <c r="S25" s="1">
        <f t="shared" si="3"/>
        <v>0</v>
      </c>
      <c r="T25" s="1">
        <f t="shared" si="4"/>
        <v>0.1</v>
      </c>
      <c r="U25" s="1">
        <f t="shared" si="5"/>
        <v>0.25</v>
      </c>
      <c r="V25" s="1">
        <v>1</v>
      </c>
      <c r="W25" s="1">
        <v>4</v>
      </c>
      <c r="X25" s="1">
        <v>0</v>
      </c>
      <c r="Y25" s="1">
        <v>0</v>
      </c>
      <c r="Z25" s="1">
        <v>1</v>
      </c>
      <c r="AA25" s="1">
        <v>1</v>
      </c>
      <c r="AB25" s="1">
        <v>1</v>
      </c>
      <c r="AC25" s="1">
        <v>0</v>
      </c>
      <c r="AD25" s="1">
        <v>2</v>
      </c>
      <c r="AE25" s="1">
        <v>42</v>
      </c>
      <c r="AF25" s="1">
        <v>6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0</v>
      </c>
      <c r="AO25" s="1">
        <v>1</v>
      </c>
      <c r="AP25" s="1">
        <v>0</v>
      </c>
      <c r="AQ25" s="1">
        <v>3</v>
      </c>
      <c r="AR25" s="1">
        <v>0</v>
      </c>
      <c r="AS25" s="1">
        <v>3</v>
      </c>
      <c r="AT25" s="1">
        <v>0</v>
      </c>
      <c r="AU25" s="1">
        <v>0.53</v>
      </c>
      <c r="AV25" s="1">
        <v>0.08</v>
      </c>
      <c r="AW25" s="1">
        <v>0.85</v>
      </c>
      <c r="AX25" s="1">
        <v>66.400000000000006</v>
      </c>
      <c r="AY25" s="1">
        <v>2656</v>
      </c>
      <c r="AZ25" s="1">
        <v>318</v>
      </c>
      <c r="BA25" s="1">
        <v>20</v>
      </c>
      <c r="BB25" s="1">
        <v>18</v>
      </c>
      <c r="BC25" s="1">
        <v>2</v>
      </c>
      <c r="BD25" s="1">
        <v>2</v>
      </c>
      <c r="BE25" s="1">
        <v>3</v>
      </c>
      <c r="BF25" s="1">
        <v>5</v>
      </c>
      <c r="BG25" s="1">
        <v>0</v>
      </c>
      <c r="BH25" s="1">
        <v>0</v>
      </c>
      <c r="BI25" s="1">
        <v>0</v>
      </c>
    </row>
    <row r="26" spans="1:61" x14ac:dyDescent="0.2">
      <c r="A26" s="1" t="s">
        <v>197</v>
      </c>
      <c r="B26" s="1">
        <v>7.6561197973845792E+16</v>
      </c>
      <c r="C26" s="1">
        <v>8</v>
      </c>
      <c r="D26" s="1">
        <v>132</v>
      </c>
      <c r="E26" s="1">
        <v>19</v>
      </c>
      <c r="F26" s="1">
        <v>145</v>
      </c>
      <c r="G26" s="1">
        <f t="shared" si="0"/>
        <v>0.91034482758620694</v>
      </c>
      <c r="H26" s="1">
        <v>70</v>
      </c>
      <c r="I26" s="1">
        <v>53.03</v>
      </c>
      <c r="J26" s="1">
        <v>198</v>
      </c>
      <c r="K26" s="1">
        <v>0.91</v>
      </c>
      <c r="L26" s="1">
        <v>0</v>
      </c>
      <c r="M26" s="1">
        <v>0</v>
      </c>
      <c r="N26" s="1">
        <v>5</v>
      </c>
      <c r="O26" s="1">
        <v>34</v>
      </c>
      <c r="P26" s="1">
        <v>48</v>
      </c>
      <c r="Q26" s="1">
        <f t="shared" si="1"/>
        <v>0</v>
      </c>
      <c r="R26" s="1">
        <f t="shared" si="2"/>
        <v>0</v>
      </c>
      <c r="S26" s="1">
        <f t="shared" si="3"/>
        <v>2.5252525252525252E-2</v>
      </c>
      <c r="T26" s="1">
        <f t="shared" si="4"/>
        <v>0.17171717171717171</v>
      </c>
      <c r="U26" s="1">
        <f t="shared" si="5"/>
        <v>0.24242424242424243</v>
      </c>
      <c r="V26" s="1">
        <v>16</v>
      </c>
      <c r="W26" s="1">
        <v>20</v>
      </c>
      <c r="X26" s="1">
        <v>0</v>
      </c>
      <c r="Y26" s="1">
        <v>1</v>
      </c>
      <c r="Z26" s="1">
        <v>10</v>
      </c>
      <c r="AA26" s="1">
        <v>4</v>
      </c>
      <c r="AB26" s="1">
        <v>0</v>
      </c>
      <c r="AC26" s="1">
        <v>0</v>
      </c>
      <c r="AD26" s="1">
        <v>15</v>
      </c>
      <c r="AE26" s="1">
        <v>302</v>
      </c>
      <c r="AF26" s="1">
        <v>17</v>
      </c>
      <c r="AG26" s="1">
        <v>0</v>
      </c>
      <c r="AH26" s="1">
        <v>2</v>
      </c>
      <c r="AI26" s="1">
        <v>0</v>
      </c>
      <c r="AJ26" s="1">
        <v>1</v>
      </c>
      <c r="AK26" s="1">
        <v>1</v>
      </c>
      <c r="AL26" s="1">
        <v>1</v>
      </c>
      <c r="AM26" s="1">
        <v>9</v>
      </c>
      <c r="AN26" s="1">
        <v>9</v>
      </c>
      <c r="AO26" s="1">
        <v>0</v>
      </c>
      <c r="AP26" s="1">
        <v>100</v>
      </c>
      <c r="AQ26" s="1">
        <v>20</v>
      </c>
      <c r="AR26" s="1">
        <v>15</v>
      </c>
      <c r="AS26" s="1">
        <v>5</v>
      </c>
      <c r="AT26" s="1">
        <v>75</v>
      </c>
      <c r="AU26" s="1">
        <v>0.91</v>
      </c>
      <c r="AV26" s="1">
        <v>0.1</v>
      </c>
      <c r="AW26" s="1">
        <v>0.73</v>
      </c>
      <c r="AX26" s="1">
        <v>94.31</v>
      </c>
      <c r="AY26" s="1">
        <v>18673</v>
      </c>
      <c r="AZ26" s="1">
        <v>1918</v>
      </c>
      <c r="BA26" s="1">
        <v>95</v>
      </c>
      <c r="BB26" s="1">
        <v>99</v>
      </c>
      <c r="BC26" s="1">
        <v>82</v>
      </c>
      <c r="BD26" s="1">
        <v>6</v>
      </c>
      <c r="BE26" s="1">
        <v>51</v>
      </c>
      <c r="BF26" s="1">
        <v>29</v>
      </c>
      <c r="BG26" s="1">
        <v>0</v>
      </c>
      <c r="BH26" s="1">
        <v>0</v>
      </c>
      <c r="BI26" s="1">
        <v>0</v>
      </c>
    </row>
    <row r="27" spans="1:61" x14ac:dyDescent="0.2">
      <c r="A27" s="1" t="s">
        <v>213</v>
      </c>
      <c r="B27" s="1">
        <v>7.65611979886272E+16</v>
      </c>
      <c r="C27" s="1">
        <v>6</v>
      </c>
      <c r="D27" s="1">
        <v>107</v>
      </c>
      <c r="E27" s="1">
        <v>21</v>
      </c>
      <c r="F27" s="1">
        <v>107</v>
      </c>
      <c r="G27" s="1">
        <f t="shared" si="0"/>
        <v>1</v>
      </c>
      <c r="H27" s="1">
        <v>39</v>
      </c>
      <c r="I27" s="1">
        <v>36.450000000000003</v>
      </c>
      <c r="J27" s="1">
        <v>157</v>
      </c>
      <c r="K27" s="1">
        <v>1.02</v>
      </c>
      <c r="L27" s="1">
        <v>1</v>
      </c>
      <c r="M27" s="1">
        <v>0</v>
      </c>
      <c r="N27" s="1">
        <v>3</v>
      </c>
      <c r="O27" s="1">
        <v>24</v>
      </c>
      <c r="P27" s="1">
        <v>45</v>
      </c>
      <c r="Q27" s="1">
        <f t="shared" si="1"/>
        <v>6.369426751592357E-3</v>
      </c>
      <c r="R27" s="1">
        <f t="shared" si="2"/>
        <v>0</v>
      </c>
      <c r="S27" s="1">
        <f t="shared" si="3"/>
        <v>1.9108280254777069E-2</v>
      </c>
      <c r="T27" s="1">
        <f t="shared" si="4"/>
        <v>0.15286624203821655</v>
      </c>
      <c r="U27" s="1">
        <f t="shared" si="5"/>
        <v>0.28662420382165604</v>
      </c>
      <c r="V27" s="1">
        <v>17</v>
      </c>
      <c r="W27" s="1">
        <v>18</v>
      </c>
      <c r="X27" s="1">
        <v>0</v>
      </c>
      <c r="Y27" s="1">
        <v>1</v>
      </c>
      <c r="Z27" s="1">
        <v>8</v>
      </c>
      <c r="AA27" s="1">
        <v>3</v>
      </c>
      <c r="AB27" s="1">
        <v>1</v>
      </c>
      <c r="AC27" s="1">
        <v>1</v>
      </c>
      <c r="AD27" s="1">
        <v>14</v>
      </c>
      <c r="AE27" s="1">
        <v>240</v>
      </c>
      <c r="AF27" s="1">
        <v>12</v>
      </c>
      <c r="AG27" s="1">
        <v>1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6</v>
      </c>
      <c r="AN27" s="1">
        <v>6</v>
      </c>
      <c r="AO27" s="1">
        <v>0</v>
      </c>
      <c r="AP27" s="1">
        <v>100</v>
      </c>
      <c r="AQ27" s="1">
        <v>14</v>
      </c>
      <c r="AR27" s="1">
        <v>13</v>
      </c>
      <c r="AS27" s="1">
        <v>1</v>
      </c>
      <c r="AT27" s="1">
        <v>92.86</v>
      </c>
      <c r="AU27" s="1">
        <v>1</v>
      </c>
      <c r="AV27" s="1">
        <v>0.13</v>
      </c>
      <c r="AW27" s="1">
        <v>0.68</v>
      </c>
      <c r="AX27" s="1">
        <v>95.21</v>
      </c>
      <c r="AY27" s="1">
        <v>14948</v>
      </c>
      <c r="AZ27" s="1">
        <v>1375</v>
      </c>
      <c r="BA27" s="1">
        <v>100</v>
      </c>
      <c r="BB27" s="1">
        <v>76</v>
      </c>
      <c r="BC27" s="1">
        <v>51</v>
      </c>
      <c r="BD27" s="1">
        <v>5</v>
      </c>
      <c r="BE27" s="1">
        <v>20</v>
      </c>
      <c r="BF27" s="1">
        <v>23</v>
      </c>
      <c r="BG27" s="1">
        <v>0</v>
      </c>
      <c r="BH27" s="1">
        <v>0</v>
      </c>
      <c r="BI27" s="1">
        <v>0</v>
      </c>
    </row>
    <row r="28" spans="1:61" x14ac:dyDescent="0.2">
      <c r="A28" s="1" t="s">
        <v>184</v>
      </c>
      <c r="B28" s="1">
        <v>7.6561197995889696E+16</v>
      </c>
      <c r="C28" s="1">
        <v>6</v>
      </c>
      <c r="D28" s="1">
        <v>105</v>
      </c>
      <c r="E28" s="1">
        <v>37</v>
      </c>
      <c r="F28" s="1">
        <v>133</v>
      </c>
      <c r="G28" s="1">
        <f t="shared" si="0"/>
        <v>0.78947368421052633</v>
      </c>
      <c r="H28" s="1">
        <v>50</v>
      </c>
      <c r="I28" s="1">
        <v>47.62</v>
      </c>
      <c r="J28" s="1">
        <v>188</v>
      </c>
      <c r="K28" s="1">
        <v>0.87</v>
      </c>
      <c r="L28" s="1">
        <v>1</v>
      </c>
      <c r="M28" s="1">
        <v>1</v>
      </c>
      <c r="N28" s="1">
        <v>3</v>
      </c>
      <c r="O28" s="1">
        <v>15</v>
      </c>
      <c r="P28" s="1">
        <v>57</v>
      </c>
      <c r="Q28" s="1">
        <f t="shared" si="1"/>
        <v>5.3191489361702126E-3</v>
      </c>
      <c r="R28" s="1">
        <f t="shared" si="2"/>
        <v>5.3191489361702126E-3</v>
      </c>
      <c r="S28" s="1">
        <f t="shared" si="3"/>
        <v>1.5957446808510637E-2</v>
      </c>
      <c r="T28" s="1">
        <f t="shared" si="4"/>
        <v>7.9787234042553196E-2</v>
      </c>
      <c r="U28" s="1">
        <f t="shared" si="5"/>
        <v>0.30319148936170215</v>
      </c>
      <c r="V28" s="1">
        <v>19</v>
      </c>
      <c r="W28" s="1">
        <v>24</v>
      </c>
      <c r="X28" s="1">
        <v>0</v>
      </c>
      <c r="Y28" s="1">
        <v>0</v>
      </c>
      <c r="Z28" s="1">
        <v>22</v>
      </c>
      <c r="AA28" s="1">
        <v>16</v>
      </c>
      <c r="AB28" s="1">
        <v>1</v>
      </c>
      <c r="AC28" s="1">
        <v>5</v>
      </c>
      <c r="AD28" s="1">
        <v>18</v>
      </c>
      <c r="AE28" s="1">
        <v>306</v>
      </c>
      <c r="AF28" s="1">
        <v>18</v>
      </c>
      <c r="AG28" s="1">
        <v>3</v>
      </c>
      <c r="AH28" s="1">
        <v>1</v>
      </c>
      <c r="AI28" s="1">
        <v>0</v>
      </c>
      <c r="AJ28" s="1">
        <v>0</v>
      </c>
      <c r="AK28" s="1">
        <v>0</v>
      </c>
      <c r="AL28" s="1">
        <v>0</v>
      </c>
      <c r="AM28" s="1">
        <v>11</v>
      </c>
      <c r="AN28" s="1">
        <v>9</v>
      </c>
      <c r="AO28" s="1">
        <v>2</v>
      </c>
      <c r="AP28" s="1">
        <v>81.819999999999993</v>
      </c>
      <c r="AQ28" s="1">
        <v>17</v>
      </c>
      <c r="AR28" s="1">
        <v>10</v>
      </c>
      <c r="AS28" s="1">
        <v>7</v>
      </c>
      <c r="AT28" s="1">
        <v>58.82</v>
      </c>
      <c r="AU28" s="1">
        <v>0.79</v>
      </c>
      <c r="AV28" s="1">
        <v>0.2</v>
      </c>
      <c r="AW28" s="1">
        <v>0.71</v>
      </c>
      <c r="AX28" s="1">
        <v>91.74</v>
      </c>
      <c r="AY28" s="1">
        <v>17247</v>
      </c>
      <c r="AZ28" s="1">
        <v>2080</v>
      </c>
      <c r="BA28" s="1">
        <v>163</v>
      </c>
      <c r="BB28" s="1">
        <v>130</v>
      </c>
      <c r="BC28" s="1">
        <v>109</v>
      </c>
      <c r="BD28" s="1">
        <v>0</v>
      </c>
      <c r="BE28" s="1">
        <v>37</v>
      </c>
      <c r="BF28" s="1">
        <v>13</v>
      </c>
      <c r="BG28" s="1">
        <v>0</v>
      </c>
      <c r="BH28" s="1">
        <v>0</v>
      </c>
      <c r="BI28" s="1">
        <v>0</v>
      </c>
    </row>
    <row r="29" spans="1:61" x14ac:dyDescent="0.2">
      <c r="A29" s="1" t="s">
        <v>185</v>
      </c>
      <c r="B29" s="1">
        <v>7.6561198041683392E+16</v>
      </c>
      <c r="C29" s="1">
        <v>5</v>
      </c>
      <c r="D29" s="1">
        <v>136</v>
      </c>
      <c r="E29" s="1">
        <v>30</v>
      </c>
      <c r="F29" s="1">
        <v>122</v>
      </c>
      <c r="G29" s="1">
        <f t="shared" si="0"/>
        <v>1.1147540983606556</v>
      </c>
      <c r="H29" s="1">
        <v>67</v>
      </c>
      <c r="I29" s="1">
        <v>49.26</v>
      </c>
      <c r="J29" s="1">
        <v>162</v>
      </c>
      <c r="K29" s="1">
        <v>1.1200000000000001</v>
      </c>
      <c r="L29" s="1">
        <v>0</v>
      </c>
      <c r="M29" s="1">
        <v>1</v>
      </c>
      <c r="N29" s="1">
        <v>13</v>
      </c>
      <c r="O29" s="1">
        <v>23</v>
      </c>
      <c r="P29" s="1">
        <v>51</v>
      </c>
      <c r="Q29" s="1">
        <f t="shared" si="1"/>
        <v>0</v>
      </c>
      <c r="R29" s="1">
        <f t="shared" si="2"/>
        <v>6.1728395061728392E-3</v>
      </c>
      <c r="S29" s="1">
        <f t="shared" si="3"/>
        <v>8.0246913580246909E-2</v>
      </c>
      <c r="T29" s="1">
        <f t="shared" si="4"/>
        <v>0.1419753086419753</v>
      </c>
      <c r="U29" s="1">
        <f t="shared" si="5"/>
        <v>0.31481481481481483</v>
      </c>
      <c r="V29" s="1">
        <v>19</v>
      </c>
      <c r="W29" s="1">
        <v>27</v>
      </c>
      <c r="X29" s="1">
        <v>2</v>
      </c>
      <c r="Y29" s="1">
        <v>0</v>
      </c>
      <c r="Z29" s="1">
        <v>28</v>
      </c>
      <c r="AA29" s="1">
        <v>0</v>
      </c>
      <c r="AB29" s="1">
        <v>4</v>
      </c>
      <c r="AC29" s="1">
        <v>0</v>
      </c>
      <c r="AD29" s="1">
        <v>19</v>
      </c>
      <c r="AE29" s="1">
        <v>317</v>
      </c>
      <c r="AF29" s="1">
        <v>18</v>
      </c>
      <c r="AG29" s="1">
        <v>6</v>
      </c>
      <c r="AH29" s="1">
        <v>0</v>
      </c>
      <c r="AI29" s="1">
        <v>1</v>
      </c>
      <c r="AJ29" s="1">
        <v>1</v>
      </c>
      <c r="AK29" s="1">
        <v>0</v>
      </c>
      <c r="AL29" s="1">
        <v>0</v>
      </c>
      <c r="AM29" s="1">
        <v>12</v>
      </c>
      <c r="AN29" s="1">
        <v>8</v>
      </c>
      <c r="AO29" s="1">
        <v>4</v>
      </c>
      <c r="AP29" s="1">
        <v>66.67</v>
      </c>
      <c r="AQ29" s="1">
        <v>27</v>
      </c>
      <c r="AR29" s="1">
        <v>16</v>
      </c>
      <c r="AS29" s="1">
        <v>11</v>
      </c>
      <c r="AT29" s="1">
        <v>59.26</v>
      </c>
      <c r="AU29" s="1">
        <v>1.1100000000000001</v>
      </c>
      <c r="AV29" s="1">
        <v>0.19</v>
      </c>
      <c r="AW29" s="1">
        <v>0.75</v>
      </c>
      <c r="AX29" s="1">
        <v>122.94</v>
      </c>
      <c r="AY29" s="1">
        <v>19916</v>
      </c>
      <c r="AZ29" s="1">
        <v>2148</v>
      </c>
      <c r="BA29" s="1">
        <v>114</v>
      </c>
      <c r="BB29" s="1">
        <v>93</v>
      </c>
      <c r="BC29" s="1">
        <v>60</v>
      </c>
      <c r="BD29" s="1">
        <v>1</v>
      </c>
      <c r="BE29" s="1">
        <v>41</v>
      </c>
      <c r="BF29" s="1">
        <v>44</v>
      </c>
      <c r="BG29" s="1">
        <v>0</v>
      </c>
      <c r="BH29" s="1">
        <v>0</v>
      </c>
      <c r="BI29" s="1">
        <v>0</v>
      </c>
    </row>
    <row r="30" spans="1:61" x14ac:dyDescent="0.2">
      <c r="A30" s="1" t="s">
        <v>187</v>
      </c>
      <c r="B30" s="1">
        <v>7.6561198050644496E+16</v>
      </c>
      <c r="C30" s="1">
        <v>5</v>
      </c>
      <c r="D30" s="1">
        <v>87</v>
      </c>
      <c r="E30" s="1">
        <v>21</v>
      </c>
      <c r="F30" s="1">
        <v>120</v>
      </c>
      <c r="G30" s="1">
        <f t="shared" si="0"/>
        <v>0.72499999999999998</v>
      </c>
      <c r="H30" s="1">
        <v>37</v>
      </c>
      <c r="I30" s="1">
        <v>42.53</v>
      </c>
      <c r="J30" s="1">
        <v>162</v>
      </c>
      <c r="K30" s="1">
        <v>0.73</v>
      </c>
      <c r="L30" s="1">
        <v>0</v>
      </c>
      <c r="M30" s="1">
        <v>0</v>
      </c>
      <c r="N30" s="1">
        <v>4</v>
      </c>
      <c r="O30" s="1">
        <v>15</v>
      </c>
      <c r="P30" s="1">
        <v>49</v>
      </c>
      <c r="Q30" s="1">
        <f t="shared" si="1"/>
        <v>0</v>
      </c>
      <c r="R30" s="1">
        <f t="shared" si="2"/>
        <v>0</v>
      </c>
      <c r="S30" s="1">
        <f t="shared" si="3"/>
        <v>2.4691358024691357E-2</v>
      </c>
      <c r="T30" s="1">
        <f t="shared" si="4"/>
        <v>9.2592592592592587E-2</v>
      </c>
      <c r="U30" s="1">
        <f t="shared" si="5"/>
        <v>0.30246913580246915</v>
      </c>
      <c r="V30" s="1">
        <v>35</v>
      </c>
      <c r="W30" s="1">
        <v>23</v>
      </c>
      <c r="X30" s="1">
        <v>2</v>
      </c>
      <c r="Y30" s="1">
        <v>0</v>
      </c>
      <c r="Z30" s="1">
        <v>20</v>
      </c>
      <c r="AA30" s="1">
        <v>4</v>
      </c>
      <c r="AB30" s="1">
        <v>3</v>
      </c>
      <c r="AC30" s="1">
        <v>2</v>
      </c>
      <c r="AD30" s="1">
        <v>10</v>
      </c>
      <c r="AE30" s="1">
        <v>225</v>
      </c>
      <c r="AF30" s="1">
        <v>19</v>
      </c>
      <c r="AG30" s="1">
        <v>3</v>
      </c>
      <c r="AH30" s="1">
        <v>1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3</v>
      </c>
      <c r="AO30" s="1">
        <v>1</v>
      </c>
      <c r="AP30" s="1">
        <v>75</v>
      </c>
      <c r="AQ30" s="1">
        <v>8</v>
      </c>
      <c r="AR30" s="1">
        <v>7</v>
      </c>
      <c r="AS30" s="1">
        <v>1</v>
      </c>
      <c r="AT30" s="1">
        <v>87.5</v>
      </c>
      <c r="AU30" s="1">
        <v>0.72</v>
      </c>
      <c r="AV30" s="1">
        <v>0.13</v>
      </c>
      <c r="AW30" s="1">
        <v>0.74</v>
      </c>
      <c r="AX30" s="1">
        <v>76.42</v>
      </c>
      <c r="AY30" s="1">
        <v>12380</v>
      </c>
      <c r="AZ30" s="1">
        <v>1168</v>
      </c>
      <c r="BA30" s="1">
        <v>87</v>
      </c>
      <c r="BB30" s="1">
        <v>68</v>
      </c>
      <c r="BC30" s="1">
        <v>55</v>
      </c>
      <c r="BD30" s="1">
        <v>0</v>
      </c>
      <c r="BE30" s="1">
        <v>27</v>
      </c>
      <c r="BF30" s="1">
        <v>26</v>
      </c>
      <c r="BG30" s="1">
        <v>0</v>
      </c>
      <c r="BH30" s="1">
        <v>0</v>
      </c>
      <c r="BI30" s="1">
        <v>0</v>
      </c>
    </row>
    <row r="31" spans="1:61" x14ac:dyDescent="0.2">
      <c r="A31" s="1" t="s">
        <v>196</v>
      </c>
      <c r="B31" s="1">
        <v>7.6561197960725904E+16</v>
      </c>
      <c r="C31" s="1">
        <v>8</v>
      </c>
      <c r="D31" s="1">
        <v>131</v>
      </c>
      <c r="E31" s="1">
        <v>20</v>
      </c>
      <c r="F31" s="1">
        <v>130</v>
      </c>
      <c r="G31" s="1">
        <f t="shared" si="0"/>
        <v>1.0076923076923077</v>
      </c>
      <c r="H31" s="1">
        <v>36</v>
      </c>
      <c r="I31" s="1">
        <v>27.48</v>
      </c>
      <c r="J31" s="1">
        <v>198</v>
      </c>
      <c r="K31" s="1">
        <v>0.96</v>
      </c>
      <c r="L31" s="1">
        <v>0</v>
      </c>
      <c r="M31" s="1">
        <v>1</v>
      </c>
      <c r="N31" s="1">
        <v>3</v>
      </c>
      <c r="O31" s="1">
        <v>26</v>
      </c>
      <c r="P31" s="1">
        <v>66</v>
      </c>
      <c r="Q31" s="1">
        <f t="shared" si="1"/>
        <v>0</v>
      </c>
      <c r="R31" s="1">
        <f t="shared" si="2"/>
        <v>5.0505050505050509E-3</v>
      </c>
      <c r="S31" s="1">
        <f t="shared" si="3"/>
        <v>1.5151515151515152E-2</v>
      </c>
      <c r="T31" s="1">
        <f t="shared" si="4"/>
        <v>0.13131313131313133</v>
      </c>
      <c r="U31" s="1">
        <f t="shared" si="5"/>
        <v>0.33333333333333331</v>
      </c>
      <c r="V31" s="1">
        <v>18</v>
      </c>
      <c r="W31" s="1">
        <v>22</v>
      </c>
      <c r="X31" s="1">
        <v>0</v>
      </c>
      <c r="Y31" s="1">
        <v>1</v>
      </c>
      <c r="Z31" s="1">
        <v>18</v>
      </c>
      <c r="AA31" s="1">
        <v>8</v>
      </c>
      <c r="AB31" s="1">
        <v>2</v>
      </c>
      <c r="AC31" s="1">
        <v>2</v>
      </c>
      <c r="AD31" s="1">
        <v>18</v>
      </c>
      <c r="AE31" s="1">
        <v>328</v>
      </c>
      <c r="AF31" s="1">
        <v>29</v>
      </c>
      <c r="AG31" s="1">
        <v>3</v>
      </c>
      <c r="AH31" s="1">
        <v>4</v>
      </c>
      <c r="AI31" s="1">
        <v>2</v>
      </c>
      <c r="AJ31" s="1">
        <v>0</v>
      </c>
      <c r="AK31" s="1">
        <v>0</v>
      </c>
      <c r="AL31" s="1">
        <v>0</v>
      </c>
      <c r="AM31" s="1">
        <v>15</v>
      </c>
      <c r="AN31" s="1">
        <v>11</v>
      </c>
      <c r="AO31" s="1">
        <v>4</v>
      </c>
      <c r="AP31" s="1">
        <v>73.33</v>
      </c>
      <c r="AQ31" s="1">
        <v>25</v>
      </c>
      <c r="AR31" s="1">
        <v>20</v>
      </c>
      <c r="AS31" s="1">
        <v>5</v>
      </c>
      <c r="AT31" s="1">
        <v>80</v>
      </c>
      <c r="AU31" s="1">
        <v>1.01</v>
      </c>
      <c r="AV31" s="1">
        <v>0.1</v>
      </c>
      <c r="AW31" s="1">
        <v>0.66</v>
      </c>
      <c r="AX31" s="1">
        <v>95.43</v>
      </c>
      <c r="AY31" s="1">
        <v>18895</v>
      </c>
      <c r="AZ31" s="1">
        <v>1516</v>
      </c>
      <c r="BA31" s="1">
        <v>160</v>
      </c>
      <c r="BB31" s="1">
        <v>118</v>
      </c>
      <c r="BC31" s="1">
        <v>39</v>
      </c>
      <c r="BD31" s="1">
        <v>43</v>
      </c>
      <c r="BE31" s="1">
        <v>33</v>
      </c>
      <c r="BF31" s="1">
        <v>23</v>
      </c>
      <c r="BG31" s="1">
        <v>0</v>
      </c>
      <c r="BH31" s="1">
        <v>0</v>
      </c>
      <c r="BI31" s="1">
        <v>0</v>
      </c>
    </row>
    <row r="32" spans="1:61" x14ac:dyDescent="0.2">
      <c r="A32" s="1" t="s">
        <v>231</v>
      </c>
      <c r="B32" s="1">
        <v>7.6561197960710592E+16</v>
      </c>
      <c r="C32" s="1">
        <v>1</v>
      </c>
      <c r="D32" s="1">
        <v>20</v>
      </c>
      <c r="E32" s="1">
        <v>5</v>
      </c>
      <c r="F32" s="1">
        <v>21</v>
      </c>
      <c r="G32" s="1">
        <f t="shared" si="0"/>
        <v>0.95238095238095233</v>
      </c>
      <c r="H32" s="1">
        <v>12</v>
      </c>
      <c r="I32" s="1">
        <v>60</v>
      </c>
      <c r="J32" s="1">
        <v>29</v>
      </c>
      <c r="K32" s="1">
        <v>1.03</v>
      </c>
      <c r="L32" s="1">
        <v>0</v>
      </c>
      <c r="M32" s="1">
        <v>0</v>
      </c>
      <c r="N32" s="1">
        <v>3</v>
      </c>
      <c r="O32" s="1">
        <v>2</v>
      </c>
      <c r="P32" s="1">
        <v>7</v>
      </c>
      <c r="Q32" s="1">
        <f t="shared" si="1"/>
        <v>0</v>
      </c>
      <c r="R32" s="1">
        <f t="shared" si="2"/>
        <v>0</v>
      </c>
      <c r="S32" s="1">
        <f t="shared" si="3"/>
        <v>0.10344827586206896</v>
      </c>
      <c r="T32" s="1">
        <f t="shared" si="4"/>
        <v>6.8965517241379309E-2</v>
      </c>
      <c r="U32" s="1">
        <f t="shared" si="5"/>
        <v>0.2413793103448276</v>
      </c>
      <c r="V32" s="1">
        <v>1</v>
      </c>
      <c r="W32" s="1">
        <v>0</v>
      </c>
      <c r="X32" s="1">
        <v>0</v>
      </c>
      <c r="Y32" s="1">
        <v>0</v>
      </c>
      <c r="Z32" s="1">
        <v>1</v>
      </c>
      <c r="AA32" s="1">
        <v>2</v>
      </c>
      <c r="AB32" s="1">
        <v>0</v>
      </c>
      <c r="AC32" s="1">
        <v>0</v>
      </c>
      <c r="AD32" s="1">
        <v>4</v>
      </c>
      <c r="AE32" s="1">
        <v>51</v>
      </c>
      <c r="AF32" s="1">
        <v>5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  <c r="AM32" s="1">
        <v>5</v>
      </c>
      <c r="AN32" s="1">
        <v>3</v>
      </c>
      <c r="AO32" s="1">
        <v>2</v>
      </c>
      <c r="AP32" s="1">
        <v>60</v>
      </c>
      <c r="AQ32" s="1">
        <v>7</v>
      </c>
      <c r="AR32" s="1">
        <v>5</v>
      </c>
      <c r="AS32" s="1">
        <v>2</v>
      </c>
      <c r="AT32" s="1">
        <v>71.430000000000007</v>
      </c>
      <c r="AU32" s="1">
        <v>0.95</v>
      </c>
      <c r="AV32" s="1">
        <v>0.17</v>
      </c>
      <c r="AW32" s="1">
        <v>0.72</v>
      </c>
      <c r="AX32" s="1">
        <v>109.83</v>
      </c>
      <c r="AY32" s="1">
        <v>3185</v>
      </c>
      <c r="AZ32" s="1">
        <v>252</v>
      </c>
      <c r="BA32" s="1">
        <v>30</v>
      </c>
      <c r="BB32" s="1">
        <v>18</v>
      </c>
      <c r="BC32" s="1">
        <v>1</v>
      </c>
      <c r="BD32" s="1">
        <v>0</v>
      </c>
      <c r="BE32" s="1">
        <v>10</v>
      </c>
      <c r="BF32" s="1">
        <v>4</v>
      </c>
      <c r="BG32" s="1">
        <v>0</v>
      </c>
      <c r="BH32" s="1">
        <v>0</v>
      </c>
      <c r="BI32" s="1">
        <v>0</v>
      </c>
    </row>
    <row r="33" spans="1:61" x14ac:dyDescent="0.2">
      <c r="A33" s="1" t="s">
        <v>238</v>
      </c>
      <c r="B33" s="1">
        <v>7.6561197961020992E+16</v>
      </c>
      <c r="C33" s="1">
        <v>2</v>
      </c>
      <c r="D33" s="1">
        <v>24</v>
      </c>
      <c r="E33" s="1">
        <v>3</v>
      </c>
      <c r="F33" s="1">
        <v>37</v>
      </c>
      <c r="G33" s="1">
        <f t="shared" si="0"/>
        <v>0.64864864864864868</v>
      </c>
      <c r="H33" s="1">
        <v>13</v>
      </c>
      <c r="I33" s="1">
        <v>54.17</v>
      </c>
      <c r="J33" s="1">
        <v>44</v>
      </c>
      <c r="K33" s="1">
        <v>0.64</v>
      </c>
      <c r="L33" s="1">
        <v>0</v>
      </c>
      <c r="M33" s="1">
        <v>0</v>
      </c>
      <c r="N33" s="1">
        <v>0</v>
      </c>
      <c r="O33" s="1">
        <v>6</v>
      </c>
      <c r="P33" s="1">
        <v>12</v>
      </c>
      <c r="Q33" s="1">
        <f t="shared" si="1"/>
        <v>0</v>
      </c>
      <c r="R33" s="1">
        <f t="shared" si="2"/>
        <v>0</v>
      </c>
      <c r="S33" s="1">
        <f t="shared" si="3"/>
        <v>0</v>
      </c>
      <c r="T33" s="1">
        <f t="shared" si="4"/>
        <v>0.13636363636363635</v>
      </c>
      <c r="U33" s="1">
        <f t="shared" si="5"/>
        <v>0.27272727272727271</v>
      </c>
      <c r="V33" s="1">
        <v>4</v>
      </c>
      <c r="W33" s="1">
        <v>5</v>
      </c>
      <c r="X33" s="1">
        <v>0</v>
      </c>
      <c r="Y33" s="1">
        <v>0</v>
      </c>
      <c r="Z33" s="1">
        <v>7</v>
      </c>
      <c r="AA33" s="1">
        <v>2</v>
      </c>
      <c r="AB33" s="1">
        <v>0</v>
      </c>
      <c r="AC33" s="1">
        <v>1</v>
      </c>
      <c r="AD33" s="1">
        <v>2</v>
      </c>
      <c r="AE33" s="1">
        <v>56</v>
      </c>
      <c r="AF33" s="1">
        <v>6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0</v>
      </c>
      <c r="AM33" s="1">
        <v>1</v>
      </c>
      <c r="AN33" s="1">
        <v>0</v>
      </c>
      <c r="AO33" s="1">
        <v>1</v>
      </c>
      <c r="AP33" s="1">
        <v>0</v>
      </c>
      <c r="AQ33" s="1">
        <v>2</v>
      </c>
      <c r="AR33" s="1">
        <v>1</v>
      </c>
      <c r="AS33" s="1">
        <v>1</v>
      </c>
      <c r="AT33" s="1">
        <v>50</v>
      </c>
      <c r="AU33" s="1">
        <v>0.65</v>
      </c>
      <c r="AV33" s="1">
        <v>7.0000000000000007E-2</v>
      </c>
      <c r="AW33" s="1">
        <v>0.84</v>
      </c>
      <c r="AX33" s="1">
        <v>72.59</v>
      </c>
      <c r="AY33" s="1">
        <v>3194</v>
      </c>
      <c r="AZ33" s="1">
        <v>392</v>
      </c>
      <c r="BA33" s="1">
        <v>40</v>
      </c>
      <c r="BB33" s="1">
        <v>28</v>
      </c>
      <c r="BC33" s="1">
        <v>11</v>
      </c>
      <c r="BD33" s="1">
        <v>4</v>
      </c>
      <c r="BE33" s="1">
        <v>7</v>
      </c>
      <c r="BF33" s="1">
        <v>4</v>
      </c>
      <c r="BG33" s="1">
        <v>0</v>
      </c>
      <c r="BH33" s="1">
        <v>0</v>
      </c>
      <c r="BI33" s="1">
        <v>0</v>
      </c>
    </row>
    <row r="34" spans="1:61" x14ac:dyDescent="0.2">
      <c r="A34" s="1" t="s">
        <v>203</v>
      </c>
      <c r="B34" s="1">
        <v>7.6561198012944496E+16</v>
      </c>
      <c r="C34" s="1">
        <v>5</v>
      </c>
      <c r="D34" s="1">
        <v>86</v>
      </c>
      <c r="E34" s="1">
        <v>16</v>
      </c>
      <c r="F34" s="1">
        <v>96</v>
      </c>
      <c r="G34" s="1">
        <f t="shared" ref="G34:G65" si="6">D34/F34</f>
        <v>0.89583333333333337</v>
      </c>
      <c r="H34" s="1">
        <v>26</v>
      </c>
      <c r="I34" s="1">
        <v>30.23</v>
      </c>
      <c r="J34" s="1">
        <v>137</v>
      </c>
      <c r="K34" s="1">
        <v>0.89</v>
      </c>
      <c r="L34" s="1">
        <v>0</v>
      </c>
      <c r="M34" s="1">
        <v>1</v>
      </c>
      <c r="N34" s="1">
        <v>5</v>
      </c>
      <c r="O34" s="1">
        <v>10</v>
      </c>
      <c r="P34" s="1">
        <v>47</v>
      </c>
      <c r="Q34" s="1">
        <f t="shared" ref="Q34:Q65" si="7">L34/$J34</f>
        <v>0</v>
      </c>
      <c r="R34" s="1">
        <f t="shared" ref="R34:R65" si="8">M34/$J34</f>
        <v>7.2992700729927005E-3</v>
      </c>
      <c r="S34" s="1">
        <f t="shared" ref="S34:S65" si="9">N34/$J34</f>
        <v>3.6496350364963501E-2</v>
      </c>
      <c r="T34" s="1">
        <f t="shared" ref="T34:T65" si="10">O34/$J34</f>
        <v>7.2992700729927001E-2</v>
      </c>
      <c r="U34" s="1">
        <f t="shared" ref="U34:U65" si="11">P34/$J34</f>
        <v>0.34306569343065696</v>
      </c>
      <c r="V34" s="1">
        <v>15</v>
      </c>
      <c r="W34" s="1">
        <v>10</v>
      </c>
      <c r="X34" s="1">
        <v>0</v>
      </c>
      <c r="Y34" s="1">
        <v>0</v>
      </c>
      <c r="Z34" s="1">
        <v>8</v>
      </c>
      <c r="AA34" s="1">
        <v>16</v>
      </c>
      <c r="AB34" s="1">
        <v>6</v>
      </c>
      <c r="AC34" s="1">
        <v>5</v>
      </c>
      <c r="AD34" s="1">
        <v>17</v>
      </c>
      <c r="AE34" s="1">
        <v>248</v>
      </c>
      <c r="AF34" s="1">
        <v>15</v>
      </c>
      <c r="AG34" s="1">
        <v>2</v>
      </c>
      <c r="AH34" s="1">
        <v>2</v>
      </c>
      <c r="AI34" s="1">
        <v>1</v>
      </c>
      <c r="AJ34" s="1">
        <v>0</v>
      </c>
      <c r="AK34" s="1">
        <v>0</v>
      </c>
      <c r="AL34" s="1">
        <v>1</v>
      </c>
      <c r="AM34" s="1">
        <v>4</v>
      </c>
      <c r="AN34" s="1">
        <v>1</v>
      </c>
      <c r="AO34" s="1">
        <v>3</v>
      </c>
      <c r="AP34" s="1">
        <v>25</v>
      </c>
      <c r="AQ34" s="1">
        <v>15</v>
      </c>
      <c r="AR34" s="1">
        <v>9</v>
      </c>
      <c r="AS34" s="1">
        <v>6</v>
      </c>
      <c r="AT34" s="1">
        <v>60</v>
      </c>
      <c r="AU34" s="1">
        <v>0.9</v>
      </c>
      <c r="AV34" s="1">
        <v>0.12</v>
      </c>
      <c r="AW34" s="1">
        <v>0.7</v>
      </c>
      <c r="AX34" s="1">
        <v>86.79</v>
      </c>
      <c r="AY34" s="1">
        <v>11890</v>
      </c>
      <c r="AZ34" s="1">
        <v>857</v>
      </c>
      <c r="BA34" s="1">
        <v>83</v>
      </c>
      <c r="BB34" s="1">
        <v>72</v>
      </c>
      <c r="BC34" s="1">
        <v>48</v>
      </c>
      <c r="BD34" s="1">
        <v>13</v>
      </c>
      <c r="BE34" s="1">
        <v>24</v>
      </c>
      <c r="BF34" s="1">
        <v>11</v>
      </c>
      <c r="BG34" s="1">
        <v>0</v>
      </c>
      <c r="BH34" s="1">
        <v>0</v>
      </c>
      <c r="BI34" s="1">
        <v>0</v>
      </c>
    </row>
    <row r="35" spans="1:61" x14ac:dyDescent="0.2">
      <c r="A35" s="1" t="s">
        <v>220</v>
      </c>
      <c r="B35" s="1">
        <v>7.6561197965932992E+16</v>
      </c>
      <c r="C35" s="1">
        <v>2</v>
      </c>
      <c r="D35" s="1">
        <v>71</v>
      </c>
      <c r="E35" s="1">
        <v>21</v>
      </c>
      <c r="F35" s="1">
        <v>67</v>
      </c>
      <c r="G35" s="1">
        <f t="shared" si="6"/>
        <v>1.0597014925373134</v>
      </c>
      <c r="H35" s="1">
        <v>32</v>
      </c>
      <c r="I35" s="1">
        <v>45.07</v>
      </c>
      <c r="J35" s="1">
        <v>95</v>
      </c>
      <c r="K35" s="1">
        <v>0.98</v>
      </c>
      <c r="L35" s="1">
        <v>0</v>
      </c>
      <c r="M35" s="1">
        <v>1</v>
      </c>
      <c r="N35" s="1">
        <v>6</v>
      </c>
      <c r="O35" s="1">
        <v>6</v>
      </c>
      <c r="P35" s="1">
        <v>37</v>
      </c>
      <c r="Q35" s="1">
        <f t="shared" si="7"/>
        <v>0</v>
      </c>
      <c r="R35" s="1">
        <f t="shared" si="8"/>
        <v>1.0526315789473684E-2</v>
      </c>
      <c r="S35" s="1">
        <f t="shared" si="9"/>
        <v>6.3157894736842107E-2</v>
      </c>
      <c r="T35" s="1">
        <f t="shared" si="10"/>
        <v>6.3157894736842107E-2</v>
      </c>
      <c r="U35" s="1">
        <f t="shared" si="11"/>
        <v>0.38947368421052631</v>
      </c>
      <c r="V35" s="1">
        <v>15</v>
      </c>
      <c r="W35" s="1">
        <v>12</v>
      </c>
      <c r="X35" s="1">
        <v>0</v>
      </c>
      <c r="Y35" s="1">
        <v>0</v>
      </c>
      <c r="Z35" s="1">
        <v>15</v>
      </c>
      <c r="AA35" s="1">
        <v>2</v>
      </c>
      <c r="AB35" s="1">
        <v>0</v>
      </c>
      <c r="AC35" s="1">
        <v>0</v>
      </c>
      <c r="AD35" s="1">
        <v>9</v>
      </c>
      <c r="AE35" s="1">
        <v>166</v>
      </c>
      <c r="AF35" s="1">
        <v>13</v>
      </c>
      <c r="AG35" s="1">
        <v>4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5</v>
      </c>
      <c r="AN35" s="1">
        <v>3</v>
      </c>
      <c r="AO35" s="1">
        <v>2</v>
      </c>
      <c r="AP35" s="1">
        <v>60</v>
      </c>
      <c r="AQ35" s="1">
        <v>11</v>
      </c>
      <c r="AR35" s="1">
        <v>7</v>
      </c>
      <c r="AS35" s="1">
        <v>4</v>
      </c>
      <c r="AT35" s="1">
        <v>63.64</v>
      </c>
      <c r="AU35" s="1">
        <v>1.06</v>
      </c>
      <c r="AV35" s="1">
        <v>0.22</v>
      </c>
      <c r="AW35" s="1">
        <v>0.71</v>
      </c>
      <c r="AX35" s="1">
        <v>110.88</v>
      </c>
      <c r="AY35" s="1">
        <v>10534</v>
      </c>
      <c r="AZ35" s="1">
        <v>1178</v>
      </c>
      <c r="BA35" s="1">
        <v>93</v>
      </c>
      <c r="BB35" s="1">
        <v>64</v>
      </c>
      <c r="BC35" s="1">
        <v>24</v>
      </c>
      <c r="BD35" s="1">
        <v>0</v>
      </c>
      <c r="BE35" s="1">
        <v>31</v>
      </c>
      <c r="BF35" s="1">
        <v>17</v>
      </c>
      <c r="BG35" s="1">
        <v>0</v>
      </c>
      <c r="BH35" s="1">
        <v>0</v>
      </c>
      <c r="BI35" s="1">
        <v>0</v>
      </c>
    </row>
    <row r="36" spans="1:61" x14ac:dyDescent="0.2">
      <c r="A36" s="1" t="s">
        <v>219</v>
      </c>
      <c r="B36" s="1">
        <v>7.6561197961191696E+16</v>
      </c>
      <c r="C36" s="1">
        <v>4</v>
      </c>
      <c r="D36" s="1">
        <v>47</v>
      </c>
      <c r="E36" s="1">
        <v>16</v>
      </c>
      <c r="F36" s="1">
        <v>65</v>
      </c>
      <c r="G36" s="1">
        <f t="shared" si="6"/>
        <v>0.72307692307692306</v>
      </c>
      <c r="H36" s="1">
        <v>16</v>
      </c>
      <c r="I36" s="1">
        <v>34.04</v>
      </c>
      <c r="J36" s="1">
        <v>94</v>
      </c>
      <c r="K36" s="1">
        <v>0.74</v>
      </c>
      <c r="L36" s="1">
        <v>0</v>
      </c>
      <c r="M36" s="1">
        <v>0</v>
      </c>
      <c r="N36" s="1">
        <v>0</v>
      </c>
      <c r="O36" s="1">
        <v>11</v>
      </c>
      <c r="P36" s="1">
        <v>25</v>
      </c>
      <c r="Q36" s="1">
        <f t="shared" si="7"/>
        <v>0</v>
      </c>
      <c r="R36" s="1">
        <f t="shared" si="8"/>
        <v>0</v>
      </c>
      <c r="S36" s="1">
        <f t="shared" si="9"/>
        <v>0</v>
      </c>
      <c r="T36" s="1">
        <f t="shared" si="10"/>
        <v>0.11702127659574468</v>
      </c>
      <c r="U36" s="1">
        <f t="shared" si="11"/>
        <v>0.26595744680851063</v>
      </c>
      <c r="V36" s="1">
        <v>9</v>
      </c>
      <c r="W36" s="1">
        <v>5</v>
      </c>
      <c r="X36" s="1">
        <v>0</v>
      </c>
      <c r="Y36" s="1">
        <v>0</v>
      </c>
      <c r="Z36" s="1">
        <v>12</v>
      </c>
      <c r="AA36" s="1">
        <v>12</v>
      </c>
      <c r="AB36" s="1">
        <v>0</v>
      </c>
      <c r="AC36" s="1">
        <v>8</v>
      </c>
      <c r="AD36" s="1">
        <v>9</v>
      </c>
      <c r="AE36" s="1">
        <v>148</v>
      </c>
      <c r="AF36" s="1">
        <v>13</v>
      </c>
      <c r="AG36" s="1">
        <v>2</v>
      </c>
      <c r="AH36" s="1">
        <v>1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4</v>
      </c>
      <c r="AR36" s="1">
        <v>3</v>
      </c>
      <c r="AS36" s="1">
        <v>1</v>
      </c>
      <c r="AT36" s="1">
        <v>75</v>
      </c>
      <c r="AU36" s="1">
        <v>0.72</v>
      </c>
      <c r="AV36" s="1">
        <v>0.17</v>
      </c>
      <c r="AW36" s="1">
        <v>0.69</v>
      </c>
      <c r="AX36" s="1">
        <v>77.94</v>
      </c>
      <c r="AY36" s="1">
        <v>7326</v>
      </c>
      <c r="AZ36" s="1">
        <v>654</v>
      </c>
      <c r="BA36" s="1">
        <v>81</v>
      </c>
      <c r="BB36" s="1">
        <v>68</v>
      </c>
      <c r="BC36" s="1">
        <v>34</v>
      </c>
      <c r="BD36" s="1">
        <v>7</v>
      </c>
      <c r="BE36" s="1">
        <v>33</v>
      </c>
      <c r="BF36" s="1">
        <v>10</v>
      </c>
      <c r="BG36" s="1">
        <v>0</v>
      </c>
      <c r="BH36" s="1">
        <v>0</v>
      </c>
      <c r="BI36" s="1">
        <v>0</v>
      </c>
    </row>
    <row r="37" spans="1:61" x14ac:dyDescent="0.2">
      <c r="A37" s="1" t="s">
        <v>216</v>
      </c>
      <c r="B37" s="1">
        <v>7.65611980316516E+16</v>
      </c>
      <c r="C37" s="1">
        <v>6</v>
      </c>
      <c r="D37" s="1">
        <v>107</v>
      </c>
      <c r="E37" s="1">
        <v>24</v>
      </c>
      <c r="F37" s="1">
        <v>99</v>
      </c>
      <c r="G37" s="1">
        <f t="shared" si="6"/>
        <v>1.0808080808080809</v>
      </c>
      <c r="H37" s="1">
        <v>42</v>
      </c>
      <c r="I37" s="1">
        <v>39.25</v>
      </c>
      <c r="J37" s="1">
        <v>157</v>
      </c>
      <c r="K37" s="1">
        <v>1.04</v>
      </c>
      <c r="L37" s="1">
        <v>0</v>
      </c>
      <c r="M37" s="1">
        <v>0</v>
      </c>
      <c r="N37" s="1">
        <v>10</v>
      </c>
      <c r="O37" s="1">
        <v>16</v>
      </c>
      <c r="P37" s="1">
        <v>44</v>
      </c>
      <c r="Q37" s="1">
        <f t="shared" si="7"/>
        <v>0</v>
      </c>
      <c r="R37" s="1">
        <f t="shared" si="8"/>
        <v>0</v>
      </c>
      <c r="S37" s="1">
        <f t="shared" si="9"/>
        <v>6.3694267515923567E-2</v>
      </c>
      <c r="T37" s="1">
        <f t="shared" si="10"/>
        <v>0.10191082802547771</v>
      </c>
      <c r="U37" s="1">
        <f t="shared" si="11"/>
        <v>0.28025477707006369</v>
      </c>
      <c r="V37" s="1">
        <v>17</v>
      </c>
      <c r="W37" s="1">
        <v>12</v>
      </c>
      <c r="X37" s="1">
        <v>0</v>
      </c>
      <c r="Y37" s="1">
        <v>0</v>
      </c>
      <c r="Z37" s="1">
        <v>16</v>
      </c>
      <c r="AA37" s="1">
        <v>20</v>
      </c>
      <c r="AB37" s="1">
        <v>1</v>
      </c>
      <c r="AC37" s="1">
        <v>5</v>
      </c>
      <c r="AD37" s="1">
        <v>16</v>
      </c>
      <c r="AE37" s="1">
        <v>296</v>
      </c>
      <c r="AF37" s="1">
        <v>27</v>
      </c>
      <c r="AG37" s="1">
        <v>6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6</v>
      </c>
      <c r="AN37" s="1">
        <v>5</v>
      </c>
      <c r="AO37" s="1">
        <v>1</v>
      </c>
      <c r="AP37" s="1">
        <v>83.33</v>
      </c>
      <c r="AQ37" s="1">
        <v>14</v>
      </c>
      <c r="AR37" s="1">
        <v>10</v>
      </c>
      <c r="AS37" s="1">
        <v>4</v>
      </c>
      <c r="AT37" s="1">
        <v>71.430000000000007</v>
      </c>
      <c r="AU37" s="1">
        <v>1.08</v>
      </c>
      <c r="AV37" s="1">
        <v>0.15</v>
      </c>
      <c r="AW37" s="1">
        <v>0.63</v>
      </c>
      <c r="AX37" s="1">
        <v>94.06</v>
      </c>
      <c r="AY37" s="1">
        <v>14767</v>
      </c>
      <c r="AZ37" s="1">
        <v>1899</v>
      </c>
      <c r="BA37" s="1">
        <v>106</v>
      </c>
      <c r="BB37" s="1">
        <v>109</v>
      </c>
      <c r="BC37" s="1">
        <v>95</v>
      </c>
      <c r="BD37" s="1">
        <v>0</v>
      </c>
      <c r="BE37" s="1">
        <v>13</v>
      </c>
      <c r="BF37" s="1">
        <v>19</v>
      </c>
      <c r="BG37" s="1">
        <v>0</v>
      </c>
      <c r="BH37" s="1">
        <v>0</v>
      </c>
      <c r="BI37" s="1">
        <v>0</v>
      </c>
    </row>
    <row r="38" spans="1:61" x14ac:dyDescent="0.2">
      <c r="A38" s="1" t="s">
        <v>233</v>
      </c>
      <c r="B38" s="1">
        <v>7.6561198024905792E+16</v>
      </c>
      <c r="C38" s="1">
        <v>1</v>
      </c>
      <c r="D38" s="1">
        <v>10</v>
      </c>
      <c r="E38" s="1">
        <v>1</v>
      </c>
      <c r="F38" s="1">
        <v>20</v>
      </c>
      <c r="G38" s="1">
        <f t="shared" si="6"/>
        <v>0.5</v>
      </c>
      <c r="H38" s="1">
        <v>1</v>
      </c>
      <c r="I38" s="1">
        <v>10</v>
      </c>
      <c r="J38" s="1">
        <v>29</v>
      </c>
      <c r="K38" s="1">
        <v>0.52</v>
      </c>
      <c r="L38" s="1">
        <v>0</v>
      </c>
      <c r="M38" s="1">
        <v>0</v>
      </c>
      <c r="N38" s="1">
        <v>0</v>
      </c>
      <c r="O38" s="1">
        <v>0</v>
      </c>
      <c r="P38" s="1">
        <v>10</v>
      </c>
      <c r="Q38" s="1">
        <f t="shared" si="7"/>
        <v>0</v>
      </c>
      <c r="R38" s="1">
        <f t="shared" si="8"/>
        <v>0</v>
      </c>
      <c r="S38" s="1">
        <f t="shared" si="9"/>
        <v>0</v>
      </c>
      <c r="T38" s="1">
        <f t="shared" si="10"/>
        <v>0</v>
      </c>
      <c r="U38" s="1">
        <f t="shared" si="11"/>
        <v>0.34482758620689657</v>
      </c>
      <c r="V38" s="1">
        <v>2</v>
      </c>
      <c r="W38" s="1">
        <v>4</v>
      </c>
      <c r="X38" s="1">
        <v>0</v>
      </c>
      <c r="Y38" s="1">
        <v>0</v>
      </c>
      <c r="Z38" s="1">
        <v>0</v>
      </c>
      <c r="AA38" s="1">
        <v>2</v>
      </c>
      <c r="AB38" s="1">
        <v>0</v>
      </c>
      <c r="AC38" s="1">
        <v>1</v>
      </c>
      <c r="AD38" s="1">
        <v>0</v>
      </c>
      <c r="AE38" s="1">
        <v>23</v>
      </c>
      <c r="AF38" s="1">
        <v>3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1</v>
      </c>
      <c r="AT38" s="1">
        <v>0</v>
      </c>
      <c r="AU38" s="1">
        <v>0.5</v>
      </c>
      <c r="AV38" s="1">
        <v>0.03</v>
      </c>
      <c r="AW38" s="1">
        <v>0.69</v>
      </c>
      <c r="AX38" s="1">
        <v>47.97</v>
      </c>
      <c r="AY38" s="1">
        <v>1391</v>
      </c>
      <c r="AZ38" s="1">
        <v>89</v>
      </c>
      <c r="BA38" s="1">
        <v>18</v>
      </c>
      <c r="BB38" s="1">
        <v>11</v>
      </c>
      <c r="BC38" s="1">
        <v>2</v>
      </c>
      <c r="BD38" s="1">
        <v>0</v>
      </c>
      <c r="BE38" s="1">
        <v>7</v>
      </c>
      <c r="BF38" s="1">
        <v>0</v>
      </c>
      <c r="BG38" s="1">
        <v>0</v>
      </c>
      <c r="BH38" s="1">
        <v>0</v>
      </c>
      <c r="BI38" s="1">
        <v>0</v>
      </c>
    </row>
    <row r="39" spans="1:61" x14ac:dyDescent="0.2">
      <c r="A39" s="1" t="s">
        <v>174</v>
      </c>
      <c r="B39" s="1">
        <v>7.6561197989430304E+16</v>
      </c>
      <c r="C39" s="1">
        <v>6</v>
      </c>
      <c r="D39" s="1">
        <v>84</v>
      </c>
      <c r="E39" s="1">
        <v>23</v>
      </c>
      <c r="F39" s="1">
        <v>102</v>
      </c>
      <c r="G39" s="1">
        <f t="shared" si="6"/>
        <v>0.82352941176470584</v>
      </c>
      <c r="H39" s="1">
        <v>36</v>
      </c>
      <c r="I39" s="1">
        <v>42.86</v>
      </c>
      <c r="J39" s="1">
        <v>149</v>
      </c>
      <c r="K39" s="1">
        <v>0.82</v>
      </c>
      <c r="L39" s="1">
        <v>1</v>
      </c>
      <c r="M39" s="1">
        <v>0</v>
      </c>
      <c r="N39" s="1">
        <v>1</v>
      </c>
      <c r="O39" s="1">
        <v>13</v>
      </c>
      <c r="P39" s="1">
        <v>50</v>
      </c>
      <c r="Q39" s="1">
        <f t="shared" si="7"/>
        <v>6.7114093959731542E-3</v>
      </c>
      <c r="R39" s="1">
        <f t="shared" si="8"/>
        <v>0</v>
      </c>
      <c r="S39" s="1">
        <f t="shared" si="9"/>
        <v>6.7114093959731542E-3</v>
      </c>
      <c r="T39" s="1">
        <f t="shared" si="10"/>
        <v>8.7248322147651006E-2</v>
      </c>
      <c r="U39" s="1">
        <f t="shared" si="11"/>
        <v>0.33557046979865773</v>
      </c>
      <c r="V39" s="1">
        <v>14</v>
      </c>
      <c r="W39" s="1">
        <v>15</v>
      </c>
      <c r="X39" s="1">
        <v>0</v>
      </c>
      <c r="Y39" s="1">
        <v>1</v>
      </c>
      <c r="Z39" s="1">
        <v>19</v>
      </c>
      <c r="AA39" s="1">
        <v>21</v>
      </c>
      <c r="AB39" s="1">
        <v>1</v>
      </c>
      <c r="AC39" s="1">
        <v>9</v>
      </c>
      <c r="AD39" s="1">
        <v>14</v>
      </c>
      <c r="AE39" s="1">
        <v>254</v>
      </c>
      <c r="AF39" s="1">
        <v>11</v>
      </c>
      <c r="AG39" s="1">
        <v>0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6</v>
      </c>
      <c r="AN39" s="1">
        <v>6</v>
      </c>
      <c r="AO39" s="1">
        <v>0</v>
      </c>
      <c r="AP39" s="1">
        <v>100</v>
      </c>
      <c r="AQ39" s="1">
        <v>12</v>
      </c>
      <c r="AR39" s="1">
        <v>9</v>
      </c>
      <c r="AS39" s="1">
        <v>3</v>
      </c>
      <c r="AT39" s="1">
        <v>75</v>
      </c>
      <c r="AU39" s="1">
        <v>0.82</v>
      </c>
      <c r="AV39" s="1">
        <v>0.15</v>
      </c>
      <c r="AW39" s="1">
        <v>0.68</v>
      </c>
      <c r="AX39" s="1">
        <v>83.35</v>
      </c>
      <c r="AY39" s="1">
        <v>12419</v>
      </c>
      <c r="AZ39" s="1">
        <v>1548</v>
      </c>
      <c r="BA39" s="1">
        <v>135</v>
      </c>
      <c r="BB39" s="1">
        <v>98</v>
      </c>
      <c r="BC39" s="1">
        <v>34</v>
      </c>
      <c r="BD39" s="1">
        <v>2</v>
      </c>
      <c r="BE39" s="1">
        <v>44</v>
      </c>
      <c r="BF39" s="1">
        <v>18</v>
      </c>
      <c r="BG39" s="1">
        <v>0</v>
      </c>
      <c r="BH39" s="1">
        <v>0</v>
      </c>
      <c r="BI39" s="1">
        <v>0</v>
      </c>
    </row>
    <row r="40" spans="1:61" x14ac:dyDescent="0.2">
      <c r="A40" s="1" t="s">
        <v>215</v>
      </c>
      <c r="B40" s="1">
        <v>7.6561198031554208E+16</v>
      </c>
      <c r="C40" s="1">
        <v>6</v>
      </c>
      <c r="D40" s="1">
        <v>114</v>
      </c>
      <c r="E40" s="1">
        <v>28</v>
      </c>
      <c r="F40" s="1">
        <v>108</v>
      </c>
      <c r="G40" s="1">
        <f t="shared" si="6"/>
        <v>1.0555555555555556</v>
      </c>
      <c r="H40" s="1">
        <v>41</v>
      </c>
      <c r="I40" s="1">
        <v>35.96</v>
      </c>
      <c r="J40" s="1">
        <v>157</v>
      </c>
      <c r="K40" s="1">
        <v>1.05</v>
      </c>
      <c r="L40" s="1">
        <v>0</v>
      </c>
      <c r="M40" s="1">
        <v>1</v>
      </c>
      <c r="N40" s="1">
        <v>6</v>
      </c>
      <c r="O40" s="1">
        <v>25</v>
      </c>
      <c r="P40" s="1">
        <v>42</v>
      </c>
      <c r="Q40" s="1">
        <f t="shared" si="7"/>
        <v>0</v>
      </c>
      <c r="R40" s="1">
        <f t="shared" si="8"/>
        <v>6.369426751592357E-3</v>
      </c>
      <c r="S40" s="1">
        <f t="shared" si="9"/>
        <v>3.8216560509554139E-2</v>
      </c>
      <c r="T40" s="1">
        <f t="shared" si="10"/>
        <v>0.15923566878980891</v>
      </c>
      <c r="U40" s="1">
        <f t="shared" si="11"/>
        <v>0.26751592356687898</v>
      </c>
      <c r="V40" s="1">
        <v>18</v>
      </c>
      <c r="W40" s="1">
        <v>16</v>
      </c>
      <c r="X40" s="1">
        <v>0</v>
      </c>
      <c r="Y40" s="1">
        <v>1</v>
      </c>
      <c r="Z40" s="1">
        <v>11</v>
      </c>
      <c r="AA40" s="1">
        <v>4</v>
      </c>
      <c r="AB40" s="1">
        <v>2</v>
      </c>
      <c r="AC40" s="1">
        <v>1</v>
      </c>
      <c r="AD40" s="1">
        <v>18</v>
      </c>
      <c r="AE40" s="1">
        <v>282</v>
      </c>
      <c r="AF40" s="1">
        <v>18</v>
      </c>
      <c r="AG40" s="1">
        <v>4</v>
      </c>
      <c r="AH40" s="1">
        <v>0</v>
      </c>
      <c r="AI40" s="1">
        <v>1</v>
      </c>
      <c r="AJ40" s="1">
        <v>1</v>
      </c>
      <c r="AK40" s="1">
        <v>1</v>
      </c>
      <c r="AL40" s="1">
        <v>1</v>
      </c>
      <c r="AM40" s="1">
        <v>7</v>
      </c>
      <c r="AN40" s="1">
        <v>6</v>
      </c>
      <c r="AO40" s="1">
        <v>1</v>
      </c>
      <c r="AP40" s="1">
        <v>85.71</v>
      </c>
      <c r="AQ40" s="1">
        <v>22</v>
      </c>
      <c r="AR40" s="1">
        <v>19</v>
      </c>
      <c r="AS40" s="1">
        <v>3</v>
      </c>
      <c r="AT40" s="1">
        <v>86.36</v>
      </c>
      <c r="AU40" s="1">
        <v>1.06</v>
      </c>
      <c r="AV40" s="1">
        <v>0.18</v>
      </c>
      <c r="AW40" s="1">
        <v>0.69</v>
      </c>
      <c r="AX40" s="1">
        <v>117.61</v>
      </c>
      <c r="AY40" s="1">
        <v>18465</v>
      </c>
      <c r="AZ40" s="1">
        <v>1224</v>
      </c>
      <c r="BA40" s="1">
        <v>56</v>
      </c>
      <c r="BB40" s="1">
        <v>51</v>
      </c>
      <c r="BC40" s="1">
        <v>73</v>
      </c>
      <c r="BD40" s="1">
        <v>2</v>
      </c>
      <c r="BE40" s="1">
        <v>16</v>
      </c>
      <c r="BF40" s="1">
        <v>9</v>
      </c>
      <c r="BG40" s="1">
        <v>0</v>
      </c>
      <c r="BH40" s="1">
        <v>0</v>
      </c>
      <c r="BI40" s="1">
        <v>0</v>
      </c>
    </row>
    <row r="41" spans="1:61" x14ac:dyDescent="0.2">
      <c r="A41" s="1" t="s">
        <v>210</v>
      </c>
      <c r="B41" s="1">
        <v>7.6561198002708608E+16</v>
      </c>
      <c r="C41" s="1">
        <v>4</v>
      </c>
      <c r="D41" s="1">
        <v>55</v>
      </c>
      <c r="E41" s="1">
        <v>6</v>
      </c>
      <c r="F41" s="1">
        <v>71</v>
      </c>
      <c r="G41" s="1">
        <f t="shared" si="6"/>
        <v>0.77464788732394363</v>
      </c>
      <c r="H41" s="1">
        <v>24</v>
      </c>
      <c r="I41" s="1">
        <v>43.64</v>
      </c>
      <c r="J41" s="1">
        <v>94</v>
      </c>
      <c r="K41" s="1">
        <v>0.87</v>
      </c>
      <c r="L41" s="1">
        <v>0</v>
      </c>
      <c r="M41" s="1">
        <v>1</v>
      </c>
      <c r="N41" s="1">
        <v>3</v>
      </c>
      <c r="O41" s="1">
        <v>11</v>
      </c>
      <c r="P41" s="1">
        <v>20</v>
      </c>
      <c r="Q41" s="1">
        <f t="shared" si="7"/>
        <v>0</v>
      </c>
      <c r="R41" s="1">
        <f t="shared" si="8"/>
        <v>1.0638297872340425E-2</v>
      </c>
      <c r="S41" s="1">
        <f t="shared" si="9"/>
        <v>3.1914893617021274E-2</v>
      </c>
      <c r="T41" s="1">
        <f t="shared" si="10"/>
        <v>0.11702127659574468</v>
      </c>
      <c r="U41" s="1">
        <f t="shared" si="11"/>
        <v>0.21276595744680851</v>
      </c>
      <c r="V41" s="1">
        <v>13</v>
      </c>
      <c r="W41" s="1">
        <v>9</v>
      </c>
      <c r="X41" s="1">
        <v>0</v>
      </c>
      <c r="Y41" s="1">
        <v>0</v>
      </c>
      <c r="Z41" s="1">
        <v>8</v>
      </c>
      <c r="AA41" s="1">
        <v>6</v>
      </c>
      <c r="AB41" s="1">
        <v>0</v>
      </c>
      <c r="AC41" s="1">
        <v>0</v>
      </c>
      <c r="AD41" s="1">
        <v>9</v>
      </c>
      <c r="AE41" s="1">
        <v>134</v>
      </c>
      <c r="AF41" s="1">
        <v>15</v>
      </c>
      <c r="AG41" s="1">
        <v>1</v>
      </c>
      <c r="AH41" s="1">
        <v>0</v>
      </c>
      <c r="AI41" s="1">
        <v>2</v>
      </c>
      <c r="AJ41" s="1">
        <v>0</v>
      </c>
      <c r="AK41" s="1">
        <v>0</v>
      </c>
      <c r="AL41" s="1">
        <v>0</v>
      </c>
      <c r="AM41" s="1">
        <v>6</v>
      </c>
      <c r="AN41" s="1">
        <v>6</v>
      </c>
      <c r="AO41" s="1">
        <v>0</v>
      </c>
      <c r="AP41" s="1">
        <v>100</v>
      </c>
      <c r="AQ41" s="1">
        <v>7</v>
      </c>
      <c r="AR41" s="1">
        <v>7</v>
      </c>
      <c r="AS41" s="1">
        <v>0</v>
      </c>
      <c r="AT41" s="1">
        <v>100</v>
      </c>
      <c r="AU41" s="1">
        <v>0.77</v>
      </c>
      <c r="AV41" s="1">
        <v>0.06</v>
      </c>
      <c r="AW41" s="1">
        <v>0.76</v>
      </c>
      <c r="AX41" s="1">
        <v>74.81</v>
      </c>
      <c r="AY41" s="1">
        <v>7032</v>
      </c>
      <c r="AZ41" s="1">
        <v>719</v>
      </c>
      <c r="BA41" s="1">
        <v>35</v>
      </c>
      <c r="BB41" s="1">
        <v>38</v>
      </c>
      <c r="BC41" s="1">
        <v>38</v>
      </c>
      <c r="BD41" s="1">
        <v>0</v>
      </c>
      <c r="BE41" s="1">
        <v>19</v>
      </c>
      <c r="BF41" s="1">
        <v>5</v>
      </c>
      <c r="BG41" s="1">
        <v>0</v>
      </c>
      <c r="BH41" s="1">
        <v>0</v>
      </c>
      <c r="BI41" s="1">
        <v>0</v>
      </c>
    </row>
    <row r="42" spans="1:61" x14ac:dyDescent="0.2">
      <c r="A42" s="1" t="s">
        <v>202</v>
      </c>
      <c r="B42" s="1">
        <v>7.6561197967489408E+16</v>
      </c>
      <c r="C42" s="1">
        <v>6</v>
      </c>
      <c r="D42" s="1">
        <v>119</v>
      </c>
      <c r="E42" s="1">
        <v>14</v>
      </c>
      <c r="F42" s="1">
        <v>106</v>
      </c>
      <c r="G42" s="1">
        <f t="shared" si="6"/>
        <v>1.1226415094339623</v>
      </c>
      <c r="H42" s="1">
        <v>25</v>
      </c>
      <c r="I42" s="1">
        <v>21.01</v>
      </c>
      <c r="J42" s="1">
        <v>158</v>
      </c>
      <c r="K42" s="1">
        <v>1.1399999999999999</v>
      </c>
      <c r="L42" s="1">
        <v>0</v>
      </c>
      <c r="M42" s="1">
        <v>4</v>
      </c>
      <c r="N42" s="1">
        <v>8</v>
      </c>
      <c r="O42" s="1">
        <v>21</v>
      </c>
      <c r="P42" s="1">
        <v>39</v>
      </c>
      <c r="Q42" s="1">
        <f t="shared" si="7"/>
        <v>0</v>
      </c>
      <c r="R42" s="1">
        <f t="shared" si="8"/>
        <v>2.5316455696202531E-2</v>
      </c>
      <c r="S42" s="1">
        <f t="shared" si="9"/>
        <v>5.0632911392405063E-2</v>
      </c>
      <c r="T42" s="1">
        <f t="shared" si="10"/>
        <v>0.13291139240506328</v>
      </c>
      <c r="U42" s="1">
        <f t="shared" si="11"/>
        <v>0.24683544303797469</v>
      </c>
      <c r="V42" s="1">
        <v>16</v>
      </c>
      <c r="W42" s="1">
        <v>13</v>
      </c>
      <c r="X42" s="1">
        <v>1</v>
      </c>
      <c r="Y42" s="1">
        <v>0</v>
      </c>
      <c r="Z42" s="1">
        <v>10</v>
      </c>
      <c r="AA42" s="1">
        <v>7</v>
      </c>
      <c r="AB42" s="1">
        <v>1</v>
      </c>
      <c r="AC42" s="1">
        <v>2</v>
      </c>
      <c r="AD42" s="1">
        <v>18</v>
      </c>
      <c r="AE42" s="1">
        <v>282</v>
      </c>
      <c r="AF42" s="1">
        <v>10</v>
      </c>
      <c r="AG42" s="1">
        <v>2</v>
      </c>
      <c r="AH42" s="1">
        <v>0</v>
      </c>
      <c r="AI42" s="1">
        <v>1</v>
      </c>
      <c r="AJ42" s="1">
        <v>1</v>
      </c>
      <c r="AK42" s="1">
        <v>0</v>
      </c>
      <c r="AL42" s="1">
        <v>0</v>
      </c>
      <c r="AM42" s="1">
        <v>12</v>
      </c>
      <c r="AN42" s="1">
        <v>10</v>
      </c>
      <c r="AO42" s="1">
        <v>2</v>
      </c>
      <c r="AP42" s="1">
        <v>83.33</v>
      </c>
      <c r="AQ42" s="1">
        <v>26</v>
      </c>
      <c r="AR42" s="1">
        <v>21</v>
      </c>
      <c r="AS42" s="1">
        <v>5</v>
      </c>
      <c r="AT42" s="1">
        <v>80.77</v>
      </c>
      <c r="AU42" s="1">
        <v>1.1200000000000001</v>
      </c>
      <c r="AV42" s="1">
        <v>0.09</v>
      </c>
      <c r="AW42" s="1">
        <v>0.67</v>
      </c>
      <c r="AX42" s="1">
        <v>115.76</v>
      </c>
      <c r="AY42" s="1">
        <v>18290</v>
      </c>
      <c r="AZ42" s="1">
        <v>801</v>
      </c>
      <c r="BA42" s="1">
        <v>73</v>
      </c>
      <c r="BB42" s="1">
        <v>45</v>
      </c>
      <c r="BC42" s="1">
        <v>46</v>
      </c>
      <c r="BD42" s="1">
        <v>1</v>
      </c>
      <c r="BE42" s="1">
        <v>18</v>
      </c>
      <c r="BF42" s="1">
        <v>8</v>
      </c>
      <c r="BG42" s="1">
        <v>0</v>
      </c>
      <c r="BH42" s="1">
        <v>0</v>
      </c>
      <c r="BI42" s="1">
        <v>0</v>
      </c>
    </row>
    <row r="43" spans="1:61" x14ac:dyDescent="0.2">
      <c r="A43" s="1" t="s">
        <v>226</v>
      </c>
      <c r="B43" s="1">
        <v>7.6561197985134304E+16</v>
      </c>
      <c r="C43" s="1">
        <v>2</v>
      </c>
      <c r="D43" s="1">
        <v>12</v>
      </c>
      <c r="E43" s="1">
        <v>6</v>
      </c>
      <c r="F43" s="1">
        <v>34</v>
      </c>
      <c r="G43" s="1">
        <f t="shared" si="6"/>
        <v>0.35294117647058826</v>
      </c>
      <c r="H43" s="1">
        <v>4</v>
      </c>
      <c r="I43" s="1">
        <v>33.33</v>
      </c>
      <c r="J43" s="1">
        <v>40</v>
      </c>
      <c r="K43" s="1">
        <v>0.4</v>
      </c>
      <c r="L43" s="1">
        <v>0</v>
      </c>
      <c r="M43" s="1">
        <v>0</v>
      </c>
      <c r="N43" s="1">
        <v>0</v>
      </c>
      <c r="O43" s="1">
        <v>3</v>
      </c>
      <c r="P43" s="1">
        <v>6</v>
      </c>
      <c r="Q43" s="1">
        <f t="shared" si="7"/>
        <v>0</v>
      </c>
      <c r="R43" s="1">
        <f t="shared" si="8"/>
        <v>0</v>
      </c>
      <c r="S43" s="1">
        <f t="shared" si="9"/>
        <v>0</v>
      </c>
      <c r="T43" s="1">
        <f t="shared" si="10"/>
        <v>7.4999999999999997E-2</v>
      </c>
      <c r="U43" s="1">
        <f t="shared" si="11"/>
        <v>0.15</v>
      </c>
      <c r="V43" s="1">
        <v>0</v>
      </c>
      <c r="W43" s="1">
        <v>3</v>
      </c>
      <c r="X43" s="1">
        <v>0</v>
      </c>
      <c r="Y43" s="1">
        <v>0</v>
      </c>
      <c r="Z43" s="1">
        <v>3</v>
      </c>
      <c r="AA43" s="1">
        <v>1</v>
      </c>
      <c r="AB43" s="1">
        <v>0</v>
      </c>
      <c r="AC43" s="1">
        <v>1</v>
      </c>
      <c r="AD43" s="1">
        <v>2</v>
      </c>
      <c r="AE43" s="1">
        <v>35</v>
      </c>
      <c r="AF43" s="1">
        <v>5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0.35</v>
      </c>
      <c r="AV43" s="1">
        <v>0.15</v>
      </c>
      <c r="AW43" s="1">
        <v>0.85</v>
      </c>
      <c r="AX43" s="1">
        <v>51.5</v>
      </c>
      <c r="AY43" s="1">
        <v>2060</v>
      </c>
      <c r="AZ43" s="1">
        <v>342</v>
      </c>
      <c r="BA43" s="1">
        <v>19</v>
      </c>
      <c r="BB43" s="1">
        <v>16</v>
      </c>
      <c r="BC43" s="1">
        <v>7</v>
      </c>
      <c r="BD43" s="1">
        <v>0</v>
      </c>
      <c r="BE43" s="1">
        <v>0</v>
      </c>
      <c r="BF43" s="1">
        <v>6</v>
      </c>
      <c r="BG43" s="1">
        <v>0</v>
      </c>
      <c r="BH43" s="1">
        <v>0</v>
      </c>
      <c r="BI43" s="1">
        <v>0</v>
      </c>
    </row>
    <row r="44" spans="1:61" x14ac:dyDescent="0.2">
      <c r="A44" s="1" t="s">
        <v>206</v>
      </c>
      <c r="B44" s="1">
        <v>7.6561197966075696E+16</v>
      </c>
      <c r="C44" s="1">
        <v>5</v>
      </c>
      <c r="D44" s="1">
        <v>93</v>
      </c>
      <c r="E44" s="1">
        <v>16</v>
      </c>
      <c r="F44" s="1">
        <v>98</v>
      </c>
      <c r="G44" s="1">
        <f t="shared" si="6"/>
        <v>0.94897959183673475</v>
      </c>
      <c r="H44" s="1">
        <v>31</v>
      </c>
      <c r="I44" s="1">
        <v>33.33</v>
      </c>
      <c r="J44" s="1">
        <v>137</v>
      </c>
      <c r="K44" s="1">
        <v>0.96</v>
      </c>
      <c r="L44" s="1">
        <v>0</v>
      </c>
      <c r="M44" s="1">
        <v>1</v>
      </c>
      <c r="N44" s="1">
        <v>5</v>
      </c>
      <c r="O44" s="1">
        <v>18</v>
      </c>
      <c r="P44" s="1">
        <v>38</v>
      </c>
      <c r="Q44" s="1">
        <f t="shared" si="7"/>
        <v>0</v>
      </c>
      <c r="R44" s="1">
        <f t="shared" si="8"/>
        <v>7.2992700729927005E-3</v>
      </c>
      <c r="S44" s="1">
        <f t="shared" si="9"/>
        <v>3.6496350364963501E-2</v>
      </c>
      <c r="T44" s="1">
        <f t="shared" si="10"/>
        <v>0.13138686131386862</v>
      </c>
      <c r="U44" s="1">
        <f t="shared" si="11"/>
        <v>0.27737226277372262</v>
      </c>
      <c r="V44" s="1">
        <v>14</v>
      </c>
      <c r="W44" s="1">
        <v>13</v>
      </c>
      <c r="X44" s="1">
        <v>0</v>
      </c>
      <c r="Y44" s="1">
        <v>0</v>
      </c>
      <c r="Z44" s="1">
        <v>12</v>
      </c>
      <c r="AA44" s="1">
        <v>4</v>
      </c>
      <c r="AB44" s="1">
        <v>0</v>
      </c>
      <c r="AC44" s="1">
        <v>0</v>
      </c>
      <c r="AD44" s="1">
        <v>8</v>
      </c>
      <c r="AE44" s="1">
        <v>221</v>
      </c>
      <c r="AF44" s="1">
        <v>14</v>
      </c>
      <c r="AG44" s="1">
        <v>3</v>
      </c>
      <c r="AH44" s="1">
        <v>0</v>
      </c>
      <c r="AI44" s="1">
        <v>1</v>
      </c>
      <c r="AJ44" s="1">
        <v>1</v>
      </c>
      <c r="AK44" s="1">
        <v>0</v>
      </c>
      <c r="AL44" s="1">
        <v>0</v>
      </c>
      <c r="AM44" s="1">
        <v>3</v>
      </c>
      <c r="AN44" s="1">
        <v>3</v>
      </c>
      <c r="AO44" s="1">
        <v>0</v>
      </c>
      <c r="AP44" s="1">
        <v>100</v>
      </c>
      <c r="AQ44" s="1">
        <v>10</v>
      </c>
      <c r="AR44" s="1">
        <v>6</v>
      </c>
      <c r="AS44" s="1">
        <v>4</v>
      </c>
      <c r="AT44" s="1">
        <v>60</v>
      </c>
      <c r="AU44" s="1">
        <v>0.95</v>
      </c>
      <c r="AV44" s="1">
        <v>0.12</v>
      </c>
      <c r="AW44" s="1">
        <v>0.72</v>
      </c>
      <c r="AX44" s="1">
        <v>89.99</v>
      </c>
      <c r="AY44" s="1">
        <v>12329</v>
      </c>
      <c r="AZ44" s="1">
        <v>1273</v>
      </c>
      <c r="BA44" s="1">
        <v>89</v>
      </c>
      <c r="BB44" s="1">
        <v>88</v>
      </c>
      <c r="BC44" s="1">
        <v>67</v>
      </c>
      <c r="BD44" s="1">
        <v>0</v>
      </c>
      <c r="BE44" s="1">
        <v>17</v>
      </c>
      <c r="BF44" s="1">
        <v>16</v>
      </c>
      <c r="BG44" s="1">
        <v>0</v>
      </c>
      <c r="BH44" s="1">
        <v>0</v>
      </c>
      <c r="BI44" s="1">
        <v>0</v>
      </c>
    </row>
    <row r="45" spans="1:61" x14ac:dyDescent="0.2">
      <c r="A45" s="1" t="s">
        <v>181</v>
      </c>
      <c r="B45" s="1">
        <v>7.6561197960268496E+16</v>
      </c>
      <c r="C45" s="1">
        <v>6</v>
      </c>
      <c r="D45" s="1">
        <v>127</v>
      </c>
      <c r="E45" s="1">
        <v>24</v>
      </c>
      <c r="F45" s="1">
        <v>117</v>
      </c>
      <c r="G45" s="1">
        <f t="shared" si="6"/>
        <v>1.0854700854700854</v>
      </c>
      <c r="H45" s="1">
        <v>68</v>
      </c>
      <c r="I45" s="1">
        <v>53.54</v>
      </c>
      <c r="J45" s="1">
        <v>188</v>
      </c>
      <c r="K45" s="1">
        <v>1.06</v>
      </c>
      <c r="L45" s="1">
        <v>0</v>
      </c>
      <c r="M45" s="1">
        <v>3</v>
      </c>
      <c r="N45" s="1">
        <v>8</v>
      </c>
      <c r="O45" s="1">
        <v>20</v>
      </c>
      <c r="P45" s="1">
        <v>53</v>
      </c>
      <c r="Q45" s="1">
        <f t="shared" si="7"/>
        <v>0</v>
      </c>
      <c r="R45" s="1">
        <f t="shared" si="8"/>
        <v>1.5957446808510637E-2</v>
      </c>
      <c r="S45" s="1">
        <f t="shared" si="9"/>
        <v>4.2553191489361701E-2</v>
      </c>
      <c r="T45" s="1">
        <f t="shared" si="10"/>
        <v>0.10638297872340426</v>
      </c>
      <c r="U45" s="1">
        <f t="shared" si="11"/>
        <v>0.28191489361702127</v>
      </c>
      <c r="V45" s="1">
        <v>29</v>
      </c>
      <c r="W45" s="1">
        <v>17</v>
      </c>
      <c r="X45" s="1">
        <v>1</v>
      </c>
      <c r="Y45" s="1">
        <v>0</v>
      </c>
      <c r="Z45" s="1">
        <v>27</v>
      </c>
      <c r="AA45" s="1">
        <v>15</v>
      </c>
      <c r="AB45" s="1">
        <v>7</v>
      </c>
      <c r="AC45" s="1">
        <v>5</v>
      </c>
      <c r="AD45" s="1">
        <v>23</v>
      </c>
      <c r="AE45" s="1">
        <v>356</v>
      </c>
      <c r="AF45" s="1">
        <v>35</v>
      </c>
      <c r="AG45" s="1">
        <v>7</v>
      </c>
      <c r="AH45" s="1">
        <v>2</v>
      </c>
      <c r="AI45" s="1">
        <v>1</v>
      </c>
      <c r="AJ45" s="1">
        <v>0</v>
      </c>
      <c r="AK45" s="1">
        <v>1</v>
      </c>
      <c r="AL45" s="1">
        <v>0</v>
      </c>
      <c r="AM45" s="1">
        <v>4</v>
      </c>
      <c r="AN45" s="1">
        <v>4</v>
      </c>
      <c r="AO45" s="1">
        <v>0</v>
      </c>
      <c r="AP45" s="1">
        <v>100</v>
      </c>
      <c r="AQ45" s="1">
        <v>7</v>
      </c>
      <c r="AR45" s="1">
        <v>6</v>
      </c>
      <c r="AS45" s="1">
        <v>1</v>
      </c>
      <c r="AT45" s="1">
        <v>85.71</v>
      </c>
      <c r="AU45" s="1">
        <v>1.0900000000000001</v>
      </c>
      <c r="AV45" s="1">
        <v>0.13</v>
      </c>
      <c r="AW45" s="1">
        <v>0.62</v>
      </c>
      <c r="AX45" s="1">
        <v>97.92</v>
      </c>
      <c r="AY45" s="1">
        <v>18409</v>
      </c>
      <c r="AZ45" s="1">
        <v>2083</v>
      </c>
      <c r="BA45" s="1">
        <v>162</v>
      </c>
      <c r="BB45" s="1">
        <v>120</v>
      </c>
      <c r="BC45" s="1">
        <v>122</v>
      </c>
      <c r="BD45" s="1">
        <v>5</v>
      </c>
      <c r="BE45" s="1">
        <v>37</v>
      </c>
      <c r="BF45" s="1">
        <v>25</v>
      </c>
      <c r="BG45" s="1">
        <v>0</v>
      </c>
      <c r="BH45" s="1">
        <v>0</v>
      </c>
      <c r="BI45" s="1">
        <v>0</v>
      </c>
    </row>
    <row r="46" spans="1:61" x14ac:dyDescent="0.2">
      <c r="A46" s="1" t="s">
        <v>207</v>
      </c>
      <c r="B46" s="1">
        <v>7.6561197990571504E+16</v>
      </c>
      <c r="C46" s="1">
        <v>6</v>
      </c>
      <c r="D46" s="1">
        <v>111</v>
      </c>
      <c r="E46" s="1">
        <v>25</v>
      </c>
      <c r="F46" s="1">
        <v>113</v>
      </c>
      <c r="G46" s="1">
        <f t="shared" si="6"/>
        <v>0.98230088495575218</v>
      </c>
      <c r="H46" s="1">
        <v>52</v>
      </c>
      <c r="I46" s="1">
        <v>46.85</v>
      </c>
      <c r="J46" s="1">
        <v>158</v>
      </c>
      <c r="K46" s="1">
        <v>0.98</v>
      </c>
      <c r="L46" s="1">
        <v>0</v>
      </c>
      <c r="M46" s="1">
        <v>1</v>
      </c>
      <c r="N46" s="1">
        <v>6</v>
      </c>
      <c r="O46" s="1">
        <v>21</v>
      </c>
      <c r="P46" s="1">
        <v>47</v>
      </c>
      <c r="Q46" s="1">
        <f t="shared" si="7"/>
        <v>0</v>
      </c>
      <c r="R46" s="1">
        <f t="shared" si="8"/>
        <v>6.3291139240506328E-3</v>
      </c>
      <c r="S46" s="1">
        <f t="shared" si="9"/>
        <v>3.7974683544303799E-2</v>
      </c>
      <c r="T46" s="1">
        <f t="shared" si="10"/>
        <v>0.13291139240506328</v>
      </c>
      <c r="U46" s="1">
        <f t="shared" si="11"/>
        <v>0.29746835443037972</v>
      </c>
      <c r="V46" s="1">
        <v>12</v>
      </c>
      <c r="W46" s="1">
        <v>23</v>
      </c>
      <c r="X46" s="1">
        <v>0</v>
      </c>
      <c r="Y46" s="1">
        <v>0</v>
      </c>
      <c r="Z46" s="1">
        <v>8</v>
      </c>
      <c r="AA46" s="1">
        <v>11</v>
      </c>
      <c r="AB46" s="1">
        <v>0</v>
      </c>
      <c r="AC46" s="1">
        <v>6</v>
      </c>
      <c r="AD46" s="1">
        <v>18</v>
      </c>
      <c r="AE46" s="1">
        <v>291</v>
      </c>
      <c r="AF46" s="1">
        <v>13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1</v>
      </c>
      <c r="AM46" s="1">
        <v>7</v>
      </c>
      <c r="AN46" s="1">
        <v>5</v>
      </c>
      <c r="AO46" s="1">
        <v>2</v>
      </c>
      <c r="AP46" s="1">
        <v>71.430000000000007</v>
      </c>
      <c r="AQ46" s="1">
        <v>11</v>
      </c>
      <c r="AR46" s="1">
        <v>8</v>
      </c>
      <c r="AS46" s="1">
        <v>3</v>
      </c>
      <c r="AT46" s="1">
        <v>72.73</v>
      </c>
      <c r="AU46" s="1">
        <v>0.98</v>
      </c>
      <c r="AV46" s="1">
        <v>0.16</v>
      </c>
      <c r="AW46" s="1">
        <v>0.72</v>
      </c>
      <c r="AX46" s="1">
        <v>102.03</v>
      </c>
      <c r="AY46" s="1">
        <v>16120</v>
      </c>
      <c r="AZ46" s="1">
        <v>1903</v>
      </c>
      <c r="BA46" s="1">
        <v>81</v>
      </c>
      <c r="BB46" s="1">
        <v>98</v>
      </c>
      <c r="BC46" s="1">
        <v>45</v>
      </c>
      <c r="BD46" s="1">
        <v>0</v>
      </c>
      <c r="BE46" s="1">
        <v>32</v>
      </c>
      <c r="BF46" s="1">
        <v>3</v>
      </c>
      <c r="BG46" s="1">
        <v>0</v>
      </c>
      <c r="BH46" s="1">
        <v>0</v>
      </c>
      <c r="BI46" s="1">
        <v>0</v>
      </c>
    </row>
    <row r="47" spans="1:61" x14ac:dyDescent="0.2">
      <c r="A47" s="1" t="s">
        <v>232</v>
      </c>
      <c r="B47" s="1">
        <v>7.6561197978241296E+16</v>
      </c>
      <c r="C47" s="1">
        <v>1</v>
      </c>
      <c r="D47" s="1">
        <v>25</v>
      </c>
      <c r="E47" s="1">
        <v>1</v>
      </c>
      <c r="F47" s="1">
        <v>19</v>
      </c>
      <c r="G47" s="1">
        <f t="shared" si="6"/>
        <v>1.3157894736842106</v>
      </c>
      <c r="H47" s="1">
        <v>7</v>
      </c>
      <c r="I47" s="1">
        <v>28</v>
      </c>
      <c r="J47" s="1">
        <v>29</v>
      </c>
      <c r="K47" s="1">
        <v>1.22</v>
      </c>
      <c r="L47" s="1">
        <v>0</v>
      </c>
      <c r="M47" s="1">
        <v>0</v>
      </c>
      <c r="N47" s="1">
        <v>2</v>
      </c>
      <c r="O47" s="1">
        <v>6</v>
      </c>
      <c r="P47" s="1">
        <v>7</v>
      </c>
      <c r="Q47" s="1">
        <f t="shared" si="7"/>
        <v>0</v>
      </c>
      <c r="R47" s="1">
        <f t="shared" si="8"/>
        <v>0</v>
      </c>
      <c r="S47" s="1">
        <f t="shared" si="9"/>
        <v>6.8965517241379309E-2</v>
      </c>
      <c r="T47" s="1">
        <f t="shared" si="10"/>
        <v>0.20689655172413793</v>
      </c>
      <c r="U47" s="1">
        <f t="shared" si="11"/>
        <v>0.2413793103448276</v>
      </c>
      <c r="V47" s="1">
        <v>4</v>
      </c>
      <c r="W47" s="1">
        <v>4</v>
      </c>
      <c r="X47" s="1">
        <v>0</v>
      </c>
      <c r="Y47" s="1">
        <v>0</v>
      </c>
      <c r="Z47" s="1">
        <v>6</v>
      </c>
      <c r="AA47" s="1">
        <v>0</v>
      </c>
      <c r="AB47" s="1">
        <v>0</v>
      </c>
      <c r="AC47" s="1">
        <v>0</v>
      </c>
      <c r="AD47" s="1">
        <v>4</v>
      </c>
      <c r="AE47" s="1">
        <v>51</v>
      </c>
      <c r="AF47" s="1">
        <v>7</v>
      </c>
      <c r="AG47" s="1">
        <v>1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1</v>
      </c>
      <c r="AO47" s="1">
        <v>0</v>
      </c>
      <c r="AP47" s="1">
        <v>100</v>
      </c>
      <c r="AQ47" s="1">
        <v>2</v>
      </c>
      <c r="AR47" s="1">
        <v>1</v>
      </c>
      <c r="AS47" s="1">
        <v>1</v>
      </c>
      <c r="AT47" s="1">
        <v>50</v>
      </c>
      <c r="AU47" s="1">
        <v>1.32</v>
      </c>
      <c r="AV47" s="1">
        <v>0.03</v>
      </c>
      <c r="AW47" s="1">
        <v>0.66</v>
      </c>
      <c r="AX47" s="1">
        <v>108.21</v>
      </c>
      <c r="AY47" s="1">
        <v>3138</v>
      </c>
      <c r="AZ47" s="1">
        <v>288</v>
      </c>
      <c r="BA47" s="1">
        <v>35</v>
      </c>
      <c r="BB47" s="1">
        <v>17</v>
      </c>
      <c r="BC47" s="1">
        <v>3</v>
      </c>
      <c r="BD47" s="1">
        <v>0</v>
      </c>
      <c r="BE47" s="1">
        <v>6</v>
      </c>
      <c r="BF47" s="1">
        <v>2</v>
      </c>
      <c r="BG47" s="1">
        <v>0</v>
      </c>
      <c r="BH47" s="1">
        <v>1</v>
      </c>
      <c r="BI47" s="1">
        <v>0</v>
      </c>
    </row>
    <row r="48" spans="1:61" x14ac:dyDescent="0.2">
      <c r="A48" s="1" t="s">
        <v>165</v>
      </c>
      <c r="B48" s="1">
        <v>7.6561197972331008E+16</v>
      </c>
      <c r="C48" s="1">
        <v>8</v>
      </c>
      <c r="D48" s="1">
        <v>111</v>
      </c>
      <c r="E48" s="1">
        <v>31</v>
      </c>
      <c r="F48" s="1">
        <v>129</v>
      </c>
      <c r="G48" s="1">
        <f t="shared" si="6"/>
        <v>0.86046511627906974</v>
      </c>
      <c r="H48" s="1">
        <v>28</v>
      </c>
      <c r="I48" s="1">
        <v>25.23</v>
      </c>
      <c r="J48" s="1">
        <v>202</v>
      </c>
      <c r="K48" s="1">
        <v>0.85</v>
      </c>
      <c r="L48" s="1">
        <v>0</v>
      </c>
      <c r="M48" s="1">
        <v>0</v>
      </c>
      <c r="N48" s="1">
        <v>3</v>
      </c>
      <c r="O48" s="1">
        <v>25</v>
      </c>
      <c r="P48" s="1">
        <v>56</v>
      </c>
      <c r="Q48" s="1">
        <f t="shared" si="7"/>
        <v>0</v>
      </c>
      <c r="R48" s="1">
        <f t="shared" si="8"/>
        <v>0</v>
      </c>
      <c r="S48" s="1">
        <f t="shared" si="9"/>
        <v>1.4851485148514851E-2</v>
      </c>
      <c r="T48" s="1">
        <f t="shared" si="10"/>
        <v>0.12376237623762376</v>
      </c>
      <c r="U48" s="1">
        <f t="shared" si="11"/>
        <v>0.27722772277227725</v>
      </c>
      <c r="V48" s="1">
        <v>12</v>
      </c>
      <c r="W48" s="1">
        <v>12</v>
      </c>
      <c r="X48" s="1">
        <v>2</v>
      </c>
      <c r="Y48" s="1">
        <v>0</v>
      </c>
      <c r="Z48" s="1">
        <v>6</v>
      </c>
      <c r="AA48" s="1">
        <v>11</v>
      </c>
      <c r="AB48" s="1">
        <v>1</v>
      </c>
      <c r="AC48" s="1">
        <v>7</v>
      </c>
      <c r="AD48" s="1">
        <v>22</v>
      </c>
      <c r="AE48" s="1">
        <v>302</v>
      </c>
      <c r="AF48" s="1">
        <v>14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7</v>
      </c>
      <c r="AN48" s="1">
        <v>5</v>
      </c>
      <c r="AO48" s="1">
        <v>2</v>
      </c>
      <c r="AP48" s="1">
        <v>71.430000000000007</v>
      </c>
      <c r="AQ48" s="1">
        <v>23</v>
      </c>
      <c r="AR48" s="1">
        <v>21</v>
      </c>
      <c r="AS48" s="1">
        <v>2</v>
      </c>
      <c r="AT48" s="1">
        <v>91.3</v>
      </c>
      <c r="AU48" s="1">
        <v>0.86</v>
      </c>
      <c r="AV48" s="1">
        <v>0.15</v>
      </c>
      <c r="AW48" s="1">
        <v>0.64</v>
      </c>
      <c r="AX48" s="1">
        <v>88.94</v>
      </c>
      <c r="AY48" s="1">
        <v>17965</v>
      </c>
      <c r="AZ48" s="1">
        <v>607</v>
      </c>
      <c r="BA48" s="1">
        <v>161</v>
      </c>
      <c r="BB48" s="1">
        <v>69</v>
      </c>
      <c r="BC48" s="1">
        <v>52</v>
      </c>
      <c r="BD48" s="1">
        <v>1</v>
      </c>
      <c r="BE48" s="1">
        <v>3</v>
      </c>
      <c r="BF48" s="1">
        <v>7</v>
      </c>
      <c r="BG48" s="1">
        <v>0</v>
      </c>
      <c r="BH48" s="1">
        <v>0</v>
      </c>
      <c r="BI48" s="1">
        <v>0</v>
      </c>
    </row>
    <row r="49" spans="1:61" x14ac:dyDescent="0.2">
      <c r="A49" s="1" t="s">
        <v>176</v>
      </c>
      <c r="B49" s="1">
        <v>7.6561197982036896E+16</v>
      </c>
      <c r="C49" s="1">
        <v>7</v>
      </c>
      <c r="D49" s="1">
        <v>133</v>
      </c>
      <c r="E49" s="1">
        <v>24</v>
      </c>
      <c r="F49" s="1">
        <v>138</v>
      </c>
      <c r="G49" s="1">
        <f t="shared" si="6"/>
        <v>0.96376811594202894</v>
      </c>
      <c r="H49" s="1">
        <v>67</v>
      </c>
      <c r="I49" s="1">
        <v>50.38</v>
      </c>
      <c r="J49" s="1">
        <v>183</v>
      </c>
      <c r="K49" s="1">
        <v>1.02</v>
      </c>
      <c r="L49" s="1">
        <v>1</v>
      </c>
      <c r="M49" s="1">
        <v>3</v>
      </c>
      <c r="N49" s="1">
        <v>10</v>
      </c>
      <c r="O49" s="1">
        <v>17</v>
      </c>
      <c r="P49" s="1">
        <v>54</v>
      </c>
      <c r="Q49" s="1">
        <f t="shared" si="7"/>
        <v>5.4644808743169399E-3</v>
      </c>
      <c r="R49" s="1">
        <f t="shared" si="8"/>
        <v>1.6393442622950821E-2</v>
      </c>
      <c r="S49" s="1">
        <f t="shared" si="9"/>
        <v>5.4644808743169397E-2</v>
      </c>
      <c r="T49" s="1">
        <f t="shared" si="10"/>
        <v>9.2896174863387984E-2</v>
      </c>
      <c r="U49" s="1">
        <f t="shared" si="11"/>
        <v>0.29508196721311475</v>
      </c>
      <c r="V49" s="1">
        <v>14</v>
      </c>
      <c r="W49" s="1">
        <v>27</v>
      </c>
      <c r="X49" s="1">
        <v>1</v>
      </c>
      <c r="Y49" s="1">
        <v>1</v>
      </c>
      <c r="Z49" s="1">
        <v>12</v>
      </c>
      <c r="AA49" s="1">
        <v>5</v>
      </c>
      <c r="AB49" s="1">
        <v>1</v>
      </c>
      <c r="AC49" s="1">
        <v>0</v>
      </c>
      <c r="AD49" s="1">
        <v>22</v>
      </c>
      <c r="AE49" s="1">
        <v>313</v>
      </c>
      <c r="AF49" s="1">
        <v>16</v>
      </c>
      <c r="AG49" s="1">
        <v>1</v>
      </c>
      <c r="AH49" s="1">
        <v>2</v>
      </c>
      <c r="AI49" s="1">
        <v>1</v>
      </c>
      <c r="AJ49" s="1">
        <v>0</v>
      </c>
      <c r="AK49" s="1">
        <v>1</v>
      </c>
      <c r="AL49" s="1">
        <v>0</v>
      </c>
      <c r="AM49" s="1">
        <v>18</v>
      </c>
      <c r="AN49" s="1">
        <v>16</v>
      </c>
      <c r="AO49" s="1">
        <v>2</v>
      </c>
      <c r="AP49" s="1">
        <v>88.89</v>
      </c>
      <c r="AQ49" s="1">
        <v>28</v>
      </c>
      <c r="AR49" s="1">
        <v>21</v>
      </c>
      <c r="AS49" s="1">
        <v>7</v>
      </c>
      <c r="AT49" s="1">
        <v>75</v>
      </c>
      <c r="AU49" s="1">
        <v>0.96</v>
      </c>
      <c r="AV49" s="1">
        <v>0.13</v>
      </c>
      <c r="AW49" s="1">
        <v>0.75</v>
      </c>
      <c r="AX49" s="1">
        <v>106.65</v>
      </c>
      <c r="AY49" s="1">
        <v>19517</v>
      </c>
      <c r="AZ49" s="1">
        <v>1774</v>
      </c>
      <c r="BA49" s="1">
        <v>151</v>
      </c>
      <c r="BB49" s="1">
        <v>121</v>
      </c>
      <c r="BC49" s="1">
        <v>68</v>
      </c>
      <c r="BD49" s="1">
        <v>1</v>
      </c>
      <c r="BE49" s="1">
        <v>38</v>
      </c>
      <c r="BF49" s="1">
        <v>18</v>
      </c>
      <c r="BG49" s="1">
        <v>0</v>
      </c>
      <c r="BH49" s="1">
        <v>0</v>
      </c>
      <c r="BI49" s="1">
        <v>0</v>
      </c>
    </row>
    <row r="50" spans="1:61" x14ac:dyDescent="0.2">
      <c r="A50" s="1" t="s">
        <v>209</v>
      </c>
      <c r="B50" s="1">
        <v>7.6561198069025792E+16</v>
      </c>
      <c r="C50" s="1">
        <v>6</v>
      </c>
      <c r="D50" s="1">
        <v>75</v>
      </c>
      <c r="E50" s="1">
        <v>16</v>
      </c>
      <c r="F50" s="1">
        <v>112</v>
      </c>
      <c r="G50" s="1">
        <f t="shared" si="6"/>
        <v>0.6696428571428571</v>
      </c>
      <c r="H50" s="1">
        <v>30</v>
      </c>
      <c r="I50" s="1">
        <v>40</v>
      </c>
      <c r="J50" s="1">
        <v>158</v>
      </c>
      <c r="K50" s="1">
        <v>0.69</v>
      </c>
      <c r="L50" s="1">
        <v>0</v>
      </c>
      <c r="M50" s="1">
        <v>0</v>
      </c>
      <c r="N50" s="1">
        <v>0</v>
      </c>
      <c r="O50" s="1">
        <v>17</v>
      </c>
      <c r="P50" s="1">
        <v>43</v>
      </c>
      <c r="Q50" s="1">
        <f t="shared" si="7"/>
        <v>0</v>
      </c>
      <c r="R50" s="1">
        <f t="shared" si="8"/>
        <v>0</v>
      </c>
      <c r="S50" s="1">
        <f t="shared" si="9"/>
        <v>0</v>
      </c>
      <c r="T50" s="1">
        <f t="shared" si="10"/>
        <v>0.10759493670886076</v>
      </c>
      <c r="U50" s="1">
        <f t="shared" si="11"/>
        <v>0.27215189873417722</v>
      </c>
      <c r="V50" s="1">
        <v>13</v>
      </c>
      <c r="W50" s="1">
        <v>10</v>
      </c>
      <c r="X50" s="1">
        <v>1</v>
      </c>
      <c r="Y50" s="1">
        <v>0</v>
      </c>
      <c r="Z50" s="1">
        <v>16</v>
      </c>
      <c r="AA50" s="1">
        <v>8</v>
      </c>
      <c r="AB50" s="1">
        <v>2</v>
      </c>
      <c r="AC50" s="1">
        <v>5</v>
      </c>
      <c r="AD50" s="1">
        <v>11</v>
      </c>
      <c r="AE50" s="1">
        <v>211</v>
      </c>
      <c r="AF50" s="1">
        <v>18</v>
      </c>
      <c r="AG50" s="1">
        <v>1</v>
      </c>
      <c r="AH50" s="1">
        <v>1</v>
      </c>
      <c r="AI50" s="1">
        <v>0</v>
      </c>
      <c r="AJ50" s="1">
        <v>0</v>
      </c>
      <c r="AK50" s="1">
        <v>0</v>
      </c>
      <c r="AL50" s="1">
        <v>0</v>
      </c>
      <c r="AM50" s="1">
        <v>5</v>
      </c>
      <c r="AN50" s="1">
        <v>4</v>
      </c>
      <c r="AO50" s="1">
        <v>1</v>
      </c>
      <c r="AP50" s="1">
        <v>80</v>
      </c>
      <c r="AQ50" s="1">
        <v>8</v>
      </c>
      <c r="AR50" s="1">
        <v>5</v>
      </c>
      <c r="AS50" s="1">
        <v>3</v>
      </c>
      <c r="AT50" s="1">
        <v>62.5</v>
      </c>
      <c r="AU50" s="1">
        <v>0.67</v>
      </c>
      <c r="AV50" s="1">
        <v>0.1</v>
      </c>
      <c r="AW50" s="1">
        <v>0.71</v>
      </c>
      <c r="AX50" s="1">
        <v>68.66</v>
      </c>
      <c r="AY50" s="1">
        <v>10848</v>
      </c>
      <c r="AZ50" s="1">
        <v>1238</v>
      </c>
      <c r="BA50" s="1">
        <v>138</v>
      </c>
      <c r="BB50" s="1">
        <v>94</v>
      </c>
      <c r="BC50" s="1">
        <v>27</v>
      </c>
      <c r="BD50" s="1">
        <v>1</v>
      </c>
      <c r="BE50" s="1">
        <v>39</v>
      </c>
      <c r="BF50" s="1">
        <v>30</v>
      </c>
      <c r="BG50" s="1">
        <v>0</v>
      </c>
      <c r="BH50" s="1">
        <v>0</v>
      </c>
      <c r="BI50" s="1">
        <v>0</v>
      </c>
    </row>
    <row r="51" spans="1:61" x14ac:dyDescent="0.2">
      <c r="A51" s="1" t="s">
        <v>177</v>
      </c>
      <c r="B51" s="1">
        <v>7.6561197984560896E+16</v>
      </c>
      <c r="C51" s="1">
        <v>7</v>
      </c>
      <c r="D51" s="1">
        <v>108</v>
      </c>
      <c r="E51" s="1">
        <v>29</v>
      </c>
      <c r="F51" s="1">
        <v>129</v>
      </c>
      <c r="G51" s="1">
        <f t="shared" si="6"/>
        <v>0.83720930232558144</v>
      </c>
      <c r="H51" s="1">
        <v>54</v>
      </c>
      <c r="I51" s="1">
        <v>50</v>
      </c>
      <c r="J51" s="1">
        <v>183</v>
      </c>
      <c r="K51" s="1">
        <v>0.88</v>
      </c>
      <c r="L51" s="1">
        <v>0</v>
      </c>
      <c r="M51" s="1">
        <v>0</v>
      </c>
      <c r="N51" s="1">
        <v>7</v>
      </c>
      <c r="O51" s="1">
        <v>23</v>
      </c>
      <c r="P51" s="1">
        <v>45</v>
      </c>
      <c r="Q51" s="1">
        <f t="shared" si="7"/>
        <v>0</v>
      </c>
      <c r="R51" s="1">
        <f t="shared" si="8"/>
        <v>0</v>
      </c>
      <c r="S51" s="1">
        <f t="shared" si="9"/>
        <v>3.825136612021858E-2</v>
      </c>
      <c r="T51" s="1">
        <f t="shared" si="10"/>
        <v>0.12568306010928962</v>
      </c>
      <c r="U51" s="1">
        <f t="shared" si="11"/>
        <v>0.24590163934426229</v>
      </c>
      <c r="V51" s="1">
        <v>25</v>
      </c>
      <c r="W51" s="1">
        <v>20</v>
      </c>
      <c r="X51" s="1">
        <v>2</v>
      </c>
      <c r="Y51" s="1">
        <v>0</v>
      </c>
      <c r="Z51" s="1">
        <v>31</v>
      </c>
      <c r="AA51" s="1">
        <v>15</v>
      </c>
      <c r="AB51" s="1">
        <v>3</v>
      </c>
      <c r="AC51" s="1">
        <v>4</v>
      </c>
      <c r="AD51" s="1">
        <v>21</v>
      </c>
      <c r="AE51" s="1">
        <v>294</v>
      </c>
      <c r="AF51" s="1">
        <v>21</v>
      </c>
      <c r="AG51" s="1">
        <v>1</v>
      </c>
      <c r="AH51" s="1">
        <v>2</v>
      </c>
      <c r="AI51" s="1">
        <v>1</v>
      </c>
      <c r="AJ51" s="1">
        <v>0</v>
      </c>
      <c r="AK51" s="1">
        <v>0</v>
      </c>
      <c r="AL51" s="1">
        <v>0</v>
      </c>
      <c r="AM51" s="1">
        <v>7</v>
      </c>
      <c r="AN51" s="1">
        <v>3</v>
      </c>
      <c r="AO51" s="1">
        <v>4</v>
      </c>
      <c r="AP51" s="1">
        <v>42.86</v>
      </c>
      <c r="AQ51" s="1">
        <v>14</v>
      </c>
      <c r="AR51" s="1">
        <v>10</v>
      </c>
      <c r="AS51" s="1">
        <v>4</v>
      </c>
      <c r="AT51" s="1">
        <v>71.430000000000007</v>
      </c>
      <c r="AU51" s="1">
        <v>0.84</v>
      </c>
      <c r="AV51" s="1">
        <v>0.16</v>
      </c>
      <c r="AW51" s="1">
        <v>0.7</v>
      </c>
      <c r="AX51" s="1">
        <v>86.64</v>
      </c>
      <c r="AY51" s="1">
        <v>15856</v>
      </c>
      <c r="AZ51" s="1">
        <v>1796</v>
      </c>
      <c r="BA51" s="1">
        <v>136</v>
      </c>
      <c r="BB51" s="1">
        <v>122</v>
      </c>
      <c r="BC51" s="1">
        <v>50</v>
      </c>
      <c r="BD51" s="1">
        <v>3</v>
      </c>
      <c r="BE51" s="1">
        <v>44</v>
      </c>
      <c r="BF51" s="1">
        <v>19</v>
      </c>
      <c r="BG51" s="1">
        <v>0</v>
      </c>
      <c r="BH51" s="1">
        <v>0</v>
      </c>
      <c r="BI51" s="1">
        <v>0</v>
      </c>
    </row>
    <row r="52" spans="1:61" x14ac:dyDescent="0.2">
      <c r="A52" s="1" t="s">
        <v>236</v>
      </c>
      <c r="B52" s="1">
        <v>7.65611979771488E+16</v>
      </c>
      <c r="C52" s="1">
        <v>2</v>
      </c>
      <c r="D52" s="1">
        <v>18</v>
      </c>
      <c r="E52" s="1">
        <v>4</v>
      </c>
      <c r="F52" s="1">
        <v>36</v>
      </c>
      <c r="G52" s="1">
        <f t="shared" si="6"/>
        <v>0.5</v>
      </c>
      <c r="H52" s="1">
        <v>9</v>
      </c>
      <c r="I52" s="1">
        <v>50</v>
      </c>
      <c r="J52" s="1">
        <v>44</v>
      </c>
      <c r="K52" s="1">
        <v>0.52</v>
      </c>
      <c r="L52" s="1">
        <v>0</v>
      </c>
      <c r="M52" s="1">
        <v>0</v>
      </c>
      <c r="N52" s="1">
        <v>1</v>
      </c>
      <c r="O52" s="1">
        <v>3</v>
      </c>
      <c r="P52" s="1">
        <v>9</v>
      </c>
      <c r="Q52" s="1">
        <f t="shared" si="7"/>
        <v>0</v>
      </c>
      <c r="R52" s="1">
        <f t="shared" si="8"/>
        <v>0</v>
      </c>
      <c r="S52" s="1">
        <f t="shared" si="9"/>
        <v>2.2727272727272728E-2</v>
      </c>
      <c r="T52" s="1">
        <f t="shared" si="10"/>
        <v>6.8181818181818177E-2</v>
      </c>
      <c r="U52" s="1">
        <f t="shared" si="11"/>
        <v>0.20454545454545456</v>
      </c>
      <c r="V52" s="1">
        <v>5</v>
      </c>
      <c r="W52" s="1">
        <v>2</v>
      </c>
      <c r="X52" s="1">
        <v>0</v>
      </c>
      <c r="Y52" s="1">
        <v>0</v>
      </c>
      <c r="Z52" s="1">
        <v>3</v>
      </c>
      <c r="AA52" s="1">
        <v>1</v>
      </c>
      <c r="AB52" s="1">
        <v>1</v>
      </c>
      <c r="AC52" s="1">
        <v>0</v>
      </c>
      <c r="AD52" s="1">
        <v>4</v>
      </c>
      <c r="AE52" s="1">
        <v>46</v>
      </c>
      <c r="AF52" s="1">
        <v>4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1</v>
      </c>
      <c r="AO52" s="1">
        <v>0</v>
      </c>
      <c r="AP52" s="1">
        <v>100</v>
      </c>
      <c r="AQ52" s="1">
        <v>4</v>
      </c>
      <c r="AR52" s="1">
        <v>2</v>
      </c>
      <c r="AS52" s="1">
        <v>2</v>
      </c>
      <c r="AT52" s="1">
        <v>50</v>
      </c>
      <c r="AU52" s="1">
        <v>0.5</v>
      </c>
      <c r="AV52" s="1">
        <v>0.09</v>
      </c>
      <c r="AW52" s="1">
        <v>0.82</v>
      </c>
      <c r="AX52" s="1">
        <v>60.39</v>
      </c>
      <c r="AY52" s="1">
        <v>2657</v>
      </c>
      <c r="AZ52" s="1">
        <v>300</v>
      </c>
      <c r="BA52" s="1">
        <v>31</v>
      </c>
      <c r="BB52" s="1">
        <v>17</v>
      </c>
      <c r="BC52" s="1">
        <v>17</v>
      </c>
      <c r="BD52" s="1">
        <v>2</v>
      </c>
      <c r="BE52" s="1">
        <v>1</v>
      </c>
      <c r="BF52" s="1">
        <v>2</v>
      </c>
      <c r="BG52" s="1">
        <v>0</v>
      </c>
      <c r="BH52" s="1">
        <v>0</v>
      </c>
      <c r="BI52" s="1">
        <v>0</v>
      </c>
    </row>
    <row r="53" spans="1:61" x14ac:dyDescent="0.2">
      <c r="A53" s="1" t="s">
        <v>214</v>
      </c>
      <c r="B53" s="1">
        <v>7.6561197962205296E+16</v>
      </c>
      <c r="C53" s="1">
        <v>4</v>
      </c>
      <c r="D53" s="1">
        <v>61</v>
      </c>
      <c r="E53" s="1">
        <v>12</v>
      </c>
      <c r="F53" s="1">
        <v>64</v>
      </c>
      <c r="G53" s="1">
        <f t="shared" si="6"/>
        <v>0.953125</v>
      </c>
      <c r="H53" s="1">
        <v>16</v>
      </c>
      <c r="I53" s="1">
        <v>26.23</v>
      </c>
      <c r="J53" s="1">
        <v>94</v>
      </c>
      <c r="K53" s="1">
        <v>0.92</v>
      </c>
      <c r="L53" s="1">
        <v>0</v>
      </c>
      <c r="M53" s="1">
        <v>0</v>
      </c>
      <c r="N53" s="1">
        <v>2</v>
      </c>
      <c r="O53" s="1">
        <v>12</v>
      </c>
      <c r="P53" s="1">
        <v>31</v>
      </c>
      <c r="Q53" s="1">
        <f t="shared" si="7"/>
        <v>0</v>
      </c>
      <c r="R53" s="1">
        <f t="shared" si="8"/>
        <v>0</v>
      </c>
      <c r="S53" s="1">
        <f t="shared" si="9"/>
        <v>2.1276595744680851E-2</v>
      </c>
      <c r="T53" s="1">
        <f t="shared" si="10"/>
        <v>0.1276595744680851</v>
      </c>
      <c r="U53" s="1">
        <f t="shared" si="11"/>
        <v>0.32978723404255317</v>
      </c>
      <c r="V53" s="1">
        <v>11</v>
      </c>
      <c r="W53" s="1">
        <v>11</v>
      </c>
      <c r="X53" s="1">
        <v>0</v>
      </c>
      <c r="Y53" s="1">
        <v>0</v>
      </c>
      <c r="Z53" s="1">
        <v>10</v>
      </c>
      <c r="AA53" s="1">
        <v>1</v>
      </c>
      <c r="AB53" s="1">
        <v>0</v>
      </c>
      <c r="AC53" s="1">
        <v>1</v>
      </c>
      <c r="AD53" s="1">
        <v>4</v>
      </c>
      <c r="AE53" s="1">
        <v>150</v>
      </c>
      <c r="AF53" s="1">
        <v>9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5</v>
      </c>
      <c r="AN53" s="1">
        <v>3</v>
      </c>
      <c r="AO53" s="1">
        <v>2</v>
      </c>
      <c r="AP53" s="1">
        <v>60</v>
      </c>
      <c r="AQ53" s="1">
        <v>10</v>
      </c>
      <c r="AR53" s="1">
        <v>8</v>
      </c>
      <c r="AS53" s="1">
        <v>2</v>
      </c>
      <c r="AT53" s="1">
        <v>80</v>
      </c>
      <c r="AU53" s="1">
        <v>0.95</v>
      </c>
      <c r="AV53" s="1">
        <v>0.13</v>
      </c>
      <c r="AW53" s="1">
        <v>0.68</v>
      </c>
      <c r="AX53" s="1">
        <v>104.99</v>
      </c>
      <c r="AY53" s="1">
        <v>9869</v>
      </c>
      <c r="AZ53" s="1">
        <v>601</v>
      </c>
      <c r="BA53" s="1">
        <v>53</v>
      </c>
      <c r="BB53" s="1">
        <v>35</v>
      </c>
      <c r="BC53" s="1">
        <v>36</v>
      </c>
      <c r="BD53" s="1">
        <v>1</v>
      </c>
      <c r="BE53" s="1">
        <v>12</v>
      </c>
      <c r="BF53" s="1">
        <v>2</v>
      </c>
      <c r="BG53" s="1">
        <v>0</v>
      </c>
      <c r="BH53" s="1">
        <v>0</v>
      </c>
      <c r="BI53" s="1">
        <v>0</v>
      </c>
    </row>
    <row r="54" spans="1:61" x14ac:dyDescent="0.2">
      <c r="A54" s="1" t="s">
        <v>161</v>
      </c>
      <c r="B54" s="1">
        <v>7.6561198130444304E+16</v>
      </c>
      <c r="C54" s="1">
        <v>9</v>
      </c>
      <c r="D54" s="1">
        <v>196</v>
      </c>
      <c r="E54" s="1">
        <v>57</v>
      </c>
      <c r="F54" s="1">
        <v>162</v>
      </c>
      <c r="G54" s="1">
        <f t="shared" si="6"/>
        <v>1.2098765432098766</v>
      </c>
      <c r="H54" s="1">
        <v>84</v>
      </c>
      <c r="I54" s="1">
        <v>42.86</v>
      </c>
      <c r="J54" s="1">
        <v>262</v>
      </c>
      <c r="K54" s="1">
        <v>1.1599999999999999</v>
      </c>
      <c r="L54" s="1">
        <v>0</v>
      </c>
      <c r="M54" s="1">
        <v>1</v>
      </c>
      <c r="N54" s="1">
        <v>11</v>
      </c>
      <c r="O54" s="1">
        <v>32</v>
      </c>
      <c r="P54" s="1">
        <v>96</v>
      </c>
      <c r="Q54" s="1">
        <f t="shared" si="7"/>
        <v>0</v>
      </c>
      <c r="R54" s="1">
        <f t="shared" si="8"/>
        <v>3.8167938931297708E-3</v>
      </c>
      <c r="S54" s="1">
        <f t="shared" si="9"/>
        <v>4.1984732824427481E-2</v>
      </c>
      <c r="T54" s="1">
        <f t="shared" si="10"/>
        <v>0.12213740458015267</v>
      </c>
      <c r="U54" s="1">
        <f t="shared" si="11"/>
        <v>0.36641221374045801</v>
      </c>
      <c r="V54" s="1">
        <v>34</v>
      </c>
      <c r="W54" s="1">
        <v>37</v>
      </c>
      <c r="X54" s="1">
        <v>1</v>
      </c>
      <c r="Y54" s="1">
        <v>1</v>
      </c>
      <c r="Z54" s="1">
        <v>17</v>
      </c>
      <c r="AA54" s="1">
        <v>11</v>
      </c>
      <c r="AB54" s="1">
        <v>3</v>
      </c>
      <c r="AC54" s="1">
        <v>2</v>
      </c>
      <c r="AD54" s="1">
        <v>30</v>
      </c>
      <c r="AE54" s="1">
        <v>510</v>
      </c>
      <c r="AF54" s="1">
        <v>20</v>
      </c>
      <c r="AG54" s="1">
        <v>2</v>
      </c>
      <c r="AH54" s="1">
        <v>2</v>
      </c>
      <c r="AI54" s="1">
        <v>2</v>
      </c>
      <c r="AJ54" s="1">
        <v>1</v>
      </c>
      <c r="AK54" s="1">
        <v>0</v>
      </c>
      <c r="AL54" s="1">
        <v>0</v>
      </c>
      <c r="AM54" s="1">
        <v>7</v>
      </c>
      <c r="AN54" s="1">
        <v>6</v>
      </c>
      <c r="AO54" s="1">
        <v>1</v>
      </c>
      <c r="AP54" s="1">
        <v>85.71</v>
      </c>
      <c r="AQ54" s="1">
        <v>20</v>
      </c>
      <c r="AR54" s="1">
        <v>18</v>
      </c>
      <c r="AS54" s="1">
        <v>2</v>
      </c>
      <c r="AT54" s="1">
        <v>90</v>
      </c>
      <c r="AU54" s="1">
        <v>1.21</v>
      </c>
      <c r="AV54" s="1">
        <v>0.22</v>
      </c>
      <c r="AW54" s="1">
        <v>0.62</v>
      </c>
      <c r="AX54" s="1">
        <v>107.47</v>
      </c>
      <c r="AY54" s="1">
        <v>28158</v>
      </c>
      <c r="AZ54" s="1">
        <v>3492</v>
      </c>
      <c r="BA54" s="1">
        <v>230</v>
      </c>
      <c r="BB54" s="1">
        <v>163</v>
      </c>
      <c r="BC54" s="1">
        <v>129</v>
      </c>
      <c r="BD54" s="1">
        <v>11</v>
      </c>
      <c r="BE54" s="1">
        <v>47</v>
      </c>
      <c r="BF54" s="1">
        <v>63</v>
      </c>
      <c r="BG54" s="1">
        <v>0</v>
      </c>
      <c r="BH54" s="1">
        <v>0</v>
      </c>
      <c r="BI54" s="1">
        <v>0</v>
      </c>
    </row>
    <row r="55" spans="1:61" x14ac:dyDescent="0.2">
      <c r="A55" s="1" t="s">
        <v>211</v>
      </c>
      <c r="B55" s="1">
        <v>7.6561197991348096E+16</v>
      </c>
      <c r="C55" s="1">
        <v>6</v>
      </c>
      <c r="D55" s="1">
        <v>107</v>
      </c>
      <c r="E55" s="1">
        <v>37</v>
      </c>
      <c r="F55" s="1">
        <v>96</v>
      </c>
      <c r="G55" s="1">
        <f t="shared" si="6"/>
        <v>1.1145833333333333</v>
      </c>
      <c r="H55" s="1">
        <v>49</v>
      </c>
      <c r="I55" s="1">
        <v>45.79</v>
      </c>
      <c r="J55" s="1">
        <v>157</v>
      </c>
      <c r="K55" s="1">
        <v>1.04</v>
      </c>
      <c r="L55" s="1">
        <v>0</v>
      </c>
      <c r="M55" s="1">
        <v>0</v>
      </c>
      <c r="N55" s="1">
        <v>3</v>
      </c>
      <c r="O55" s="1">
        <v>25</v>
      </c>
      <c r="P55" s="1">
        <v>48</v>
      </c>
      <c r="Q55" s="1">
        <f t="shared" si="7"/>
        <v>0</v>
      </c>
      <c r="R55" s="1">
        <f t="shared" si="8"/>
        <v>0</v>
      </c>
      <c r="S55" s="1">
        <f t="shared" si="9"/>
        <v>1.9108280254777069E-2</v>
      </c>
      <c r="T55" s="1">
        <f t="shared" si="10"/>
        <v>0.15923566878980891</v>
      </c>
      <c r="U55" s="1">
        <f t="shared" si="11"/>
        <v>0.30573248407643311</v>
      </c>
      <c r="V55" s="1">
        <v>19</v>
      </c>
      <c r="W55" s="1">
        <v>23</v>
      </c>
      <c r="X55" s="1">
        <v>0</v>
      </c>
      <c r="Y55" s="1">
        <v>0</v>
      </c>
      <c r="Z55" s="1">
        <v>13</v>
      </c>
      <c r="AA55" s="1">
        <v>9</v>
      </c>
      <c r="AB55" s="1">
        <v>1</v>
      </c>
      <c r="AC55" s="1">
        <v>4</v>
      </c>
      <c r="AD55" s="1">
        <v>15</v>
      </c>
      <c r="AE55" s="1">
        <v>286</v>
      </c>
      <c r="AF55" s="1">
        <v>18</v>
      </c>
      <c r="AG55" s="1">
        <v>1</v>
      </c>
      <c r="AH55" s="1">
        <v>3</v>
      </c>
      <c r="AI55" s="1">
        <v>0</v>
      </c>
      <c r="AJ55" s="1">
        <v>1</v>
      </c>
      <c r="AK55" s="1">
        <v>0</v>
      </c>
      <c r="AL55" s="1">
        <v>0</v>
      </c>
      <c r="AM55" s="1">
        <v>10</v>
      </c>
      <c r="AN55" s="1">
        <v>6</v>
      </c>
      <c r="AO55" s="1">
        <v>4</v>
      </c>
      <c r="AP55" s="1">
        <v>60</v>
      </c>
      <c r="AQ55" s="1">
        <v>13</v>
      </c>
      <c r="AR55" s="1">
        <v>8</v>
      </c>
      <c r="AS55" s="1">
        <v>5</v>
      </c>
      <c r="AT55" s="1">
        <v>61.54</v>
      </c>
      <c r="AU55" s="1">
        <v>1.1100000000000001</v>
      </c>
      <c r="AV55" s="1">
        <v>0.24</v>
      </c>
      <c r="AW55" s="1">
        <v>0.61</v>
      </c>
      <c r="AX55" s="1">
        <v>105.15</v>
      </c>
      <c r="AY55" s="1">
        <v>16509</v>
      </c>
      <c r="AZ55" s="1">
        <v>1649</v>
      </c>
      <c r="BA55" s="1">
        <v>124</v>
      </c>
      <c r="BB55" s="1">
        <v>80</v>
      </c>
      <c r="BC55" s="1">
        <v>66</v>
      </c>
      <c r="BD55" s="1">
        <v>1</v>
      </c>
      <c r="BE55" s="1">
        <v>41</v>
      </c>
      <c r="BF55" s="1">
        <v>34</v>
      </c>
      <c r="BG55" s="1">
        <v>0</v>
      </c>
      <c r="BH55" s="1">
        <v>0</v>
      </c>
      <c r="BI55" s="1">
        <v>0</v>
      </c>
    </row>
    <row r="56" spans="1:61" x14ac:dyDescent="0.2">
      <c r="A56" s="1" t="s">
        <v>169</v>
      </c>
      <c r="B56" s="1">
        <v>7.6561198116523296E+16</v>
      </c>
      <c r="C56" s="1">
        <v>8</v>
      </c>
      <c r="D56" s="1">
        <v>165</v>
      </c>
      <c r="E56" s="1">
        <v>26</v>
      </c>
      <c r="F56" s="1">
        <v>136</v>
      </c>
      <c r="G56" s="1">
        <f t="shared" si="6"/>
        <v>1.213235294117647</v>
      </c>
      <c r="H56" s="1">
        <v>92</v>
      </c>
      <c r="I56" s="1">
        <v>55.76</v>
      </c>
      <c r="J56" s="1">
        <v>202</v>
      </c>
      <c r="K56" s="1">
        <v>1.1399999999999999</v>
      </c>
      <c r="L56" s="1">
        <v>0</v>
      </c>
      <c r="M56" s="1">
        <v>1</v>
      </c>
      <c r="N56" s="1">
        <v>9</v>
      </c>
      <c r="O56" s="1">
        <v>34</v>
      </c>
      <c r="P56" s="1">
        <v>68</v>
      </c>
      <c r="Q56" s="1">
        <f t="shared" si="7"/>
        <v>0</v>
      </c>
      <c r="R56" s="1">
        <f t="shared" si="8"/>
        <v>4.9504950495049506E-3</v>
      </c>
      <c r="S56" s="1">
        <f t="shared" si="9"/>
        <v>4.4554455445544552E-2</v>
      </c>
      <c r="T56" s="1">
        <f t="shared" si="10"/>
        <v>0.16831683168316833</v>
      </c>
      <c r="U56" s="1">
        <f t="shared" si="11"/>
        <v>0.33663366336633666</v>
      </c>
      <c r="V56" s="1">
        <v>27</v>
      </c>
      <c r="W56" s="1">
        <v>34</v>
      </c>
      <c r="X56" s="1">
        <v>1</v>
      </c>
      <c r="Y56" s="1">
        <v>0</v>
      </c>
      <c r="Z56" s="1">
        <v>34</v>
      </c>
      <c r="AA56" s="1">
        <v>8</v>
      </c>
      <c r="AB56" s="1">
        <v>2</v>
      </c>
      <c r="AC56" s="1">
        <v>1</v>
      </c>
      <c r="AD56" s="1">
        <v>23</v>
      </c>
      <c r="AE56" s="1">
        <v>389</v>
      </c>
      <c r="AF56" s="1">
        <v>12</v>
      </c>
      <c r="AG56" s="1">
        <v>1</v>
      </c>
      <c r="AH56" s="1">
        <v>2</v>
      </c>
      <c r="AI56" s="1">
        <v>2</v>
      </c>
      <c r="AJ56" s="1">
        <v>0</v>
      </c>
      <c r="AK56" s="1">
        <v>0</v>
      </c>
      <c r="AL56" s="1">
        <v>0</v>
      </c>
      <c r="AM56" s="1">
        <v>12</v>
      </c>
      <c r="AN56" s="1">
        <v>8</v>
      </c>
      <c r="AO56" s="1">
        <v>4</v>
      </c>
      <c r="AP56" s="1">
        <v>66.67</v>
      </c>
      <c r="AQ56" s="1">
        <v>25</v>
      </c>
      <c r="AR56" s="1">
        <v>20</v>
      </c>
      <c r="AS56" s="1">
        <v>5</v>
      </c>
      <c r="AT56" s="1">
        <v>80</v>
      </c>
      <c r="AU56" s="1">
        <v>1.21</v>
      </c>
      <c r="AV56" s="1">
        <v>0.13</v>
      </c>
      <c r="AW56" s="1">
        <v>0.67</v>
      </c>
      <c r="AX56" s="1">
        <v>116.59</v>
      </c>
      <c r="AY56" s="1">
        <v>23551</v>
      </c>
      <c r="AZ56" s="1">
        <v>2449</v>
      </c>
      <c r="BA56" s="1">
        <v>132</v>
      </c>
      <c r="BB56" s="1">
        <v>105</v>
      </c>
      <c r="BC56" s="1">
        <v>100</v>
      </c>
      <c r="BD56" s="1">
        <v>0</v>
      </c>
      <c r="BE56" s="1">
        <v>33</v>
      </c>
      <c r="BF56" s="1">
        <v>36</v>
      </c>
      <c r="BG56" s="1">
        <v>0</v>
      </c>
      <c r="BH56" s="1">
        <v>0</v>
      </c>
      <c r="BI56" s="1">
        <v>0</v>
      </c>
    </row>
    <row r="57" spans="1:61" x14ac:dyDescent="0.2">
      <c r="A57" s="1" t="s">
        <v>162</v>
      </c>
      <c r="B57" s="1">
        <v>7.6561197999186896E+16</v>
      </c>
      <c r="C57" s="1">
        <v>9</v>
      </c>
      <c r="D57" s="1">
        <v>185</v>
      </c>
      <c r="E57" s="1">
        <v>48</v>
      </c>
      <c r="F57" s="1">
        <v>184</v>
      </c>
      <c r="G57" s="1">
        <f t="shared" si="6"/>
        <v>1.0054347826086956</v>
      </c>
      <c r="H57" s="1">
        <v>84</v>
      </c>
      <c r="I57" s="1">
        <v>45.41</v>
      </c>
      <c r="J57" s="1">
        <v>262</v>
      </c>
      <c r="K57" s="1">
        <v>1</v>
      </c>
      <c r="L57" s="1">
        <v>0</v>
      </c>
      <c r="M57" s="1">
        <v>4</v>
      </c>
      <c r="N57" s="1">
        <v>4</v>
      </c>
      <c r="O57" s="1">
        <v>34</v>
      </c>
      <c r="P57" s="1">
        <v>90</v>
      </c>
      <c r="Q57" s="1">
        <f t="shared" si="7"/>
        <v>0</v>
      </c>
      <c r="R57" s="1">
        <f t="shared" si="8"/>
        <v>1.5267175572519083E-2</v>
      </c>
      <c r="S57" s="1">
        <f t="shared" si="9"/>
        <v>1.5267175572519083E-2</v>
      </c>
      <c r="T57" s="1">
        <f t="shared" si="10"/>
        <v>0.12977099236641221</v>
      </c>
      <c r="U57" s="1">
        <f t="shared" si="11"/>
        <v>0.34351145038167941</v>
      </c>
      <c r="V57" s="1">
        <v>25</v>
      </c>
      <c r="W57" s="1">
        <v>37</v>
      </c>
      <c r="X57" s="1">
        <v>1</v>
      </c>
      <c r="Y57" s="1">
        <v>1</v>
      </c>
      <c r="Z57" s="1">
        <v>17</v>
      </c>
      <c r="AA57" s="1">
        <v>10</v>
      </c>
      <c r="AB57" s="1">
        <v>4</v>
      </c>
      <c r="AC57" s="1">
        <v>4</v>
      </c>
      <c r="AD57" s="1">
        <v>30</v>
      </c>
      <c r="AE57" s="1">
        <v>469</v>
      </c>
      <c r="AF57" s="1">
        <v>15</v>
      </c>
      <c r="AG57" s="1">
        <v>1</v>
      </c>
      <c r="AH57" s="1">
        <v>0</v>
      </c>
      <c r="AI57" s="1">
        <v>0</v>
      </c>
      <c r="AJ57" s="1">
        <v>2</v>
      </c>
      <c r="AK57" s="1">
        <v>1</v>
      </c>
      <c r="AL57" s="1">
        <v>0</v>
      </c>
      <c r="AM57" s="1">
        <v>20</v>
      </c>
      <c r="AN57" s="1">
        <v>15</v>
      </c>
      <c r="AO57" s="1">
        <v>5</v>
      </c>
      <c r="AP57" s="1">
        <v>75</v>
      </c>
      <c r="AQ57" s="1">
        <v>42</v>
      </c>
      <c r="AR57" s="1">
        <v>34</v>
      </c>
      <c r="AS57" s="1">
        <v>8</v>
      </c>
      <c r="AT57" s="1">
        <v>80.95</v>
      </c>
      <c r="AU57" s="1">
        <v>1.01</v>
      </c>
      <c r="AV57" s="1">
        <v>0.18</v>
      </c>
      <c r="AW57" s="1">
        <v>0.7</v>
      </c>
      <c r="AX57" s="1">
        <v>98.48</v>
      </c>
      <c r="AY57" s="1">
        <v>25802</v>
      </c>
      <c r="AZ57" s="1">
        <v>3156</v>
      </c>
      <c r="BA57" s="1">
        <v>134</v>
      </c>
      <c r="BB57" s="1">
        <v>107</v>
      </c>
      <c r="BC57" s="1">
        <v>79</v>
      </c>
      <c r="BD57" s="1">
        <v>4</v>
      </c>
      <c r="BE57" s="1">
        <v>37</v>
      </c>
      <c r="BF57" s="1">
        <v>9</v>
      </c>
      <c r="BG57" s="1">
        <v>0</v>
      </c>
      <c r="BH57" s="1">
        <v>0</v>
      </c>
      <c r="BI57" s="1">
        <v>0</v>
      </c>
    </row>
    <row r="58" spans="1:61" x14ac:dyDescent="0.2">
      <c r="A58" s="1" t="s">
        <v>163</v>
      </c>
      <c r="B58" s="1">
        <v>7.6561197960690208E+16</v>
      </c>
      <c r="C58" s="1">
        <v>9</v>
      </c>
      <c r="D58" s="1">
        <v>192</v>
      </c>
      <c r="E58" s="1">
        <v>26</v>
      </c>
      <c r="F58" s="1">
        <v>146</v>
      </c>
      <c r="G58" s="1">
        <f t="shared" si="6"/>
        <v>1.3150684931506849</v>
      </c>
      <c r="H58" s="1">
        <v>56</v>
      </c>
      <c r="I58" s="1">
        <v>29.17</v>
      </c>
      <c r="J58" s="1">
        <v>262</v>
      </c>
      <c r="K58" s="1">
        <v>1.1599999999999999</v>
      </c>
      <c r="L58" s="1">
        <v>0</v>
      </c>
      <c r="M58" s="1">
        <v>2</v>
      </c>
      <c r="N58" s="1">
        <v>5</v>
      </c>
      <c r="O58" s="1">
        <v>39</v>
      </c>
      <c r="P58" s="1">
        <v>91</v>
      </c>
      <c r="Q58" s="1">
        <f t="shared" si="7"/>
        <v>0</v>
      </c>
      <c r="R58" s="1">
        <f t="shared" si="8"/>
        <v>7.6335877862595417E-3</v>
      </c>
      <c r="S58" s="1">
        <f t="shared" si="9"/>
        <v>1.9083969465648856E-2</v>
      </c>
      <c r="T58" s="1">
        <f t="shared" si="10"/>
        <v>0.14885496183206107</v>
      </c>
      <c r="U58" s="1">
        <f t="shared" si="11"/>
        <v>0.34732824427480918</v>
      </c>
      <c r="V58" s="1">
        <v>36</v>
      </c>
      <c r="W58" s="1">
        <v>25</v>
      </c>
      <c r="X58" s="1">
        <v>1</v>
      </c>
      <c r="Y58" s="1">
        <v>0</v>
      </c>
      <c r="Z58" s="1">
        <v>15</v>
      </c>
      <c r="AA58" s="1">
        <v>31</v>
      </c>
      <c r="AB58" s="1">
        <v>3</v>
      </c>
      <c r="AC58" s="1">
        <v>9</v>
      </c>
      <c r="AD58" s="1">
        <v>27</v>
      </c>
      <c r="AE58" s="1">
        <v>519</v>
      </c>
      <c r="AF58" s="1">
        <v>36</v>
      </c>
      <c r="AG58" s="1">
        <v>8</v>
      </c>
      <c r="AH58" s="1">
        <v>6</v>
      </c>
      <c r="AI58" s="1">
        <v>2</v>
      </c>
      <c r="AJ58" s="1">
        <v>1</v>
      </c>
      <c r="AK58" s="1">
        <v>0</v>
      </c>
      <c r="AL58" s="1">
        <v>0</v>
      </c>
      <c r="AM58" s="1">
        <v>15</v>
      </c>
      <c r="AN58" s="1">
        <v>14</v>
      </c>
      <c r="AO58" s="1">
        <v>1</v>
      </c>
      <c r="AP58" s="1">
        <v>93.33</v>
      </c>
      <c r="AQ58" s="1">
        <v>37</v>
      </c>
      <c r="AR58" s="1">
        <v>32</v>
      </c>
      <c r="AS58" s="1">
        <v>5</v>
      </c>
      <c r="AT58" s="1">
        <v>86.49</v>
      </c>
      <c r="AU58" s="1">
        <v>1.32</v>
      </c>
      <c r="AV58" s="1">
        <v>0.1</v>
      </c>
      <c r="AW58" s="1">
        <v>0.56000000000000005</v>
      </c>
      <c r="AX58" s="1">
        <v>111.31</v>
      </c>
      <c r="AY58" s="1">
        <v>29162</v>
      </c>
      <c r="AZ58" s="1">
        <v>1297</v>
      </c>
      <c r="BA58" s="1">
        <v>296</v>
      </c>
      <c r="BB58" s="1">
        <v>156</v>
      </c>
      <c r="BC58" s="1">
        <v>13</v>
      </c>
      <c r="BD58" s="1">
        <v>19</v>
      </c>
      <c r="BE58" s="1">
        <v>58</v>
      </c>
      <c r="BF58" s="1">
        <v>45</v>
      </c>
      <c r="BG58" s="1">
        <v>0</v>
      </c>
      <c r="BH58" s="1">
        <v>0</v>
      </c>
      <c r="BI58" s="1">
        <v>0</v>
      </c>
    </row>
    <row r="59" spans="1:61" x14ac:dyDescent="0.2">
      <c r="A59" s="1" t="s">
        <v>175</v>
      </c>
      <c r="B59" s="1">
        <v>7.6561197960359504E+16</v>
      </c>
      <c r="C59" s="1">
        <v>7</v>
      </c>
      <c r="D59" s="1">
        <v>130</v>
      </c>
      <c r="E59" s="1">
        <v>18</v>
      </c>
      <c r="F59" s="1">
        <v>125</v>
      </c>
      <c r="G59" s="1">
        <f t="shared" si="6"/>
        <v>1.04</v>
      </c>
      <c r="H59" s="1">
        <v>57</v>
      </c>
      <c r="I59" s="1">
        <v>43.85</v>
      </c>
      <c r="J59" s="1">
        <v>183</v>
      </c>
      <c r="K59" s="1">
        <v>0.99</v>
      </c>
      <c r="L59" s="1">
        <v>0</v>
      </c>
      <c r="M59" s="1">
        <v>2</v>
      </c>
      <c r="N59" s="1">
        <v>9</v>
      </c>
      <c r="O59" s="1">
        <v>17</v>
      </c>
      <c r="P59" s="1">
        <v>63</v>
      </c>
      <c r="Q59" s="1">
        <f t="shared" si="7"/>
        <v>0</v>
      </c>
      <c r="R59" s="1">
        <f t="shared" si="8"/>
        <v>1.092896174863388E-2</v>
      </c>
      <c r="S59" s="1">
        <f t="shared" si="9"/>
        <v>4.9180327868852458E-2</v>
      </c>
      <c r="T59" s="1">
        <f t="shared" si="10"/>
        <v>9.2896174863387984E-2</v>
      </c>
      <c r="U59" s="1">
        <f t="shared" si="11"/>
        <v>0.34426229508196721</v>
      </c>
      <c r="V59" s="1">
        <v>29</v>
      </c>
      <c r="W59" s="1">
        <v>23</v>
      </c>
      <c r="X59" s="1">
        <v>2</v>
      </c>
      <c r="Y59" s="1">
        <v>0</v>
      </c>
      <c r="Z59" s="1">
        <v>16</v>
      </c>
      <c r="AA59" s="1">
        <v>12</v>
      </c>
      <c r="AB59" s="1">
        <v>3</v>
      </c>
      <c r="AC59" s="1">
        <v>3</v>
      </c>
      <c r="AD59" s="1">
        <v>17</v>
      </c>
      <c r="AE59" s="1">
        <v>324</v>
      </c>
      <c r="AF59" s="1">
        <v>24</v>
      </c>
      <c r="AG59" s="1">
        <v>2</v>
      </c>
      <c r="AH59" s="1">
        <v>1</v>
      </c>
      <c r="AI59" s="1">
        <v>3</v>
      </c>
      <c r="AJ59" s="1">
        <v>0</v>
      </c>
      <c r="AK59" s="1">
        <v>0</v>
      </c>
      <c r="AL59" s="1">
        <v>0</v>
      </c>
      <c r="AM59" s="1">
        <v>10</v>
      </c>
      <c r="AN59" s="1">
        <v>8</v>
      </c>
      <c r="AO59" s="1">
        <v>2</v>
      </c>
      <c r="AP59" s="1">
        <v>80</v>
      </c>
      <c r="AQ59" s="1">
        <v>19</v>
      </c>
      <c r="AR59" s="1">
        <v>15</v>
      </c>
      <c r="AS59" s="1">
        <v>4</v>
      </c>
      <c r="AT59" s="1">
        <v>78.95</v>
      </c>
      <c r="AU59" s="1">
        <v>1.04</v>
      </c>
      <c r="AV59" s="1">
        <v>0.1</v>
      </c>
      <c r="AW59" s="1">
        <v>0.68</v>
      </c>
      <c r="AX59" s="1">
        <v>102.48</v>
      </c>
      <c r="AY59" s="1">
        <v>18754</v>
      </c>
      <c r="AZ59" s="1">
        <v>1656</v>
      </c>
      <c r="BA59" s="1">
        <v>114</v>
      </c>
      <c r="BB59" s="1">
        <v>100</v>
      </c>
      <c r="BC59" s="1">
        <v>14</v>
      </c>
      <c r="BD59" s="1">
        <v>0</v>
      </c>
      <c r="BE59" s="1">
        <v>32</v>
      </c>
      <c r="BF59" s="1">
        <v>18</v>
      </c>
      <c r="BG59" s="1">
        <v>0</v>
      </c>
      <c r="BH59" s="1">
        <v>0</v>
      </c>
      <c r="BI59" s="1">
        <v>0</v>
      </c>
    </row>
    <row r="60" spans="1:61" x14ac:dyDescent="0.2">
      <c r="A60" s="1" t="s">
        <v>190</v>
      </c>
      <c r="B60" s="1">
        <v>7.6561197972003104E+16</v>
      </c>
      <c r="C60" s="1">
        <v>5</v>
      </c>
      <c r="D60" s="1">
        <v>60</v>
      </c>
      <c r="E60" s="1">
        <v>20</v>
      </c>
      <c r="F60" s="1">
        <v>75</v>
      </c>
      <c r="G60" s="1">
        <f t="shared" si="6"/>
        <v>0.8</v>
      </c>
      <c r="H60" s="1">
        <v>29</v>
      </c>
      <c r="I60" s="1">
        <v>48.33</v>
      </c>
      <c r="J60" s="1">
        <v>109</v>
      </c>
      <c r="K60" s="1">
        <v>0.89</v>
      </c>
      <c r="L60" s="1">
        <v>0</v>
      </c>
      <c r="M60" s="1">
        <v>2</v>
      </c>
      <c r="N60" s="1">
        <v>1</v>
      </c>
      <c r="O60" s="1">
        <v>13</v>
      </c>
      <c r="P60" s="1">
        <v>23</v>
      </c>
      <c r="Q60" s="1">
        <f t="shared" si="7"/>
        <v>0</v>
      </c>
      <c r="R60" s="1">
        <f t="shared" si="8"/>
        <v>1.834862385321101E-2</v>
      </c>
      <c r="S60" s="1">
        <f t="shared" si="9"/>
        <v>9.1743119266055051E-3</v>
      </c>
      <c r="T60" s="1">
        <f t="shared" si="10"/>
        <v>0.11926605504587157</v>
      </c>
      <c r="U60" s="1">
        <f t="shared" si="11"/>
        <v>0.21100917431192662</v>
      </c>
      <c r="V60" s="1">
        <v>12</v>
      </c>
      <c r="W60" s="1">
        <v>11</v>
      </c>
      <c r="X60" s="1">
        <v>0</v>
      </c>
      <c r="Y60" s="1">
        <v>0</v>
      </c>
      <c r="Z60" s="1">
        <v>9</v>
      </c>
      <c r="AA60" s="1">
        <v>3</v>
      </c>
      <c r="AB60" s="1">
        <v>2</v>
      </c>
      <c r="AC60" s="1">
        <v>0</v>
      </c>
      <c r="AD60" s="1">
        <v>9</v>
      </c>
      <c r="AE60" s="1">
        <v>154</v>
      </c>
      <c r="AF60" s="1">
        <v>5</v>
      </c>
      <c r="AG60" s="1">
        <v>0</v>
      </c>
      <c r="AH60" s="1">
        <v>0</v>
      </c>
      <c r="AI60" s="1">
        <v>0</v>
      </c>
      <c r="AJ60" s="1">
        <v>1</v>
      </c>
      <c r="AK60" s="1">
        <v>0</v>
      </c>
      <c r="AL60" s="1">
        <v>0</v>
      </c>
      <c r="AM60" s="1">
        <v>1</v>
      </c>
      <c r="AN60" s="1">
        <v>1</v>
      </c>
      <c r="AO60" s="1">
        <v>0</v>
      </c>
      <c r="AP60" s="1">
        <v>100</v>
      </c>
      <c r="AQ60" s="1">
        <v>11</v>
      </c>
      <c r="AR60" s="1">
        <v>9</v>
      </c>
      <c r="AS60" s="1">
        <v>2</v>
      </c>
      <c r="AT60" s="1">
        <v>81.819999999999993</v>
      </c>
      <c r="AU60" s="1">
        <v>0.8</v>
      </c>
      <c r="AV60" s="1">
        <v>0.18</v>
      </c>
      <c r="AW60" s="1">
        <v>0.69</v>
      </c>
      <c r="AX60" s="1">
        <v>88.54</v>
      </c>
      <c r="AY60" s="1">
        <v>9651</v>
      </c>
      <c r="AZ60" s="1">
        <v>1171</v>
      </c>
      <c r="BA60" s="1">
        <v>103</v>
      </c>
      <c r="BB60" s="1">
        <v>56</v>
      </c>
      <c r="BC60" s="1">
        <v>44</v>
      </c>
      <c r="BD60" s="1">
        <v>0</v>
      </c>
      <c r="BE60" s="1">
        <v>10</v>
      </c>
      <c r="BF60" s="1">
        <v>25</v>
      </c>
      <c r="BG60" s="1">
        <v>0</v>
      </c>
      <c r="BH60" s="1">
        <v>0</v>
      </c>
      <c r="BI60" s="1">
        <v>0</v>
      </c>
    </row>
    <row r="61" spans="1:61" x14ac:dyDescent="0.2">
      <c r="A61" s="1" t="s">
        <v>183</v>
      </c>
      <c r="B61" s="1">
        <v>7.6561198066693696E+16</v>
      </c>
      <c r="C61" s="1">
        <v>6</v>
      </c>
      <c r="D61" s="1">
        <v>121</v>
      </c>
      <c r="E61" s="1">
        <v>24</v>
      </c>
      <c r="F61" s="1">
        <v>131</v>
      </c>
      <c r="G61" s="1">
        <f t="shared" si="6"/>
        <v>0.92366412213740456</v>
      </c>
      <c r="H61" s="1">
        <v>57</v>
      </c>
      <c r="I61" s="1">
        <v>47.11</v>
      </c>
      <c r="J61" s="1">
        <v>188</v>
      </c>
      <c r="K61" s="1">
        <v>0.92</v>
      </c>
      <c r="L61" s="1">
        <v>1</v>
      </c>
      <c r="M61" s="1">
        <v>1</v>
      </c>
      <c r="N61" s="1">
        <v>5</v>
      </c>
      <c r="O61" s="1">
        <v>23</v>
      </c>
      <c r="P61" s="1">
        <v>53</v>
      </c>
      <c r="Q61" s="1">
        <f t="shared" si="7"/>
        <v>5.3191489361702126E-3</v>
      </c>
      <c r="R61" s="1">
        <f t="shared" si="8"/>
        <v>5.3191489361702126E-3</v>
      </c>
      <c r="S61" s="1">
        <f t="shared" si="9"/>
        <v>2.6595744680851064E-2</v>
      </c>
      <c r="T61" s="1">
        <f t="shared" si="10"/>
        <v>0.12234042553191489</v>
      </c>
      <c r="U61" s="1">
        <f t="shared" si="11"/>
        <v>0.28191489361702127</v>
      </c>
      <c r="V61" s="1">
        <v>25</v>
      </c>
      <c r="W61" s="1">
        <v>22</v>
      </c>
      <c r="X61" s="1">
        <v>1</v>
      </c>
      <c r="Y61" s="1">
        <v>0</v>
      </c>
      <c r="Z61" s="1">
        <v>21</v>
      </c>
      <c r="AA61" s="1">
        <v>11</v>
      </c>
      <c r="AB61" s="1">
        <v>1</v>
      </c>
      <c r="AC61" s="1">
        <v>5</v>
      </c>
      <c r="AD61" s="1">
        <v>17</v>
      </c>
      <c r="AE61" s="1">
        <v>313</v>
      </c>
      <c r="AF61" s="1">
        <v>5</v>
      </c>
      <c r="AG61" s="1">
        <v>0</v>
      </c>
      <c r="AH61" s="1">
        <v>2</v>
      </c>
      <c r="AI61" s="1">
        <v>1</v>
      </c>
      <c r="AJ61" s="1">
        <v>0</v>
      </c>
      <c r="AK61" s="1">
        <v>0</v>
      </c>
      <c r="AL61" s="1">
        <v>0</v>
      </c>
      <c r="AM61" s="1">
        <v>12</v>
      </c>
      <c r="AN61" s="1">
        <v>11</v>
      </c>
      <c r="AO61" s="1">
        <v>1</v>
      </c>
      <c r="AP61" s="1">
        <v>91.67</v>
      </c>
      <c r="AQ61" s="1">
        <v>23</v>
      </c>
      <c r="AR61" s="1">
        <v>18</v>
      </c>
      <c r="AS61" s="1">
        <v>5</v>
      </c>
      <c r="AT61" s="1">
        <v>78.260000000000005</v>
      </c>
      <c r="AU61" s="1">
        <v>0.92</v>
      </c>
      <c r="AV61" s="1">
        <v>0.13</v>
      </c>
      <c r="AW61" s="1">
        <v>0.7</v>
      </c>
      <c r="AX61" s="1">
        <v>90.59</v>
      </c>
      <c r="AY61" s="1">
        <v>17031</v>
      </c>
      <c r="AZ61" s="1">
        <v>2002</v>
      </c>
      <c r="BA61" s="1">
        <v>96</v>
      </c>
      <c r="BB61" s="1">
        <v>138</v>
      </c>
      <c r="BC61" s="1">
        <v>104</v>
      </c>
      <c r="BD61" s="1">
        <v>2</v>
      </c>
      <c r="BE61" s="1">
        <v>44</v>
      </c>
      <c r="BF61" s="1">
        <v>35</v>
      </c>
      <c r="BG61" s="1">
        <v>0</v>
      </c>
      <c r="BH61" s="1">
        <v>0</v>
      </c>
      <c r="BI61" s="1">
        <v>0</v>
      </c>
    </row>
    <row r="62" spans="1:61" x14ac:dyDescent="0.2">
      <c r="A62" s="1" t="s">
        <v>160</v>
      </c>
      <c r="B62" s="1">
        <v>7.6561197983695296E+16</v>
      </c>
      <c r="C62" s="1">
        <v>8</v>
      </c>
      <c r="D62" s="1">
        <v>169</v>
      </c>
      <c r="E62" s="1">
        <v>26</v>
      </c>
      <c r="F62" s="1">
        <v>123</v>
      </c>
      <c r="G62" s="1">
        <f t="shared" si="6"/>
        <v>1.3739837398373984</v>
      </c>
      <c r="H62" s="1">
        <v>70</v>
      </c>
      <c r="I62" s="1">
        <v>41.42</v>
      </c>
      <c r="J62" s="1">
        <v>202</v>
      </c>
      <c r="K62" s="1">
        <v>1.23</v>
      </c>
      <c r="L62" s="1">
        <v>0</v>
      </c>
      <c r="M62" s="1">
        <v>2</v>
      </c>
      <c r="N62" s="1">
        <v>12</v>
      </c>
      <c r="O62" s="1">
        <v>29</v>
      </c>
      <c r="P62" s="1">
        <v>69</v>
      </c>
      <c r="Q62" s="1">
        <f t="shared" si="7"/>
        <v>0</v>
      </c>
      <c r="R62" s="1">
        <f t="shared" si="8"/>
        <v>9.9009900990099011E-3</v>
      </c>
      <c r="S62" s="1">
        <f t="shared" si="9"/>
        <v>5.9405940594059403E-2</v>
      </c>
      <c r="T62" s="1">
        <f t="shared" si="10"/>
        <v>0.14356435643564355</v>
      </c>
      <c r="U62" s="1">
        <f t="shared" si="11"/>
        <v>0.34158415841584161</v>
      </c>
      <c r="V62" s="1">
        <v>33</v>
      </c>
      <c r="W62" s="1">
        <v>21</v>
      </c>
      <c r="X62" s="1">
        <v>1</v>
      </c>
      <c r="Y62" s="1">
        <v>1</v>
      </c>
      <c r="Z62" s="1">
        <v>16</v>
      </c>
      <c r="AA62" s="1">
        <v>6</v>
      </c>
      <c r="AB62" s="1">
        <v>1</v>
      </c>
      <c r="AC62" s="1">
        <v>2</v>
      </c>
      <c r="AD62" s="1">
        <v>26</v>
      </c>
      <c r="AE62" s="1">
        <v>401</v>
      </c>
      <c r="AF62" s="1">
        <v>31</v>
      </c>
      <c r="AG62" s="1">
        <v>1</v>
      </c>
      <c r="AH62" s="1">
        <v>2</v>
      </c>
      <c r="AI62" s="1">
        <v>4</v>
      </c>
      <c r="AJ62" s="1">
        <v>1</v>
      </c>
      <c r="AK62" s="1">
        <v>0</v>
      </c>
      <c r="AL62" s="1">
        <v>0</v>
      </c>
      <c r="AM62" s="1">
        <v>9</v>
      </c>
      <c r="AN62" s="1">
        <v>7</v>
      </c>
      <c r="AO62" s="1">
        <v>2</v>
      </c>
      <c r="AP62" s="1">
        <v>77.78</v>
      </c>
      <c r="AQ62" s="1">
        <v>20</v>
      </c>
      <c r="AR62" s="1">
        <v>15</v>
      </c>
      <c r="AS62" s="1">
        <v>5</v>
      </c>
      <c r="AT62" s="1">
        <v>75</v>
      </c>
      <c r="AU62" s="1">
        <v>1.37</v>
      </c>
      <c r="AV62" s="1">
        <v>0.13</v>
      </c>
      <c r="AW62" s="1">
        <v>0.61</v>
      </c>
      <c r="AX62" s="1">
        <v>109.03</v>
      </c>
      <c r="AY62" s="1">
        <v>22024</v>
      </c>
      <c r="AZ62" s="1">
        <v>2062</v>
      </c>
      <c r="BA62" s="1">
        <v>132</v>
      </c>
      <c r="BB62" s="1">
        <v>73</v>
      </c>
      <c r="BC62" s="1">
        <v>25</v>
      </c>
      <c r="BD62" s="1">
        <v>5</v>
      </c>
      <c r="BE62" s="1">
        <v>29</v>
      </c>
      <c r="BF62" s="1">
        <v>22</v>
      </c>
      <c r="BG62" s="1">
        <v>0</v>
      </c>
      <c r="BH62" s="1">
        <v>0</v>
      </c>
      <c r="BI62" s="1">
        <v>0</v>
      </c>
    </row>
    <row r="63" spans="1:61" x14ac:dyDescent="0.2">
      <c r="A63" s="1" t="s">
        <v>172</v>
      </c>
      <c r="B63" s="1">
        <v>7.6561198004855008E+16</v>
      </c>
      <c r="C63" s="1">
        <v>6</v>
      </c>
      <c r="D63" s="1">
        <v>112</v>
      </c>
      <c r="E63" s="1">
        <v>20</v>
      </c>
      <c r="F63" s="1">
        <v>94</v>
      </c>
      <c r="G63" s="1">
        <f t="shared" si="6"/>
        <v>1.1914893617021276</v>
      </c>
      <c r="H63" s="1">
        <v>54</v>
      </c>
      <c r="I63" s="1">
        <v>48.21</v>
      </c>
      <c r="J63" s="1">
        <v>149</v>
      </c>
      <c r="K63" s="1">
        <v>1.08</v>
      </c>
      <c r="L63" s="1">
        <v>0</v>
      </c>
      <c r="M63" s="1">
        <v>1</v>
      </c>
      <c r="N63" s="1">
        <v>2</v>
      </c>
      <c r="O63" s="1">
        <v>24</v>
      </c>
      <c r="P63" s="1">
        <v>56</v>
      </c>
      <c r="Q63" s="1">
        <f t="shared" si="7"/>
        <v>0</v>
      </c>
      <c r="R63" s="1">
        <f t="shared" si="8"/>
        <v>6.7114093959731542E-3</v>
      </c>
      <c r="S63" s="1">
        <f t="shared" si="9"/>
        <v>1.3422818791946308E-2</v>
      </c>
      <c r="T63" s="1">
        <f t="shared" si="10"/>
        <v>0.16107382550335569</v>
      </c>
      <c r="U63" s="1">
        <f t="shared" si="11"/>
        <v>0.37583892617449666</v>
      </c>
      <c r="V63" s="1">
        <v>19</v>
      </c>
      <c r="W63" s="1">
        <v>15</v>
      </c>
      <c r="X63" s="1">
        <v>1</v>
      </c>
      <c r="Y63" s="1">
        <v>0</v>
      </c>
      <c r="Z63" s="1">
        <v>15</v>
      </c>
      <c r="AA63" s="1">
        <v>5</v>
      </c>
      <c r="AB63" s="1">
        <v>4</v>
      </c>
      <c r="AC63" s="1">
        <v>2</v>
      </c>
      <c r="AD63" s="1">
        <v>15</v>
      </c>
      <c r="AE63" s="1">
        <v>281</v>
      </c>
      <c r="AF63" s="1">
        <v>11</v>
      </c>
      <c r="AG63" s="1">
        <v>1</v>
      </c>
      <c r="AH63" s="1">
        <v>2</v>
      </c>
      <c r="AI63" s="1">
        <v>0</v>
      </c>
      <c r="AJ63" s="1">
        <v>0</v>
      </c>
      <c r="AK63" s="1">
        <v>0</v>
      </c>
      <c r="AL63" s="1">
        <v>0</v>
      </c>
      <c r="AM63" s="1">
        <v>16</v>
      </c>
      <c r="AN63" s="1">
        <v>11</v>
      </c>
      <c r="AO63" s="1">
        <v>5</v>
      </c>
      <c r="AP63" s="1">
        <v>68.75</v>
      </c>
      <c r="AQ63" s="1">
        <v>28</v>
      </c>
      <c r="AR63" s="1">
        <v>16</v>
      </c>
      <c r="AS63" s="1">
        <v>12</v>
      </c>
      <c r="AT63" s="1">
        <v>57.14</v>
      </c>
      <c r="AU63" s="1">
        <v>1.19</v>
      </c>
      <c r="AV63" s="1">
        <v>0.13</v>
      </c>
      <c r="AW63" s="1">
        <v>0.63</v>
      </c>
      <c r="AX63" s="1">
        <v>105.42</v>
      </c>
      <c r="AY63" s="1">
        <v>15707</v>
      </c>
      <c r="AZ63" s="1">
        <v>1736</v>
      </c>
      <c r="BA63" s="1">
        <v>109</v>
      </c>
      <c r="BB63" s="1">
        <v>74</v>
      </c>
      <c r="BC63" s="1">
        <v>21</v>
      </c>
      <c r="BD63" s="1">
        <v>7</v>
      </c>
      <c r="BE63" s="1">
        <v>29</v>
      </c>
      <c r="BF63" s="1">
        <v>17</v>
      </c>
      <c r="BG63" s="1">
        <v>0</v>
      </c>
      <c r="BH63" s="1">
        <v>0</v>
      </c>
      <c r="BI63" s="1">
        <v>0</v>
      </c>
    </row>
    <row r="64" spans="1:61" x14ac:dyDescent="0.2">
      <c r="A64" s="1" t="s">
        <v>200</v>
      </c>
      <c r="B64" s="1">
        <v>7.6561198106907296E+16</v>
      </c>
      <c r="C64" s="1">
        <v>5</v>
      </c>
      <c r="D64" s="1">
        <v>90</v>
      </c>
      <c r="E64" s="1">
        <v>29</v>
      </c>
      <c r="F64" s="1">
        <v>100</v>
      </c>
      <c r="G64" s="1">
        <f t="shared" si="6"/>
        <v>0.9</v>
      </c>
      <c r="H64" s="1">
        <v>42</v>
      </c>
      <c r="I64" s="1">
        <v>46.67</v>
      </c>
      <c r="J64" s="1">
        <v>137</v>
      </c>
      <c r="K64" s="1">
        <v>0.91</v>
      </c>
      <c r="L64" s="1">
        <v>0</v>
      </c>
      <c r="M64" s="1">
        <v>0</v>
      </c>
      <c r="N64" s="1">
        <v>6</v>
      </c>
      <c r="O64" s="1">
        <v>17</v>
      </c>
      <c r="P64" s="1">
        <v>38</v>
      </c>
      <c r="Q64" s="1">
        <f t="shared" si="7"/>
        <v>0</v>
      </c>
      <c r="R64" s="1">
        <f t="shared" si="8"/>
        <v>0</v>
      </c>
      <c r="S64" s="1">
        <f t="shared" si="9"/>
        <v>4.3795620437956206E-2</v>
      </c>
      <c r="T64" s="1">
        <f t="shared" si="10"/>
        <v>0.12408759124087591</v>
      </c>
      <c r="U64" s="1">
        <f t="shared" si="11"/>
        <v>0.27737226277372262</v>
      </c>
      <c r="V64" s="1">
        <v>13</v>
      </c>
      <c r="W64" s="1">
        <v>12</v>
      </c>
      <c r="X64" s="1">
        <v>0</v>
      </c>
      <c r="Y64" s="1">
        <v>1</v>
      </c>
      <c r="Z64" s="1">
        <v>15</v>
      </c>
      <c r="AA64" s="1">
        <v>4</v>
      </c>
      <c r="AB64" s="1">
        <v>2</v>
      </c>
      <c r="AC64" s="1">
        <v>2</v>
      </c>
      <c r="AD64" s="1">
        <v>11</v>
      </c>
      <c r="AE64" s="1">
        <v>233</v>
      </c>
      <c r="AF64" s="1">
        <v>23</v>
      </c>
      <c r="AG64" s="1">
        <v>3</v>
      </c>
      <c r="AH64" s="1">
        <v>1</v>
      </c>
      <c r="AI64" s="1">
        <v>1</v>
      </c>
      <c r="AJ64" s="1">
        <v>1</v>
      </c>
      <c r="AK64" s="1">
        <v>0</v>
      </c>
      <c r="AL64" s="1">
        <v>0</v>
      </c>
      <c r="AM64" s="1">
        <v>9</v>
      </c>
      <c r="AN64" s="1">
        <v>7</v>
      </c>
      <c r="AO64" s="1">
        <v>2</v>
      </c>
      <c r="AP64" s="1">
        <v>77.78</v>
      </c>
      <c r="AQ64" s="1">
        <v>12</v>
      </c>
      <c r="AR64" s="1">
        <v>8</v>
      </c>
      <c r="AS64" s="1">
        <v>4</v>
      </c>
      <c r="AT64" s="1">
        <v>66.67</v>
      </c>
      <c r="AU64" s="1">
        <v>0.9</v>
      </c>
      <c r="AV64" s="1">
        <v>0.21</v>
      </c>
      <c r="AW64" s="1">
        <v>0.73</v>
      </c>
      <c r="AX64" s="1">
        <v>108.14</v>
      </c>
      <c r="AY64" s="1">
        <v>14815</v>
      </c>
      <c r="AZ64" s="1">
        <v>1489</v>
      </c>
      <c r="BA64" s="1">
        <v>115</v>
      </c>
      <c r="BB64" s="1">
        <v>89</v>
      </c>
      <c r="BC64" s="1">
        <v>72</v>
      </c>
      <c r="BD64" s="1">
        <v>4</v>
      </c>
      <c r="BE64" s="1">
        <v>18</v>
      </c>
      <c r="BF64" s="1">
        <v>25</v>
      </c>
      <c r="BG64" s="1">
        <v>0</v>
      </c>
      <c r="BH64" s="1">
        <v>0</v>
      </c>
      <c r="BI64" s="1">
        <v>0</v>
      </c>
    </row>
    <row r="65" spans="1:61" x14ac:dyDescent="0.2">
      <c r="A65" s="1" t="s">
        <v>234</v>
      </c>
      <c r="B65" s="1">
        <v>7.65611980045044E+16</v>
      </c>
      <c r="C65" s="1">
        <v>1</v>
      </c>
      <c r="D65" s="1">
        <v>14</v>
      </c>
      <c r="E65" s="1">
        <v>6</v>
      </c>
      <c r="F65" s="1">
        <v>20</v>
      </c>
      <c r="G65" s="1">
        <f t="shared" si="6"/>
        <v>0.7</v>
      </c>
      <c r="H65" s="1">
        <v>4</v>
      </c>
      <c r="I65" s="1">
        <v>28.57</v>
      </c>
      <c r="J65" s="1">
        <v>29</v>
      </c>
      <c r="K65" s="1">
        <v>0.72</v>
      </c>
      <c r="L65" s="1">
        <v>0</v>
      </c>
      <c r="M65" s="1">
        <v>0</v>
      </c>
      <c r="N65" s="1">
        <v>1</v>
      </c>
      <c r="O65" s="1">
        <v>1</v>
      </c>
      <c r="P65" s="1">
        <v>9</v>
      </c>
      <c r="Q65" s="1">
        <f t="shared" si="7"/>
        <v>0</v>
      </c>
      <c r="R65" s="1">
        <f t="shared" si="8"/>
        <v>0</v>
      </c>
      <c r="S65" s="1">
        <f t="shared" si="9"/>
        <v>3.4482758620689655E-2</v>
      </c>
      <c r="T65" s="1">
        <f t="shared" si="10"/>
        <v>3.4482758620689655E-2</v>
      </c>
      <c r="U65" s="1">
        <f t="shared" si="11"/>
        <v>0.31034482758620691</v>
      </c>
      <c r="V65" s="1">
        <v>0</v>
      </c>
      <c r="W65" s="1">
        <v>3</v>
      </c>
      <c r="X65" s="1">
        <v>0</v>
      </c>
      <c r="Y65" s="1">
        <v>0</v>
      </c>
      <c r="Z65" s="1">
        <v>1</v>
      </c>
      <c r="AA65" s="1">
        <v>4</v>
      </c>
      <c r="AB65" s="1">
        <v>0</v>
      </c>
      <c r="AC65" s="1">
        <v>1</v>
      </c>
      <c r="AD65" s="1">
        <v>1</v>
      </c>
      <c r="AE65" s="1">
        <v>43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2</v>
      </c>
      <c r="AN65" s="1">
        <v>2</v>
      </c>
      <c r="AO65" s="1">
        <v>0</v>
      </c>
      <c r="AP65" s="1">
        <v>100</v>
      </c>
      <c r="AQ65" s="1">
        <v>3</v>
      </c>
      <c r="AR65" s="1">
        <v>3</v>
      </c>
      <c r="AS65" s="1">
        <v>0</v>
      </c>
      <c r="AT65" s="1">
        <v>100</v>
      </c>
      <c r="AU65" s="1">
        <v>0.7</v>
      </c>
      <c r="AV65" s="1">
        <v>0.21</v>
      </c>
      <c r="AW65" s="1">
        <v>0.69</v>
      </c>
      <c r="AX65" s="1">
        <v>79.97</v>
      </c>
      <c r="AY65" s="1">
        <v>2319</v>
      </c>
      <c r="AZ65" s="1">
        <v>281</v>
      </c>
      <c r="BA65" s="1">
        <v>25</v>
      </c>
      <c r="BB65" s="1">
        <v>12</v>
      </c>
      <c r="BC65" s="1">
        <v>2</v>
      </c>
      <c r="BD65" s="1">
        <v>1</v>
      </c>
      <c r="BE65" s="1">
        <v>10</v>
      </c>
      <c r="BF65" s="1">
        <v>5</v>
      </c>
      <c r="BG65" s="1">
        <v>0</v>
      </c>
      <c r="BH65" s="1">
        <v>0</v>
      </c>
      <c r="BI65" s="1">
        <v>0</v>
      </c>
    </row>
    <row r="66" spans="1:61" x14ac:dyDescent="0.2">
      <c r="A66" s="1" t="s">
        <v>170</v>
      </c>
      <c r="B66" s="1">
        <v>7.6561197987713696E+16</v>
      </c>
      <c r="C66" s="1">
        <v>6</v>
      </c>
      <c r="D66" s="1">
        <v>115</v>
      </c>
      <c r="E66" s="1">
        <v>23</v>
      </c>
      <c r="F66" s="1">
        <v>92</v>
      </c>
      <c r="G66" s="1">
        <f t="shared" ref="G66:G97" si="12">D66/F66</f>
        <v>1.25</v>
      </c>
      <c r="H66" s="1">
        <v>33</v>
      </c>
      <c r="I66" s="1">
        <v>28.7</v>
      </c>
      <c r="J66" s="1">
        <v>149</v>
      </c>
      <c r="K66" s="1">
        <v>1.1100000000000001</v>
      </c>
      <c r="L66" s="1">
        <v>0</v>
      </c>
      <c r="M66" s="1">
        <v>1</v>
      </c>
      <c r="N66" s="1">
        <v>6</v>
      </c>
      <c r="O66" s="1">
        <v>20</v>
      </c>
      <c r="P66" s="1">
        <v>53</v>
      </c>
      <c r="Q66" s="1">
        <f t="shared" ref="Q66:Q81" si="13">L66/$J66</f>
        <v>0</v>
      </c>
      <c r="R66" s="1">
        <f t="shared" ref="R66:R81" si="14">M66/$J66</f>
        <v>6.7114093959731542E-3</v>
      </c>
      <c r="S66" s="1">
        <f t="shared" ref="S66:S81" si="15">N66/$J66</f>
        <v>4.0268456375838924E-2</v>
      </c>
      <c r="T66" s="1">
        <f t="shared" ref="T66:T81" si="16">O66/$J66</f>
        <v>0.13422818791946309</v>
      </c>
      <c r="U66" s="1">
        <f t="shared" ref="U66:U81" si="17">P66/$J66</f>
        <v>0.35570469798657717</v>
      </c>
      <c r="V66" s="1">
        <v>15</v>
      </c>
      <c r="W66" s="1">
        <v>13</v>
      </c>
      <c r="X66" s="1">
        <v>0</v>
      </c>
      <c r="Y66" s="1">
        <v>0</v>
      </c>
      <c r="Z66" s="1">
        <v>6</v>
      </c>
      <c r="AA66" s="1">
        <v>4</v>
      </c>
      <c r="AB66" s="1">
        <v>0</v>
      </c>
      <c r="AC66" s="1">
        <v>1</v>
      </c>
      <c r="AD66" s="1">
        <v>14</v>
      </c>
      <c r="AE66" s="1">
        <v>285</v>
      </c>
      <c r="AF66" s="1">
        <v>21</v>
      </c>
      <c r="AG66" s="1">
        <v>2</v>
      </c>
      <c r="AH66" s="1">
        <v>3</v>
      </c>
      <c r="AI66" s="1">
        <v>2</v>
      </c>
      <c r="AJ66" s="1">
        <v>0</v>
      </c>
      <c r="AK66" s="1">
        <v>0</v>
      </c>
      <c r="AL66" s="1">
        <v>0</v>
      </c>
      <c r="AM66" s="1">
        <v>11</v>
      </c>
      <c r="AN66" s="1">
        <v>7</v>
      </c>
      <c r="AO66" s="1">
        <v>4</v>
      </c>
      <c r="AP66" s="1">
        <v>63.64</v>
      </c>
      <c r="AQ66" s="1">
        <v>20</v>
      </c>
      <c r="AR66" s="1">
        <v>13</v>
      </c>
      <c r="AS66" s="1">
        <v>7</v>
      </c>
      <c r="AT66" s="1">
        <v>65</v>
      </c>
      <c r="AU66" s="1">
        <v>1.25</v>
      </c>
      <c r="AV66" s="1">
        <v>0.15</v>
      </c>
      <c r="AW66" s="1">
        <v>0.62</v>
      </c>
      <c r="AX66" s="1">
        <v>118.19</v>
      </c>
      <c r="AY66" s="1">
        <v>17610</v>
      </c>
      <c r="AZ66" s="1">
        <v>893</v>
      </c>
      <c r="BA66" s="1">
        <v>83</v>
      </c>
      <c r="BB66" s="1">
        <v>68</v>
      </c>
      <c r="BC66" s="1">
        <v>23</v>
      </c>
      <c r="BD66" s="1">
        <v>4</v>
      </c>
      <c r="BE66" s="1">
        <v>25</v>
      </c>
      <c r="BF66" s="1">
        <v>19</v>
      </c>
      <c r="BG66" s="1">
        <v>0</v>
      </c>
      <c r="BH66" s="1">
        <v>0</v>
      </c>
      <c r="BI66" s="1">
        <v>0</v>
      </c>
    </row>
    <row r="67" spans="1:61" ht="15" customHeight="1" x14ac:dyDescent="0.2">
      <c r="A67" s="1" t="s">
        <v>217</v>
      </c>
      <c r="B67" s="1">
        <v>7.6561198068342592E+16</v>
      </c>
      <c r="C67" s="1">
        <v>6</v>
      </c>
      <c r="D67" s="1">
        <v>119</v>
      </c>
      <c r="E67" s="1">
        <v>21</v>
      </c>
      <c r="F67" s="1">
        <v>109</v>
      </c>
      <c r="G67" s="1">
        <f t="shared" si="12"/>
        <v>1.0917431192660549</v>
      </c>
      <c r="H67" s="1">
        <v>56</v>
      </c>
      <c r="I67" s="1">
        <v>47.06</v>
      </c>
      <c r="J67" s="1">
        <v>157</v>
      </c>
      <c r="K67" s="1">
        <v>1.08</v>
      </c>
      <c r="L67" s="1">
        <v>0</v>
      </c>
      <c r="M67" s="1">
        <v>1</v>
      </c>
      <c r="N67" s="1">
        <v>4</v>
      </c>
      <c r="O67" s="1">
        <v>27</v>
      </c>
      <c r="P67" s="1">
        <v>49</v>
      </c>
      <c r="Q67" s="1">
        <f t="shared" si="13"/>
        <v>0</v>
      </c>
      <c r="R67" s="1">
        <f t="shared" si="14"/>
        <v>6.369426751592357E-3</v>
      </c>
      <c r="S67" s="1">
        <f t="shared" si="15"/>
        <v>2.5477707006369428E-2</v>
      </c>
      <c r="T67" s="1">
        <f t="shared" si="16"/>
        <v>0.17197452229299362</v>
      </c>
      <c r="U67" s="1">
        <f t="shared" si="17"/>
        <v>0.31210191082802546</v>
      </c>
      <c r="V67" s="1">
        <v>17</v>
      </c>
      <c r="W67" s="1">
        <v>26</v>
      </c>
      <c r="X67" s="1">
        <v>0</v>
      </c>
      <c r="Y67" s="1">
        <v>0</v>
      </c>
      <c r="Z67" s="1">
        <v>10</v>
      </c>
      <c r="AA67" s="1">
        <v>10</v>
      </c>
      <c r="AB67" s="1">
        <v>2</v>
      </c>
      <c r="AC67" s="1">
        <v>5</v>
      </c>
      <c r="AD67" s="1">
        <v>19</v>
      </c>
      <c r="AE67" s="1">
        <v>299</v>
      </c>
      <c r="AF67" s="1">
        <v>6</v>
      </c>
      <c r="AG67" s="1">
        <v>1</v>
      </c>
      <c r="AH67" s="1">
        <v>0</v>
      </c>
      <c r="AI67" s="1">
        <v>0</v>
      </c>
      <c r="AJ67" s="1">
        <v>0</v>
      </c>
      <c r="AK67" s="1">
        <v>1</v>
      </c>
      <c r="AL67" s="1">
        <v>0</v>
      </c>
      <c r="AM67" s="1">
        <v>5</v>
      </c>
      <c r="AN67" s="1">
        <v>4</v>
      </c>
      <c r="AO67" s="1">
        <v>1</v>
      </c>
      <c r="AP67" s="1">
        <v>80</v>
      </c>
      <c r="AQ67" s="1">
        <v>11</v>
      </c>
      <c r="AR67" s="1">
        <v>8</v>
      </c>
      <c r="AS67" s="1">
        <v>3</v>
      </c>
      <c r="AT67" s="1">
        <v>72.73</v>
      </c>
      <c r="AU67" s="1">
        <v>1.0900000000000001</v>
      </c>
      <c r="AV67" s="1">
        <v>0.13</v>
      </c>
      <c r="AW67" s="1">
        <v>0.69</v>
      </c>
      <c r="AX67" s="1">
        <v>101.85</v>
      </c>
      <c r="AY67" s="1">
        <v>15990</v>
      </c>
      <c r="AZ67" s="1">
        <v>1610</v>
      </c>
      <c r="BA67" s="1">
        <v>117</v>
      </c>
      <c r="BB67" s="1">
        <v>71</v>
      </c>
      <c r="BC67" s="1">
        <v>78</v>
      </c>
      <c r="BD67" s="1">
        <v>1</v>
      </c>
      <c r="BE67" s="1">
        <v>7</v>
      </c>
      <c r="BF67" s="1">
        <v>21</v>
      </c>
      <c r="BG67" s="1">
        <v>0</v>
      </c>
      <c r="BH67" s="1">
        <v>0</v>
      </c>
      <c r="BI67" s="1">
        <v>0</v>
      </c>
    </row>
    <row r="68" spans="1:61" x14ac:dyDescent="0.2">
      <c r="A68" s="1" t="s">
        <v>186</v>
      </c>
      <c r="B68" s="1">
        <v>7.6561197991451104E+16</v>
      </c>
      <c r="C68" s="1">
        <v>5</v>
      </c>
      <c r="D68" s="1">
        <v>101</v>
      </c>
      <c r="E68" s="1">
        <v>23</v>
      </c>
      <c r="F68" s="1">
        <v>122</v>
      </c>
      <c r="G68" s="1">
        <f t="shared" si="12"/>
        <v>0.82786885245901642</v>
      </c>
      <c r="H68" s="1">
        <v>42</v>
      </c>
      <c r="I68" s="1">
        <v>41.58</v>
      </c>
      <c r="J68" s="1">
        <v>162</v>
      </c>
      <c r="K68" s="1">
        <v>0.86</v>
      </c>
      <c r="L68" s="1">
        <v>0</v>
      </c>
      <c r="M68" s="1">
        <v>0</v>
      </c>
      <c r="N68" s="1">
        <v>6</v>
      </c>
      <c r="O68" s="1">
        <v>16</v>
      </c>
      <c r="P68" s="1">
        <v>53</v>
      </c>
      <c r="Q68" s="1">
        <f t="shared" si="13"/>
        <v>0</v>
      </c>
      <c r="R68" s="1">
        <f t="shared" si="14"/>
        <v>0</v>
      </c>
      <c r="S68" s="1">
        <f t="shared" si="15"/>
        <v>3.7037037037037035E-2</v>
      </c>
      <c r="T68" s="1">
        <f t="shared" si="16"/>
        <v>9.8765432098765427E-2</v>
      </c>
      <c r="U68" s="1">
        <f t="shared" si="17"/>
        <v>0.3271604938271605</v>
      </c>
      <c r="V68" s="1">
        <v>20</v>
      </c>
      <c r="W68" s="1">
        <v>24</v>
      </c>
      <c r="X68" s="1">
        <v>1</v>
      </c>
      <c r="Y68" s="1">
        <v>0</v>
      </c>
      <c r="Z68" s="1">
        <v>18</v>
      </c>
      <c r="AA68" s="1">
        <v>3</v>
      </c>
      <c r="AB68" s="1">
        <v>1</v>
      </c>
      <c r="AC68" s="1">
        <v>0</v>
      </c>
      <c r="AD68" s="1">
        <v>10</v>
      </c>
      <c r="AE68" s="1">
        <v>245</v>
      </c>
      <c r="AF68" s="1">
        <v>22</v>
      </c>
      <c r="AG68" s="1">
        <v>1</v>
      </c>
      <c r="AH68" s="1">
        <v>3</v>
      </c>
      <c r="AI68" s="1">
        <v>0</v>
      </c>
      <c r="AJ68" s="1">
        <v>1</v>
      </c>
      <c r="AK68" s="1">
        <v>0</v>
      </c>
      <c r="AL68" s="1">
        <v>0</v>
      </c>
      <c r="AM68" s="1">
        <v>8</v>
      </c>
      <c r="AN68" s="1">
        <v>6</v>
      </c>
      <c r="AO68" s="1">
        <v>2</v>
      </c>
      <c r="AP68" s="1">
        <v>75</v>
      </c>
      <c r="AQ68" s="1">
        <v>16</v>
      </c>
      <c r="AR68" s="1">
        <v>10</v>
      </c>
      <c r="AS68" s="1">
        <v>6</v>
      </c>
      <c r="AT68" s="1">
        <v>62.5</v>
      </c>
      <c r="AU68" s="1">
        <v>0.83</v>
      </c>
      <c r="AV68" s="1">
        <v>0.14000000000000001</v>
      </c>
      <c r="AW68" s="1">
        <v>0.75</v>
      </c>
      <c r="AX68" s="1">
        <v>88.86</v>
      </c>
      <c r="AY68" s="1">
        <v>14395</v>
      </c>
      <c r="AZ68" s="1">
        <v>1580</v>
      </c>
      <c r="BA68" s="1">
        <v>120</v>
      </c>
      <c r="BB68" s="1">
        <v>87</v>
      </c>
      <c r="BC68" s="1">
        <v>14</v>
      </c>
      <c r="BD68" s="1">
        <v>0</v>
      </c>
      <c r="BE68" s="1">
        <v>28</v>
      </c>
      <c r="BF68" s="1">
        <v>25</v>
      </c>
      <c r="BG68" s="1">
        <v>0</v>
      </c>
      <c r="BH68" s="1">
        <v>0</v>
      </c>
      <c r="BI68" s="1">
        <v>0</v>
      </c>
    </row>
    <row r="69" spans="1:61" x14ac:dyDescent="0.2">
      <c r="A69" s="1" t="s">
        <v>229</v>
      </c>
      <c r="B69" s="1">
        <v>7.65611980608E+16</v>
      </c>
      <c r="C69" s="1">
        <v>2</v>
      </c>
      <c r="D69" s="1">
        <v>31</v>
      </c>
      <c r="E69" s="1">
        <v>1</v>
      </c>
      <c r="F69" s="1">
        <v>33</v>
      </c>
      <c r="G69" s="1">
        <f t="shared" si="12"/>
        <v>0.93939393939393945</v>
      </c>
      <c r="H69" s="1">
        <v>11</v>
      </c>
      <c r="I69" s="1">
        <v>35.479999999999997</v>
      </c>
      <c r="J69" s="1">
        <v>40</v>
      </c>
      <c r="K69" s="1">
        <v>1</v>
      </c>
      <c r="L69" s="1">
        <v>0</v>
      </c>
      <c r="M69" s="1">
        <v>1</v>
      </c>
      <c r="N69" s="1">
        <v>1</v>
      </c>
      <c r="O69" s="1">
        <v>8</v>
      </c>
      <c r="P69" s="1">
        <v>8</v>
      </c>
      <c r="Q69" s="1">
        <f t="shared" si="13"/>
        <v>0</v>
      </c>
      <c r="R69" s="1">
        <f t="shared" si="14"/>
        <v>2.5000000000000001E-2</v>
      </c>
      <c r="S69" s="1">
        <f t="shared" si="15"/>
        <v>2.5000000000000001E-2</v>
      </c>
      <c r="T69" s="1">
        <f t="shared" si="16"/>
        <v>0.2</v>
      </c>
      <c r="U69" s="1">
        <f t="shared" si="17"/>
        <v>0.2</v>
      </c>
      <c r="V69" s="1">
        <v>7</v>
      </c>
      <c r="W69" s="1">
        <v>7</v>
      </c>
      <c r="X69" s="1">
        <v>0</v>
      </c>
      <c r="Y69" s="1">
        <v>0</v>
      </c>
      <c r="Z69" s="1">
        <v>0</v>
      </c>
      <c r="AA69" s="1">
        <v>1</v>
      </c>
      <c r="AB69" s="1">
        <v>2</v>
      </c>
      <c r="AC69" s="1">
        <v>0</v>
      </c>
      <c r="AD69" s="1">
        <v>3</v>
      </c>
      <c r="AE69" s="1">
        <v>68</v>
      </c>
      <c r="AF69" s="1">
        <v>6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1</v>
      </c>
      <c r="AN69" s="1">
        <v>1</v>
      </c>
      <c r="AO69" s="1">
        <v>0</v>
      </c>
      <c r="AP69" s="1">
        <v>100</v>
      </c>
      <c r="AQ69" s="1">
        <v>6</v>
      </c>
      <c r="AR69" s="1">
        <v>3</v>
      </c>
      <c r="AS69" s="1">
        <v>3</v>
      </c>
      <c r="AT69" s="1">
        <v>50</v>
      </c>
      <c r="AU69" s="1">
        <v>0.94</v>
      </c>
      <c r="AV69" s="1">
        <v>0.02</v>
      </c>
      <c r="AW69" s="1">
        <v>0.82</v>
      </c>
      <c r="AX69" s="1">
        <v>111.62</v>
      </c>
      <c r="AY69" s="1">
        <v>4465</v>
      </c>
      <c r="AZ69" s="1">
        <v>165</v>
      </c>
      <c r="BA69" s="1">
        <v>19</v>
      </c>
      <c r="BB69" s="1">
        <v>8</v>
      </c>
      <c r="BC69" s="1">
        <v>6</v>
      </c>
      <c r="BD69" s="1">
        <v>1</v>
      </c>
      <c r="BE69" s="1">
        <v>2</v>
      </c>
      <c r="BF69" s="1">
        <v>3</v>
      </c>
      <c r="BG69" s="1">
        <v>0</v>
      </c>
      <c r="BH69" s="1">
        <v>1</v>
      </c>
      <c r="BI69" s="1">
        <v>0</v>
      </c>
    </row>
    <row r="70" spans="1:61" x14ac:dyDescent="0.2">
      <c r="A70" s="1" t="s">
        <v>168</v>
      </c>
      <c r="B70" s="1">
        <v>7.6561198039986592E+16</v>
      </c>
      <c r="C70" s="1">
        <v>9</v>
      </c>
      <c r="D70" s="1">
        <v>234</v>
      </c>
      <c r="E70" s="1">
        <v>30</v>
      </c>
      <c r="F70" s="1">
        <v>152</v>
      </c>
      <c r="G70" s="1">
        <f t="shared" si="12"/>
        <v>1.5394736842105263</v>
      </c>
      <c r="H70" s="1">
        <v>94</v>
      </c>
      <c r="I70" s="1">
        <v>40.17</v>
      </c>
      <c r="J70" s="1">
        <v>263</v>
      </c>
      <c r="K70" s="1">
        <v>1.37</v>
      </c>
      <c r="L70" s="1">
        <v>0</v>
      </c>
      <c r="M70" s="1">
        <v>2</v>
      </c>
      <c r="N70" s="1">
        <v>20</v>
      </c>
      <c r="O70" s="1">
        <v>47</v>
      </c>
      <c r="P70" s="1">
        <v>74</v>
      </c>
      <c r="Q70" s="1">
        <f t="shared" si="13"/>
        <v>0</v>
      </c>
      <c r="R70" s="1">
        <f t="shared" si="14"/>
        <v>7.6045627376425855E-3</v>
      </c>
      <c r="S70" s="1">
        <f t="shared" si="15"/>
        <v>7.6045627376425853E-2</v>
      </c>
      <c r="T70" s="1">
        <f t="shared" si="16"/>
        <v>0.17870722433460076</v>
      </c>
      <c r="U70" s="1">
        <f t="shared" si="17"/>
        <v>0.28136882129277568</v>
      </c>
      <c r="V70" s="1">
        <v>30</v>
      </c>
      <c r="W70" s="1">
        <v>31</v>
      </c>
      <c r="X70" s="1">
        <v>1</v>
      </c>
      <c r="Y70" s="1">
        <v>0</v>
      </c>
      <c r="Z70" s="1">
        <v>30</v>
      </c>
      <c r="AA70" s="1">
        <v>10</v>
      </c>
      <c r="AB70" s="1">
        <v>6</v>
      </c>
      <c r="AC70" s="1">
        <v>4</v>
      </c>
      <c r="AD70" s="1">
        <v>36</v>
      </c>
      <c r="AE70" s="1">
        <v>567</v>
      </c>
      <c r="AF70" s="1">
        <v>29</v>
      </c>
      <c r="AG70" s="1">
        <v>8</v>
      </c>
      <c r="AH70" s="1">
        <v>2</v>
      </c>
      <c r="AI70" s="1">
        <v>1</v>
      </c>
      <c r="AJ70" s="1">
        <v>1</v>
      </c>
      <c r="AK70" s="1">
        <v>0</v>
      </c>
      <c r="AL70" s="1">
        <v>0</v>
      </c>
      <c r="AM70" s="1">
        <v>5</v>
      </c>
      <c r="AN70" s="1">
        <v>3</v>
      </c>
      <c r="AO70" s="1">
        <v>2</v>
      </c>
      <c r="AP70" s="1">
        <v>60</v>
      </c>
      <c r="AQ70" s="1">
        <v>22</v>
      </c>
      <c r="AR70" s="1">
        <v>19</v>
      </c>
      <c r="AS70" s="1">
        <v>3</v>
      </c>
      <c r="AT70" s="1">
        <v>86.36</v>
      </c>
      <c r="AU70" s="1">
        <v>1.54</v>
      </c>
      <c r="AV70" s="1">
        <v>0.11</v>
      </c>
      <c r="AW70" s="1">
        <v>0.57999999999999996</v>
      </c>
      <c r="AX70" s="1">
        <v>121.44</v>
      </c>
      <c r="AY70" s="1">
        <v>31939</v>
      </c>
      <c r="AZ70" s="1">
        <v>2469</v>
      </c>
      <c r="BA70" s="1">
        <v>316</v>
      </c>
      <c r="BB70" s="1">
        <v>177</v>
      </c>
      <c r="BC70" s="1">
        <v>50</v>
      </c>
      <c r="BD70" s="1">
        <v>1</v>
      </c>
      <c r="BE70" s="1">
        <v>61</v>
      </c>
      <c r="BF70" s="1">
        <v>40</v>
      </c>
      <c r="BG70" s="1">
        <v>0</v>
      </c>
      <c r="BH70" s="1">
        <v>0</v>
      </c>
      <c r="BI70" s="1">
        <v>0</v>
      </c>
    </row>
    <row r="71" spans="1:61" x14ac:dyDescent="0.2">
      <c r="A71" s="1" t="s">
        <v>189</v>
      </c>
      <c r="B71" s="1">
        <v>7.6561197988539104E+16</v>
      </c>
      <c r="C71" s="1">
        <v>5</v>
      </c>
      <c r="D71" s="1">
        <v>114</v>
      </c>
      <c r="E71" s="1">
        <v>13</v>
      </c>
      <c r="F71" s="1">
        <v>109</v>
      </c>
      <c r="G71" s="1">
        <f t="shared" si="12"/>
        <v>1.0458715596330275</v>
      </c>
      <c r="H71" s="1">
        <v>39</v>
      </c>
      <c r="I71" s="1">
        <v>34.21</v>
      </c>
      <c r="J71" s="1">
        <v>162</v>
      </c>
      <c r="K71" s="1">
        <v>0.92</v>
      </c>
      <c r="L71" s="1">
        <v>0</v>
      </c>
      <c r="M71" s="1">
        <v>1</v>
      </c>
      <c r="N71" s="1">
        <v>4</v>
      </c>
      <c r="O71" s="1">
        <v>21</v>
      </c>
      <c r="P71" s="1">
        <v>58</v>
      </c>
      <c r="Q71" s="1">
        <f t="shared" si="13"/>
        <v>0</v>
      </c>
      <c r="R71" s="1">
        <f t="shared" si="14"/>
        <v>6.1728395061728392E-3</v>
      </c>
      <c r="S71" s="1">
        <f t="shared" si="15"/>
        <v>2.4691358024691357E-2</v>
      </c>
      <c r="T71" s="1">
        <f t="shared" si="16"/>
        <v>0.12962962962962962</v>
      </c>
      <c r="U71" s="1">
        <f t="shared" si="17"/>
        <v>0.35802469135802467</v>
      </c>
      <c r="V71" s="1">
        <v>20</v>
      </c>
      <c r="W71" s="1">
        <v>13</v>
      </c>
      <c r="X71" s="1">
        <v>1</v>
      </c>
      <c r="Y71" s="1">
        <v>0</v>
      </c>
      <c r="Z71" s="1">
        <v>12</v>
      </c>
      <c r="AA71" s="1">
        <v>12</v>
      </c>
      <c r="AB71" s="1">
        <v>4</v>
      </c>
      <c r="AC71" s="1">
        <v>5</v>
      </c>
      <c r="AD71" s="1">
        <v>18</v>
      </c>
      <c r="AE71" s="1">
        <v>291</v>
      </c>
      <c r="AF71" s="1">
        <v>20</v>
      </c>
      <c r="AG71" s="1">
        <v>2</v>
      </c>
      <c r="AH71" s="1">
        <v>4</v>
      </c>
      <c r="AI71" s="1">
        <v>0</v>
      </c>
      <c r="AJ71" s="1">
        <v>1</v>
      </c>
      <c r="AK71" s="1">
        <v>1</v>
      </c>
      <c r="AL71" s="1">
        <v>0</v>
      </c>
      <c r="AM71" s="1">
        <v>4</v>
      </c>
      <c r="AN71" s="1">
        <v>3</v>
      </c>
      <c r="AO71" s="1">
        <v>1</v>
      </c>
      <c r="AP71" s="1">
        <v>75</v>
      </c>
      <c r="AQ71" s="1">
        <v>19</v>
      </c>
      <c r="AR71" s="1">
        <v>11</v>
      </c>
      <c r="AS71" s="1">
        <v>8</v>
      </c>
      <c r="AT71" s="1">
        <v>57.89</v>
      </c>
      <c r="AU71" s="1">
        <v>1.05</v>
      </c>
      <c r="AV71" s="1">
        <v>0.08</v>
      </c>
      <c r="AW71" s="1">
        <v>0.67</v>
      </c>
      <c r="AX71" s="1">
        <v>105.22</v>
      </c>
      <c r="AY71" s="1">
        <v>17045</v>
      </c>
      <c r="AZ71" s="1">
        <v>769</v>
      </c>
      <c r="BA71" s="1">
        <v>104</v>
      </c>
      <c r="BB71" s="1">
        <v>55</v>
      </c>
      <c r="BC71" s="1">
        <v>18</v>
      </c>
      <c r="BD71" s="1">
        <v>2</v>
      </c>
      <c r="BE71" s="1">
        <v>22</v>
      </c>
      <c r="BF71" s="1">
        <v>12</v>
      </c>
      <c r="BG71" s="1">
        <v>0</v>
      </c>
      <c r="BH71" s="1">
        <v>0</v>
      </c>
      <c r="BI71" s="1">
        <v>0</v>
      </c>
    </row>
    <row r="72" spans="1:61" x14ac:dyDescent="0.2">
      <c r="A72" s="1" t="s">
        <v>173</v>
      </c>
      <c r="B72" s="1">
        <v>7.6561197978328E+16</v>
      </c>
      <c r="C72" s="1">
        <v>6</v>
      </c>
      <c r="D72" s="1">
        <v>109</v>
      </c>
      <c r="E72" s="1">
        <v>23</v>
      </c>
      <c r="F72" s="1">
        <v>94</v>
      </c>
      <c r="G72" s="1">
        <f t="shared" si="12"/>
        <v>1.1595744680851063</v>
      </c>
      <c r="H72" s="1">
        <v>40</v>
      </c>
      <c r="I72" s="1">
        <v>36.700000000000003</v>
      </c>
      <c r="J72" s="1">
        <v>149</v>
      </c>
      <c r="K72" s="1">
        <v>1.1399999999999999</v>
      </c>
      <c r="L72" s="1">
        <v>0</v>
      </c>
      <c r="M72" s="1">
        <v>1</v>
      </c>
      <c r="N72" s="1">
        <v>8</v>
      </c>
      <c r="O72" s="1">
        <v>24</v>
      </c>
      <c r="P72" s="1">
        <v>35</v>
      </c>
      <c r="Q72" s="1">
        <f t="shared" si="13"/>
        <v>0</v>
      </c>
      <c r="R72" s="1">
        <f t="shared" si="14"/>
        <v>6.7114093959731542E-3</v>
      </c>
      <c r="S72" s="1">
        <f t="shared" si="15"/>
        <v>5.3691275167785234E-2</v>
      </c>
      <c r="T72" s="1">
        <f t="shared" si="16"/>
        <v>0.16107382550335569</v>
      </c>
      <c r="U72" s="1">
        <f t="shared" si="17"/>
        <v>0.2348993288590604</v>
      </c>
      <c r="V72" s="1">
        <v>14</v>
      </c>
      <c r="W72" s="1">
        <v>15</v>
      </c>
      <c r="X72" s="1">
        <v>1</v>
      </c>
      <c r="Y72" s="1">
        <v>0</v>
      </c>
      <c r="Z72" s="1">
        <v>9</v>
      </c>
      <c r="AA72" s="1">
        <v>8</v>
      </c>
      <c r="AB72" s="1">
        <v>3</v>
      </c>
      <c r="AC72" s="1">
        <v>5</v>
      </c>
      <c r="AD72" s="1">
        <v>25</v>
      </c>
      <c r="AE72" s="1">
        <v>280</v>
      </c>
      <c r="AF72" s="1">
        <v>9</v>
      </c>
      <c r="AG72" s="1">
        <v>2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  <c r="AM72" s="1">
        <v>4</v>
      </c>
      <c r="AN72" s="1">
        <v>3</v>
      </c>
      <c r="AO72" s="1">
        <v>1</v>
      </c>
      <c r="AP72" s="1">
        <v>75</v>
      </c>
      <c r="AQ72" s="1">
        <v>11</v>
      </c>
      <c r="AR72" s="1">
        <v>9</v>
      </c>
      <c r="AS72" s="1">
        <v>2</v>
      </c>
      <c r="AT72" s="1">
        <v>81.819999999999993</v>
      </c>
      <c r="AU72" s="1">
        <v>1.1599999999999999</v>
      </c>
      <c r="AV72" s="1">
        <v>0.15</v>
      </c>
      <c r="AW72" s="1">
        <v>0.63</v>
      </c>
      <c r="AX72" s="1">
        <v>102.58</v>
      </c>
      <c r="AY72" s="1">
        <v>15284</v>
      </c>
      <c r="AZ72" s="1">
        <v>1561</v>
      </c>
      <c r="BA72" s="1">
        <v>83</v>
      </c>
      <c r="BB72" s="1">
        <v>78</v>
      </c>
      <c r="BC72" s="1">
        <v>22</v>
      </c>
      <c r="BD72" s="1">
        <v>1</v>
      </c>
      <c r="BE72" s="1">
        <v>33</v>
      </c>
      <c r="BF72" s="1">
        <v>17</v>
      </c>
      <c r="BG72" s="1">
        <v>0</v>
      </c>
      <c r="BH72" s="1">
        <v>0</v>
      </c>
      <c r="BI72" s="1">
        <v>0</v>
      </c>
    </row>
    <row r="73" spans="1:61" x14ac:dyDescent="0.2">
      <c r="A73" s="1" t="s">
        <v>193</v>
      </c>
      <c r="B73" s="1">
        <v>7.6561197979126096E+16</v>
      </c>
      <c r="C73" s="1">
        <v>8</v>
      </c>
      <c r="D73" s="1">
        <v>145</v>
      </c>
      <c r="E73" s="1">
        <v>31</v>
      </c>
      <c r="F73" s="1">
        <v>133</v>
      </c>
      <c r="G73" s="1">
        <f t="shared" si="12"/>
        <v>1.0902255639097744</v>
      </c>
      <c r="H73" s="1">
        <v>69</v>
      </c>
      <c r="I73" s="1">
        <v>47.59</v>
      </c>
      <c r="J73" s="1">
        <v>199</v>
      </c>
      <c r="K73" s="1">
        <v>1.04</v>
      </c>
      <c r="L73" s="1">
        <v>0</v>
      </c>
      <c r="M73" s="1">
        <v>3</v>
      </c>
      <c r="N73" s="1">
        <v>7</v>
      </c>
      <c r="O73" s="1">
        <v>28</v>
      </c>
      <c r="P73" s="1">
        <v>58</v>
      </c>
      <c r="Q73" s="1">
        <f t="shared" si="13"/>
        <v>0</v>
      </c>
      <c r="R73" s="1">
        <f t="shared" si="14"/>
        <v>1.507537688442211E-2</v>
      </c>
      <c r="S73" s="1">
        <f t="shared" si="15"/>
        <v>3.5175879396984924E-2</v>
      </c>
      <c r="T73" s="1">
        <f t="shared" si="16"/>
        <v>0.1407035175879397</v>
      </c>
      <c r="U73" s="1">
        <f t="shared" si="17"/>
        <v>0.29145728643216079</v>
      </c>
      <c r="V73" s="1">
        <v>27</v>
      </c>
      <c r="W73" s="1">
        <v>28</v>
      </c>
      <c r="X73" s="1">
        <v>1</v>
      </c>
      <c r="Y73" s="1">
        <v>0</v>
      </c>
      <c r="Z73" s="1">
        <v>38</v>
      </c>
      <c r="AA73" s="1">
        <v>16</v>
      </c>
      <c r="AB73" s="1">
        <v>0</v>
      </c>
      <c r="AC73" s="1">
        <v>3</v>
      </c>
      <c r="AD73" s="1">
        <v>19</v>
      </c>
      <c r="AE73" s="1">
        <v>369</v>
      </c>
      <c r="AF73" s="1">
        <v>19</v>
      </c>
      <c r="AG73" s="1">
        <v>2</v>
      </c>
      <c r="AH73" s="1">
        <v>1</v>
      </c>
      <c r="AI73" s="1">
        <v>1</v>
      </c>
      <c r="AJ73" s="1">
        <v>1</v>
      </c>
      <c r="AK73" s="1">
        <v>0</v>
      </c>
      <c r="AL73" s="1">
        <v>0</v>
      </c>
      <c r="AM73" s="1">
        <v>9</v>
      </c>
      <c r="AN73" s="1">
        <v>9</v>
      </c>
      <c r="AO73" s="1">
        <v>0</v>
      </c>
      <c r="AP73" s="1">
        <v>100</v>
      </c>
      <c r="AQ73" s="1">
        <v>18</v>
      </c>
      <c r="AR73" s="1">
        <v>15</v>
      </c>
      <c r="AS73" s="1">
        <v>3</v>
      </c>
      <c r="AT73" s="1">
        <v>83.33</v>
      </c>
      <c r="AU73" s="1">
        <v>1.0900000000000001</v>
      </c>
      <c r="AV73" s="1">
        <v>0.16</v>
      </c>
      <c r="AW73" s="1">
        <v>0.67</v>
      </c>
      <c r="AX73" s="1">
        <v>100.52</v>
      </c>
      <c r="AY73" s="1">
        <v>20004</v>
      </c>
      <c r="AZ73" s="1">
        <v>2498</v>
      </c>
      <c r="BA73" s="1">
        <v>74</v>
      </c>
      <c r="BB73" s="1">
        <v>106</v>
      </c>
      <c r="BC73" s="1">
        <v>93</v>
      </c>
      <c r="BD73" s="1">
        <v>33</v>
      </c>
      <c r="BE73" s="1">
        <v>32</v>
      </c>
      <c r="BF73" s="1">
        <v>32</v>
      </c>
      <c r="BG73" s="1">
        <v>0</v>
      </c>
      <c r="BH73" s="1">
        <v>0</v>
      </c>
      <c r="BI73" s="1">
        <v>0</v>
      </c>
    </row>
    <row r="74" spans="1:61" x14ac:dyDescent="0.2">
      <c r="A74" s="1" t="s">
        <v>222</v>
      </c>
      <c r="B74" s="1">
        <v>7.65611980071844E+16</v>
      </c>
      <c r="C74" s="1">
        <v>2</v>
      </c>
      <c r="D74" s="1">
        <v>72</v>
      </c>
      <c r="E74" s="1">
        <v>18</v>
      </c>
      <c r="F74" s="1">
        <v>64</v>
      </c>
      <c r="G74" s="1">
        <f t="shared" si="12"/>
        <v>1.125</v>
      </c>
      <c r="H74" s="1">
        <v>33</v>
      </c>
      <c r="I74" s="1">
        <v>45.83</v>
      </c>
      <c r="J74" s="1">
        <v>95</v>
      </c>
      <c r="K74" s="1">
        <v>1.1499999999999999</v>
      </c>
      <c r="L74" s="1">
        <v>0</v>
      </c>
      <c r="M74" s="1">
        <v>0</v>
      </c>
      <c r="N74" s="1">
        <v>6</v>
      </c>
      <c r="O74" s="1">
        <v>11</v>
      </c>
      <c r="P74" s="1">
        <v>32</v>
      </c>
      <c r="Q74" s="1">
        <f t="shared" si="13"/>
        <v>0</v>
      </c>
      <c r="R74" s="1">
        <f t="shared" si="14"/>
        <v>0</v>
      </c>
      <c r="S74" s="1">
        <f t="shared" si="15"/>
        <v>6.3157894736842107E-2</v>
      </c>
      <c r="T74" s="1">
        <f t="shared" si="16"/>
        <v>0.11578947368421053</v>
      </c>
      <c r="U74" s="1">
        <f t="shared" si="17"/>
        <v>0.33684210526315789</v>
      </c>
      <c r="V74" s="1">
        <v>7</v>
      </c>
      <c r="W74" s="1">
        <v>10</v>
      </c>
      <c r="X74" s="1">
        <v>0</v>
      </c>
      <c r="Y74" s="1">
        <v>1</v>
      </c>
      <c r="Z74" s="1">
        <v>13</v>
      </c>
      <c r="AA74" s="1">
        <v>4</v>
      </c>
      <c r="AB74" s="1">
        <v>2</v>
      </c>
      <c r="AC74" s="1">
        <v>2</v>
      </c>
      <c r="AD74" s="1">
        <v>12</v>
      </c>
      <c r="AE74" s="1">
        <v>180</v>
      </c>
      <c r="AF74" s="1">
        <v>8</v>
      </c>
      <c r="AG74" s="1">
        <v>2</v>
      </c>
      <c r="AH74" s="1">
        <v>1</v>
      </c>
      <c r="AI74" s="1">
        <v>0</v>
      </c>
      <c r="AJ74" s="1">
        <v>0</v>
      </c>
      <c r="AK74" s="1">
        <v>0</v>
      </c>
      <c r="AL74" s="1">
        <v>0</v>
      </c>
      <c r="AM74" s="1">
        <v>9</v>
      </c>
      <c r="AN74" s="1">
        <v>6</v>
      </c>
      <c r="AO74" s="1">
        <v>3</v>
      </c>
      <c r="AP74" s="1">
        <v>66.67</v>
      </c>
      <c r="AQ74" s="1">
        <v>15</v>
      </c>
      <c r="AR74" s="1">
        <v>11</v>
      </c>
      <c r="AS74" s="1">
        <v>4</v>
      </c>
      <c r="AT74" s="1">
        <v>73.33</v>
      </c>
      <c r="AU74" s="1">
        <v>1.1200000000000001</v>
      </c>
      <c r="AV74" s="1">
        <v>0.19</v>
      </c>
      <c r="AW74" s="1">
        <v>0.67</v>
      </c>
      <c r="AX74" s="1">
        <v>109.73</v>
      </c>
      <c r="AY74" s="1">
        <v>10424</v>
      </c>
      <c r="AZ74" s="1">
        <v>1255</v>
      </c>
      <c r="BA74" s="1">
        <v>46</v>
      </c>
      <c r="BB74" s="1">
        <v>44</v>
      </c>
      <c r="BC74" s="1">
        <v>55</v>
      </c>
      <c r="BD74" s="1">
        <v>5</v>
      </c>
      <c r="BE74" s="1">
        <v>18</v>
      </c>
      <c r="BF74" s="1">
        <v>25</v>
      </c>
      <c r="BG74" s="1">
        <v>0</v>
      </c>
      <c r="BH74" s="1">
        <v>0</v>
      </c>
      <c r="BI74" s="1">
        <v>0</v>
      </c>
    </row>
    <row r="75" spans="1:61" x14ac:dyDescent="0.2">
      <c r="A75" s="1" t="s">
        <v>223</v>
      </c>
      <c r="B75" s="1">
        <v>7.6561198013523904E+16</v>
      </c>
      <c r="C75" s="1">
        <v>2</v>
      </c>
      <c r="D75" s="1">
        <v>60</v>
      </c>
      <c r="E75" s="1">
        <v>12</v>
      </c>
      <c r="F75" s="1">
        <v>68</v>
      </c>
      <c r="G75" s="1">
        <f t="shared" si="12"/>
        <v>0.88235294117647056</v>
      </c>
      <c r="H75" s="1">
        <v>25</v>
      </c>
      <c r="I75" s="1">
        <v>41.67</v>
      </c>
      <c r="J75" s="1">
        <v>95</v>
      </c>
      <c r="K75" s="1">
        <v>0.89</v>
      </c>
      <c r="L75" s="1">
        <v>0</v>
      </c>
      <c r="M75" s="1">
        <v>0</v>
      </c>
      <c r="N75" s="1">
        <v>5</v>
      </c>
      <c r="O75" s="1">
        <v>10</v>
      </c>
      <c r="P75" s="1">
        <v>25</v>
      </c>
      <c r="Q75" s="1">
        <f t="shared" si="13"/>
        <v>0</v>
      </c>
      <c r="R75" s="1">
        <f t="shared" si="14"/>
        <v>0</v>
      </c>
      <c r="S75" s="1">
        <f t="shared" si="15"/>
        <v>5.2631578947368418E-2</v>
      </c>
      <c r="T75" s="1">
        <f t="shared" si="16"/>
        <v>0.10526315789473684</v>
      </c>
      <c r="U75" s="1">
        <f t="shared" si="17"/>
        <v>0.26315789473684209</v>
      </c>
      <c r="V75" s="1">
        <v>11</v>
      </c>
      <c r="W75" s="1">
        <v>12</v>
      </c>
      <c r="X75" s="1">
        <v>0</v>
      </c>
      <c r="Y75" s="1">
        <v>0</v>
      </c>
      <c r="Z75" s="1">
        <v>4</v>
      </c>
      <c r="AA75" s="1">
        <v>11</v>
      </c>
      <c r="AB75" s="1">
        <v>2</v>
      </c>
      <c r="AC75" s="1">
        <v>2</v>
      </c>
      <c r="AD75" s="1">
        <v>9</v>
      </c>
      <c r="AE75" s="1">
        <v>160</v>
      </c>
      <c r="AF75" s="1">
        <v>11</v>
      </c>
      <c r="AG75" s="1">
        <v>0</v>
      </c>
      <c r="AH75" s="1">
        <v>2</v>
      </c>
      <c r="AI75" s="1">
        <v>1</v>
      </c>
      <c r="AJ75" s="1">
        <v>0</v>
      </c>
      <c r="AK75" s="1">
        <v>1</v>
      </c>
      <c r="AL75" s="1">
        <v>0</v>
      </c>
      <c r="AM75" s="1">
        <v>2</v>
      </c>
      <c r="AN75" s="1">
        <v>2</v>
      </c>
      <c r="AO75" s="1">
        <v>0</v>
      </c>
      <c r="AP75" s="1">
        <v>100</v>
      </c>
      <c r="AQ75" s="1">
        <v>4</v>
      </c>
      <c r="AR75" s="1">
        <v>4</v>
      </c>
      <c r="AS75" s="1">
        <v>0</v>
      </c>
      <c r="AT75" s="1">
        <v>100</v>
      </c>
      <c r="AU75" s="1">
        <v>0.88</v>
      </c>
      <c r="AV75" s="1">
        <v>0.13</v>
      </c>
      <c r="AW75" s="1">
        <v>0.72</v>
      </c>
      <c r="AX75" s="1">
        <v>85.01</v>
      </c>
      <c r="AY75" s="1">
        <v>8076</v>
      </c>
      <c r="AZ75" s="1">
        <v>861</v>
      </c>
      <c r="BA75" s="1">
        <v>101</v>
      </c>
      <c r="BB75" s="1">
        <v>69</v>
      </c>
      <c r="BC75" s="1">
        <v>7</v>
      </c>
      <c r="BD75" s="1">
        <v>1</v>
      </c>
      <c r="BE75" s="1">
        <v>27</v>
      </c>
      <c r="BF75" s="1">
        <v>22</v>
      </c>
      <c r="BG75" s="1">
        <v>0</v>
      </c>
      <c r="BH75" s="1">
        <v>0</v>
      </c>
      <c r="BI75" s="1">
        <v>0</v>
      </c>
    </row>
    <row r="76" spans="1:61" x14ac:dyDescent="0.2">
      <c r="A76" s="1" t="s">
        <v>227</v>
      </c>
      <c r="B76" s="1">
        <v>7.6561197960677504E+16</v>
      </c>
      <c r="C76" s="1">
        <v>2</v>
      </c>
      <c r="D76" s="1">
        <v>21</v>
      </c>
      <c r="E76" s="1">
        <v>7</v>
      </c>
      <c r="F76" s="1">
        <v>32</v>
      </c>
      <c r="G76" s="1">
        <f t="shared" si="12"/>
        <v>0.65625</v>
      </c>
      <c r="H76" s="1">
        <v>11</v>
      </c>
      <c r="I76" s="1">
        <v>52.38</v>
      </c>
      <c r="J76" s="1">
        <v>40</v>
      </c>
      <c r="K76" s="1">
        <v>0.65</v>
      </c>
      <c r="L76" s="1">
        <v>0</v>
      </c>
      <c r="M76" s="1">
        <v>0</v>
      </c>
      <c r="N76" s="1">
        <v>0</v>
      </c>
      <c r="O76" s="1">
        <v>3</v>
      </c>
      <c r="P76" s="1">
        <v>15</v>
      </c>
      <c r="Q76" s="1">
        <f t="shared" si="13"/>
        <v>0</v>
      </c>
      <c r="R76" s="1">
        <f t="shared" si="14"/>
        <v>0</v>
      </c>
      <c r="S76" s="1">
        <f t="shared" si="15"/>
        <v>0</v>
      </c>
      <c r="T76" s="1">
        <f t="shared" si="16"/>
        <v>7.4999999999999997E-2</v>
      </c>
      <c r="U76" s="1">
        <f t="shared" si="17"/>
        <v>0.375</v>
      </c>
      <c r="V76" s="1">
        <v>1</v>
      </c>
      <c r="W76" s="1">
        <v>3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49</v>
      </c>
      <c r="AF76" s="1">
        <v>9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1</v>
      </c>
      <c r="AN76" s="1">
        <v>1</v>
      </c>
      <c r="AO76" s="1">
        <v>0</v>
      </c>
      <c r="AP76" s="1">
        <v>100</v>
      </c>
      <c r="AQ76" s="1">
        <v>7</v>
      </c>
      <c r="AR76" s="1">
        <v>3</v>
      </c>
      <c r="AS76" s="1">
        <v>4</v>
      </c>
      <c r="AT76" s="1">
        <v>42.86</v>
      </c>
      <c r="AU76" s="1">
        <v>0.66</v>
      </c>
      <c r="AV76" s="1">
        <v>0.18</v>
      </c>
      <c r="AW76" s="1">
        <v>0.8</v>
      </c>
      <c r="AX76" s="1">
        <v>93</v>
      </c>
      <c r="AY76" s="1">
        <v>3720</v>
      </c>
      <c r="AZ76" s="1">
        <v>353</v>
      </c>
      <c r="BA76" s="1">
        <v>19</v>
      </c>
      <c r="BB76" s="1">
        <v>15</v>
      </c>
      <c r="BC76" s="1">
        <v>1</v>
      </c>
      <c r="BD76" s="1">
        <v>2</v>
      </c>
      <c r="BE76" s="1">
        <v>2</v>
      </c>
      <c r="BF76" s="1">
        <v>6</v>
      </c>
      <c r="BG76" s="1">
        <v>0</v>
      </c>
      <c r="BH76" s="1">
        <v>0</v>
      </c>
      <c r="BI76" s="1">
        <v>0</v>
      </c>
    </row>
    <row r="77" spans="1:61" x14ac:dyDescent="0.2">
      <c r="A77" s="1" t="s">
        <v>230</v>
      </c>
      <c r="B77" s="1">
        <v>7.6561197989744192E+16</v>
      </c>
      <c r="C77" s="1">
        <v>1</v>
      </c>
      <c r="D77" s="1">
        <v>27</v>
      </c>
      <c r="E77" s="1">
        <v>3</v>
      </c>
      <c r="F77" s="1">
        <v>22</v>
      </c>
      <c r="G77" s="1">
        <f t="shared" si="12"/>
        <v>1.2272727272727273</v>
      </c>
      <c r="H77" s="1">
        <v>15</v>
      </c>
      <c r="I77" s="1">
        <v>55.56</v>
      </c>
      <c r="J77" s="1">
        <v>29</v>
      </c>
      <c r="K77" s="1">
        <v>1.19</v>
      </c>
      <c r="L77" s="1">
        <v>0</v>
      </c>
      <c r="M77" s="1">
        <v>0</v>
      </c>
      <c r="N77" s="1">
        <v>2</v>
      </c>
      <c r="O77" s="1">
        <v>4</v>
      </c>
      <c r="P77" s="1">
        <v>13</v>
      </c>
      <c r="Q77" s="1">
        <f t="shared" si="13"/>
        <v>0</v>
      </c>
      <c r="R77" s="1">
        <f t="shared" si="14"/>
        <v>0</v>
      </c>
      <c r="S77" s="1">
        <f t="shared" si="15"/>
        <v>6.8965517241379309E-2</v>
      </c>
      <c r="T77" s="1">
        <f t="shared" si="16"/>
        <v>0.13793103448275862</v>
      </c>
      <c r="U77" s="1">
        <f t="shared" si="17"/>
        <v>0.44827586206896552</v>
      </c>
      <c r="V77" s="1">
        <v>6</v>
      </c>
      <c r="W77" s="1">
        <v>4</v>
      </c>
      <c r="X77" s="1">
        <v>0</v>
      </c>
      <c r="Y77" s="1">
        <v>0</v>
      </c>
      <c r="Z77" s="1">
        <v>7</v>
      </c>
      <c r="AA77" s="1">
        <v>1</v>
      </c>
      <c r="AB77" s="1">
        <v>0</v>
      </c>
      <c r="AC77" s="1">
        <v>0</v>
      </c>
      <c r="AD77" s="1">
        <v>4</v>
      </c>
      <c r="AE77" s="1">
        <v>59</v>
      </c>
      <c r="AF77" s="1">
        <v>3</v>
      </c>
      <c r="AG77" s="1">
        <v>0</v>
      </c>
      <c r="AH77" s="1">
        <v>0</v>
      </c>
      <c r="AI77" s="1">
        <v>0</v>
      </c>
      <c r="AJ77" s="1">
        <v>0</v>
      </c>
      <c r="AK77" s="1">
        <v>1</v>
      </c>
      <c r="AL77" s="1">
        <v>0</v>
      </c>
      <c r="AM77" s="1">
        <v>4</v>
      </c>
      <c r="AN77" s="1">
        <v>3</v>
      </c>
      <c r="AO77" s="1">
        <v>1</v>
      </c>
      <c r="AP77" s="1">
        <v>75</v>
      </c>
      <c r="AQ77" s="1">
        <v>4</v>
      </c>
      <c r="AR77" s="1">
        <v>3</v>
      </c>
      <c r="AS77" s="1">
        <v>1</v>
      </c>
      <c r="AT77" s="1">
        <v>75</v>
      </c>
      <c r="AU77" s="1">
        <v>1.23</v>
      </c>
      <c r="AV77" s="1">
        <v>0.1</v>
      </c>
      <c r="AW77" s="1">
        <v>0.76</v>
      </c>
      <c r="AX77" s="1">
        <v>118.24</v>
      </c>
      <c r="AY77" s="1">
        <v>3429</v>
      </c>
      <c r="AZ77" s="1">
        <v>348</v>
      </c>
      <c r="BA77" s="1">
        <v>19</v>
      </c>
      <c r="BB77" s="1">
        <v>18</v>
      </c>
      <c r="BC77" s="1">
        <v>11</v>
      </c>
      <c r="BD77" s="1">
        <v>0</v>
      </c>
      <c r="BE77" s="1">
        <v>9</v>
      </c>
      <c r="BF77" s="1">
        <v>6</v>
      </c>
      <c r="BG77" s="1">
        <v>0</v>
      </c>
      <c r="BH77" s="1">
        <v>0</v>
      </c>
      <c r="BI77" s="1">
        <v>0</v>
      </c>
    </row>
    <row r="78" spans="1:61" x14ac:dyDescent="0.2">
      <c r="A78" s="1" t="s">
        <v>218</v>
      </c>
      <c r="B78" s="1">
        <v>7.6561198050950896E+16</v>
      </c>
      <c r="C78" s="1">
        <v>4</v>
      </c>
      <c r="D78" s="1">
        <v>65</v>
      </c>
      <c r="E78" s="1">
        <v>13</v>
      </c>
      <c r="F78" s="1">
        <v>63</v>
      </c>
      <c r="G78" s="1">
        <f t="shared" si="12"/>
        <v>1.0317460317460319</v>
      </c>
      <c r="H78" s="1">
        <v>31</v>
      </c>
      <c r="I78" s="1">
        <v>47.69</v>
      </c>
      <c r="J78" s="1">
        <v>94</v>
      </c>
      <c r="K78" s="1">
        <v>1.07</v>
      </c>
      <c r="L78" s="1">
        <v>0</v>
      </c>
      <c r="M78" s="1">
        <v>0</v>
      </c>
      <c r="N78" s="1">
        <v>6</v>
      </c>
      <c r="O78" s="1">
        <v>9</v>
      </c>
      <c r="P78" s="1">
        <v>31</v>
      </c>
      <c r="Q78" s="1">
        <f t="shared" si="13"/>
        <v>0</v>
      </c>
      <c r="R78" s="1">
        <f t="shared" si="14"/>
        <v>0</v>
      </c>
      <c r="S78" s="1">
        <f t="shared" si="15"/>
        <v>6.3829787234042548E-2</v>
      </c>
      <c r="T78" s="1">
        <f t="shared" si="16"/>
        <v>9.5744680851063829E-2</v>
      </c>
      <c r="U78" s="1">
        <f t="shared" si="17"/>
        <v>0.32978723404255317</v>
      </c>
      <c r="V78" s="1">
        <v>15</v>
      </c>
      <c r="W78" s="1">
        <v>13</v>
      </c>
      <c r="X78" s="1">
        <v>1</v>
      </c>
      <c r="Y78" s="1">
        <v>0</v>
      </c>
      <c r="Z78" s="1">
        <v>7</v>
      </c>
      <c r="AA78" s="1">
        <v>8</v>
      </c>
      <c r="AB78" s="1">
        <v>0</v>
      </c>
      <c r="AC78" s="1">
        <v>3</v>
      </c>
      <c r="AD78" s="1">
        <v>9</v>
      </c>
      <c r="AE78" s="1">
        <v>172</v>
      </c>
      <c r="AF78" s="1">
        <v>12</v>
      </c>
      <c r="AG78" s="1">
        <v>0</v>
      </c>
      <c r="AH78" s="1">
        <v>1</v>
      </c>
      <c r="AI78" s="1">
        <v>0</v>
      </c>
      <c r="AJ78" s="1">
        <v>0</v>
      </c>
      <c r="AK78" s="1">
        <v>0</v>
      </c>
      <c r="AL78" s="1">
        <v>0</v>
      </c>
      <c r="AM78" s="1">
        <v>5</v>
      </c>
      <c r="AN78" s="1">
        <v>4</v>
      </c>
      <c r="AO78" s="1">
        <v>1</v>
      </c>
      <c r="AP78" s="1">
        <v>80</v>
      </c>
      <c r="AQ78" s="1">
        <v>9</v>
      </c>
      <c r="AR78" s="1">
        <v>5</v>
      </c>
      <c r="AS78" s="1">
        <v>4</v>
      </c>
      <c r="AT78" s="1">
        <v>55.56</v>
      </c>
      <c r="AU78" s="1">
        <v>1.03</v>
      </c>
      <c r="AV78" s="1">
        <v>0.14000000000000001</v>
      </c>
      <c r="AW78" s="1">
        <v>0.67</v>
      </c>
      <c r="AX78" s="1">
        <v>99.59</v>
      </c>
      <c r="AY78" s="1">
        <v>9361</v>
      </c>
      <c r="AZ78" s="1">
        <v>1041</v>
      </c>
      <c r="BA78" s="1">
        <v>79</v>
      </c>
      <c r="BB78" s="1">
        <v>55</v>
      </c>
      <c r="BC78" s="1">
        <v>26</v>
      </c>
      <c r="BD78" s="1">
        <v>2</v>
      </c>
      <c r="BE78" s="1">
        <v>31</v>
      </c>
      <c r="BF78" s="1">
        <v>8</v>
      </c>
      <c r="BG78" s="1">
        <v>0</v>
      </c>
      <c r="BH78" s="1">
        <v>0</v>
      </c>
      <c r="BI78" s="1">
        <v>0</v>
      </c>
    </row>
    <row r="79" spans="1:61" x14ac:dyDescent="0.2">
      <c r="A79" s="1" t="s">
        <v>180</v>
      </c>
      <c r="B79" s="1">
        <v>7.6561197961631808E+16</v>
      </c>
      <c r="C79" s="1">
        <v>6</v>
      </c>
      <c r="D79" s="1">
        <v>127</v>
      </c>
      <c r="E79" s="1">
        <v>29</v>
      </c>
      <c r="F79" s="1">
        <v>109</v>
      </c>
      <c r="G79" s="1">
        <v>1.17</v>
      </c>
      <c r="H79" s="1">
        <v>40</v>
      </c>
      <c r="I79" s="1">
        <v>31.5</v>
      </c>
      <c r="J79" s="1">
        <v>188</v>
      </c>
      <c r="K79" s="1">
        <v>1.0900000000000001</v>
      </c>
      <c r="L79" s="1">
        <v>0</v>
      </c>
      <c r="M79" s="1">
        <v>2</v>
      </c>
      <c r="N79" s="1">
        <v>5</v>
      </c>
      <c r="O79" s="1">
        <v>21</v>
      </c>
      <c r="P79" s="1">
        <v>64</v>
      </c>
      <c r="Q79" s="1">
        <f t="shared" si="13"/>
        <v>0</v>
      </c>
      <c r="R79" s="1">
        <f t="shared" si="14"/>
        <v>1.0638297872340425E-2</v>
      </c>
      <c r="S79" s="1">
        <f t="shared" si="15"/>
        <v>2.6595744680851064E-2</v>
      </c>
      <c r="T79" s="1">
        <f t="shared" si="16"/>
        <v>0.11170212765957446</v>
      </c>
      <c r="U79" s="1">
        <f t="shared" si="17"/>
        <v>0.34042553191489361</v>
      </c>
      <c r="V79" s="1">
        <v>23</v>
      </c>
      <c r="W79" s="1">
        <v>16</v>
      </c>
      <c r="X79" s="1">
        <v>1</v>
      </c>
      <c r="Y79" s="1">
        <v>0</v>
      </c>
      <c r="Z79" s="1">
        <v>13</v>
      </c>
      <c r="AA79" s="1">
        <v>14</v>
      </c>
      <c r="AB79" s="1">
        <v>2</v>
      </c>
      <c r="AC79" s="1">
        <v>6</v>
      </c>
      <c r="AD79" s="1">
        <v>19</v>
      </c>
      <c r="AE79" s="1">
        <v>346</v>
      </c>
      <c r="AF79" s="1">
        <v>29</v>
      </c>
      <c r="AG79" s="1">
        <v>2</v>
      </c>
      <c r="AH79" s="1">
        <v>3</v>
      </c>
      <c r="AI79" s="1">
        <v>0</v>
      </c>
      <c r="AJ79" s="1">
        <v>1</v>
      </c>
      <c r="AK79" s="1">
        <v>1</v>
      </c>
      <c r="AL79" s="1">
        <v>0</v>
      </c>
      <c r="AM79" s="1">
        <v>7</v>
      </c>
      <c r="AN79" s="1">
        <v>4</v>
      </c>
      <c r="AO79" s="1">
        <v>3</v>
      </c>
      <c r="AP79" s="1">
        <v>57.14</v>
      </c>
      <c r="AQ79" s="1">
        <v>21</v>
      </c>
      <c r="AR79" s="1">
        <v>13</v>
      </c>
      <c r="AS79" s="1">
        <v>8</v>
      </c>
      <c r="AT79" s="1">
        <v>61.9</v>
      </c>
      <c r="AU79" s="1">
        <v>1.17</v>
      </c>
      <c r="AV79" s="1">
        <v>0.15</v>
      </c>
      <c r="AW79" s="1">
        <v>0.57999999999999996</v>
      </c>
      <c r="AX79" s="1">
        <v>99.26</v>
      </c>
      <c r="AY79" s="1">
        <v>18661</v>
      </c>
      <c r="AZ79" s="1">
        <v>1294</v>
      </c>
      <c r="BA79" s="1">
        <v>147</v>
      </c>
      <c r="BB79" s="1">
        <v>113</v>
      </c>
      <c r="BC79" s="1">
        <v>84</v>
      </c>
      <c r="BD79" s="1">
        <v>0</v>
      </c>
      <c r="BE79" s="1">
        <v>56</v>
      </c>
      <c r="BF79" s="1">
        <v>16</v>
      </c>
      <c r="BG79" s="1">
        <v>0</v>
      </c>
      <c r="BH79" s="1">
        <v>0</v>
      </c>
      <c r="BI79" s="1">
        <v>0</v>
      </c>
    </row>
    <row r="80" spans="1:61" x14ac:dyDescent="0.2">
      <c r="A80" s="1" t="s">
        <v>204</v>
      </c>
      <c r="B80" s="1">
        <v>7.6561198006466704E+16</v>
      </c>
      <c r="C80" s="1">
        <v>5</v>
      </c>
      <c r="D80" s="1">
        <v>98</v>
      </c>
      <c r="E80" s="1">
        <v>17</v>
      </c>
      <c r="F80" s="1">
        <v>97</v>
      </c>
      <c r="G80" s="1">
        <v>1.01</v>
      </c>
      <c r="H80" s="1">
        <v>50</v>
      </c>
      <c r="I80" s="1">
        <v>51.02</v>
      </c>
      <c r="J80" s="1">
        <v>137</v>
      </c>
      <c r="K80" s="1">
        <v>1.02</v>
      </c>
      <c r="L80" s="1">
        <v>1</v>
      </c>
      <c r="M80" s="1">
        <v>2</v>
      </c>
      <c r="N80" s="1">
        <v>5</v>
      </c>
      <c r="O80" s="1">
        <v>17</v>
      </c>
      <c r="P80" s="1">
        <v>36</v>
      </c>
      <c r="Q80" s="1">
        <f t="shared" si="13"/>
        <v>7.2992700729927005E-3</v>
      </c>
      <c r="R80" s="1">
        <f t="shared" si="14"/>
        <v>1.4598540145985401E-2</v>
      </c>
      <c r="S80" s="1">
        <f t="shared" si="15"/>
        <v>3.6496350364963501E-2</v>
      </c>
      <c r="T80" s="1">
        <f t="shared" si="16"/>
        <v>0.12408759124087591</v>
      </c>
      <c r="U80" s="1">
        <f t="shared" si="17"/>
        <v>0.26277372262773724</v>
      </c>
      <c r="V80" s="1">
        <v>13</v>
      </c>
      <c r="W80" s="1">
        <v>16</v>
      </c>
      <c r="X80" s="1">
        <v>0</v>
      </c>
      <c r="Y80" s="1">
        <v>0</v>
      </c>
      <c r="Z80" s="1">
        <v>11</v>
      </c>
      <c r="AA80" s="1">
        <v>6</v>
      </c>
      <c r="AB80" s="1">
        <v>3</v>
      </c>
      <c r="AC80" s="1">
        <v>0</v>
      </c>
      <c r="AD80" s="1">
        <v>14</v>
      </c>
      <c r="AE80" s="1">
        <v>237</v>
      </c>
      <c r="AF80" s="1">
        <v>15</v>
      </c>
      <c r="AG80" s="1">
        <v>3</v>
      </c>
      <c r="AH80" s="1">
        <v>1</v>
      </c>
      <c r="AI80" s="1">
        <v>1</v>
      </c>
      <c r="AJ80" s="1">
        <v>0</v>
      </c>
      <c r="AK80" s="1">
        <v>0</v>
      </c>
      <c r="AL80" s="1">
        <v>0</v>
      </c>
      <c r="AM80" s="1">
        <v>8</v>
      </c>
      <c r="AN80" s="1">
        <v>5</v>
      </c>
      <c r="AO80" s="1">
        <v>3</v>
      </c>
      <c r="AP80" s="1">
        <v>62.5</v>
      </c>
      <c r="AQ80" s="1">
        <v>14</v>
      </c>
      <c r="AR80" s="1">
        <v>9</v>
      </c>
      <c r="AS80" s="1">
        <v>5</v>
      </c>
      <c r="AT80" s="1">
        <v>64.290000000000006</v>
      </c>
      <c r="AU80" s="1">
        <v>1.01</v>
      </c>
      <c r="AV80" s="1">
        <v>0.12</v>
      </c>
      <c r="AW80" s="1">
        <v>0.71</v>
      </c>
      <c r="AX80" s="1">
        <v>104.01</v>
      </c>
      <c r="AY80" s="1">
        <v>14250</v>
      </c>
      <c r="AZ80" s="1">
        <v>1553</v>
      </c>
      <c r="BA80" s="1">
        <v>90</v>
      </c>
      <c r="BB80" s="1">
        <v>85</v>
      </c>
      <c r="BC80" s="1">
        <v>70</v>
      </c>
      <c r="BD80" s="1">
        <v>0</v>
      </c>
      <c r="BE80" s="1">
        <v>22</v>
      </c>
      <c r="BF80" s="1">
        <v>15</v>
      </c>
      <c r="BG80" s="1">
        <v>0</v>
      </c>
      <c r="BH80" s="1">
        <v>0</v>
      </c>
      <c r="BI80" s="1">
        <v>0</v>
      </c>
    </row>
    <row r="81" spans="1:61" x14ac:dyDescent="0.2">
      <c r="A81" s="1" t="s">
        <v>225</v>
      </c>
      <c r="B81" s="1">
        <v>7.6561197985326592E+16</v>
      </c>
      <c r="C81" s="1">
        <v>2</v>
      </c>
      <c r="D81" s="1">
        <v>13</v>
      </c>
      <c r="E81" s="1">
        <v>3</v>
      </c>
      <c r="F81" s="1">
        <v>36</v>
      </c>
      <c r="G81" s="1">
        <f>D81/F81</f>
        <v>0.3611111111111111</v>
      </c>
      <c r="H81" s="1">
        <v>8</v>
      </c>
      <c r="I81" s="1">
        <v>61.54</v>
      </c>
      <c r="J81" s="1">
        <v>40</v>
      </c>
      <c r="K81" s="1">
        <v>0.34</v>
      </c>
      <c r="L81" s="1">
        <v>0</v>
      </c>
      <c r="M81" s="1">
        <v>0</v>
      </c>
      <c r="N81" s="1">
        <v>0</v>
      </c>
      <c r="O81" s="1">
        <v>1</v>
      </c>
      <c r="P81" s="1">
        <v>11</v>
      </c>
      <c r="Q81" s="1">
        <f t="shared" si="13"/>
        <v>0</v>
      </c>
      <c r="R81" s="1">
        <f t="shared" si="14"/>
        <v>0</v>
      </c>
      <c r="S81" s="1">
        <f t="shared" si="15"/>
        <v>0</v>
      </c>
      <c r="T81" s="1">
        <f t="shared" si="16"/>
        <v>2.5000000000000001E-2</v>
      </c>
      <c r="U81" s="1">
        <f t="shared" si="17"/>
        <v>0.27500000000000002</v>
      </c>
      <c r="V81" s="1">
        <v>3</v>
      </c>
      <c r="W81" s="1">
        <v>5</v>
      </c>
      <c r="X81" s="1">
        <v>0</v>
      </c>
      <c r="Y81" s="1">
        <v>0</v>
      </c>
      <c r="Z81" s="1">
        <v>1</v>
      </c>
      <c r="AA81" s="1">
        <v>1</v>
      </c>
      <c r="AB81" s="1">
        <v>0</v>
      </c>
      <c r="AC81" s="1">
        <v>0</v>
      </c>
      <c r="AD81" s="1">
        <v>0</v>
      </c>
      <c r="AE81" s="1">
        <v>31</v>
      </c>
      <c r="AF81" s="1">
        <v>6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1</v>
      </c>
      <c r="AO81" s="1">
        <v>0</v>
      </c>
      <c r="AP81" s="1">
        <v>100</v>
      </c>
      <c r="AQ81" s="1">
        <v>1</v>
      </c>
      <c r="AR81" s="1">
        <v>1</v>
      </c>
      <c r="AS81" s="1">
        <v>0</v>
      </c>
      <c r="AT81" s="1">
        <v>100</v>
      </c>
      <c r="AU81" s="1">
        <v>0.36</v>
      </c>
      <c r="AV81" s="1">
        <v>0.08</v>
      </c>
      <c r="AW81" s="1">
        <v>0.9</v>
      </c>
      <c r="AX81" s="1">
        <v>52.25</v>
      </c>
      <c r="AY81" s="1">
        <v>2090</v>
      </c>
      <c r="AZ81" s="1">
        <v>324</v>
      </c>
      <c r="BA81" s="1">
        <v>18</v>
      </c>
      <c r="BB81" s="1">
        <v>14</v>
      </c>
      <c r="BC81" s="1">
        <v>9</v>
      </c>
      <c r="BD81" s="1">
        <v>1</v>
      </c>
      <c r="BE81" s="1">
        <v>0</v>
      </c>
      <c r="BF81" s="1">
        <v>3</v>
      </c>
      <c r="BG81" s="1">
        <v>0</v>
      </c>
      <c r="BH81" s="1">
        <v>0</v>
      </c>
      <c r="BI81" s="1">
        <v>0</v>
      </c>
    </row>
  </sheetData>
  <autoFilter ref="A1:BI81">
    <sortState ref="A2:BI81">
      <sortCondition descending="1" ref="A1:A81"/>
    </sortState>
  </autoFilter>
  <conditionalFormatting sqref="A2:A8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N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6384" width="8.83203125" style="1"/>
  </cols>
  <sheetData>
    <row r="1" spans="1:14" x14ac:dyDescent="0.2">
      <c r="A1" s="1" t="s">
        <v>115</v>
      </c>
      <c r="B1" s="1" t="s">
        <v>117</v>
      </c>
      <c r="C1" s="1" t="s">
        <v>42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128</v>
      </c>
      <c r="K1" s="1" t="s">
        <v>129</v>
      </c>
      <c r="L1" s="1" t="s">
        <v>130</v>
      </c>
      <c r="M1" s="1" t="s">
        <v>246</v>
      </c>
      <c r="N1" s="1" t="s">
        <v>247</v>
      </c>
    </row>
    <row r="2" spans="1:14" x14ac:dyDescent="0.2">
      <c r="A2" s="1" t="s">
        <v>48</v>
      </c>
      <c r="B2" s="1">
        <v>5</v>
      </c>
      <c r="C2" s="1">
        <v>121</v>
      </c>
      <c r="D2" s="1">
        <v>64</v>
      </c>
      <c r="E2" s="1">
        <v>57</v>
      </c>
      <c r="F2" s="1">
        <v>10</v>
      </c>
      <c r="G2" s="1">
        <v>37</v>
      </c>
      <c r="H2" s="1">
        <v>4</v>
      </c>
      <c r="I2" s="1">
        <v>6</v>
      </c>
      <c r="J2" s="1">
        <v>65</v>
      </c>
      <c r="K2" s="1">
        <v>14</v>
      </c>
      <c r="L2" s="1">
        <v>28</v>
      </c>
      <c r="M2" s="1">
        <v>29</v>
      </c>
      <c r="N2" s="1">
        <v>36</v>
      </c>
    </row>
    <row r="3" spans="1:14" x14ac:dyDescent="0.2">
      <c r="A3" s="1" t="s">
        <v>54</v>
      </c>
      <c r="B3" s="1">
        <v>8</v>
      </c>
      <c r="C3" s="1">
        <v>223</v>
      </c>
      <c r="D3" s="1">
        <v>116</v>
      </c>
      <c r="E3" s="1">
        <v>106</v>
      </c>
      <c r="F3" s="1">
        <v>16</v>
      </c>
      <c r="G3" s="1">
        <v>74</v>
      </c>
      <c r="H3" s="1">
        <v>12</v>
      </c>
      <c r="I3" s="1">
        <v>12</v>
      </c>
      <c r="J3" s="1">
        <v>122</v>
      </c>
      <c r="K3" s="1">
        <v>27</v>
      </c>
      <c r="L3" s="1">
        <v>42</v>
      </c>
      <c r="M3" s="1">
        <v>71</v>
      </c>
      <c r="N3" s="1">
        <v>51</v>
      </c>
    </row>
    <row r="4" spans="1:14" x14ac:dyDescent="0.2">
      <c r="A4" s="1" t="s">
        <v>57</v>
      </c>
      <c r="B4" s="1">
        <v>3</v>
      </c>
      <c r="C4" s="1">
        <v>82</v>
      </c>
      <c r="D4" s="1">
        <v>37</v>
      </c>
      <c r="E4" s="1">
        <v>45</v>
      </c>
      <c r="F4" s="1">
        <v>6</v>
      </c>
      <c r="G4" s="1">
        <v>20</v>
      </c>
      <c r="H4" s="1">
        <v>3</v>
      </c>
      <c r="I4" s="1">
        <v>4</v>
      </c>
      <c r="J4" s="1">
        <v>45</v>
      </c>
      <c r="K4" s="1">
        <v>4</v>
      </c>
      <c r="L4" s="1">
        <v>23</v>
      </c>
      <c r="M4" s="1">
        <v>23</v>
      </c>
      <c r="N4" s="1">
        <v>22</v>
      </c>
    </row>
    <row r="5" spans="1:14" x14ac:dyDescent="0.2">
      <c r="A5" s="1" t="s">
        <v>61</v>
      </c>
      <c r="B5" s="1">
        <v>4</v>
      </c>
      <c r="C5" s="1">
        <v>99</v>
      </c>
      <c r="D5" s="1">
        <v>57</v>
      </c>
      <c r="E5" s="1">
        <v>42</v>
      </c>
      <c r="F5" s="1">
        <v>8</v>
      </c>
      <c r="G5" s="1">
        <v>29</v>
      </c>
      <c r="H5" s="1">
        <v>3</v>
      </c>
      <c r="I5" s="1">
        <v>6</v>
      </c>
      <c r="J5" s="1">
        <v>50</v>
      </c>
      <c r="K5" s="1">
        <v>10</v>
      </c>
      <c r="L5" s="1">
        <v>20</v>
      </c>
      <c r="M5" s="1">
        <v>26</v>
      </c>
      <c r="N5" s="1">
        <v>24</v>
      </c>
    </row>
    <row r="6" spans="1:14" x14ac:dyDescent="0.2">
      <c r="A6" s="1" t="s">
        <v>66</v>
      </c>
      <c r="B6" s="1">
        <v>9</v>
      </c>
      <c r="C6" s="1">
        <v>273</v>
      </c>
      <c r="D6" s="1">
        <v>98</v>
      </c>
      <c r="E6" s="1">
        <v>175</v>
      </c>
      <c r="F6" s="1">
        <v>18</v>
      </c>
      <c r="G6" s="1">
        <v>87</v>
      </c>
      <c r="H6" s="1">
        <v>8</v>
      </c>
      <c r="I6" s="1">
        <v>7</v>
      </c>
      <c r="J6" s="1">
        <v>168</v>
      </c>
      <c r="K6" s="1">
        <v>32</v>
      </c>
      <c r="L6" s="1">
        <v>41</v>
      </c>
      <c r="M6" s="1">
        <v>96</v>
      </c>
      <c r="N6" s="1">
        <v>72</v>
      </c>
    </row>
    <row r="7" spans="1:14" x14ac:dyDescent="0.2">
      <c r="A7" s="1" t="s">
        <v>73</v>
      </c>
      <c r="B7" s="1">
        <v>7</v>
      </c>
      <c r="C7" s="1">
        <v>200</v>
      </c>
      <c r="D7" s="1">
        <v>113</v>
      </c>
      <c r="E7" s="1">
        <v>86</v>
      </c>
      <c r="F7" s="1">
        <v>14</v>
      </c>
      <c r="G7" s="1">
        <v>60</v>
      </c>
      <c r="H7" s="1">
        <v>6</v>
      </c>
      <c r="I7" s="1">
        <v>8</v>
      </c>
      <c r="J7" s="1">
        <v>83</v>
      </c>
      <c r="K7" s="1">
        <v>20</v>
      </c>
      <c r="L7" s="1">
        <v>28</v>
      </c>
      <c r="M7" s="1">
        <v>37</v>
      </c>
      <c r="N7" s="1">
        <v>46</v>
      </c>
    </row>
    <row r="8" spans="1:14" x14ac:dyDescent="0.2">
      <c r="A8" s="1" t="s">
        <v>79</v>
      </c>
      <c r="B8" s="1">
        <v>5</v>
      </c>
      <c r="C8" s="1">
        <v>114</v>
      </c>
      <c r="D8" s="1">
        <v>47</v>
      </c>
      <c r="E8" s="1">
        <v>67</v>
      </c>
      <c r="F8" s="1">
        <v>10</v>
      </c>
      <c r="G8" s="1">
        <v>37</v>
      </c>
      <c r="H8" s="1">
        <v>7</v>
      </c>
      <c r="I8" s="1">
        <v>12</v>
      </c>
      <c r="J8" s="1">
        <v>73</v>
      </c>
      <c r="K8" s="1">
        <v>18</v>
      </c>
      <c r="L8" s="1">
        <v>20</v>
      </c>
      <c r="M8" s="1">
        <v>37</v>
      </c>
      <c r="N8" s="1">
        <v>36</v>
      </c>
    </row>
  </sheetData>
  <autoFilter ref="A1:N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AL1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19.5" style="1" bestFit="1" customWidth="1"/>
    <col min="2" max="16384" width="8.83203125" style="1"/>
  </cols>
  <sheetData>
    <row r="1" spans="1:38" x14ac:dyDescent="0.2">
      <c r="A1" s="1" t="s">
        <v>115</v>
      </c>
      <c r="B1" s="1" t="s">
        <v>117</v>
      </c>
      <c r="C1" s="1" t="s">
        <v>248</v>
      </c>
      <c r="D1" s="1" t="s">
        <v>249</v>
      </c>
      <c r="E1" s="1" t="s">
        <v>19</v>
      </c>
      <c r="F1" s="1" t="s">
        <v>118</v>
      </c>
      <c r="G1" s="1" t="s">
        <v>20</v>
      </c>
      <c r="H1" s="1" t="s">
        <v>122</v>
      </c>
      <c r="I1" s="1" t="s">
        <v>250</v>
      </c>
      <c r="J1" s="1" t="s">
        <v>251</v>
      </c>
      <c r="K1" s="1" t="s">
        <v>252</v>
      </c>
      <c r="L1" s="1" t="s">
        <v>253</v>
      </c>
      <c r="M1" s="1" t="s">
        <v>254</v>
      </c>
      <c r="N1" s="1" t="s">
        <v>255</v>
      </c>
      <c r="O1" s="1" t="s">
        <v>256</v>
      </c>
      <c r="P1" s="1" t="s">
        <v>257</v>
      </c>
      <c r="Q1" s="1" t="s">
        <v>258</v>
      </c>
      <c r="R1" s="1" t="s">
        <v>259</v>
      </c>
      <c r="S1" s="1" t="s">
        <v>128</v>
      </c>
      <c r="T1" s="1" t="s">
        <v>129</v>
      </c>
      <c r="U1" s="1" t="s">
        <v>130</v>
      </c>
      <c r="V1" s="1" t="s">
        <v>246</v>
      </c>
      <c r="W1" s="1" t="s">
        <v>247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260</v>
      </c>
      <c r="AD1" s="1" t="s">
        <v>261</v>
      </c>
      <c r="AE1" s="1" t="s">
        <v>126</v>
      </c>
      <c r="AF1" s="1" t="s">
        <v>127</v>
      </c>
      <c r="AG1" s="1" t="s">
        <v>262</v>
      </c>
      <c r="AH1" s="1" t="s">
        <v>36</v>
      </c>
      <c r="AI1" s="1" t="s">
        <v>35</v>
      </c>
      <c r="AJ1" s="1" t="s">
        <v>38</v>
      </c>
      <c r="AK1" s="1" t="s">
        <v>39</v>
      </c>
      <c r="AL1" s="1" t="s">
        <v>37</v>
      </c>
    </row>
    <row r="2" spans="1:38" x14ac:dyDescent="0.2">
      <c r="A2" s="1" t="s">
        <v>51</v>
      </c>
      <c r="B2" s="1">
        <v>9</v>
      </c>
      <c r="C2" s="1">
        <v>3</v>
      </c>
      <c r="D2" s="1">
        <v>6</v>
      </c>
      <c r="E2" s="1">
        <v>977</v>
      </c>
      <c r="F2" s="1">
        <v>820</v>
      </c>
      <c r="G2" s="1">
        <v>208</v>
      </c>
      <c r="H2" s="1">
        <v>267</v>
      </c>
      <c r="I2" s="1">
        <v>157</v>
      </c>
      <c r="J2" s="1">
        <v>110</v>
      </c>
      <c r="K2" s="1">
        <v>87</v>
      </c>
      <c r="L2" s="1">
        <v>59</v>
      </c>
      <c r="M2" s="1">
        <v>70</v>
      </c>
      <c r="N2" s="1">
        <v>51</v>
      </c>
      <c r="O2" s="1">
        <v>9</v>
      </c>
      <c r="P2" s="1">
        <v>46</v>
      </c>
      <c r="Q2" s="1">
        <v>3</v>
      </c>
      <c r="R2" s="1">
        <v>13</v>
      </c>
      <c r="S2" s="1">
        <v>68</v>
      </c>
      <c r="T2" s="1">
        <v>23</v>
      </c>
      <c r="U2" s="1">
        <v>21</v>
      </c>
      <c r="V2" s="1">
        <v>39</v>
      </c>
      <c r="W2" s="1">
        <v>29</v>
      </c>
      <c r="X2" s="1">
        <v>0</v>
      </c>
      <c r="Y2" s="1">
        <v>10</v>
      </c>
      <c r="Z2" s="1">
        <v>53</v>
      </c>
      <c r="AA2" s="1">
        <v>181</v>
      </c>
      <c r="AB2" s="1">
        <v>422</v>
      </c>
      <c r="AC2" s="1">
        <v>146</v>
      </c>
      <c r="AD2" s="1">
        <v>162</v>
      </c>
      <c r="AE2" s="1">
        <v>2</v>
      </c>
      <c r="AF2" s="1">
        <v>118</v>
      </c>
      <c r="AG2" s="1">
        <v>1131</v>
      </c>
      <c r="AH2" s="1">
        <v>363</v>
      </c>
      <c r="AI2" s="1">
        <v>743</v>
      </c>
      <c r="AJ2" s="1">
        <v>245</v>
      </c>
      <c r="AK2" s="1">
        <v>208</v>
      </c>
      <c r="AL2" s="1">
        <v>40</v>
      </c>
    </row>
    <row r="3" spans="1:38" x14ac:dyDescent="0.2">
      <c r="A3" s="1" t="s">
        <v>52</v>
      </c>
      <c r="B3" s="1">
        <v>8</v>
      </c>
      <c r="C3" s="1">
        <v>1</v>
      </c>
      <c r="D3" s="1">
        <v>7</v>
      </c>
      <c r="E3" s="1">
        <v>706</v>
      </c>
      <c r="F3" s="1">
        <v>650</v>
      </c>
      <c r="G3" s="1">
        <v>153</v>
      </c>
      <c r="H3" s="1">
        <v>203</v>
      </c>
      <c r="I3" s="1">
        <v>116</v>
      </c>
      <c r="J3" s="1">
        <v>87</v>
      </c>
      <c r="K3" s="1">
        <v>53</v>
      </c>
      <c r="L3" s="1">
        <v>31</v>
      </c>
      <c r="M3" s="1">
        <v>63</v>
      </c>
      <c r="N3" s="1">
        <v>56</v>
      </c>
      <c r="O3" s="1">
        <v>11</v>
      </c>
      <c r="P3" s="1">
        <v>39</v>
      </c>
      <c r="Q3" s="1">
        <v>1</v>
      </c>
      <c r="R3" s="1">
        <v>9</v>
      </c>
      <c r="S3" s="1">
        <v>57</v>
      </c>
      <c r="T3" s="1">
        <v>11</v>
      </c>
      <c r="U3" s="1">
        <v>18</v>
      </c>
      <c r="V3" s="1">
        <v>32</v>
      </c>
      <c r="W3" s="1">
        <v>25</v>
      </c>
      <c r="X3" s="1">
        <v>1</v>
      </c>
      <c r="Y3" s="1">
        <v>3</v>
      </c>
      <c r="Z3" s="1">
        <v>40</v>
      </c>
      <c r="AA3" s="1">
        <v>132</v>
      </c>
      <c r="AB3" s="1">
        <v>319</v>
      </c>
      <c r="AC3" s="1">
        <v>114</v>
      </c>
      <c r="AD3" s="1">
        <v>110</v>
      </c>
      <c r="AE3" s="1">
        <v>1</v>
      </c>
      <c r="AF3" s="1">
        <v>86</v>
      </c>
      <c r="AG3" s="1">
        <v>692</v>
      </c>
      <c r="AH3" s="1">
        <v>350</v>
      </c>
      <c r="AI3" s="1">
        <v>457</v>
      </c>
      <c r="AJ3" s="1">
        <v>144</v>
      </c>
      <c r="AK3" s="1">
        <v>105</v>
      </c>
      <c r="AL3" s="1">
        <v>21</v>
      </c>
    </row>
    <row r="4" spans="1:38" x14ac:dyDescent="0.2">
      <c r="A4" s="1" t="s">
        <v>59</v>
      </c>
      <c r="B4" s="1">
        <v>6</v>
      </c>
      <c r="C4" s="1">
        <v>2</v>
      </c>
      <c r="D4" s="1">
        <v>4</v>
      </c>
      <c r="E4" s="1">
        <v>519</v>
      </c>
      <c r="F4" s="1">
        <v>470</v>
      </c>
      <c r="G4" s="1">
        <v>111</v>
      </c>
      <c r="H4" s="1">
        <v>149</v>
      </c>
      <c r="I4" s="1">
        <v>83</v>
      </c>
      <c r="J4" s="1">
        <v>66</v>
      </c>
      <c r="K4" s="1">
        <v>38</v>
      </c>
      <c r="L4" s="1">
        <v>34</v>
      </c>
      <c r="M4" s="1">
        <v>45</v>
      </c>
      <c r="N4" s="1">
        <v>32</v>
      </c>
      <c r="O4" s="1">
        <v>5</v>
      </c>
      <c r="P4" s="1">
        <v>19</v>
      </c>
      <c r="Q4" s="1">
        <v>6</v>
      </c>
      <c r="R4" s="1">
        <v>2</v>
      </c>
      <c r="S4" s="1">
        <v>48</v>
      </c>
      <c r="T4" s="1">
        <v>12</v>
      </c>
      <c r="U4" s="1">
        <v>21</v>
      </c>
      <c r="V4" s="1">
        <v>24</v>
      </c>
      <c r="W4" s="1">
        <v>24</v>
      </c>
      <c r="X4" s="1">
        <v>1</v>
      </c>
      <c r="Y4" s="1">
        <v>3</v>
      </c>
      <c r="Z4" s="1">
        <v>21</v>
      </c>
      <c r="AA4" s="1">
        <v>100</v>
      </c>
      <c r="AB4" s="1">
        <v>243</v>
      </c>
      <c r="AC4" s="1">
        <v>73</v>
      </c>
      <c r="AD4" s="1">
        <v>75</v>
      </c>
      <c r="AE4" s="1">
        <v>1</v>
      </c>
      <c r="AF4" s="1">
        <v>64</v>
      </c>
      <c r="AG4" s="1">
        <v>548</v>
      </c>
      <c r="AH4" s="1">
        <v>152</v>
      </c>
      <c r="AI4" s="1">
        <v>407</v>
      </c>
      <c r="AJ4" s="1">
        <v>174</v>
      </c>
      <c r="AK4" s="1">
        <v>97</v>
      </c>
      <c r="AL4" s="1">
        <v>16</v>
      </c>
    </row>
    <row r="5" spans="1:38" x14ac:dyDescent="0.2">
      <c r="A5" s="1" t="s">
        <v>63</v>
      </c>
      <c r="B5" s="1">
        <v>7</v>
      </c>
      <c r="C5" s="1">
        <v>5</v>
      </c>
      <c r="D5" s="1">
        <v>2</v>
      </c>
      <c r="E5" s="1">
        <v>580</v>
      </c>
      <c r="F5" s="1">
        <v>666</v>
      </c>
      <c r="G5" s="1">
        <v>127</v>
      </c>
      <c r="H5" s="1">
        <v>184</v>
      </c>
      <c r="I5" s="1">
        <v>88</v>
      </c>
      <c r="J5" s="1">
        <v>96</v>
      </c>
      <c r="K5" s="1">
        <v>39</v>
      </c>
      <c r="L5" s="1">
        <v>45</v>
      </c>
      <c r="M5" s="1">
        <v>49</v>
      </c>
      <c r="N5" s="1">
        <v>51</v>
      </c>
      <c r="O5" s="1">
        <v>7</v>
      </c>
      <c r="P5" s="1">
        <v>31</v>
      </c>
      <c r="Q5" s="1">
        <v>2</v>
      </c>
      <c r="R5" s="1">
        <v>5</v>
      </c>
      <c r="S5" s="1">
        <v>56</v>
      </c>
      <c r="T5" s="1">
        <v>8</v>
      </c>
      <c r="U5" s="1">
        <v>17</v>
      </c>
      <c r="V5" s="1">
        <v>29</v>
      </c>
      <c r="W5" s="1">
        <v>27</v>
      </c>
      <c r="X5" s="1">
        <v>1</v>
      </c>
      <c r="Y5" s="1">
        <v>6</v>
      </c>
      <c r="Z5" s="1">
        <v>34</v>
      </c>
      <c r="AA5" s="1">
        <v>96</v>
      </c>
      <c r="AB5" s="1">
        <v>271</v>
      </c>
      <c r="AC5" s="1">
        <v>123</v>
      </c>
      <c r="AD5" s="1">
        <v>117</v>
      </c>
      <c r="AE5" s="1">
        <v>1</v>
      </c>
      <c r="AF5" s="1">
        <v>91</v>
      </c>
      <c r="AG5" s="1">
        <v>664</v>
      </c>
      <c r="AH5" s="1">
        <v>257</v>
      </c>
      <c r="AI5" s="1">
        <v>553</v>
      </c>
      <c r="AJ5" s="1">
        <v>185</v>
      </c>
      <c r="AK5" s="1">
        <v>84</v>
      </c>
      <c r="AL5" s="1">
        <v>4</v>
      </c>
    </row>
    <row r="6" spans="1:38" x14ac:dyDescent="0.2">
      <c r="A6" s="1" t="s">
        <v>67</v>
      </c>
      <c r="B6" s="1">
        <v>6</v>
      </c>
      <c r="C6" s="1">
        <v>0</v>
      </c>
      <c r="D6" s="1">
        <v>6</v>
      </c>
      <c r="E6" s="1">
        <v>635</v>
      </c>
      <c r="F6" s="1">
        <v>620</v>
      </c>
      <c r="G6" s="1">
        <v>132</v>
      </c>
      <c r="H6" s="1">
        <v>191</v>
      </c>
      <c r="I6" s="1">
        <v>99</v>
      </c>
      <c r="J6" s="1">
        <v>92</v>
      </c>
      <c r="K6" s="1">
        <v>39</v>
      </c>
      <c r="L6" s="1">
        <v>56</v>
      </c>
      <c r="M6" s="1">
        <v>60</v>
      </c>
      <c r="N6" s="1">
        <v>36</v>
      </c>
      <c r="O6" s="1">
        <v>7</v>
      </c>
      <c r="P6" s="1">
        <v>31</v>
      </c>
      <c r="Q6" s="1">
        <v>3</v>
      </c>
      <c r="R6" s="1">
        <v>0</v>
      </c>
      <c r="S6" s="1">
        <v>64</v>
      </c>
      <c r="T6" s="1">
        <v>11</v>
      </c>
      <c r="U6" s="1">
        <v>23</v>
      </c>
      <c r="V6" s="1">
        <v>37</v>
      </c>
      <c r="W6" s="1">
        <v>27</v>
      </c>
      <c r="X6" s="1">
        <v>2</v>
      </c>
      <c r="Y6" s="1">
        <v>9</v>
      </c>
      <c r="Z6" s="1">
        <v>32</v>
      </c>
      <c r="AA6" s="1">
        <v>109</v>
      </c>
      <c r="AB6" s="1">
        <v>285</v>
      </c>
      <c r="AC6" s="1">
        <v>116</v>
      </c>
      <c r="AD6" s="1">
        <v>102</v>
      </c>
      <c r="AE6" s="1">
        <v>0</v>
      </c>
      <c r="AF6" s="1">
        <v>89</v>
      </c>
      <c r="AG6" s="1">
        <v>670</v>
      </c>
      <c r="AH6" s="1">
        <v>453</v>
      </c>
      <c r="AI6" s="1">
        <v>574</v>
      </c>
      <c r="AJ6" s="1">
        <v>189</v>
      </c>
      <c r="AK6" s="1">
        <v>99</v>
      </c>
      <c r="AL6" s="1">
        <v>10</v>
      </c>
    </row>
    <row r="7" spans="1:38" x14ac:dyDescent="0.2">
      <c r="A7" s="1" t="s">
        <v>70</v>
      </c>
      <c r="B7" s="1">
        <v>5</v>
      </c>
      <c r="C7" s="1">
        <v>4</v>
      </c>
      <c r="D7" s="1">
        <v>1</v>
      </c>
      <c r="E7" s="1">
        <v>542</v>
      </c>
      <c r="F7" s="1">
        <v>587</v>
      </c>
      <c r="G7" s="1">
        <v>110</v>
      </c>
      <c r="H7" s="1">
        <v>164</v>
      </c>
      <c r="I7" s="1">
        <v>74</v>
      </c>
      <c r="J7" s="1">
        <v>90</v>
      </c>
      <c r="K7" s="1">
        <v>37</v>
      </c>
      <c r="L7" s="1">
        <v>35</v>
      </c>
      <c r="M7" s="1">
        <v>37</v>
      </c>
      <c r="N7" s="1">
        <v>55</v>
      </c>
      <c r="O7" s="1">
        <v>5</v>
      </c>
      <c r="P7" s="1">
        <v>21</v>
      </c>
      <c r="Q7" s="1">
        <v>2</v>
      </c>
      <c r="R7" s="1">
        <v>3</v>
      </c>
      <c r="S7" s="1">
        <v>29</v>
      </c>
      <c r="T7" s="1">
        <v>13</v>
      </c>
      <c r="U7" s="1">
        <v>11</v>
      </c>
      <c r="V7" s="1">
        <v>15</v>
      </c>
      <c r="W7" s="1">
        <v>14</v>
      </c>
      <c r="X7" s="1">
        <v>0</v>
      </c>
      <c r="Y7" s="1">
        <v>2</v>
      </c>
      <c r="Z7" s="1">
        <v>34</v>
      </c>
      <c r="AA7" s="1">
        <v>97</v>
      </c>
      <c r="AB7" s="1">
        <v>250</v>
      </c>
      <c r="AC7" s="1">
        <v>116</v>
      </c>
      <c r="AD7" s="1">
        <v>108</v>
      </c>
      <c r="AE7" s="1">
        <v>2</v>
      </c>
      <c r="AF7" s="1">
        <v>95</v>
      </c>
      <c r="AG7" s="1">
        <v>567</v>
      </c>
      <c r="AH7" s="1">
        <v>200</v>
      </c>
      <c r="AI7" s="1">
        <v>405</v>
      </c>
      <c r="AJ7" s="1">
        <v>149</v>
      </c>
      <c r="AK7" s="1">
        <v>135</v>
      </c>
      <c r="AL7" s="1">
        <v>8</v>
      </c>
    </row>
    <row r="8" spans="1:38" x14ac:dyDescent="0.2">
      <c r="A8" s="1" t="s">
        <v>75</v>
      </c>
      <c r="B8" s="1">
        <v>5</v>
      </c>
      <c r="C8" s="1">
        <v>3</v>
      </c>
      <c r="D8" s="1">
        <v>2</v>
      </c>
      <c r="E8" s="1">
        <v>356</v>
      </c>
      <c r="F8" s="1">
        <v>381</v>
      </c>
      <c r="G8" s="1">
        <v>71</v>
      </c>
      <c r="H8" s="1">
        <v>109</v>
      </c>
      <c r="I8" s="1">
        <v>49</v>
      </c>
      <c r="J8" s="1">
        <v>60</v>
      </c>
      <c r="K8" s="1">
        <v>32</v>
      </c>
      <c r="L8" s="1">
        <v>38</v>
      </c>
      <c r="M8" s="1">
        <v>17</v>
      </c>
      <c r="N8" s="1">
        <v>22</v>
      </c>
      <c r="O8" s="1">
        <v>5</v>
      </c>
      <c r="P8" s="1">
        <v>16</v>
      </c>
      <c r="Q8" s="1">
        <v>2</v>
      </c>
      <c r="R8" s="1">
        <v>4</v>
      </c>
      <c r="S8" s="1">
        <v>17</v>
      </c>
      <c r="T8" s="1">
        <v>8</v>
      </c>
      <c r="U8" s="1">
        <v>5</v>
      </c>
      <c r="V8" s="1">
        <v>6</v>
      </c>
      <c r="W8" s="1">
        <v>11</v>
      </c>
      <c r="X8" s="1">
        <v>0</v>
      </c>
      <c r="Y8" s="1">
        <v>6</v>
      </c>
      <c r="Z8" s="1">
        <v>18</v>
      </c>
      <c r="AA8" s="1">
        <v>61</v>
      </c>
      <c r="AB8" s="1">
        <v>158</v>
      </c>
      <c r="AC8" s="1">
        <v>66</v>
      </c>
      <c r="AD8" s="1">
        <v>69</v>
      </c>
      <c r="AE8" s="1">
        <v>0</v>
      </c>
      <c r="AF8" s="1">
        <v>58</v>
      </c>
      <c r="AG8" s="1">
        <v>366</v>
      </c>
      <c r="AH8" s="1">
        <v>152</v>
      </c>
      <c r="AI8" s="1">
        <v>243</v>
      </c>
      <c r="AJ8" s="1">
        <v>55</v>
      </c>
      <c r="AK8" s="1">
        <v>110</v>
      </c>
      <c r="AL8" s="1">
        <v>12</v>
      </c>
    </row>
    <row r="9" spans="1:38" x14ac:dyDescent="0.2">
      <c r="A9" s="1" t="s">
        <v>76</v>
      </c>
      <c r="B9" s="1">
        <v>8</v>
      </c>
      <c r="C9" s="1">
        <v>5</v>
      </c>
      <c r="D9" s="1">
        <v>3</v>
      </c>
      <c r="E9" s="1">
        <v>653</v>
      </c>
      <c r="F9" s="1">
        <v>657</v>
      </c>
      <c r="G9" s="1">
        <v>123</v>
      </c>
      <c r="H9" s="1">
        <v>200</v>
      </c>
      <c r="I9" s="1">
        <v>102</v>
      </c>
      <c r="J9" s="1">
        <v>98</v>
      </c>
      <c r="K9" s="1">
        <v>41</v>
      </c>
      <c r="L9" s="1">
        <v>53</v>
      </c>
      <c r="M9" s="1">
        <v>61</v>
      </c>
      <c r="N9" s="1">
        <v>45</v>
      </c>
      <c r="O9" s="1">
        <v>7</v>
      </c>
      <c r="P9" s="1">
        <v>32</v>
      </c>
      <c r="Q9" s="1">
        <v>6</v>
      </c>
      <c r="R9" s="1">
        <v>4</v>
      </c>
      <c r="S9" s="1">
        <v>60</v>
      </c>
      <c r="T9" s="1">
        <v>4</v>
      </c>
      <c r="U9" s="1">
        <v>17</v>
      </c>
      <c r="V9" s="1">
        <v>29</v>
      </c>
      <c r="W9" s="1">
        <v>33</v>
      </c>
      <c r="X9" s="1">
        <v>0</v>
      </c>
      <c r="Y9" s="1">
        <v>4</v>
      </c>
      <c r="Z9" s="1">
        <v>28</v>
      </c>
      <c r="AA9" s="1">
        <v>143</v>
      </c>
      <c r="AB9" s="1">
        <v>268</v>
      </c>
      <c r="AC9" s="1">
        <v>115</v>
      </c>
      <c r="AD9" s="1">
        <v>106</v>
      </c>
      <c r="AE9" s="1">
        <v>2</v>
      </c>
      <c r="AF9" s="1">
        <v>108</v>
      </c>
      <c r="AG9" s="1">
        <v>697</v>
      </c>
      <c r="AH9" s="1">
        <v>322</v>
      </c>
      <c r="AI9" s="1">
        <v>570</v>
      </c>
      <c r="AJ9" s="1">
        <v>210</v>
      </c>
      <c r="AK9" s="1">
        <v>132</v>
      </c>
      <c r="AL9" s="1">
        <v>91</v>
      </c>
    </row>
    <row r="10" spans="1:38" x14ac:dyDescent="0.2">
      <c r="A10" s="1" t="s">
        <v>84</v>
      </c>
      <c r="B10" s="1">
        <v>5</v>
      </c>
      <c r="C10" s="1">
        <v>3</v>
      </c>
      <c r="D10" s="1">
        <v>2</v>
      </c>
      <c r="E10" s="1">
        <v>461</v>
      </c>
      <c r="F10" s="1">
        <v>493</v>
      </c>
      <c r="G10" s="1">
        <v>93</v>
      </c>
      <c r="H10" s="1">
        <v>137</v>
      </c>
      <c r="I10" s="1">
        <v>63</v>
      </c>
      <c r="J10" s="1">
        <v>74</v>
      </c>
      <c r="K10" s="1">
        <v>31</v>
      </c>
      <c r="L10" s="1">
        <v>40</v>
      </c>
      <c r="M10" s="1">
        <v>32</v>
      </c>
      <c r="N10" s="1">
        <v>34</v>
      </c>
      <c r="O10" s="1">
        <v>5</v>
      </c>
      <c r="P10" s="1">
        <v>20</v>
      </c>
      <c r="Q10" s="1">
        <v>3</v>
      </c>
      <c r="R10" s="1">
        <v>4</v>
      </c>
      <c r="S10" s="1">
        <v>34</v>
      </c>
      <c r="T10" s="1">
        <v>13</v>
      </c>
      <c r="U10" s="1">
        <v>9</v>
      </c>
      <c r="V10" s="1">
        <v>16</v>
      </c>
      <c r="W10" s="1">
        <v>18</v>
      </c>
      <c r="X10" s="1">
        <v>1</v>
      </c>
      <c r="Y10" s="1">
        <v>6</v>
      </c>
      <c r="Z10" s="1">
        <v>24</v>
      </c>
      <c r="AA10" s="1">
        <v>84</v>
      </c>
      <c r="AB10" s="1">
        <v>194</v>
      </c>
      <c r="AC10" s="1">
        <v>66</v>
      </c>
      <c r="AD10" s="1">
        <v>66</v>
      </c>
      <c r="AE10" s="1">
        <v>1</v>
      </c>
      <c r="AF10" s="1">
        <v>74</v>
      </c>
      <c r="AG10" s="1">
        <v>445</v>
      </c>
      <c r="AH10" s="1">
        <v>299</v>
      </c>
      <c r="AI10" s="1">
        <v>385</v>
      </c>
      <c r="AJ10" s="1">
        <v>103</v>
      </c>
      <c r="AK10" s="1">
        <v>90</v>
      </c>
      <c r="AL10" s="1">
        <v>17</v>
      </c>
    </row>
    <row r="11" spans="1:38" x14ac:dyDescent="0.2">
      <c r="A11" s="1" t="s">
        <v>85</v>
      </c>
      <c r="B11" s="1">
        <v>6</v>
      </c>
      <c r="C11" s="1">
        <v>4</v>
      </c>
      <c r="D11" s="1">
        <v>2</v>
      </c>
      <c r="E11" s="1">
        <v>502</v>
      </c>
      <c r="F11" s="1">
        <v>546</v>
      </c>
      <c r="G11" s="1">
        <v>91</v>
      </c>
      <c r="H11" s="1">
        <v>158</v>
      </c>
      <c r="I11" s="1">
        <v>73</v>
      </c>
      <c r="J11" s="1">
        <v>85</v>
      </c>
      <c r="K11" s="1">
        <v>32</v>
      </c>
      <c r="L11" s="1">
        <v>45</v>
      </c>
      <c r="M11" s="1">
        <v>41</v>
      </c>
      <c r="N11" s="1">
        <v>40</v>
      </c>
      <c r="O11" s="1">
        <v>7</v>
      </c>
      <c r="P11" s="1">
        <v>25</v>
      </c>
      <c r="Q11" s="1">
        <v>3</v>
      </c>
      <c r="R11" s="1">
        <v>2</v>
      </c>
      <c r="S11" s="1">
        <v>45</v>
      </c>
      <c r="T11" s="1">
        <v>5</v>
      </c>
      <c r="U11" s="1">
        <v>18</v>
      </c>
      <c r="V11" s="1">
        <v>26</v>
      </c>
      <c r="W11" s="1">
        <v>19</v>
      </c>
      <c r="X11" s="1">
        <v>0</v>
      </c>
      <c r="Y11" s="1">
        <v>7</v>
      </c>
      <c r="Z11" s="1">
        <v>22</v>
      </c>
      <c r="AA11" s="1">
        <v>95</v>
      </c>
      <c r="AB11" s="1">
        <v>224</v>
      </c>
      <c r="AC11" s="1">
        <v>68</v>
      </c>
      <c r="AD11" s="1">
        <v>76</v>
      </c>
      <c r="AE11" s="1">
        <v>0</v>
      </c>
      <c r="AF11" s="1">
        <v>63</v>
      </c>
      <c r="AG11" s="1">
        <v>481</v>
      </c>
      <c r="AH11" s="1">
        <v>199</v>
      </c>
      <c r="AI11" s="1">
        <v>414</v>
      </c>
      <c r="AJ11" s="1">
        <v>149</v>
      </c>
      <c r="AK11" s="1">
        <v>91</v>
      </c>
      <c r="AL11" s="1">
        <v>2</v>
      </c>
    </row>
    <row r="12" spans="1:38" x14ac:dyDescent="0.2">
      <c r="A12" s="1" t="s">
        <v>91</v>
      </c>
      <c r="B12" s="1">
        <v>6</v>
      </c>
      <c r="C12" s="1">
        <v>3</v>
      </c>
      <c r="D12" s="1">
        <v>3</v>
      </c>
      <c r="E12" s="1">
        <v>554</v>
      </c>
      <c r="F12" s="1">
        <v>519</v>
      </c>
      <c r="G12" s="1">
        <v>131</v>
      </c>
      <c r="H12" s="1">
        <v>158</v>
      </c>
      <c r="I12" s="1">
        <v>85</v>
      </c>
      <c r="J12" s="1">
        <v>73</v>
      </c>
      <c r="K12" s="1">
        <v>41</v>
      </c>
      <c r="L12" s="1">
        <v>45</v>
      </c>
      <c r="M12" s="1">
        <v>44</v>
      </c>
      <c r="N12" s="1">
        <v>28</v>
      </c>
      <c r="O12" s="1">
        <v>6</v>
      </c>
      <c r="P12" s="1">
        <v>32</v>
      </c>
      <c r="Q12" s="1">
        <v>6</v>
      </c>
      <c r="R12" s="1">
        <v>3</v>
      </c>
      <c r="S12" s="1">
        <v>46</v>
      </c>
      <c r="T12" s="1">
        <v>7</v>
      </c>
      <c r="U12" s="1">
        <v>16</v>
      </c>
      <c r="V12" s="1">
        <v>20</v>
      </c>
      <c r="W12" s="1">
        <v>26</v>
      </c>
      <c r="X12" s="1">
        <v>1</v>
      </c>
      <c r="Y12" s="1">
        <v>2</v>
      </c>
      <c r="Z12" s="1">
        <v>26</v>
      </c>
      <c r="AA12" s="1">
        <v>117</v>
      </c>
      <c r="AB12" s="1">
        <v>228</v>
      </c>
      <c r="AC12" s="1">
        <v>88</v>
      </c>
      <c r="AD12" s="1">
        <v>95</v>
      </c>
      <c r="AE12" s="1">
        <v>2</v>
      </c>
      <c r="AF12" s="1">
        <v>58</v>
      </c>
      <c r="AG12" s="1">
        <v>503</v>
      </c>
      <c r="AH12" s="1">
        <v>363</v>
      </c>
      <c r="AI12" s="1">
        <v>387</v>
      </c>
      <c r="AJ12" s="1">
        <v>97</v>
      </c>
      <c r="AK12" s="1">
        <v>106</v>
      </c>
      <c r="AL12" s="1">
        <v>9</v>
      </c>
    </row>
    <row r="13" spans="1:38" x14ac:dyDescent="0.2">
      <c r="A13" s="1" t="s">
        <v>92</v>
      </c>
      <c r="B13" s="1">
        <v>4</v>
      </c>
      <c r="C13" s="1">
        <v>3</v>
      </c>
      <c r="D13" s="1">
        <v>1</v>
      </c>
      <c r="E13" s="1">
        <v>299</v>
      </c>
      <c r="F13" s="1">
        <v>338</v>
      </c>
      <c r="G13" s="1">
        <v>67</v>
      </c>
      <c r="H13" s="1">
        <v>94</v>
      </c>
      <c r="I13" s="1">
        <v>43</v>
      </c>
      <c r="J13" s="1">
        <v>51</v>
      </c>
      <c r="K13" s="1">
        <v>13</v>
      </c>
      <c r="L13" s="1">
        <v>24</v>
      </c>
      <c r="M13" s="1">
        <v>30</v>
      </c>
      <c r="N13" s="1">
        <v>27</v>
      </c>
      <c r="O13" s="1">
        <v>4</v>
      </c>
      <c r="P13" s="1">
        <v>14</v>
      </c>
      <c r="Q13" s="1">
        <v>3</v>
      </c>
      <c r="R13" s="1">
        <v>2</v>
      </c>
      <c r="S13" s="1">
        <v>32</v>
      </c>
      <c r="T13" s="1">
        <v>1</v>
      </c>
      <c r="U13" s="1">
        <v>15</v>
      </c>
      <c r="V13" s="1">
        <v>18</v>
      </c>
      <c r="W13" s="1">
        <v>14</v>
      </c>
      <c r="X13" s="1">
        <v>0</v>
      </c>
      <c r="Y13" s="1">
        <v>4</v>
      </c>
      <c r="Z13" s="1">
        <v>15</v>
      </c>
      <c r="AA13" s="1">
        <v>50</v>
      </c>
      <c r="AB13" s="1">
        <v>142</v>
      </c>
      <c r="AC13" s="1">
        <v>56</v>
      </c>
      <c r="AD13" s="1">
        <v>51</v>
      </c>
      <c r="AE13" s="1">
        <v>0</v>
      </c>
      <c r="AF13" s="1">
        <v>49</v>
      </c>
      <c r="AG13" s="1">
        <v>309</v>
      </c>
      <c r="AH13" s="1">
        <v>146</v>
      </c>
      <c r="AI13" s="1">
        <v>255</v>
      </c>
      <c r="AJ13" s="1">
        <v>128</v>
      </c>
      <c r="AK13" s="1">
        <v>32</v>
      </c>
      <c r="AL13" s="1">
        <v>16</v>
      </c>
    </row>
    <row r="14" spans="1:38" x14ac:dyDescent="0.2">
      <c r="A14" s="1" t="s">
        <v>100</v>
      </c>
      <c r="B14" s="1">
        <v>2</v>
      </c>
      <c r="C14" s="1">
        <v>0</v>
      </c>
      <c r="D14" s="1">
        <v>2</v>
      </c>
      <c r="E14" s="1">
        <v>347</v>
      </c>
      <c r="F14" s="1">
        <v>332</v>
      </c>
      <c r="G14" s="1">
        <v>71</v>
      </c>
      <c r="H14" s="1">
        <v>97</v>
      </c>
      <c r="I14" s="1">
        <v>47</v>
      </c>
      <c r="J14" s="1">
        <v>50</v>
      </c>
      <c r="K14" s="1">
        <v>33</v>
      </c>
      <c r="L14" s="1">
        <v>28</v>
      </c>
      <c r="M14" s="1">
        <v>14</v>
      </c>
      <c r="N14" s="1">
        <v>22</v>
      </c>
      <c r="O14" s="1">
        <v>2</v>
      </c>
      <c r="P14" s="1">
        <v>11</v>
      </c>
      <c r="Q14" s="1">
        <v>1</v>
      </c>
      <c r="R14" s="1">
        <v>1</v>
      </c>
      <c r="S14" s="1">
        <v>30</v>
      </c>
      <c r="T14" s="1">
        <v>4</v>
      </c>
      <c r="U14" s="1">
        <v>7</v>
      </c>
      <c r="V14" s="1">
        <v>17</v>
      </c>
      <c r="W14" s="1">
        <v>13</v>
      </c>
      <c r="X14" s="1">
        <v>0</v>
      </c>
      <c r="Y14" s="1">
        <v>4</v>
      </c>
      <c r="Z14" s="1">
        <v>25</v>
      </c>
      <c r="AA14" s="1">
        <v>48</v>
      </c>
      <c r="AB14" s="1">
        <v>160</v>
      </c>
      <c r="AC14" s="1">
        <v>64</v>
      </c>
      <c r="AD14" s="1">
        <v>64</v>
      </c>
      <c r="AE14" s="1">
        <v>1</v>
      </c>
      <c r="AF14" s="1">
        <v>46</v>
      </c>
      <c r="AG14" s="1">
        <v>389</v>
      </c>
      <c r="AH14" s="1">
        <v>151</v>
      </c>
      <c r="AI14" s="1">
        <v>301</v>
      </c>
      <c r="AJ14" s="1">
        <v>104</v>
      </c>
      <c r="AK14" s="1">
        <v>83</v>
      </c>
      <c r="AL14" s="1">
        <v>6</v>
      </c>
    </row>
    <row r="15" spans="1:38" x14ac:dyDescent="0.2">
      <c r="A15" s="1" t="s">
        <v>102</v>
      </c>
      <c r="B15" s="1">
        <v>2</v>
      </c>
      <c r="C15" s="1">
        <v>2</v>
      </c>
      <c r="D15" s="1">
        <v>0</v>
      </c>
      <c r="E15" s="1">
        <v>95</v>
      </c>
      <c r="F15" s="1">
        <v>169</v>
      </c>
      <c r="G15" s="1">
        <v>20</v>
      </c>
      <c r="H15" s="1">
        <v>40</v>
      </c>
      <c r="I15" s="1">
        <v>8</v>
      </c>
      <c r="J15" s="1">
        <v>32</v>
      </c>
      <c r="K15" s="1">
        <v>5</v>
      </c>
      <c r="L15" s="1">
        <v>25</v>
      </c>
      <c r="M15" s="1">
        <v>3</v>
      </c>
      <c r="N15" s="1">
        <v>7</v>
      </c>
      <c r="O15" s="1">
        <v>1</v>
      </c>
      <c r="P15" s="1">
        <v>1</v>
      </c>
      <c r="Q15" s="1">
        <v>1</v>
      </c>
      <c r="R15" s="1">
        <v>1</v>
      </c>
      <c r="S15" s="1">
        <v>4</v>
      </c>
      <c r="T15" s="1">
        <v>3</v>
      </c>
      <c r="U15" s="1">
        <v>1</v>
      </c>
      <c r="V15" s="1">
        <v>1</v>
      </c>
      <c r="W15" s="1">
        <v>3</v>
      </c>
      <c r="X15" s="1">
        <v>0</v>
      </c>
      <c r="Y15" s="1">
        <v>1</v>
      </c>
      <c r="Z15" s="1">
        <v>1</v>
      </c>
      <c r="AA15" s="1">
        <v>19</v>
      </c>
      <c r="AB15" s="1">
        <v>50</v>
      </c>
      <c r="AC15" s="1">
        <v>12</v>
      </c>
      <c r="AD15" s="1">
        <v>22</v>
      </c>
      <c r="AE15" s="1">
        <v>0</v>
      </c>
      <c r="AF15" s="1">
        <v>5</v>
      </c>
      <c r="AG15" s="1">
        <v>95</v>
      </c>
      <c r="AH15" s="1">
        <v>25</v>
      </c>
      <c r="AI15" s="1">
        <v>71</v>
      </c>
      <c r="AJ15" s="1">
        <v>7</v>
      </c>
      <c r="AK15" s="1">
        <v>23</v>
      </c>
      <c r="AL15" s="1">
        <v>6</v>
      </c>
    </row>
    <row r="16" spans="1:38" x14ac:dyDescent="0.2">
      <c r="A16" s="1" t="s">
        <v>104</v>
      </c>
      <c r="B16" s="1">
        <v>1</v>
      </c>
      <c r="C16" s="1">
        <v>1</v>
      </c>
      <c r="D16" s="1">
        <v>0</v>
      </c>
      <c r="E16" s="1">
        <v>96</v>
      </c>
      <c r="F16" s="1">
        <v>102</v>
      </c>
      <c r="G16" s="1">
        <v>16</v>
      </c>
      <c r="H16" s="1">
        <v>29</v>
      </c>
      <c r="I16" s="1">
        <v>13</v>
      </c>
      <c r="J16" s="1">
        <v>16</v>
      </c>
      <c r="K16" s="1">
        <v>4</v>
      </c>
      <c r="L16" s="1">
        <v>10</v>
      </c>
      <c r="M16" s="1">
        <v>9</v>
      </c>
      <c r="N16" s="1">
        <v>6</v>
      </c>
      <c r="O16" s="1">
        <v>0</v>
      </c>
      <c r="P16" s="1">
        <v>3</v>
      </c>
      <c r="Q16" s="1">
        <v>1</v>
      </c>
      <c r="R16" s="1">
        <v>0</v>
      </c>
      <c r="S16" s="1">
        <v>9</v>
      </c>
      <c r="T16" s="1">
        <v>0</v>
      </c>
      <c r="U16" s="1">
        <v>2</v>
      </c>
      <c r="V16" s="1">
        <v>7</v>
      </c>
      <c r="W16" s="1">
        <v>2</v>
      </c>
      <c r="X16" s="1">
        <v>0</v>
      </c>
      <c r="Y16" s="1">
        <v>0</v>
      </c>
      <c r="Z16" s="1">
        <v>8</v>
      </c>
      <c r="AA16" s="1">
        <v>13</v>
      </c>
      <c r="AB16" s="1">
        <v>46</v>
      </c>
      <c r="AC16" s="1">
        <v>13</v>
      </c>
      <c r="AD16" s="1">
        <v>15</v>
      </c>
      <c r="AE16" s="1">
        <v>0</v>
      </c>
      <c r="AF16" s="1">
        <v>15</v>
      </c>
      <c r="AG16" s="1">
        <v>127</v>
      </c>
      <c r="AH16" s="1">
        <v>19</v>
      </c>
      <c r="AI16" s="1">
        <v>76</v>
      </c>
      <c r="AJ16" s="1">
        <v>42</v>
      </c>
      <c r="AK16" s="1">
        <v>17</v>
      </c>
      <c r="AL16" s="1">
        <v>1</v>
      </c>
    </row>
    <row r="17" spans="1:38" x14ac:dyDescent="0.2">
      <c r="A17" s="1" t="s">
        <v>106</v>
      </c>
      <c r="B17" s="1">
        <v>2</v>
      </c>
      <c r="C17" s="1">
        <v>2</v>
      </c>
      <c r="D17" s="1">
        <v>0</v>
      </c>
      <c r="E17" s="1">
        <v>113</v>
      </c>
      <c r="F17" s="1">
        <v>181</v>
      </c>
      <c r="G17" s="1">
        <v>21</v>
      </c>
      <c r="H17" s="1">
        <v>44</v>
      </c>
      <c r="I17" s="1">
        <v>12</v>
      </c>
      <c r="J17" s="1">
        <v>32</v>
      </c>
      <c r="K17" s="1">
        <v>7</v>
      </c>
      <c r="L17" s="1">
        <v>12</v>
      </c>
      <c r="M17" s="1">
        <v>5</v>
      </c>
      <c r="N17" s="1">
        <v>20</v>
      </c>
      <c r="O17" s="1">
        <v>1</v>
      </c>
      <c r="P17" s="1">
        <v>3</v>
      </c>
      <c r="Q17" s="1">
        <v>0</v>
      </c>
      <c r="R17" s="1">
        <v>2</v>
      </c>
      <c r="S17" s="1">
        <v>5</v>
      </c>
      <c r="T17" s="1">
        <v>1</v>
      </c>
      <c r="U17" s="1">
        <v>1</v>
      </c>
      <c r="V17" s="1">
        <v>3</v>
      </c>
      <c r="W17" s="1">
        <v>2</v>
      </c>
      <c r="X17" s="1">
        <v>0</v>
      </c>
      <c r="Y17" s="1">
        <v>1</v>
      </c>
      <c r="Z17" s="1">
        <v>2</v>
      </c>
      <c r="AA17" s="1">
        <v>22</v>
      </c>
      <c r="AB17" s="1">
        <v>59</v>
      </c>
      <c r="AC17" s="1">
        <v>27</v>
      </c>
      <c r="AD17" s="1">
        <v>24</v>
      </c>
      <c r="AE17" s="1">
        <v>1</v>
      </c>
      <c r="AF17" s="1">
        <v>22</v>
      </c>
      <c r="AG17" s="1">
        <v>168</v>
      </c>
      <c r="AH17" s="1">
        <v>47</v>
      </c>
      <c r="AI17" s="1">
        <v>104</v>
      </c>
      <c r="AJ17" s="1">
        <v>20</v>
      </c>
      <c r="AK17" s="1">
        <v>23</v>
      </c>
      <c r="AL17" s="1">
        <v>9</v>
      </c>
    </row>
  </sheetData>
  <autoFilter ref="A1:AL17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4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17.33203125" style="1" bestFit="1" customWidth="1"/>
    <col min="2" max="16384" width="8.83203125" style="1"/>
  </cols>
  <sheetData>
    <row r="1" spans="1:11" ht="16" x14ac:dyDescent="0.2">
      <c r="A1" s="1" t="s">
        <v>115</v>
      </c>
      <c r="B1" s="1" t="s">
        <v>19</v>
      </c>
      <c r="C1" s="1" t="s">
        <v>263</v>
      </c>
      <c r="D1" s="1" t="s">
        <v>264</v>
      </c>
      <c r="E1" s="1" t="s">
        <v>40</v>
      </c>
      <c r="F1" s="1" t="s">
        <v>41</v>
      </c>
      <c r="G1" s="1" t="s">
        <v>265</v>
      </c>
      <c r="H1" s="11" t="s">
        <v>388</v>
      </c>
      <c r="I1" s="11" t="s">
        <v>389</v>
      </c>
    </row>
    <row r="2" spans="1:11" x14ac:dyDescent="0.2">
      <c r="A2" s="1" t="s">
        <v>284</v>
      </c>
      <c r="B2" s="1">
        <v>35</v>
      </c>
      <c r="C2" s="1">
        <v>4505</v>
      </c>
      <c r="D2" s="1">
        <v>559</v>
      </c>
      <c r="E2" s="1">
        <v>113</v>
      </c>
      <c r="F2" s="1">
        <v>228</v>
      </c>
      <c r="G2" s="1">
        <v>201.77</v>
      </c>
      <c r="H2" s="1">
        <f>D2/E2</f>
        <v>4.946902654867257</v>
      </c>
      <c r="I2" s="1">
        <f>C2/F2</f>
        <v>19.758771929824562</v>
      </c>
      <c r="K2" s="1" t="s">
        <v>383</v>
      </c>
    </row>
    <row r="3" spans="1:11" x14ac:dyDescent="0.2">
      <c r="A3" s="1" t="s">
        <v>296</v>
      </c>
      <c r="B3" s="1">
        <v>0</v>
      </c>
      <c r="C3" s="1">
        <v>32</v>
      </c>
      <c r="D3" s="1">
        <v>16</v>
      </c>
      <c r="E3" s="1">
        <v>2</v>
      </c>
      <c r="F3" s="1">
        <v>4</v>
      </c>
      <c r="G3" s="1">
        <v>200</v>
      </c>
      <c r="H3" s="1">
        <f t="shared" ref="H3:H40" si="0">D3/E3</f>
        <v>8</v>
      </c>
      <c r="I3" s="1">
        <f t="shared" ref="I3:I40" si="1">C3/F3</f>
        <v>8</v>
      </c>
      <c r="K3" s="3" t="s">
        <v>390</v>
      </c>
    </row>
    <row r="4" spans="1:11" x14ac:dyDescent="0.2">
      <c r="A4" s="1" t="s">
        <v>39</v>
      </c>
      <c r="B4" s="1">
        <v>32</v>
      </c>
      <c r="C4" s="1">
        <v>13271</v>
      </c>
      <c r="D4" s="1">
        <v>0</v>
      </c>
      <c r="E4" s="1">
        <v>1439</v>
      </c>
      <c r="F4" s="1">
        <v>2715</v>
      </c>
      <c r="G4" s="1">
        <v>188.67</v>
      </c>
      <c r="H4" s="1">
        <f t="shared" si="0"/>
        <v>0</v>
      </c>
      <c r="I4" s="1">
        <f t="shared" si="1"/>
        <v>4.8880294659300185</v>
      </c>
    </row>
    <row r="5" spans="1:11" x14ac:dyDescent="0.2">
      <c r="A5" s="1" t="s">
        <v>295</v>
      </c>
      <c r="B5" s="1">
        <v>5</v>
      </c>
      <c r="C5" s="1">
        <v>576</v>
      </c>
      <c r="D5" s="1">
        <v>56</v>
      </c>
      <c r="E5" s="1">
        <v>17</v>
      </c>
      <c r="F5" s="1">
        <v>27</v>
      </c>
      <c r="G5" s="1">
        <v>158.82</v>
      </c>
      <c r="H5" s="1">
        <f t="shared" si="0"/>
        <v>3.2941176470588234</v>
      </c>
      <c r="I5" s="1">
        <f t="shared" si="1"/>
        <v>21.333333333333332</v>
      </c>
    </row>
    <row r="6" spans="1:11" x14ac:dyDescent="0.2">
      <c r="A6" s="1" t="s">
        <v>288</v>
      </c>
      <c r="B6" s="1">
        <v>4</v>
      </c>
      <c r="C6" s="1">
        <v>377</v>
      </c>
      <c r="D6" s="1">
        <v>0</v>
      </c>
      <c r="E6" s="1">
        <v>19</v>
      </c>
      <c r="F6" s="1">
        <v>15</v>
      </c>
      <c r="G6" s="1">
        <v>78.95</v>
      </c>
      <c r="H6" s="1">
        <f t="shared" si="0"/>
        <v>0</v>
      </c>
      <c r="I6" s="1">
        <f t="shared" si="1"/>
        <v>25.133333333333333</v>
      </c>
    </row>
    <row r="7" spans="1:11" x14ac:dyDescent="0.2">
      <c r="A7" s="1" t="s">
        <v>272</v>
      </c>
      <c r="B7" s="1">
        <v>47</v>
      </c>
      <c r="C7" s="1">
        <v>28562</v>
      </c>
      <c r="D7" s="1">
        <v>6674</v>
      </c>
      <c r="E7" s="1">
        <v>3501</v>
      </c>
      <c r="F7" s="1">
        <v>1547</v>
      </c>
      <c r="G7" s="1">
        <v>44.19</v>
      </c>
      <c r="H7" s="1">
        <f t="shared" si="0"/>
        <v>1.9063124821479578</v>
      </c>
      <c r="I7" s="1">
        <f t="shared" si="1"/>
        <v>18.462831286360696</v>
      </c>
    </row>
    <row r="8" spans="1:11" x14ac:dyDescent="0.2">
      <c r="A8" s="1" t="s">
        <v>293</v>
      </c>
      <c r="B8" s="1">
        <v>2</v>
      </c>
      <c r="C8" s="1">
        <v>377</v>
      </c>
      <c r="D8" s="1">
        <v>0</v>
      </c>
      <c r="E8" s="1">
        <v>5</v>
      </c>
      <c r="F8" s="1">
        <v>2</v>
      </c>
      <c r="G8" s="1">
        <v>40</v>
      </c>
      <c r="H8" s="1">
        <f t="shared" si="0"/>
        <v>0</v>
      </c>
      <c r="I8" s="1">
        <f t="shared" si="1"/>
        <v>188.5</v>
      </c>
    </row>
    <row r="9" spans="1:11" x14ac:dyDescent="0.2">
      <c r="A9" s="1" t="s">
        <v>280</v>
      </c>
      <c r="B9" s="1">
        <v>994</v>
      </c>
      <c r="C9" s="1">
        <v>152011</v>
      </c>
      <c r="D9" s="1">
        <v>1136</v>
      </c>
      <c r="E9" s="1">
        <v>3189</v>
      </c>
      <c r="F9" s="1">
        <v>1148</v>
      </c>
      <c r="G9" s="1">
        <v>36</v>
      </c>
      <c r="H9" s="1">
        <f t="shared" si="0"/>
        <v>0.3562245217936657</v>
      </c>
      <c r="I9" s="1">
        <f t="shared" si="1"/>
        <v>132.41376306620208</v>
      </c>
    </row>
    <row r="10" spans="1:11" x14ac:dyDescent="0.2">
      <c r="A10" s="1" t="s">
        <v>298</v>
      </c>
      <c r="B10" s="1">
        <v>1</v>
      </c>
      <c r="C10" s="1">
        <v>94</v>
      </c>
      <c r="D10" s="1">
        <v>3</v>
      </c>
      <c r="E10" s="1">
        <v>13</v>
      </c>
      <c r="F10" s="1">
        <v>4</v>
      </c>
      <c r="G10" s="1">
        <v>30.77</v>
      </c>
      <c r="H10" s="1">
        <f t="shared" si="0"/>
        <v>0.23076923076923078</v>
      </c>
      <c r="I10" s="1">
        <f t="shared" si="1"/>
        <v>23.5</v>
      </c>
    </row>
    <row r="11" spans="1:11" x14ac:dyDescent="0.2">
      <c r="A11" s="1" t="s">
        <v>287</v>
      </c>
      <c r="B11" s="1">
        <v>28</v>
      </c>
      <c r="C11" s="1">
        <v>7891</v>
      </c>
      <c r="D11" s="1">
        <v>529</v>
      </c>
      <c r="E11" s="1">
        <v>269</v>
      </c>
      <c r="F11" s="1">
        <v>78</v>
      </c>
      <c r="G11" s="1">
        <v>29</v>
      </c>
      <c r="H11" s="1">
        <f t="shared" si="0"/>
        <v>1.966542750929368</v>
      </c>
      <c r="I11" s="1">
        <f t="shared" si="1"/>
        <v>101.16666666666667</v>
      </c>
    </row>
    <row r="12" spans="1:11" x14ac:dyDescent="0.2">
      <c r="A12" s="1" t="s">
        <v>283</v>
      </c>
      <c r="B12" s="1">
        <v>104</v>
      </c>
      <c r="C12" s="1">
        <v>16706</v>
      </c>
      <c r="D12" s="1">
        <v>2065</v>
      </c>
      <c r="E12" s="1">
        <v>1835</v>
      </c>
      <c r="F12" s="1">
        <v>532</v>
      </c>
      <c r="G12" s="1">
        <v>28.99</v>
      </c>
      <c r="H12" s="1">
        <f t="shared" si="0"/>
        <v>1.1253405994550409</v>
      </c>
      <c r="I12" s="1">
        <f t="shared" si="1"/>
        <v>31.402255639097746</v>
      </c>
    </row>
    <row r="13" spans="1:11" x14ac:dyDescent="0.2">
      <c r="A13" s="1" t="s">
        <v>278</v>
      </c>
      <c r="B13" s="1">
        <v>29</v>
      </c>
      <c r="C13" s="1">
        <v>5572</v>
      </c>
      <c r="D13" s="1">
        <v>473</v>
      </c>
      <c r="E13" s="1">
        <v>260</v>
      </c>
      <c r="F13" s="1">
        <v>65</v>
      </c>
      <c r="G13" s="1">
        <v>25</v>
      </c>
      <c r="H13" s="1">
        <f t="shared" si="0"/>
        <v>1.8192307692307692</v>
      </c>
      <c r="I13" s="1">
        <f t="shared" si="1"/>
        <v>85.723076923076917</v>
      </c>
    </row>
    <row r="14" spans="1:11" x14ac:dyDescent="0.2">
      <c r="A14" s="1" t="s">
        <v>292</v>
      </c>
      <c r="B14" s="1">
        <v>2</v>
      </c>
      <c r="C14" s="1">
        <v>245</v>
      </c>
      <c r="D14" s="1">
        <v>34</v>
      </c>
      <c r="E14" s="1">
        <v>40</v>
      </c>
      <c r="F14" s="1">
        <v>10</v>
      </c>
      <c r="G14" s="1">
        <v>25</v>
      </c>
      <c r="H14" s="1">
        <f t="shared" si="0"/>
        <v>0.85</v>
      </c>
      <c r="I14" s="1">
        <f t="shared" si="1"/>
        <v>24.5</v>
      </c>
    </row>
    <row r="15" spans="1:11" x14ac:dyDescent="0.2">
      <c r="A15" s="1" t="s">
        <v>275</v>
      </c>
      <c r="B15" s="1">
        <v>137</v>
      </c>
      <c r="C15" s="1">
        <v>24980</v>
      </c>
      <c r="D15" s="1">
        <v>690</v>
      </c>
      <c r="E15" s="1">
        <v>1736</v>
      </c>
      <c r="F15" s="1">
        <v>369</v>
      </c>
      <c r="G15" s="1">
        <v>21.26</v>
      </c>
      <c r="H15" s="1">
        <f t="shared" si="0"/>
        <v>0.39746543778801846</v>
      </c>
      <c r="I15" s="1">
        <f t="shared" si="1"/>
        <v>67.696476964769644</v>
      </c>
    </row>
    <row r="16" spans="1:11" x14ac:dyDescent="0.2">
      <c r="A16" s="1" t="s">
        <v>285</v>
      </c>
      <c r="B16" s="1">
        <v>727</v>
      </c>
      <c r="C16" s="1">
        <v>95456</v>
      </c>
      <c r="D16" s="1">
        <v>14996</v>
      </c>
      <c r="E16" s="1">
        <v>14026</v>
      </c>
      <c r="F16" s="1">
        <v>2928</v>
      </c>
      <c r="G16" s="1">
        <v>20.88</v>
      </c>
      <c r="H16" s="1">
        <f t="shared" si="0"/>
        <v>1.0691572793383717</v>
      </c>
      <c r="I16" s="1">
        <f t="shared" si="1"/>
        <v>32.601092896174862</v>
      </c>
    </row>
    <row r="17" spans="1:9" x14ac:dyDescent="0.2">
      <c r="A17" s="1" t="s">
        <v>273</v>
      </c>
      <c r="B17" s="1">
        <v>88</v>
      </c>
      <c r="C17" s="1">
        <v>11217</v>
      </c>
      <c r="D17" s="1">
        <v>1607</v>
      </c>
      <c r="E17" s="1">
        <v>1951</v>
      </c>
      <c r="F17" s="1">
        <v>399</v>
      </c>
      <c r="G17" s="1">
        <v>20.45</v>
      </c>
      <c r="H17" s="1">
        <f t="shared" si="0"/>
        <v>0.82368016401845212</v>
      </c>
      <c r="I17" s="1">
        <f t="shared" si="1"/>
        <v>28.112781954887218</v>
      </c>
    </row>
    <row r="18" spans="1:9" x14ac:dyDescent="0.2">
      <c r="A18" s="1" t="s">
        <v>276</v>
      </c>
      <c r="B18" s="1">
        <v>62</v>
      </c>
      <c r="C18" s="1">
        <v>8774</v>
      </c>
      <c r="D18" s="1">
        <v>1081</v>
      </c>
      <c r="E18" s="1">
        <v>1876</v>
      </c>
      <c r="F18" s="1">
        <v>352</v>
      </c>
      <c r="G18" s="1">
        <v>18.760000000000002</v>
      </c>
      <c r="H18" s="1">
        <f t="shared" si="0"/>
        <v>0.57622601279317698</v>
      </c>
      <c r="I18" s="1">
        <f t="shared" si="1"/>
        <v>24.926136363636363</v>
      </c>
    </row>
    <row r="19" spans="1:9" x14ac:dyDescent="0.2">
      <c r="A19" s="1" t="s">
        <v>271</v>
      </c>
      <c r="B19" s="1">
        <v>188</v>
      </c>
      <c r="C19" s="1">
        <v>22871</v>
      </c>
      <c r="D19" s="1">
        <v>3450</v>
      </c>
      <c r="E19" s="1">
        <v>4560</v>
      </c>
      <c r="F19" s="1">
        <v>836</v>
      </c>
      <c r="G19" s="1">
        <v>18.329999999999998</v>
      </c>
      <c r="H19" s="1">
        <f t="shared" si="0"/>
        <v>0.75657894736842102</v>
      </c>
      <c r="I19" s="1">
        <f t="shared" si="1"/>
        <v>27.357655502392344</v>
      </c>
    </row>
    <row r="20" spans="1:9" x14ac:dyDescent="0.2">
      <c r="A20" s="1" t="s">
        <v>274</v>
      </c>
      <c r="B20" s="1">
        <v>202</v>
      </c>
      <c r="C20" s="1">
        <v>34129</v>
      </c>
      <c r="D20" s="1">
        <v>3915</v>
      </c>
      <c r="E20" s="1">
        <v>5137</v>
      </c>
      <c r="F20" s="1">
        <v>936</v>
      </c>
      <c r="G20" s="1">
        <v>18.22</v>
      </c>
      <c r="H20" s="1">
        <f t="shared" si="0"/>
        <v>0.76211796768541951</v>
      </c>
      <c r="I20" s="1">
        <f t="shared" si="1"/>
        <v>36.462606837606835</v>
      </c>
    </row>
    <row r="21" spans="1:9" x14ac:dyDescent="0.2">
      <c r="A21" s="1" t="s">
        <v>286</v>
      </c>
      <c r="B21" s="1">
        <v>128</v>
      </c>
      <c r="C21" s="1">
        <v>16958</v>
      </c>
      <c r="D21" s="1">
        <v>1917</v>
      </c>
      <c r="E21" s="1">
        <v>2663</v>
      </c>
      <c r="F21" s="1">
        <v>483</v>
      </c>
      <c r="G21" s="1">
        <v>18.14</v>
      </c>
      <c r="H21" s="1">
        <f t="shared" si="0"/>
        <v>0.71986481411941416</v>
      </c>
      <c r="I21" s="1">
        <f t="shared" si="1"/>
        <v>35.109730848861282</v>
      </c>
    </row>
    <row r="22" spans="1:9" x14ac:dyDescent="0.2">
      <c r="A22" s="1" t="s">
        <v>282</v>
      </c>
      <c r="B22" s="1">
        <v>83</v>
      </c>
      <c r="C22" s="1">
        <v>10664</v>
      </c>
      <c r="D22" s="1">
        <v>990</v>
      </c>
      <c r="E22" s="1">
        <v>2242</v>
      </c>
      <c r="F22" s="1">
        <v>391</v>
      </c>
      <c r="G22" s="1">
        <v>17.440000000000001</v>
      </c>
      <c r="H22" s="1">
        <f t="shared" si="0"/>
        <v>0.44157002676181978</v>
      </c>
      <c r="I22" s="1">
        <f t="shared" si="1"/>
        <v>27.273657289002557</v>
      </c>
    </row>
    <row r="23" spans="1:9" x14ac:dyDescent="0.2">
      <c r="A23" s="1" t="s">
        <v>290</v>
      </c>
      <c r="B23" s="1">
        <v>83</v>
      </c>
      <c r="C23" s="1">
        <v>10316</v>
      </c>
      <c r="D23" s="1">
        <v>353</v>
      </c>
      <c r="E23" s="1">
        <v>1628</v>
      </c>
      <c r="F23" s="1">
        <v>278</v>
      </c>
      <c r="G23" s="1">
        <v>17.079999999999998</v>
      </c>
      <c r="H23" s="1">
        <f t="shared" si="0"/>
        <v>0.21683046683046683</v>
      </c>
      <c r="I23" s="1">
        <f t="shared" si="1"/>
        <v>37.10791366906475</v>
      </c>
    </row>
    <row r="24" spans="1:9" x14ac:dyDescent="0.2">
      <c r="A24" s="1" t="s">
        <v>267</v>
      </c>
      <c r="B24" s="1">
        <v>322</v>
      </c>
      <c r="C24" s="1">
        <v>49243</v>
      </c>
      <c r="D24" s="1">
        <v>7144</v>
      </c>
      <c r="E24" s="1">
        <v>7214</v>
      </c>
      <c r="F24" s="1">
        <v>1209</v>
      </c>
      <c r="G24" s="1">
        <v>16.760000000000002</v>
      </c>
      <c r="H24" s="1">
        <f t="shared" si="0"/>
        <v>0.99029664541169948</v>
      </c>
      <c r="I24" s="1">
        <f t="shared" si="1"/>
        <v>40.730355665839539</v>
      </c>
    </row>
    <row r="25" spans="1:9" x14ac:dyDescent="0.2">
      <c r="A25" s="1" t="s">
        <v>277</v>
      </c>
      <c r="B25" s="1">
        <v>936</v>
      </c>
      <c r="C25" s="1">
        <v>122734</v>
      </c>
      <c r="D25" s="1">
        <v>19328</v>
      </c>
      <c r="E25" s="1">
        <v>22429</v>
      </c>
      <c r="F25" s="1">
        <v>3729</v>
      </c>
      <c r="G25" s="1">
        <v>16.63</v>
      </c>
      <c r="H25" s="1">
        <f t="shared" si="0"/>
        <v>0.86174149538543854</v>
      </c>
      <c r="I25" s="1">
        <f t="shared" si="1"/>
        <v>32.913381603647089</v>
      </c>
    </row>
    <row r="26" spans="1:9" x14ac:dyDescent="0.2">
      <c r="A26" s="1" t="s">
        <v>269</v>
      </c>
      <c r="B26" s="1">
        <v>191</v>
      </c>
      <c r="C26" s="1">
        <v>27242</v>
      </c>
      <c r="D26" s="1">
        <v>929</v>
      </c>
      <c r="E26" s="1">
        <v>4220</v>
      </c>
      <c r="F26" s="1">
        <v>701</v>
      </c>
      <c r="G26" s="1">
        <v>16.61</v>
      </c>
      <c r="H26" s="1">
        <f t="shared" si="0"/>
        <v>0.22014218009478673</v>
      </c>
      <c r="I26" s="1">
        <f t="shared" si="1"/>
        <v>38.861626248216837</v>
      </c>
    </row>
    <row r="27" spans="1:9" x14ac:dyDescent="0.2">
      <c r="A27" s="1" t="s">
        <v>270</v>
      </c>
      <c r="B27" s="1">
        <v>71</v>
      </c>
      <c r="C27" s="1">
        <v>11572</v>
      </c>
      <c r="D27" s="1">
        <v>1227</v>
      </c>
      <c r="E27" s="1">
        <v>1591</v>
      </c>
      <c r="F27" s="1">
        <v>264</v>
      </c>
      <c r="G27" s="1">
        <v>16.59</v>
      </c>
      <c r="H27" s="1">
        <f t="shared" si="0"/>
        <v>0.77121307353865498</v>
      </c>
      <c r="I27" s="1">
        <f t="shared" si="1"/>
        <v>43.833333333333336</v>
      </c>
    </row>
    <row r="28" spans="1:9" x14ac:dyDescent="0.2">
      <c r="A28" s="1" t="s">
        <v>268</v>
      </c>
      <c r="B28" s="1">
        <v>235</v>
      </c>
      <c r="C28" s="1">
        <v>33872</v>
      </c>
      <c r="D28" s="1">
        <v>4571</v>
      </c>
      <c r="E28" s="1">
        <v>6655</v>
      </c>
      <c r="F28" s="1">
        <v>1040</v>
      </c>
      <c r="G28" s="1">
        <v>15.63</v>
      </c>
      <c r="H28" s="1">
        <f t="shared" si="0"/>
        <v>0.68685199098422234</v>
      </c>
      <c r="I28" s="1">
        <f t="shared" si="1"/>
        <v>32.569230769230771</v>
      </c>
    </row>
    <row r="29" spans="1:9" x14ac:dyDescent="0.2">
      <c r="A29" s="1" t="s">
        <v>299</v>
      </c>
      <c r="B29" s="1">
        <v>0</v>
      </c>
      <c r="C29" s="1">
        <v>87</v>
      </c>
      <c r="D29" s="1">
        <v>22</v>
      </c>
      <c r="E29" s="1">
        <v>32</v>
      </c>
      <c r="F29" s="1">
        <v>5</v>
      </c>
      <c r="G29" s="1">
        <v>15.62</v>
      </c>
      <c r="H29" s="1">
        <f t="shared" si="0"/>
        <v>0.6875</v>
      </c>
      <c r="I29" s="1">
        <f t="shared" si="1"/>
        <v>17.399999999999999</v>
      </c>
    </row>
    <row r="30" spans="1:9" x14ac:dyDescent="0.2">
      <c r="A30" s="1" t="s">
        <v>291</v>
      </c>
      <c r="B30" s="1">
        <v>26</v>
      </c>
      <c r="C30" s="1">
        <v>3789</v>
      </c>
      <c r="D30" s="1">
        <v>305</v>
      </c>
      <c r="E30" s="1">
        <v>1075</v>
      </c>
      <c r="F30" s="1">
        <v>144</v>
      </c>
      <c r="G30" s="1">
        <v>13.4</v>
      </c>
      <c r="H30" s="1">
        <f t="shared" si="0"/>
        <v>0.28372093023255812</v>
      </c>
      <c r="I30" s="1">
        <f t="shared" si="1"/>
        <v>26.3125</v>
      </c>
    </row>
    <row r="31" spans="1:9" x14ac:dyDescent="0.2">
      <c r="A31" s="1" t="s">
        <v>279</v>
      </c>
      <c r="B31" s="1">
        <v>2660</v>
      </c>
      <c r="C31" s="1">
        <v>355808</v>
      </c>
      <c r="D31" s="1">
        <v>28899</v>
      </c>
      <c r="E31" s="1">
        <v>68820</v>
      </c>
      <c r="F31" s="1">
        <v>8822</v>
      </c>
      <c r="G31" s="1">
        <v>12.82</v>
      </c>
      <c r="H31" s="1">
        <f t="shared" si="0"/>
        <v>0.41992153443766345</v>
      </c>
      <c r="I31" s="1">
        <f t="shared" si="1"/>
        <v>40.33189752890501</v>
      </c>
    </row>
    <row r="32" spans="1:9" x14ac:dyDescent="0.2">
      <c r="A32" s="1" t="s">
        <v>281</v>
      </c>
      <c r="B32" s="1">
        <v>101</v>
      </c>
      <c r="C32" s="1">
        <v>13023</v>
      </c>
      <c r="D32" s="1">
        <v>1198</v>
      </c>
      <c r="E32" s="1">
        <v>3261</v>
      </c>
      <c r="F32" s="1">
        <v>417</v>
      </c>
      <c r="G32" s="1">
        <v>12.79</v>
      </c>
      <c r="H32" s="1">
        <f t="shared" si="0"/>
        <v>0.36737197178779518</v>
      </c>
      <c r="I32" s="1">
        <f t="shared" si="1"/>
        <v>31.230215827338128</v>
      </c>
    </row>
    <row r="33" spans="1:9" x14ac:dyDescent="0.2">
      <c r="A33" s="1" t="s">
        <v>294</v>
      </c>
      <c r="B33" s="1">
        <v>0</v>
      </c>
      <c r="C33" s="1">
        <v>35</v>
      </c>
      <c r="D33" s="1">
        <v>0</v>
      </c>
      <c r="E33" s="1">
        <v>16</v>
      </c>
      <c r="F33" s="1">
        <v>1</v>
      </c>
      <c r="G33" s="1">
        <v>6.25</v>
      </c>
      <c r="H33" s="1">
        <f t="shared" si="0"/>
        <v>0</v>
      </c>
      <c r="I33" s="1">
        <f t="shared" si="1"/>
        <v>35</v>
      </c>
    </row>
    <row r="34" spans="1:9" x14ac:dyDescent="0.2">
      <c r="A34" s="1" t="s">
        <v>297</v>
      </c>
      <c r="B34" s="1">
        <v>1</v>
      </c>
      <c r="C34" s="1">
        <v>118</v>
      </c>
      <c r="D34" s="1">
        <v>0</v>
      </c>
      <c r="E34" s="1">
        <v>19</v>
      </c>
      <c r="F34" s="1">
        <v>1</v>
      </c>
      <c r="G34" s="1">
        <v>5.26</v>
      </c>
      <c r="H34" s="1">
        <f t="shared" si="0"/>
        <v>0</v>
      </c>
      <c r="I34" s="1">
        <f t="shared" si="1"/>
        <v>118</v>
      </c>
    </row>
    <row r="35" spans="1:9" x14ac:dyDescent="0.2">
      <c r="A35" s="1" t="s">
        <v>38</v>
      </c>
      <c r="B35" s="1">
        <v>0</v>
      </c>
      <c r="C35" s="1">
        <v>37</v>
      </c>
      <c r="D35" s="1">
        <v>0</v>
      </c>
      <c r="E35" s="1">
        <v>2006</v>
      </c>
      <c r="F35" s="1">
        <v>34</v>
      </c>
      <c r="G35" s="1">
        <v>1.69</v>
      </c>
      <c r="H35" s="1">
        <f t="shared" si="0"/>
        <v>0</v>
      </c>
      <c r="I35" s="1">
        <f t="shared" si="1"/>
        <v>1.088235294117647</v>
      </c>
    </row>
    <row r="36" spans="1:9" x14ac:dyDescent="0.2">
      <c r="A36" s="1" t="s">
        <v>35</v>
      </c>
      <c r="B36" s="1">
        <v>0</v>
      </c>
      <c r="C36" s="1">
        <v>38</v>
      </c>
      <c r="D36" s="1">
        <v>1</v>
      </c>
      <c r="E36" s="1">
        <v>5959</v>
      </c>
      <c r="F36" s="1">
        <v>28</v>
      </c>
      <c r="G36" s="1">
        <v>0.47</v>
      </c>
      <c r="H36" s="1">
        <f t="shared" si="0"/>
        <v>1.678133915086424E-4</v>
      </c>
      <c r="I36" s="1">
        <f t="shared" si="1"/>
        <v>1.3571428571428572</v>
      </c>
    </row>
    <row r="37" spans="1:9" x14ac:dyDescent="0.2">
      <c r="A37" s="1" t="s">
        <v>34</v>
      </c>
      <c r="B37" s="1">
        <v>0</v>
      </c>
      <c r="C37" s="1">
        <v>29</v>
      </c>
      <c r="D37" s="1">
        <v>0</v>
      </c>
      <c r="E37" s="1">
        <v>7869</v>
      </c>
      <c r="F37" s="1">
        <v>24</v>
      </c>
      <c r="G37" s="1">
        <v>0.3</v>
      </c>
      <c r="H37" s="1">
        <f t="shared" si="0"/>
        <v>0</v>
      </c>
      <c r="I37" s="1">
        <f t="shared" si="1"/>
        <v>1.2083333333333333</v>
      </c>
    </row>
    <row r="38" spans="1:9" x14ac:dyDescent="0.2">
      <c r="A38" s="1" t="s">
        <v>266</v>
      </c>
      <c r="B38" s="1">
        <v>3</v>
      </c>
      <c r="C38" s="1">
        <v>370</v>
      </c>
      <c r="D38" s="1">
        <v>22</v>
      </c>
      <c r="E38" s="1">
        <v>19199</v>
      </c>
      <c r="F38" s="1">
        <v>10</v>
      </c>
      <c r="G38" s="1">
        <v>0.05</v>
      </c>
      <c r="H38" s="1">
        <f t="shared" si="0"/>
        <v>1.1458930152612116E-3</v>
      </c>
      <c r="I38" s="1">
        <f t="shared" si="1"/>
        <v>37</v>
      </c>
    </row>
    <row r="39" spans="1:9" x14ac:dyDescent="0.2">
      <c r="A39" s="1" t="s">
        <v>289</v>
      </c>
      <c r="B39" s="1">
        <v>20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 t="e">
        <f t="shared" si="0"/>
        <v>#DIV/0!</v>
      </c>
      <c r="I39" s="1" t="e">
        <f t="shared" si="1"/>
        <v>#DIV/0!</v>
      </c>
    </row>
    <row r="40" spans="1:9" x14ac:dyDescent="0.2">
      <c r="A40" s="1" t="s">
        <v>37</v>
      </c>
      <c r="B40" s="1">
        <v>0</v>
      </c>
      <c r="C40" s="1">
        <v>0</v>
      </c>
      <c r="D40" s="1">
        <v>0</v>
      </c>
      <c r="E40" s="1">
        <v>275</v>
      </c>
      <c r="F40" s="1">
        <v>0</v>
      </c>
      <c r="G40" s="1">
        <v>0</v>
      </c>
      <c r="H40" s="1">
        <f t="shared" si="0"/>
        <v>0</v>
      </c>
      <c r="I40" s="1" t="e">
        <f t="shared" si="1"/>
        <v>#DIV/0!</v>
      </c>
    </row>
  </sheetData>
  <autoFilter ref="A1:I40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BC1113"/>
  <sheetViews>
    <sheetView showGridLines="0" tabSelected="1" zoomScale="75" zoomScaleNormal="75" zoomScalePageLayoutView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6.33203125" defaultRowHeight="15" x14ac:dyDescent="0.2"/>
  <cols>
    <col min="1" max="1" width="5.1640625" style="1" customWidth="1"/>
    <col min="2" max="2" width="4.33203125" style="1" customWidth="1"/>
    <col min="3" max="6" width="6.33203125" style="1"/>
    <col min="7" max="7" width="8.33203125" style="1" customWidth="1"/>
    <col min="8" max="11" width="6.33203125" style="1"/>
    <col min="12" max="12" width="5.83203125" style="1" bestFit="1" customWidth="1"/>
    <col min="13" max="14" width="6" style="1" bestFit="1" customWidth="1"/>
    <col min="15" max="16" width="6.1640625" style="1" bestFit="1" customWidth="1"/>
    <col min="17" max="34" width="6.33203125" style="1"/>
    <col min="35" max="35" width="9.83203125" style="30" customWidth="1"/>
    <col min="36" max="40" width="8.33203125" style="1" customWidth="1"/>
    <col min="41" max="43" width="6.33203125" style="1"/>
    <col min="44" max="44" width="7.6640625" style="1" customWidth="1"/>
    <col min="45" max="45" width="6.33203125" style="1"/>
    <col min="46" max="46" width="7.1640625" style="1" customWidth="1"/>
    <col min="47" max="52" width="6.33203125" style="1"/>
    <col min="53" max="53" width="25" style="1" bestFit="1" customWidth="1"/>
    <col min="54" max="16384" width="6.33203125" style="1"/>
  </cols>
  <sheetData>
    <row r="1" spans="1:55" ht="16" x14ac:dyDescent="0.2">
      <c r="A1" s="12" t="s">
        <v>300</v>
      </c>
      <c r="B1" s="25" t="s">
        <v>301</v>
      </c>
      <c r="C1" s="25" t="s">
        <v>302</v>
      </c>
      <c r="D1" s="25" t="s">
        <v>303</v>
      </c>
      <c r="E1" s="25" t="s">
        <v>304</v>
      </c>
      <c r="F1" s="25" t="s">
        <v>18</v>
      </c>
      <c r="G1" s="25" t="s">
        <v>305</v>
      </c>
      <c r="H1" s="25" t="s">
        <v>1</v>
      </c>
      <c r="I1" s="25" t="s">
        <v>306</v>
      </c>
      <c r="J1" s="25" t="s">
        <v>307</v>
      </c>
      <c r="K1" s="17" t="s">
        <v>19</v>
      </c>
      <c r="L1" s="17" t="s">
        <v>25</v>
      </c>
      <c r="M1" s="17" t="s">
        <v>24</v>
      </c>
      <c r="N1" s="17" t="s">
        <v>23</v>
      </c>
      <c r="O1" s="17" t="s">
        <v>22</v>
      </c>
      <c r="P1" s="17" t="s">
        <v>21</v>
      </c>
      <c r="Q1" s="17" t="s">
        <v>26</v>
      </c>
      <c r="R1" s="17" t="s">
        <v>308</v>
      </c>
      <c r="S1" s="27" t="s">
        <v>309</v>
      </c>
      <c r="T1" s="27" t="s">
        <v>149</v>
      </c>
      <c r="U1" s="27" t="s">
        <v>150</v>
      </c>
      <c r="V1" s="19" t="s">
        <v>32</v>
      </c>
      <c r="W1" s="19" t="s">
        <v>128</v>
      </c>
      <c r="X1" s="19" t="s">
        <v>129</v>
      </c>
      <c r="Y1" s="21" t="s">
        <v>310</v>
      </c>
      <c r="Z1" s="21" t="s">
        <v>312</v>
      </c>
      <c r="AA1" s="21" t="s">
        <v>311</v>
      </c>
      <c r="AB1" s="21" t="s">
        <v>313</v>
      </c>
      <c r="AC1" s="23" t="s">
        <v>34</v>
      </c>
      <c r="AD1" s="23" t="s">
        <v>35</v>
      </c>
      <c r="AE1" s="23" t="s">
        <v>36</v>
      </c>
      <c r="AF1" s="23" t="s">
        <v>37</v>
      </c>
      <c r="AG1" s="23" t="s">
        <v>38</v>
      </c>
      <c r="AH1" s="23" t="s">
        <v>39</v>
      </c>
      <c r="AI1" s="29" t="s">
        <v>365</v>
      </c>
      <c r="AJ1" s="13" t="s">
        <v>373</v>
      </c>
      <c r="AK1" s="5" t="s">
        <v>378</v>
      </c>
      <c r="AL1" s="5" t="s">
        <v>379</v>
      </c>
      <c r="AM1" s="4" t="s">
        <v>374</v>
      </c>
      <c r="AN1" s="4" t="s">
        <v>375</v>
      </c>
      <c r="AO1" s="8" t="s">
        <v>366</v>
      </c>
      <c r="AP1" s="8" t="s">
        <v>368</v>
      </c>
      <c r="AQ1" s="8" t="s">
        <v>369</v>
      </c>
      <c r="AR1" s="10" t="s">
        <v>371</v>
      </c>
      <c r="AS1" s="8" t="s">
        <v>370</v>
      </c>
      <c r="AT1" s="10" t="s">
        <v>372</v>
      </c>
      <c r="BA1" s="1" t="s">
        <v>117</v>
      </c>
      <c r="BB1" s="1">
        <v>55</v>
      </c>
      <c r="BC1" s="2">
        <f>BB1/82</f>
        <v>0.67073170731707321</v>
      </c>
    </row>
    <row r="2" spans="1:55" x14ac:dyDescent="0.2">
      <c r="A2" s="1" t="s">
        <v>314</v>
      </c>
      <c r="B2" s="1">
        <v>1</v>
      </c>
      <c r="C2" s="1">
        <v>2700</v>
      </c>
      <c r="D2" s="1">
        <v>163.86373901367199</v>
      </c>
      <c r="E2" s="1" t="s">
        <v>51</v>
      </c>
      <c r="F2" s="1" t="s">
        <v>315</v>
      </c>
      <c r="G2" s="1" t="s">
        <v>316</v>
      </c>
      <c r="H2" s="1" t="s">
        <v>317</v>
      </c>
      <c r="K2" s="1">
        <v>7</v>
      </c>
      <c r="L2" s="1">
        <v>4</v>
      </c>
      <c r="M2" s="1">
        <v>0</v>
      </c>
      <c r="N2" s="1">
        <v>1</v>
      </c>
      <c r="O2" s="1">
        <v>0</v>
      </c>
      <c r="P2" s="1">
        <v>0</v>
      </c>
      <c r="Q2" s="1">
        <v>1</v>
      </c>
      <c r="R2" s="1">
        <v>0</v>
      </c>
      <c r="S2" s="1">
        <v>99.4</v>
      </c>
      <c r="T2" s="1">
        <v>950</v>
      </c>
      <c r="U2" s="1">
        <v>44</v>
      </c>
      <c r="V2" s="1">
        <v>0</v>
      </c>
      <c r="W2" s="1">
        <v>0</v>
      </c>
      <c r="X2" s="1">
        <v>0</v>
      </c>
      <c r="Y2" s="1">
        <v>4000</v>
      </c>
      <c r="Z2" s="1">
        <v>4350</v>
      </c>
      <c r="AA2" s="1">
        <v>4000</v>
      </c>
      <c r="AB2" s="1">
        <v>4250</v>
      </c>
      <c r="AC2" s="1">
        <v>2</v>
      </c>
      <c r="AD2" s="1">
        <v>2</v>
      </c>
      <c r="AE2" s="1">
        <v>0</v>
      </c>
      <c r="AF2" s="1">
        <v>0</v>
      </c>
      <c r="AG2" s="1">
        <v>0</v>
      </c>
      <c r="AH2" s="1">
        <v>0</v>
      </c>
      <c r="AI2" s="30" t="str">
        <f>VLOOKUP(A2,General!B:AT,19,FALSE)</f>
        <v>Luminosity Gaming</v>
      </c>
      <c r="AJ2" s="1">
        <f>IF(VLOOKUP(A2,General!B:AT,11,FALSE)=E2,1,0)</f>
        <v>1</v>
      </c>
      <c r="AK2" s="1">
        <f>IF(Y2&gt;AA2,1,0)</f>
        <v>0</v>
      </c>
      <c r="AL2" s="1">
        <f>IF(Z2&gt;AB2,1,0)</f>
        <v>1</v>
      </c>
      <c r="AM2" s="1">
        <f>Y2-AA2</f>
        <v>0</v>
      </c>
      <c r="AN2" s="1">
        <f>Z2-AB2</f>
        <v>100</v>
      </c>
      <c r="AO2" s="1">
        <f t="shared" ref="AO2:AO65" si="0">IF(AI2=E2,1,0)</f>
        <v>1</v>
      </c>
      <c r="AP2" s="1">
        <f t="shared" ref="AP2:AP65" si="1">IF(F2="CT",1,0)</f>
        <v>1</v>
      </c>
      <c r="AQ2" s="1">
        <f>IF(IF(Y2&gt;AA2,VLOOKUP(A2,General!B:AT,11,FALSE),VLOOKUP(A2,General!B:AT,12,FALSE))=AI2,1,0)</f>
        <v>0</v>
      </c>
      <c r="AR2" s="1">
        <f>IF(VLOOKUP(A2,General!B:AT,11,FALSE)=E2,Y2-AA2,AA2-Y2)</f>
        <v>0</v>
      </c>
      <c r="AS2" s="1">
        <f>IF(IF(Z2&gt;AB2,VLOOKUP(A2,General!B:AT,11,FALSE),VLOOKUP(A2,General!B:AT,12,FALSE))=AI2,1,0)</f>
        <v>1</v>
      </c>
      <c r="AT2" s="1">
        <f>IF(VLOOKUP(A2,General!B:AT,11,FALSE)=E2,Z2-AB2,AB2-Z2)</f>
        <v>100</v>
      </c>
      <c r="BA2" s="1" t="s">
        <v>367</v>
      </c>
      <c r="BB2" s="1">
        <f>82-55</f>
        <v>27</v>
      </c>
      <c r="BC2" s="2">
        <f>BB2/82</f>
        <v>0.32926829268292684</v>
      </c>
    </row>
    <row r="3" spans="1:55" ht="15" customHeight="1" x14ac:dyDescent="0.2">
      <c r="A3" s="1" t="s">
        <v>314</v>
      </c>
      <c r="B3" s="1">
        <v>2</v>
      </c>
      <c r="C3" s="1">
        <v>23658</v>
      </c>
      <c r="D3" s="1">
        <v>89.977142333984403</v>
      </c>
      <c r="E3" s="1" t="s">
        <v>51</v>
      </c>
      <c r="F3" s="1" t="s">
        <v>315</v>
      </c>
      <c r="G3" s="1" t="s">
        <v>316</v>
      </c>
      <c r="H3" s="1" t="s">
        <v>318</v>
      </c>
      <c r="I3" s="1" t="s">
        <v>319</v>
      </c>
      <c r="J3" s="1" t="s">
        <v>52</v>
      </c>
      <c r="K3" s="1">
        <v>5</v>
      </c>
      <c r="L3" s="1">
        <v>1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84.3</v>
      </c>
      <c r="T3" s="1">
        <v>737</v>
      </c>
      <c r="U3" s="1">
        <v>106</v>
      </c>
      <c r="V3" s="1">
        <v>0</v>
      </c>
      <c r="W3" s="1">
        <v>0</v>
      </c>
      <c r="X3" s="1">
        <v>0</v>
      </c>
      <c r="Y3" s="1">
        <v>18400</v>
      </c>
      <c r="Z3" s="1">
        <v>18600</v>
      </c>
      <c r="AA3" s="1">
        <v>8150</v>
      </c>
      <c r="AB3" s="1">
        <v>7800</v>
      </c>
      <c r="AC3" s="1">
        <v>7</v>
      </c>
      <c r="AD3" s="1">
        <v>1</v>
      </c>
      <c r="AE3" s="1">
        <v>3</v>
      </c>
      <c r="AF3" s="1">
        <v>0</v>
      </c>
      <c r="AG3" s="1">
        <v>0</v>
      </c>
      <c r="AH3" s="1">
        <v>0</v>
      </c>
      <c r="AI3" s="30" t="str">
        <f>VLOOKUP(A3,General!B:AT,19,FALSE)</f>
        <v>Luminosity Gaming</v>
      </c>
      <c r="AJ3" s="1">
        <f>IF(VLOOKUP(A3,General!B:AT,11,FALSE)=E3,1,0)</f>
        <v>1</v>
      </c>
      <c r="AK3" s="1">
        <f t="shared" ref="AK3:AK66" si="2">IF(Y3&gt;AA3,1,0)</f>
        <v>1</v>
      </c>
      <c r="AL3" s="1">
        <f t="shared" ref="AL3:AL66" si="3">IF(Z3&gt;AB3,1,0)</f>
        <v>1</v>
      </c>
      <c r="AM3" s="1">
        <f t="shared" ref="AM3:AM66" si="4">Y3-AA3</f>
        <v>10250</v>
      </c>
      <c r="AN3" s="1">
        <f t="shared" ref="AN3:AN66" si="5">Z3-AB3</f>
        <v>10800</v>
      </c>
      <c r="AO3" s="1">
        <f t="shared" si="0"/>
        <v>1</v>
      </c>
      <c r="AP3" s="1">
        <f t="shared" si="1"/>
        <v>1</v>
      </c>
      <c r="AQ3" s="1">
        <f>IF(IF(Y3&gt;AA3,VLOOKUP(A3,General!B:AT,11,FALSE),VLOOKUP(A3,General!B:AT,12,FALSE))=AI3,1,0)</f>
        <v>1</v>
      </c>
      <c r="AR3" s="1">
        <f>IF(VLOOKUP(A3,General!B:AT,11,FALSE)=E3,Y3-AA3,AA3-Y3)</f>
        <v>10250</v>
      </c>
      <c r="AS3" s="1">
        <f>IF(IF(Z3&gt;AB3,VLOOKUP(A3,General!B:AT,11,FALSE),VLOOKUP(A3,General!B:AT,12,FALSE))=AI3,1,0)</f>
        <v>1</v>
      </c>
      <c r="AT3" s="1">
        <f>IF(VLOOKUP(A3,General!B:AT,11,FALSE)=E3,Z3-AB3,AB3-Z3)</f>
        <v>10800</v>
      </c>
    </row>
    <row r="4" spans="1:55" ht="15" customHeight="1" x14ac:dyDescent="0.2">
      <c r="A4" s="1" t="s">
        <v>314</v>
      </c>
      <c r="B4" s="1">
        <v>3</v>
      </c>
      <c r="C4" s="1">
        <v>35182</v>
      </c>
      <c r="D4" s="1">
        <v>65.254364013671903</v>
      </c>
      <c r="E4" s="1" t="s">
        <v>51</v>
      </c>
      <c r="F4" s="1" t="s">
        <v>315</v>
      </c>
      <c r="G4" s="1" t="s">
        <v>316</v>
      </c>
      <c r="H4" s="1" t="s">
        <v>320</v>
      </c>
      <c r="I4" s="1" t="s">
        <v>319</v>
      </c>
      <c r="J4" s="1" t="s">
        <v>52</v>
      </c>
      <c r="K4" s="1">
        <v>5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79.400000000000006</v>
      </c>
      <c r="T4" s="1">
        <v>754</v>
      </c>
      <c r="U4" s="1">
        <v>40</v>
      </c>
      <c r="V4" s="1">
        <v>0</v>
      </c>
      <c r="W4" s="1">
        <v>0</v>
      </c>
      <c r="X4" s="1">
        <v>0</v>
      </c>
      <c r="Y4" s="1">
        <v>20750</v>
      </c>
      <c r="Z4" s="1">
        <v>21600</v>
      </c>
      <c r="AA4" s="1">
        <v>9850</v>
      </c>
      <c r="AB4" s="1">
        <v>1400</v>
      </c>
      <c r="AC4" s="1">
        <v>5</v>
      </c>
      <c r="AD4" s="1">
        <v>1</v>
      </c>
      <c r="AE4" s="1">
        <v>2</v>
      </c>
      <c r="AF4" s="1">
        <v>1</v>
      </c>
      <c r="AG4" s="1">
        <v>0</v>
      </c>
      <c r="AH4" s="1">
        <v>1</v>
      </c>
      <c r="AI4" s="30" t="str">
        <f>VLOOKUP(A4,General!B:AT,19,FALSE)</f>
        <v>Luminosity Gaming</v>
      </c>
      <c r="AJ4" s="1">
        <f>IF(VLOOKUP(A4,General!B:AT,11,FALSE)=E4,1,0)</f>
        <v>1</v>
      </c>
      <c r="AK4" s="1">
        <f t="shared" si="2"/>
        <v>1</v>
      </c>
      <c r="AL4" s="1">
        <f t="shared" si="3"/>
        <v>1</v>
      </c>
      <c r="AM4" s="1">
        <f t="shared" si="4"/>
        <v>10900</v>
      </c>
      <c r="AN4" s="1">
        <f t="shared" si="5"/>
        <v>20200</v>
      </c>
      <c r="AO4" s="1">
        <f t="shared" si="0"/>
        <v>1</v>
      </c>
      <c r="AP4" s="1">
        <f t="shared" si="1"/>
        <v>1</v>
      </c>
      <c r="AQ4" s="1">
        <f>IF(IF(Y4&gt;AA4,VLOOKUP(A4,General!B:AT,11,FALSE),VLOOKUP(A4,General!B:AT,12,FALSE))=AI4,1,0)</f>
        <v>1</v>
      </c>
      <c r="AR4" s="1">
        <f>IF(VLOOKUP(A4,General!B:AT,11,FALSE)=E4,Y4-AA4,AA4-Y4)</f>
        <v>10900</v>
      </c>
      <c r="AS4" s="1">
        <f>IF(IF(Z4&gt;AB4,VLOOKUP(A4,General!B:AT,11,FALSE),VLOOKUP(A4,General!B:AT,12,FALSE))=AI4,1,0)</f>
        <v>1</v>
      </c>
      <c r="AT4" s="1">
        <f>IF(VLOOKUP(A4,General!B:AT,11,FALSE)=E4,Z4-AB4,AB4-Z4)</f>
        <v>20200</v>
      </c>
      <c r="BA4" s="1" t="s">
        <v>376</v>
      </c>
      <c r="BB4" s="1">
        <f>COUNTIF(AQ:AQ,1)</f>
        <v>640</v>
      </c>
      <c r="BC4" s="2">
        <f>BB4/SUM(BB4:BB5)</f>
        <v>0.57553956834532372</v>
      </c>
    </row>
    <row r="5" spans="1:55" ht="15" customHeight="1" x14ac:dyDescent="0.2">
      <c r="A5" s="1" t="s">
        <v>314</v>
      </c>
      <c r="B5" s="1">
        <v>4</v>
      </c>
      <c r="C5" s="1">
        <v>43548</v>
      </c>
      <c r="D5" s="1">
        <v>97.795471191406307</v>
      </c>
      <c r="E5" s="1" t="s">
        <v>51</v>
      </c>
      <c r="F5" s="1" t="s">
        <v>315</v>
      </c>
      <c r="G5" s="1" t="s">
        <v>321</v>
      </c>
      <c r="H5" s="1" t="s">
        <v>322</v>
      </c>
      <c r="K5" s="1">
        <v>7</v>
      </c>
      <c r="L5" s="1">
        <v>3</v>
      </c>
      <c r="M5" s="1">
        <v>2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112</v>
      </c>
      <c r="T5" s="1">
        <v>979</v>
      </c>
      <c r="U5" s="1">
        <v>141</v>
      </c>
      <c r="V5" s="1">
        <v>0</v>
      </c>
      <c r="W5" s="1">
        <v>1</v>
      </c>
      <c r="X5" s="1">
        <v>1</v>
      </c>
      <c r="Y5" s="1">
        <v>34300</v>
      </c>
      <c r="Z5" s="1">
        <v>32150</v>
      </c>
      <c r="AA5" s="1">
        <v>21450</v>
      </c>
      <c r="AB5" s="1">
        <v>21350</v>
      </c>
      <c r="AC5" s="1">
        <v>13</v>
      </c>
      <c r="AD5" s="1">
        <v>4</v>
      </c>
      <c r="AE5" s="1">
        <v>3</v>
      </c>
      <c r="AF5" s="1">
        <v>1</v>
      </c>
      <c r="AG5" s="1">
        <v>0</v>
      </c>
      <c r="AH5" s="1">
        <v>2</v>
      </c>
      <c r="AI5" s="30" t="str">
        <f>VLOOKUP(A5,General!B:AT,19,FALSE)</f>
        <v>Luminosity Gaming</v>
      </c>
      <c r="AJ5" s="1">
        <f>IF(VLOOKUP(A5,General!B:AT,11,FALSE)=E5,1,0)</f>
        <v>1</v>
      </c>
      <c r="AK5" s="1">
        <f t="shared" si="2"/>
        <v>1</v>
      </c>
      <c r="AL5" s="1">
        <f t="shared" si="3"/>
        <v>1</v>
      </c>
      <c r="AM5" s="1">
        <f t="shared" si="4"/>
        <v>12850</v>
      </c>
      <c r="AN5" s="1">
        <f t="shared" si="5"/>
        <v>10800</v>
      </c>
      <c r="AO5" s="1">
        <f t="shared" si="0"/>
        <v>1</v>
      </c>
      <c r="AP5" s="1">
        <f t="shared" si="1"/>
        <v>1</v>
      </c>
      <c r="AQ5" s="1">
        <f>IF(IF(Y5&gt;AA5,VLOOKUP(A5,General!B:AT,11,FALSE),VLOOKUP(A5,General!B:AT,12,FALSE))=AI5,1,0)</f>
        <v>1</v>
      </c>
      <c r="AR5" s="1">
        <f>IF(VLOOKUP(A5,General!B:AT,11,FALSE)=E5,Y5-AA5,AA5-Y5)</f>
        <v>12850</v>
      </c>
      <c r="AS5" s="1">
        <f>IF(IF(Z5&gt;AB5,VLOOKUP(A5,General!B:AT,11,FALSE),VLOOKUP(A5,General!B:AT,12,FALSE))=AI5,1,0)</f>
        <v>1</v>
      </c>
      <c r="AT5" s="1">
        <f>IF(VLOOKUP(A5,General!B:AT,11,FALSE)=E5,Z5-AB5,AB5-Z5)</f>
        <v>10800</v>
      </c>
      <c r="BA5" s="1" t="s">
        <v>377</v>
      </c>
      <c r="BB5" s="1">
        <f>COUNTIF(AQ:AQ,0)</f>
        <v>472</v>
      </c>
      <c r="BC5" s="2">
        <f>BB5/SUM(BB4:BB5)</f>
        <v>0.42446043165467628</v>
      </c>
    </row>
    <row r="6" spans="1:55" ht="15" customHeight="1" x14ac:dyDescent="0.2">
      <c r="A6" s="1" t="s">
        <v>314</v>
      </c>
      <c r="B6" s="1">
        <v>5</v>
      </c>
      <c r="C6" s="1">
        <v>56070</v>
      </c>
      <c r="D6" s="1">
        <v>94.931091308593807</v>
      </c>
      <c r="E6" s="1" t="s">
        <v>51</v>
      </c>
      <c r="F6" s="1" t="s">
        <v>315</v>
      </c>
      <c r="G6" s="1" t="s">
        <v>316</v>
      </c>
      <c r="H6" s="1" t="s">
        <v>322</v>
      </c>
      <c r="K6" s="1">
        <v>9</v>
      </c>
      <c r="L6" s="1">
        <v>2</v>
      </c>
      <c r="M6" s="1">
        <v>2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127.2</v>
      </c>
      <c r="T6" s="1">
        <v>1136</v>
      </c>
      <c r="U6" s="1">
        <v>136</v>
      </c>
      <c r="V6" s="1">
        <v>0</v>
      </c>
      <c r="W6" s="1">
        <v>0</v>
      </c>
      <c r="X6" s="1">
        <v>0</v>
      </c>
      <c r="Y6" s="1">
        <v>36650</v>
      </c>
      <c r="Z6" s="1">
        <v>30550</v>
      </c>
      <c r="AA6" s="1">
        <v>20500</v>
      </c>
      <c r="AB6" s="1">
        <v>20750</v>
      </c>
      <c r="AC6" s="1">
        <v>6</v>
      </c>
      <c r="AD6" s="1">
        <v>5</v>
      </c>
      <c r="AE6" s="1">
        <v>3</v>
      </c>
      <c r="AF6" s="1">
        <v>0</v>
      </c>
      <c r="AG6" s="1">
        <v>1</v>
      </c>
      <c r="AH6" s="1">
        <v>1</v>
      </c>
      <c r="AI6" s="30" t="str">
        <f>VLOOKUP(A6,General!B:AT,19,FALSE)</f>
        <v>Luminosity Gaming</v>
      </c>
      <c r="AJ6" s="1">
        <f>IF(VLOOKUP(A6,General!B:AT,11,FALSE)=E6,1,0)</f>
        <v>1</v>
      </c>
      <c r="AK6" s="1">
        <f t="shared" si="2"/>
        <v>1</v>
      </c>
      <c r="AL6" s="1">
        <f t="shared" si="3"/>
        <v>1</v>
      </c>
      <c r="AM6" s="1">
        <f t="shared" si="4"/>
        <v>16150</v>
      </c>
      <c r="AN6" s="1">
        <f t="shared" si="5"/>
        <v>9800</v>
      </c>
      <c r="AO6" s="1">
        <f t="shared" si="0"/>
        <v>1</v>
      </c>
      <c r="AP6" s="1">
        <f t="shared" si="1"/>
        <v>1</v>
      </c>
      <c r="AQ6" s="1">
        <f>IF(IF(Y6&gt;AA6,VLOOKUP(A6,General!B:AT,11,FALSE),VLOOKUP(A6,General!B:AT,12,FALSE))=AI6,1,0)</f>
        <v>1</v>
      </c>
      <c r="AR6" s="1">
        <f>IF(VLOOKUP(A6,General!B:AT,11,FALSE)=E6,Y6-AA6,AA6-Y6)</f>
        <v>16150</v>
      </c>
      <c r="AS6" s="1">
        <f>IF(IF(Z6&gt;AB6,VLOOKUP(A6,General!B:AT,11,FALSE),VLOOKUP(A6,General!B:AT,12,FALSE))=AI6,1,0)</f>
        <v>1</v>
      </c>
      <c r="AT6" s="1">
        <f>IF(VLOOKUP(A6,General!B:AT,11,FALSE)=E6,Z6-AB6,AB6-Z6)</f>
        <v>9800</v>
      </c>
    </row>
    <row r="7" spans="1:55" ht="15" customHeight="1" x14ac:dyDescent="0.2">
      <c r="A7" s="1" t="s">
        <v>314</v>
      </c>
      <c r="B7" s="1">
        <v>6</v>
      </c>
      <c r="C7" s="1">
        <v>68226</v>
      </c>
      <c r="D7" s="1">
        <v>75.1387939453125</v>
      </c>
      <c r="E7" s="1" t="s">
        <v>51</v>
      </c>
      <c r="F7" s="1" t="s">
        <v>315</v>
      </c>
      <c r="G7" s="1" t="s">
        <v>316</v>
      </c>
      <c r="H7" s="1" t="s">
        <v>323</v>
      </c>
      <c r="I7" s="1" t="s">
        <v>319</v>
      </c>
      <c r="J7" s="1" t="s">
        <v>52</v>
      </c>
      <c r="K7" s="1">
        <v>7</v>
      </c>
      <c r="L7" s="1">
        <v>3</v>
      </c>
      <c r="M7" s="1">
        <v>2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126.3</v>
      </c>
      <c r="T7" s="1">
        <v>1156</v>
      </c>
      <c r="U7" s="1">
        <v>107</v>
      </c>
      <c r="V7" s="1">
        <v>0</v>
      </c>
      <c r="W7" s="1">
        <v>0</v>
      </c>
      <c r="X7" s="1">
        <v>0</v>
      </c>
      <c r="Y7" s="1">
        <v>38450</v>
      </c>
      <c r="Z7" s="1">
        <v>32050</v>
      </c>
      <c r="AA7" s="1">
        <v>18950</v>
      </c>
      <c r="AB7" s="1">
        <v>18600</v>
      </c>
      <c r="AC7" s="1">
        <v>6</v>
      </c>
      <c r="AD7" s="1">
        <v>3</v>
      </c>
      <c r="AE7" s="1">
        <v>3</v>
      </c>
      <c r="AF7" s="1">
        <v>0</v>
      </c>
      <c r="AG7" s="1">
        <v>0</v>
      </c>
      <c r="AH7" s="1">
        <v>0</v>
      </c>
      <c r="AI7" s="30" t="str">
        <f>VLOOKUP(A7,General!B:AT,19,FALSE)</f>
        <v>Luminosity Gaming</v>
      </c>
      <c r="AJ7" s="1">
        <f>IF(VLOOKUP(A7,General!B:AT,11,FALSE)=E7,1,0)</f>
        <v>1</v>
      </c>
      <c r="AK7" s="1">
        <f t="shared" si="2"/>
        <v>1</v>
      </c>
      <c r="AL7" s="1">
        <f t="shared" si="3"/>
        <v>1</v>
      </c>
      <c r="AM7" s="1">
        <f t="shared" si="4"/>
        <v>19500</v>
      </c>
      <c r="AN7" s="1">
        <f t="shared" si="5"/>
        <v>13450</v>
      </c>
      <c r="AO7" s="1">
        <f t="shared" si="0"/>
        <v>1</v>
      </c>
      <c r="AP7" s="1">
        <f t="shared" si="1"/>
        <v>1</v>
      </c>
      <c r="AQ7" s="1">
        <f>IF(IF(Y7&gt;AA7,VLOOKUP(A7,General!B:AT,11,FALSE),VLOOKUP(A7,General!B:AT,12,FALSE))=AI7,1,0)</f>
        <v>1</v>
      </c>
      <c r="AR7" s="1">
        <f>IF(VLOOKUP(A7,General!B:AT,11,FALSE)=E7,Y7-AA7,AA7-Y7)</f>
        <v>19500</v>
      </c>
      <c r="AS7" s="1">
        <f>IF(IF(Z7&gt;AB7,VLOOKUP(A7,General!B:AT,11,FALSE),VLOOKUP(A7,General!B:AT,12,FALSE))=AI7,1,0)</f>
        <v>1</v>
      </c>
      <c r="AT7" s="1">
        <f>IF(VLOOKUP(A7,General!B:AT,11,FALSE)=E7,Z7-AB7,AB7-Z7)</f>
        <v>13450</v>
      </c>
      <c r="BA7" s="1" t="s">
        <v>382</v>
      </c>
      <c r="BB7" s="1">
        <f>COUNTIF(AS:AS,1)</f>
        <v>663</v>
      </c>
      <c r="BC7" s="2">
        <f>BB7/SUM(BB7:BB8)</f>
        <v>0.59622302158273377</v>
      </c>
    </row>
    <row r="8" spans="1:55" ht="15" customHeight="1" x14ac:dyDescent="0.2">
      <c r="A8" s="1" t="s">
        <v>314</v>
      </c>
      <c r="B8" s="1">
        <v>7</v>
      </c>
      <c r="C8" s="1">
        <v>77851</v>
      </c>
      <c r="D8" s="1">
        <v>92.653625488281307</v>
      </c>
      <c r="E8" s="1" t="s">
        <v>51</v>
      </c>
      <c r="F8" s="1" t="s">
        <v>315</v>
      </c>
      <c r="G8" s="1" t="s">
        <v>316</v>
      </c>
      <c r="H8" s="1" t="s">
        <v>320</v>
      </c>
      <c r="I8" s="1" t="s">
        <v>319</v>
      </c>
      <c r="J8" s="1" t="s">
        <v>52</v>
      </c>
      <c r="K8" s="1">
        <v>6</v>
      </c>
      <c r="L8" s="1">
        <v>3</v>
      </c>
      <c r="M8" s="1">
        <v>0</v>
      </c>
      <c r="N8" s="1">
        <v>1</v>
      </c>
      <c r="O8" s="1">
        <v>0</v>
      </c>
      <c r="P8" s="1">
        <v>0</v>
      </c>
      <c r="Q8" s="1">
        <v>2</v>
      </c>
      <c r="R8" s="1">
        <v>0</v>
      </c>
      <c r="S8" s="1">
        <v>88.9</v>
      </c>
      <c r="T8" s="1">
        <v>806</v>
      </c>
      <c r="U8" s="1">
        <v>83</v>
      </c>
      <c r="V8" s="1">
        <v>0</v>
      </c>
      <c r="W8" s="1">
        <v>0</v>
      </c>
      <c r="X8" s="1">
        <v>0</v>
      </c>
      <c r="Y8" s="1">
        <v>30850</v>
      </c>
      <c r="Z8" s="1">
        <v>33050</v>
      </c>
      <c r="AA8" s="1">
        <v>18750</v>
      </c>
      <c r="AB8" s="1">
        <v>8900</v>
      </c>
      <c r="AC8" s="1">
        <v>8</v>
      </c>
      <c r="AD8" s="1">
        <v>9</v>
      </c>
      <c r="AE8" s="1">
        <v>3</v>
      </c>
      <c r="AF8" s="1">
        <v>1</v>
      </c>
      <c r="AG8" s="1">
        <v>1</v>
      </c>
      <c r="AH8" s="1">
        <v>3</v>
      </c>
      <c r="AI8" s="30" t="str">
        <f>VLOOKUP(A8,General!B:AT,19,FALSE)</f>
        <v>Luminosity Gaming</v>
      </c>
      <c r="AJ8" s="1">
        <f>IF(VLOOKUP(A8,General!B:AT,11,FALSE)=E8,1,0)</f>
        <v>1</v>
      </c>
      <c r="AK8" s="1">
        <f t="shared" si="2"/>
        <v>1</v>
      </c>
      <c r="AL8" s="1">
        <f t="shared" si="3"/>
        <v>1</v>
      </c>
      <c r="AM8" s="1">
        <f t="shared" si="4"/>
        <v>12100</v>
      </c>
      <c r="AN8" s="1">
        <f t="shared" si="5"/>
        <v>24150</v>
      </c>
      <c r="AO8" s="1">
        <f t="shared" si="0"/>
        <v>1</v>
      </c>
      <c r="AP8" s="1">
        <f t="shared" si="1"/>
        <v>1</v>
      </c>
      <c r="AQ8" s="1">
        <f>IF(IF(Y8&gt;AA8,VLOOKUP(A8,General!B:AT,11,FALSE),VLOOKUP(A8,General!B:AT,12,FALSE))=AI8,1,0)</f>
        <v>1</v>
      </c>
      <c r="AR8" s="1">
        <f>IF(VLOOKUP(A8,General!B:AT,11,FALSE)=E8,Y8-AA8,AA8-Y8)</f>
        <v>12100</v>
      </c>
      <c r="AS8" s="1">
        <f>IF(IF(Z8&gt;AB8,VLOOKUP(A8,General!B:AT,11,FALSE),VLOOKUP(A8,General!B:AT,12,FALSE))=AI8,1,0)</f>
        <v>1</v>
      </c>
      <c r="AT8" s="1">
        <f>IF(VLOOKUP(A8,General!B:AT,11,FALSE)=E8,Z8-AB8,AB8-Z8)</f>
        <v>24150</v>
      </c>
      <c r="BA8" s="1" t="s">
        <v>387</v>
      </c>
      <c r="BB8" s="1">
        <f>COUNTIF(AS:AS,0)</f>
        <v>449</v>
      </c>
      <c r="BC8" s="2">
        <f>BB8/SUM(BB7:BB8)</f>
        <v>0.40377697841726617</v>
      </c>
    </row>
    <row r="9" spans="1:55" ht="15" customHeight="1" x14ac:dyDescent="0.2">
      <c r="A9" s="1" t="s">
        <v>314</v>
      </c>
      <c r="B9" s="1">
        <v>8</v>
      </c>
      <c r="C9" s="1">
        <v>89714</v>
      </c>
      <c r="D9" s="1">
        <v>292.93249511718801</v>
      </c>
      <c r="E9" s="1" t="s">
        <v>52</v>
      </c>
      <c r="F9" s="1" t="s">
        <v>319</v>
      </c>
      <c r="G9" s="1" t="s">
        <v>324</v>
      </c>
      <c r="H9" s="1" t="s">
        <v>322</v>
      </c>
      <c r="K9" s="1">
        <v>6</v>
      </c>
      <c r="L9" s="1">
        <v>4</v>
      </c>
      <c r="M9" s="1">
        <v>1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104.1</v>
      </c>
      <c r="T9" s="1">
        <v>942</v>
      </c>
      <c r="U9" s="1">
        <v>98</v>
      </c>
      <c r="V9" s="1">
        <v>1</v>
      </c>
      <c r="W9" s="1">
        <v>1</v>
      </c>
      <c r="X9" s="1">
        <v>0</v>
      </c>
      <c r="Y9" s="1">
        <v>34900</v>
      </c>
      <c r="Z9" s="1">
        <v>33250</v>
      </c>
      <c r="AA9" s="1">
        <v>27150</v>
      </c>
      <c r="AB9" s="1">
        <v>26450</v>
      </c>
      <c r="AC9" s="1">
        <v>12</v>
      </c>
      <c r="AD9" s="1">
        <v>8</v>
      </c>
      <c r="AE9" s="1">
        <v>4</v>
      </c>
      <c r="AF9" s="1">
        <v>0</v>
      </c>
      <c r="AG9" s="1">
        <v>2</v>
      </c>
      <c r="AH9" s="1">
        <v>3</v>
      </c>
      <c r="AI9" s="30" t="str">
        <f>VLOOKUP(A9,General!B:AT,19,FALSE)</f>
        <v>Luminosity Gaming</v>
      </c>
      <c r="AJ9" s="1">
        <f>IF(VLOOKUP(A9,General!B:AT,11,FALSE)=E9,1,0)</f>
        <v>0</v>
      </c>
      <c r="AK9" s="1">
        <f t="shared" si="2"/>
        <v>1</v>
      </c>
      <c r="AL9" s="1">
        <f t="shared" si="3"/>
        <v>1</v>
      </c>
      <c r="AM9" s="1">
        <f t="shared" si="4"/>
        <v>7750</v>
      </c>
      <c r="AN9" s="1">
        <f t="shared" si="5"/>
        <v>6800</v>
      </c>
      <c r="AO9" s="1">
        <f t="shared" si="0"/>
        <v>0</v>
      </c>
      <c r="AP9" s="1">
        <f t="shared" si="1"/>
        <v>0</v>
      </c>
      <c r="AQ9" s="1">
        <f>IF(IF(Y9&gt;AA9,VLOOKUP(A9,General!B:AT,11,FALSE),VLOOKUP(A9,General!B:AT,12,FALSE))=AI9,1,0)</f>
        <v>1</v>
      </c>
      <c r="AR9" s="1">
        <f>IF(VLOOKUP(A9,General!B:AT,11,FALSE)=E9,Y9-AA9,AA9-Y9)</f>
        <v>-7750</v>
      </c>
      <c r="AS9" s="1">
        <f>IF(IF(Z9&gt;AB9,VLOOKUP(A9,General!B:AT,11,FALSE),VLOOKUP(A9,General!B:AT,12,FALSE))=AI9,1,0)</f>
        <v>1</v>
      </c>
      <c r="AT9" s="1">
        <f>IF(VLOOKUP(A9,General!B:AT,11,FALSE)=E9,Z9-AB9,AB9-Z9)</f>
        <v>-6800</v>
      </c>
    </row>
    <row r="10" spans="1:55" ht="15" customHeight="1" x14ac:dyDescent="0.2">
      <c r="A10" s="1" t="s">
        <v>314</v>
      </c>
      <c r="B10" s="1">
        <v>9</v>
      </c>
      <c r="C10" s="1">
        <v>127179</v>
      </c>
      <c r="D10" s="1">
        <v>180.69781494140599</v>
      </c>
      <c r="E10" s="1" t="s">
        <v>52</v>
      </c>
      <c r="F10" s="1" t="s">
        <v>319</v>
      </c>
      <c r="G10" s="1" t="s">
        <v>324</v>
      </c>
      <c r="H10" s="1" t="s">
        <v>322</v>
      </c>
      <c r="K10" s="1">
        <v>7</v>
      </c>
      <c r="L10" s="1">
        <v>3</v>
      </c>
      <c r="M10" s="1">
        <v>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146.5</v>
      </c>
      <c r="T10" s="1">
        <v>1295</v>
      </c>
      <c r="U10" s="1">
        <v>167</v>
      </c>
      <c r="V10" s="1">
        <v>1</v>
      </c>
      <c r="W10" s="1">
        <v>1</v>
      </c>
      <c r="X10" s="1">
        <v>0</v>
      </c>
      <c r="Y10" s="1">
        <v>32500</v>
      </c>
      <c r="Z10" s="1">
        <v>30750</v>
      </c>
      <c r="AA10" s="1">
        <v>20500</v>
      </c>
      <c r="AB10" s="1">
        <v>26350</v>
      </c>
      <c r="AC10" s="1">
        <v>11</v>
      </c>
      <c r="AD10" s="1">
        <v>8</v>
      </c>
      <c r="AE10" s="1">
        <v>3</v>
      </c>
      <c r="AF10" s="1">
        <v>0</v>
      </c>
      <c r="AG10" s="1">
        <v>2</v>
      </c>
      <c r="AH10" s="1">
        <v>1</v>
      </c>
      <c r="AI10" s="30" t="str">
        <f>VLOOKUP(A10,General!B:AT,19,FALSE)</f>
        <v>Luminosity Gaming</v>
      </c>
      <c r="AJ10" s="1">
        <f>IF(VLOOKUP(A10,General!B:AT,11,FALSE)=E10,1,0)</f>
        <v>0</v>
      </c>
      <c r="AK10" s="1">
        <f t="shared" si="2"/>
        <v>1</v>
      </c>
      <c r="AL10" s="1">
        <f t="shared" si="3"/>
        <v>1</v>
      </c>
      <c r="AM10" s="1">
        <f t="shared" si="4"/>
        <v>12000</v>
      </c>
      <c r="AN10" s="1">
        <f t="shared" si="5"/>
        <v>4400</v>
      </c>
      <c r="AO10" s="1">
        <f t="shared" si="0"/>
        <v>0</v>
      </c>
      <c r="AP10" s="1">
        <f t="shared" si="1"/>
        <v>0</v>
      </c>
      <c r="AQ10" s="1">
        <f>IF(IF(Y10&gt;AA10,VLOOKUP(A10,General!B:AT,11,FALSE),VLOOKUP(A10,General!B:AT,12,FALSE))=AI10,1,0)</f>
        <v>1</v>
      </c>
      <c r="AR10" s="1">
        <f>IF(VLOOKUP(A10,General!B:AT,11,FALSE)=E10,Y10-AA10,AA10-Y10)</f>
        <v>-12000</v>
      </c>
      <c r="AS10" s="1">
        <f>IF(IF(Z10&gt;AB10,VLOOKUP(A10,General!B:AT,11,FALSE),VLOOKUP(A10,General!B:AT,12,FALSE))=AI10,1,0)</f>
        <v>1</v>
      </c>
      <c r="AT10" s="1">
        <f>IF(VLOOKUP(A10,General!B:AT,11,FALSE)=E10,Z10-AB10,AB10-Z10)</f>
        <v>-4400</v>
      </c>
      <c r="BA10" s="1" t="s">
        <v>383</v>
      </c>
    </row>
    <row r="11" spans="1:55" ht="15" customHeight="1" x14ac:dyDescent="0.2">
      <c r="A11" s="1" t="s">
        <v>314</v>
      </c>
      <c r="B11" s="1">
        <v>10</v>
      </c>
      <c r="C11" s="1">
        <v>150306</v>
      </c>
      <c r="D11" s="1">
        <v>151.435791015625</v>
      </c>
      <c r="E11" s="1" t="s">
        <v>51</v>
      </c>
      <c r="F11" s="1" t="s">
        <v>315</v>
      </c>
      <c r="G11" s="1" t="s">
        <v>321</v>
      </c>
      <c r="H11" s="1" t="s">
        <v>322</v>
      </c>
      <c r="K11" s="1">
        <v>9</v>
      </c>
      <c r="L11" s="1">
        <v>5</v>
      </c>
      <c r="M11" s="1">
        <v>2</v>
      </c>
      <c r="N11" s="1">
        <v>0</v>
      </c>
      <c r="O11" s="1">
        <v>0</v>
      </c>
      <c r="P11" s="1">
        <v>0</v>
      </c>
      <c r="Q11" s="1">
        <v>4</v>
      </c>
      <c r="R11" s="1">
        <v>0</v>
      </c>
      <c r="S11" s="1">
        <v>118.7</v>
      </c>
      <c r="T11" s="1">
        <v>1046</v>
      </c>
      <c r="U11" s="1">
        <v>141</v>
      </c>
      <c r="V11" s="1">
        <v>0</v>
      </c>
      <c r="W11" s="1">
        <v>1</v>
      </c>
      <c r="X11" s="1">
        <v>1</v>
      </c>
      <c r="Y11" s="1">
        <v>18900</v>
      </c>
      <c r="Z11" s="1">
        <v>24950</v>
      </c>
      <c r="AA11" s="1">
        <v>27300</v>
      </c>
      <c r="AB11" s="1">
        <v>19500</v>
      </c>
      <c r="AC11" s="1">
        <v>13</v>
      </c>
      <c r="AD11" s="1">
        <v>6</v>
      </c>
      <c r="AE11" s="1">
        <v>3</v>
      </c>
      <c r="AF11" s="1">
        <v>1</v>
      </c>
      <c r="AG11" s="1">
        <v>1</v>
      </c>
      <c r="AH11" s="1">
        <v>0</v>
      </c>
      <c r="AI11" s="30" t="str">
        <f>VLOOKUP(A11,General!B:AT,19,FALSE)</f>
        <v>Luminosity Gaming</v>
      </c>
      <c r="AJ11" s="1">
        <f>IF(VLOOKUP(A11,General!B:AT,11,FALSE)=E11,1,0)</f>
        <v>1</v>
      </c>
      <c r="AK11" s="1">
        <f t="shared" si="2"/>
        <v>0</v>
      </c>
      <c r="AL11" s="1">
        <f t="shared" si="3"/>
        <v>1</v>
      </c>
      <c r="AM11" s="1">
        <f t="shared" si="4"/>
        <v>-8400</v>
      </c>
      <c r="AN11" s="1">
        <f t="shared" si="5"/>
        <v>5450</v>
      </c>
      <c r="AO11" s="1">
        <f t="shared" si="0"/>
        <v>1</v>
      </c>
      <c r="AP11" s="1">
        <f t="shared" si="1"/>
        <v>1</v>
      </c>
      <c r="AQ11" s="1">
        <f>IF(IF(Y11&gt;AA11,VLOOKUP(A11,General!B:AT,11,FALSE),VLOOKUP(A11,General!B:AT,12,FALSE))=AI11,1,0)</f>
        <v>0</v>
      </c>
      <c r="AR11" s="1">
        <f>IF(VLOOKUP(A11,General!B:AT,11,FALSE)=E11,Y11-AA11,AA11-Y11)</f>
        <v>-8400</v>
      </c>
      <c r="AS11" s="1">
        <f>IF(IF(Z11&gt;AB11,VLOOKUP(A11,General!B:AT,11,FALSE),VLOOKUP(A11,General!B:AT,12,FALSE))=AI11,1,0)</f>
        <v>1</v>
      </c>
      <c r="AT11" s="1">
        <f>IF(VLOOKUP(A11,General!B:AT,11,FALSE)=E11,Z11-AB11,AB11-Z11)</f>
        <v>5450</v>
      </c>
      <c r="BA11" s="1" t="s">
        <v>399</v>
      </c>
    </row>
    <row r="12" spans="1:55" ht="15" customHeight="1" x14ac:dyDescent="0.2">
      <c r="A12" s="1" t="s">
        <v>314</v>
      </c>
      <c r="B12" s="1">
        <v>11</v>
      </c>
      <c r="C12" s="1">
        <v>169688</v>
      </c>
      <c r="D12" s="1">
        <v>119.152954101563</v>
      </c>
      <c r="E12" s="1" t="s">
        <v>51</v>
      </c>
      <c r="F12" s="1" t="s">
        <v>315</v>
      </c>
      <c r="G12" s="1" t="s">
        <v>316</v>
      </c>
      <c r="H12" s="1" t="s">
        <v>322</v>
      </c>
      <c r="K12" s="1">
        <v>6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1</v>
      </c>
      <c r="R12" s="1">
        <v>0</v>
      </c>
      <c r="S12" s="1">
        <v>89.9</v>
      </c>
      <c r="T12" s="1">
        <v>808</v>
      </c>
      <c r="U12" s="1">
        <v>91</v>
      </c>
      <c r="V12" s="1">
        <v>0</v>
      </c>
      <c r="W12" s="1">
        <v>0</v>
      </c>
      <c r="X12" s="1">
        <v>0</v>
      </c>
      <c r="Y12" s="1">
        <v>20600</v>
      </c>
      <c r="Z12" s="1">
        <v>26750</v>
      </c>
      <c r="AA12" s="1">
        <v>22900</v>
      </c>
      <c r="AB12" s="1">
        <v>23350</v>
      </c>
      <c r="AC12" s="1">
        <v>10</v>
      </c>
      <c r="AD12" s="1">
        <v>6</v>
      </c>
      <c r="AE12" s="1">
        <v>2</v>
      </c>
      <c r="AF12" s="1">
        <v>1</v>
      </c>
      <c r="AG12" s="1">
        <v>0</v>
      </c>
      <c r="AH12" s="1">
        <v>1</v>
      </c>
      <c r="AI12" s="30" t="str">
        <f>VLOOKUP(A12,General!B:AT,19,FALSE)</f>
        <v>Luminosity Gaming</v>
      </c>
      <c r="AJ12" s="1">
        <f>IF(VLOOKUP(A12,General!B:AT,11,FALSE)=E12,1,0)</f>
        <v>1</v>
      </c>
      <c r="AK12" s="1">
        <f t="shared" si="2"/>
        <v>0</v>
      </c>
      <c r="AL12" s="1">
        <f t="shared" si="3"/>
        <v>1</v>
      </c>
      <c r="AM12" s="1">
        <f t="shared" si="4"/>
        <v>-2300</v>
      </c>
      <c r="AN12" s="1">
        <f t="shared" si="5"/>
        <v>3400</v>
      </c>
      <c r="AO12" s="1">
        <f t="shared" si="0"/>
        <v>1</v>
      </c>
      <c r="AP12" s="1">
        <f t="shared" si="1"/>
        <v>1</v>
      </c>
      <c r="AQ12" s="1">
        <f>IF(IF(Y12&gt;AA12,VLOOKUP(A12,General!B:AT,11,FALSE),VLOOKUP(A12,General!B:AT,12,FALSE))=AI12,1,0)</f>
        <v>0</v>
      </c>
      <c r="AR12" s="1">
        <f>IF(VLOOKUP(A12,General!B:AT,11,FALSE)=E12,Y12-AA12,AA12-Y12)</f>
        <v>-2300</v>
      </c>
      <c r="AS12" s="1">
        <f>IF(IF(Z12&gt;AB12,VLOOKUP(A12,General!B:AT,11,FALSE),VLOOKUP(A12,General!B:AT,12,FALSE))=AI12,1,0)</f>
        <v>1</v>
      </c>
      <c r="AT12" s="1">
        <f>IF(VLOOKUP(A12,General!B:AT,11,FALSE)=E12,Z12-AB12,AB12-Z12)</f>
        <v>3400</v>
      </c>
      <c r="BA12" s="26" t="s">
        <v>401</v>
      </c>
    </row>
    <row r="13" spans="1:55" ht="15" customHeight="1" x14ac:dyDescent="0.2">
      <c r="A13" s="1" t="s">
        <v>314</v>
      </c>
      <c r="B13" s="1">
        <v>12</v>
      </c>
      <c r="C13" s="1">
        <v>184943</v>
      </c>
      <c r="D13" s="1">
        <v>89.9615478515625</v>
      </c>
      <c r="E13" s="1" t="s">
        <v>51</v>
      </c>
      <c r="F13" s="1" t="s">
        <v>315</v>
      </c>
      <c r="G13" s="1" t="s">
        <v>316</v>
      </c>
      <c r="H13" s="1" t="s">
        <v>320</v>
      </c>
      <c r="I13" s="1" t="s">
        <v>319</v>
      </c>
      <c r="J13" s="1" t="s">
        <v>52</v>
      </c>
      <c r="K13" s="1">
        <v>5</v>
      </c>
      <c r="L13" s="1">
        <v>2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83</v>
      </c>
      <c r="T13" s="1">
        <v>762</v>
      </c>
      <c r="U13" s="1">
        <v>60</v>
      </c>
      <c r="V13" s="1">
        <v>0</v>
      </c>
      <c r="W13" s="1">
        <v>0</v>
      </c>
      <c r="X13" s="1">
        <v>0</v>
      </c>
      <c r="Y13" s="1">
        <v>18650</v>
      </c>
      <c r="Z13" s="1">
        <v>26550</v>
      </c>
      <c r="AA13" s="1">
        <v>10350</v>
      </c>
      <c r="AB13" s="1">
        <v>1000</v>
      </c>
      <c r="AC13" s="1">
        <v>3</v>
      </c>
      <c r="AD13" s="1">
        <v>3</v>
      </c>
      <c r="AE13" s="1">
        <v>4</v>
      </c>
      <c r="AF13" s="1">
        <v>0</v>
      </c>
      <c r="AG13" s="1">
        <v>0</v>
      </c>
      <c r="AH13" s="1">
        <v>1</v>
      </c>
      <c r="AI13" s="30" t="str">
        <f>VLOOKUP(A13,General!B:AT,19,FALSE)</f>
        <v>Luminosity Gaming</v>
      </c>
      <c r="AJ13" s="1">
        <f>IF(VLOOKUP(A13,General!B:AT,11,FALSE)=E13,1,0)</f>
        <v>1</v>
      </c>
      <c r="AK13" s="1">
        <f t="shared" si="2"/>
        <v>1</v>
      </c>
      <c r="AL13" s="1">
        <f t="shared" si="3"/>
        <v>1</v>
      </c>
      <c r="AM13" s="1">
        <f t="shared" si="4"/>
        <v>8300</v>
      </c>
      <c r="AN13" s="1">
        <f t="shared" si="5"/>
        <v>25550</v>
      </c>
      <c r="AO13" s="1">
        <f t="shared" si="0"/>
        <v>1</v>
      </c>
      <c r="AP13" s="1">
        <f t="shared" si="1"/>
        <v>1</v>
      </c>
      <c r="AQ13" s="1">
        <f>IF(IF(Y13&gt;AA13,VLOOKUP(A13,General!B:AT,11,FALSE),VLOOKUP(A13,General!B:AT,12,FALSE))=AI13,1,0)</f>
        <v>1</v>
      </c>
      <c r="AR13" s="1">
        <f>IF(VLOOKUP(A13,General!B:AT,11,FALSE)=E13,Y13-AA13,AA13-Y13)</f>
        <v>8300</v>
      </c>
      <c r="AS13" s="1">
        <f>IF(IF(Z13&gt;AB13,VLOOKUP(A13,General!B:AT,11,FALSE),VLOOKUP(A13,General!B:AT,12,FALSE))=AI13,1,0)</f>
        <v>1</v>
      </c>
      <c r="AT13" s="1">
        <f>IF(VLOOKUP(A13,General!B:AT,11,FALSE)=E13,Z13-AB13,AB13-Z13)</f>
        <v>25550</v>
      </c>
      <c r="BA13" s="18" t="s">
        <v>394</v>
      </c>
    </row>
    <row r="14" spans="1:55" ht="15" customHeight="1" x14ac:dyDescent="0.2">
      <c r="A14" s="1" t="s">
        <v>314</v>
      </c>
      <c r="B14" s="1">
        <v>13</v>
      </c>
      <c r="C14" s="1">
        <v>196464</v>
      </c>
      <c r="D14" s="1">
        <v>135.38439941406301</v>
      </c>
      <c r="E14" s="1" t="s">
        <v>51</v>
      </c>
      <c r="F14" s="1" t="s">
        <v>315</v>
      </c>
      <c r="G14" s="1" t="s">
        <v>316</v>
      </c>
      <c r="H14" s="1" t="s">
        <v>322</v>
      </c>
      <c r="K14" s="1">
        <v>9</v>
      </c>
      <c r="L14" s="1">
        <v>2</v>
      </c>
      <c r="M14" s="1">
        <v>2</v>
      </c>
      <c r="N14" s="1">
        <v>1</v>
      </c>
      <c r="O14" s="1">
        <v>0</v>
      </c>
      <c r="P14" s="1">
        <v>0</v>
      </c>
      <c r="Q14" s="1">
        <v>3</v>
      </c>
      <c r="R14" s="1">
        <v>0</v>
      </c>
      <c r="S14" s="1">
        <v>125.6</v>
      </c>
      <c r="T14" s="1">
        <v>1123</v>
      </c>
      <c r="U14" s="1">
        <v>133</v>
      </c>
      <c r="V14" s="1">
        <v>0</v>
      </c>
      <c r="W14" s="1">
        <v>0</v>
      </c>
      <c r="X14" s="1">
        <v>0</v>
      </c>
      <c r="Y14" s="1">
        <v>29400</v>
      </c>
      <c r="Z14" s="1">
        <v>30700</v>
      </c>
      <c r="AA14" s="1">
        <v>21050</v>
      </c>
      <c r="AB14" s="1">
        <v>21800</v>
      </c>
      <c r="AC14" s="1">
        <v>8</v>
      </c>
      <c r="AD14" s="1">
        <v>9</v>
      </c>
      <c r="AE14" s="1">
        <v>3</v>
      </c>
      <c r="AF14" s="1">
        <v>0</v>
      </c>
      <c r="AG14" s="1">
        <v>2</v>
      </c>
      <c r="AH14" s="1">
        <v>3</v>
      </c>
      <c r="AI14" s="30" t="str">
        <f>VLOOKUP(A14,General!B:AT,19,FALSE)</f>
        <v>Luminosity Gaming</v>
      </c>
      <c r="AJ14" s="1">
        <f>IF(VLOOKUP(A14,General!B:AT,11,FALSE)=E14,1,0)</f>
        <v>1</v>
      </c>
      <c r="AK14" s="1">
        <f t="shared" si="2"/>
        <v>1</v>
      </c>
      <c r="AL14" s="1">
        <f t="shared" si="3"/>
        <v>1</v>
      </c>
      <c r="AM14" s="1">
        <f t="shared" si="4"/>
        <v>8350</v>
      </c>
      <c r="AN14" s="1">
        <f t="shared" si="5"/>
        <v>8900</v>
      </c>
      <c r="AO14" s="1">
        <f t="shared" si="0"/>
        <v>1</v>
      </c>
      <c r="AP14" s="1">
        <f t="shared" si="1"/>
        <v>1</v>
      </c>
      <c r="AQ14" s="1">
        <f>IF(IF(Y14&gt;AA14,VLOOKUP(A14,General!B:AT,11,FALSE),VLOOKUP(A14,General!B:AT,12,FALSE))=AI14,1,0)</f>
        <v>1</v>
      </c>
      <c r="AR14" s="1">
        <f>IF(VLOOKUP(A14,General!B:AT,11,FALSE)=E14,Y14-AA14,AA14-Y14)</f>
        <v>8350</v>
      </c>
      <c r="AS14" s="1">
        <f>IF(IF(Z14&gt;AB14,VLOOKUP(A14,General!B:AT,11,FALSE),VLOOKUP(A14,General!B:AT,12,FALSE))=AI14,1,0)</f>
        <v>1</v>
      </c>
      <c r="AT14" s="1">
        <f>IF(VLOOKUP(A14,General!B:AT,11,FALSE)=E14,Z14-AB14,AB14-Z14)</f>
        <v>8900</v>
      </c>
      <c r="BA14" s="28" t="s">
        <v>402</v>
      </c>
    </row>
    <row r="15" spans="1:55" ht="15" customHeight="1" x14ac:dyDescent="0.2">
      <c r="A15" s="1" t="s">
        <v>314</v>
      </c>
      <c r="B15" s="1">
        <v>14</v>
      </c>
      <c r="C15" s="1">
        <v>213792</v>
      </c>
      <c r="D15" s="1">
        <v>98.0693359375</v>
      </c>
      <c r="E15" s="1" t="s">
        <v>51</v>
      </c>
      <c r="F15" s="1" t="s">
        <v>315</v>
      </c>
      <c r="G15" s="1" t="s">
        <v>316</v>
      </c>
      <c r="H15" s="1" t="s">
        <v>320</v>
      </c>
      <c r="I15" s="1" t="s">
        <v>319</v>
      </c>
      <c r="J15" s="1" t="s">
        <v>52</v>
      </c>
      <c r="K15" s="1">
        <v>7</v>
      </c>
      <c r="L15" s="1">
        <v>3</v>
      </c>
      <c r="M15" s="1">
        <v>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84.7</v>
      </c>
      <c r="T15" s="1">
        <v>781</v>
      </c>
      <c r="U15" s="1">
        <v>66</v>
      </c>
      <c r="V15" s="1">
        <v>0</v>
      </c>
      <c r="W15" s="1">
        <v>0</v>
      </c>
      <c r="X15" s="1">
        <v>0</v>
      </c>
      <c r="Y15" s="1">
        <v>38350</v>
      </c>
      <c r="Z15" s="1">
        <v>31750</v>
      </c>
      <c r="AA15" s="1">
        <v>15950</v>
      </c>
      <c r="AB15" s="1">
        <v>10900</v>
      </c>
      <c r="AC15" s="1">
        <v>13</v>
      </c>
      <c r="AD15" s="1">
        <v>4</v>
      </c>
      <c r="AE15" s="1">
        <v>4</v>
      </c>
      <c r="AF15" s="1">
        <v>0</v>
      </c>
      <c r="AG15" s="1">
        <v>1</v>
      </c>
      <c r="AH15" s="1">
        <v>5</v>
      </c>
      <c r="AI15" s="30" t="str">
        <f>VLOOKUP(A15,General!B:AT,19,FALSE)</f>
        <v>Luminosity Gaming</v>
      </c>
      <c r="AJ15" s="1">
        <f>IF(VLOOKUP(A15,General!B:AT,11,FALSE)=E15,1,0)</f>
        <v>1</v>
      </c>
      <c r="AK15" s="1">
        <f t="shared" si="2"/>
        <v>1</v>
      </c>
      <c r="AL15" s="1">
        <f t="shared" si="3"/>
        <v>1</v>
      </c>
      <c r="AM15" s="1">
        <f t="shared" si="4"/>
        <v>22400</v>
      </c>
      <c r="AN15" s="1">
        <f t="shared" si="5"/>
        <v>20850</v>
      </c>
      <c r="AO15" s="1">
        <f t="shared" si="0"/>
        <v>1</v>
      </c>
      <c r="AP15" s="1">
        <f t="shared" si="1"/>
        <v>1</v>
      </c>
      <c r="AQ15" s="1">
        <f>IF(IF(Y15&gt;AA15,VLOOKUP(A15,General!B:AT,11,FALSE),VLOOKUP(A15,General!B:AT,12,FALSE))=AI15,1,0)</f>
        <v>1</v>
      </c>
      <c r="AR15" s="1">
        <f>IF(VLOOKUP(A15,General!B:AT,11,FALSE)=E15,Y15-AA15,AA15-Y15)</f>
        <v>22400</v>
      </c>
      <c r="AS15" s="1">
        <f>IF(IF(Z15&gt;AB15,VLOOKUP(A15,General!B:AT,11,FALSE),VLOOKUP(A15,General!B:AT,12,FALSE))=AI15,1,0)</f>
        <v>1</v>
      </c>
      <c r="AT15" s="1">
        <f>IF(VLOOKUP(A15,General!B:AT,11,FALSE)=E15,Z15-AB15,AB15-Z15)</f>
        <v>20850</v>
      </c>
      <c r="BA15" s="20" t="s">
        <v>395</v>
      </c>
    </row>
    <row r="16" spans="1:55" ht="15" customHeight="1" x14ac:dyDescent="0.2">
      <c r="A16" s="1" t="s">
        <v>314</v>
      </c>
      <c r="B16" s="1">
        <v>15</v>
      </c>
      <c r="C16" s="1">
        <v>226351</v>
      </c>
      <c r="D16" s="1">
        <v>201.78918457031301</v>
      </c>
      <c r="E16" s="1" t="s">
        <v>51</v>
      </c>
      <c r="F16" s="1" t="s">
        <v>315</v>
      </c>
      <c r="G16" s="1" t="s">
        <v>316</v>
      </c>
      <c r="H16" s="1" t="s">
        <v>322</v>
      </c>
      <c r="K16" s="1">
        <v>5</v>
      </c>
      <c r="L16" s="1">
        <v>1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72.599999999999994</v>
      </c>
      <c r="T16" s="1">
        <v>687</v>
      </c>
      <c r="U16" s="1">
        <v>39</v>
      </c>
      <c r="V16" s="1">
        <v>0</v>
      </c>
      <c r="W16" s="1">
        <v>0</v>
      </c>
      <c r="X16" s="1">
        <v>0</v>
      </c>
      <c r="Y16" s="1">
        <v>31000</v>
      </c>
      <c r="Z16" s="1">
        <v>31700</v>
      </c>
      <c r="AA16" s="1">
        <v>21850</v>
      </c>
      <c r="AB16" s="1">
        <v>22550</v>
      </c>
      <c r="AC16" s="1">
        <v>6</v>
      </c>
      <c r="AD16" s="1">
        <v>4</v>
      </c>
      <c r="AE16" s="1">
        <v>1</v>
      </c>
      <c r="AF16" s="1">
        <v>1</v>
      </c>
      <c r="AG16" s="1">
        <v>1</v>
      </c>
      <c r="AH16" s="1">
        <v>3</v>
      </c>
      <c r="AI16" s="30" t="str">
        <f>VLOOKUP(A16,General!B:AT,19,FALSE)</f>
        <v>Luminosity Gaming</v>
      </c>
      <c r="AJ16" s="1">
        <f>IF(VLOOKUP(A16,General!B:AT,11,FALSE)=E16,1,0)</f>
        <v>1</v>
      </c>
      <c r="AK16" s="1">
        <f t="shared" si="2"/>
        <v>1</v>
      </c>
      <c r="AL16" s="1">
        <f t="shared" si="3"/>
        <v>1</v>
      </c>
      <c r="AM16" s="1">
        <f t="shared" si="4"/>
        <v>9150</v>
      </c>
      <c r="AN16" s="1">
        <f t="shared" si="5"/>
        <v>9150</v>
      </c>
      <c r="AO16" s="1">
        <f t="shared" si="0"/>
        <v>1</v>
      </c>
      <c r="AP16" s="1">
        <f t="shared" si="1"/>
        <v>1</v>
      </c>
      <c r="AQ16" s="1">
        <f>IF(IF(Y16&gt;AA16,VLOOKUP(A16,General!B:AT,11,FALSE),VLOOKUP(A16,General!B:AT,12,FALSE))=AI16,1,0)</f>
        <v>1</v>
      </c>
      <c r="AR16" s="1">
        <f>IF(VLOOKUP(A16,General!B:AT,11,FALSE)=E16,Y16-AA16,AA16-Y16)</f>
        <v>9150</v>
      </c>
      <c r="AS16" s="1">
        <f>IF(IF(Z16&gt;AB16,VLOOKUP(A16,General!B:AT,11,FALSE),VLOOKUP(A16,General!B:AT,12,FALSE))=AI16,1,0)</f>
        <v>1</v>
      </c>
      <c r="AT16" s="1">
        <f>IF(VLOOKUP(A16,General!B:AT,11,FALSE)=E16,Z16-AB16,AB16-Z16)</f>
        <v>9150</v>
      </c>
      <c r="BA16" s="22" t="s">
        <v>396</v>
      </c>
    </row>
    <row r="17" spans="1:53" x14ac:dyDescent="0.2">
      <c r="A17" s="1" t="s">
        <v>314</v>
      </c>
      <c r="B17" s="1">
        <v>16</v>
      </c>
      <c r="C17" s="1">
        <v>252160</v>
      </c>
      <c r="D17" s="1">
        <v>140.5498046875</v>
      </c>
      <c r="E17" s="1" t="s">
        <v>51</v>
      </c>
      <c r="F17" s="1" t="s">
        <v>319</v>
      </c>
      <c r="G17" s="1" t="s">
        <v>324</v>
      </c>
      <c r="H17" s="1" t="s">
        <v>317</v>
      </c>
      <c r="K17" s="1">
        <v>9</v>
      </c>
      <c r="L17" s="1">
        <v>4</v>
      </c>
      <c r="M17" s="1">
        <v>1</v>
      </c>
      <c r="N17" s="1">
        <v>1</v>
      </c>
      <c r="O17" s="1">
        <v>0</v>
      </c>
      <c r="P17" s="1">
        <v>0</v>
      </c>
      <c r="Q17" s="1">
        <v>2</v>
      </c>
      <c r="R17" s="1">
        <v>0</v>
      </c>
      <c r="S17" s="1">
        <v>146.6</v>
      </c>
      <c r="T17" s="1">
        <v>1242</v>
      </c>
      <c r="U17" s="1">
        <v>224</v>
      </c>
      <c r="V17" s="1">
        <v>0</v>
      </c>
      <c r="W17" s="1">
        <v>1</v>
      </c>
      <c r="X17" s="1">
        <v>0</v>
      </c>
      <c r="Y17" s="1">
        <v>4000</v>
      </c>
      <c r="Z17" s="1">
        <v>4350</v>
      </c>
      <c r="AA17" s="1">
        <v>4000</v>
      </c>
      <c r="AB17" s="1">
        <v>4400</v>
      </c>
      <c r="AC17" s="1">
        <v>4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30" t="str">
        <f>VLOOKUP(A17,General!B:AT,19,FALSE)</f>
        <v>Luminosity Gaming</v>
      </c>
      <c r="AJ17" s="1">
        <f>IF(VLOOKUP(A17,General!B:AT,11,FALSE)=E17,1,0)</f>
        <v>1</v>
      </c>
      <c r="AK17" s="1">
        <f t="shared" si="2"/>
        <v>0</v>
      </c>
      <c r="AL17" s="1">
        <f t="shared" si="3"/>
        <v>0</v>
      </c>
      <c r="AM17" s="1">
        <f t="shared" si="4"/>
        <v>0</v>
      </c>
      <c r="AN17" s="1">
        <f t="shared" si="5"/>
        <v>-50</v>
      </c>
      <c r="AO17" s="1">
        <f t="shared" si="0"/>
        <v>1</v>
      </c>
      <c r="AP17" s="1">
        <f t="shared" si="1"/>
        <v>0</v>
      </c>
      <c r="AQ17" s="1">
        <f>IF(IF(Y17&gt;AA17,VLOOKUP(A17,General!B:AT,11,FALSE),VLOOKUP(A17,General!B:AT,12,FALSE))=AI17,1,0)</f>
        <v>0</v>
      </c>
      <c r="AR17" s="1">
        <f>IF(VLOOKUP(A17,General!B:AT,11,FALSE)=E17,Y17-AA17,AA17-Y17)</f>
        <v>0</v>
      </c>
      <c r="AS17" s="1">
        <f>IF(IF(Z17&gt;AB17,VLOOKUP(A17,General!B:AT,11,FALSE),VLOOKUP(A17,General!B:AT,12,FALSE))=AI17,1,0)</f>
        <v>0</v>
      </c>
      <c r="AT17" s="1">
        <f>IF(VLOOKUP(A17,General!B:AT,11,FALSE)=E17,Z17-AB17,AB17-Z17)</f>
        <v>-50</v>
      </c>
      <c r="BA17" s="24" t="s">
        <v>397</v>
      </c>
    </row>
    <row r="18" spans="1:53" ht="15" customHeight="1" x14ac:dyDescent="0.2">
      <c r="A18" s="1" t="s">
        <v>314</v>
      </c>
      <c r="B18" s="1">
        <v>17</v>
      </c>
      <c r="C18" s="1">
        <v>270145</v>
      </c>
      <c r="D18" s="1">
        <v>138.319091796875</v>
      </c>
      <c r="E18" s="1" t="s">
        <v>51</v>
      </c>
      <c r="F18" s="1" t="s">
        <v>319</v>
      </c>
      <c r="G18" s="1" t="s">
        <v>324</v>
      </c>
      <c r="H18" s="1" t="s">
        <v>323</v>
      </c>
      <c r="I18" s="1" t="s">
        <v>319</v>
      </c>
      <c r="J18" s="1" t="s">
        <v>51</v>
      </c>
      <c r="K18" s="1">
        <v>9</v>
      </c>
      <c r="L18" s="1">
        <v>5</v>
      </c>
      <c r="M18" s="1">
        <v>2</v>
      </c>
      <c r="N18" s="1">
        <v>0</v>
      </c>
      <c r="O18" s="1">
        <v>0</v>
      </c>
      <c r="P18" s="1">
        <v>0</v>
      </c>
      <c r="Q18" s="1">
        <v>2</v>
      </c>
      <c r="R18" s="1">
        <v>1</v>
      </c>
      <c r="S18" s="1">
        <v>112.3</v>
      </c>
      <c r="T18" s="1">
        <v>1006</v>
      </c>
      <c r="U18" s="1">
        <v>117</v>
      </c>
      <c r="V18" s="1">
        <v>0</v>
      </c>
      <c r="W18" s="1">
        <v>1</v>
      </c>
      <c r="X18" s="1">
        <v>0</v>
      </c>
      <c r="Y18" s="1">
        <v>8800</v>
      </c>
      <c r="Z18" s="1">
        <v>18950</v>
      </c>
      <c r="AA18" s="1">
        <v>18700</v>
      </c>
      <c r="AB18" s="1">
        <v>8850</v>
      </c>
      <c r="AC18" s="1">
        <v>3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30" t="str">
        <f>VLOOKUP(A18,General!B:AT,19,FALSE)</f>
        <v>Luminosity Gaming</v>
      </c>
      <c r="AJ18" s="1">
        <f>IF(VLOOKUP(A18,General!B:AT,11,FALSE)=E18,1,0)</f>
        <v>1</v>
      </c>
      <c r="AK18" s="1">
        <f t="shared" si="2"/>
        <v>0</v>
      </c>
      <c r="AL18" s="1">
        <f t="shared" si="3"/>
        <v>1</v>
      </c>
      <c r="AM18" s="1">
        <f t="shared" si="4"/>
        <v>-9900</v>
      </c>
      <c r="AN18" s="1">
        <f t="shared" si="5"/>
        <v>10100</v>
      </c>
      <c r="AO18" s="1">
        <f t="shared" si="0"/>
        <v>1</v>
      </c>
      <c r="AP18" s="1">
        <f t="shared" si="1"/>
        <v>0</v>
      </c>
      <c r="AQ18" s="1">
        <f>IF(IF(Y18&gt;AA18,VLOOKUP(A18,General!B:AT,11,FALSE),VLOOKUP(A18,General!B:AT,12,FALSE))=AI18,1,0)</f>
        <v>0</v>
      </c>
      <c r="AR18" s="1">
        <f>IF(VLOOKUP(A18,General!B:AT,11,FALSE)=E18,Y18-AA18,AA18-Y18)</f>
        <v>-9900</v>
      </c>
      <c r="AS18" s="1">
        <f>IF(IF(Z18&gt;AB18,VLOOKUP(A18,General!B:AT,11,FALSE),VLOOKUP(A18,General!B:AT,12,FALSE))=AI18,1,0)</f>
        <v>1</v>
      </c>
      <c r="AT18" s="1">
        <f>IF(VLOOKUP(A18,General!B:AT,11,FALSE)=E18,Z18-AB18,AB18-Z18)</f>
        <v>10100</v>
      </c>
      <c r="BA18" s="1" t="s">
        <v>398</v>
      </c>
    </row>
    <row r="19" spans="1:53" ht="15" customHeight="1" x14ac:dyDescent="0.2">
      <c r="A19" s="1" t="s">
        <v>314</v>
      </c>
      <c r="B19" s="1">
        <v>18</v>
      </c>
      <c r="C19" s="1">
        <v>287847</v>
      </c>
      <c r="D19" s="1">
        <v>62.46044921875</v>
      </c>
      <c r="E19" s="1" t="s">
        <v>51</v>
      </c>
      <c r="F19" s="1" t="s">
        <v>319</v>
      </c>
      <c r="G19" s="1" t="s">
        <v>324</v>
      </c>
      <c r="H19" s="1" t="s">
        <v>323</v>
      </c>
      <c r="I19" s="1" t="s">
        <v>319</v>
      </c>
      <c r="J19" s="1" t="s">
        <v>51</v>
      </c>
      <c r="K19" s="1">
        <v>9</v>
      </c>
      <c r="L19" s="1">
        <v>3</v>
      </c>
      <c r="M19" s="1">
        <v>3</v>
      </c>
      <c r="N19" s="1">
        <v>0</v>
      </c>
      <c r="O19" s="1">
        <v>0</v>
      </c>
      <c r="P19" s="1">
        <v>0</v>
      </c>
      <c r="Q19" s="1">
        <v>4</v>
      </c>
      <c r="R19" s="1">
        <v>0</v>
      </c>
      <c r="S19" s="1">
        <v>123.7</v>
      </c>
      <c r="T19" s="1">
        <v>1104</v>
      </c>
      <c r="U19" s="1">
        <v>133</v>
      </c>
      <c r="V19" s="1">
        <v>0</v>
      </c>
      <c r="W19" s="1">
        <v>0</v>
      </c>
      <c r="X19" s="1">
        <v>0</v>
      </c>
      <c r="Y19" s="1">
        <v>10850</v>
      </c>
      <c r="Z19" s="1">
        <v>19850</v>
      </c>
      <c r="AA19" s="1">
        <v>19100</v>
      </c>
      <c r="AB19" s="1">
        <v>10900</v>
      </c>
      <c r="AC19" s="1">
        <v>3</v>
      </c>
      <c r="AD19" s="1">
        <v>0</v>
      </c>
      <c r="AE19" s="1">
        <v>1</v>
      </c>
      <c r="AF19" s="1">
        <v>0</v>
      </c>
      <c r="AG19" s="1">
        <v>1</v>
      </c>
      <c r="AH19" s="1">
        <v>0</v>
      </c>
      <c r="AI19" s="30" t="str">
        <f>VLOOKUP(A19,General!B:AT,19,FALSE)</f>
        <v>Luminosity Gaming</v>
      </c>
      <c r="AJ19" s="1">
        <f>IF(VLOOKUP(A19,General!B:AT,11,FALSE)=E19,1,0)</f>
        <v>1</v>
      </c>
      <c r="AK19" s="1">
        <f t="shared" si="2"/>
        <v>0</v>
      </c>
      <c r="AL19" s="1">
        <f t="shared" si="3"/>
        <v>1</v>
      </c>
      <c r="AM19" s="1">
        <f t="shared" si="4"/>
        <v>-8250</v>
      </c>
      <c r="AN19" s="1">
        <f t="shared" si="5"/>
        <v>8950</v>
      </c>
      <c r="AO19" s="1">
        <f t="shared" si="0"/>
        <v>1</v>
      </c>
      <c r="AP19" s="1">
        <f t="shared" si="1"/>
        <v>0</v>
      </c>
      <c r="AQ19" s="1">
        <f>IF(IF(Y19&gt;AA19,VLOOKUP(A19,General!B:AT,11,FALSE),VLOOKUP(A19,General!B:AT,12,FALSE))=AI19,1,0)</f>
        <v>0</v>
      </c>
      <c r="AR19" s="1">
        <f>IF(VLOOKUP(A19,General!B:AT,11,FALSE)=E19,Y19-AA19,AA19-Y19)</f>
        <v>-8250</v>
      </c>
      <c r="AS19" s="1">
        <f>IF(IF(Z19&gt;AB19,VLOOKUP(A19,General!B:AT,11,FALSE),VLOOKUP(A19,General!B:AT,12,FALSE))=AI19,1,0)</f>
        <v>1</v>
      </c>
      <c r="AT19" s="1">
        <f>IF(VLOOKUP(A19,General!B:AT,11,FALSE)=E19,Z19-AB19,AB19-Z19)</f>
        <v>8950</v>
      </c>
      <c r="BA19" s="14" t="s">
        <v>391</v>
      </c>
    </row>
    <row r="20" spans="1:53" x14ac:dyDescent="0.2">
      <c r="A20" s="1" t="s">
        <v>325</v>
      </c>
      <c r="B20" s="1">
        <v>1</v>
      </c>
      <c r="C20" s="1">
        <v>2698</v>
      </c>
      <c r="D20" s="1">
        <v>138.47467041015599</v>
      </c>
      <c r="E20" s="1" t="s">
        <v>52</v>
      </c>
      <c r="F20" s="1" t="s">
        <v>315</v>
      </c>
      <c r="G20" s="1" t="s">
        <v>321</v>
      </c>
      <c r="H20" s="1" t="s">
        <v>317</v>
      </c>
      <c r="K20" s="1">
        <v>9</v>
      </c>
      <c r="L20" s="1">
        <v>3</v>
      </c>
      <c r="M20" s="1">
        <v>1</v>
      </c>
      <c r="N20" s="1">
        <v>0</v>
      </c>
      <c r="O20" s="1">
        <v>1</v>
      </c>
      <c r="P20" s="1">
        <v>0</v>
      </c>
      <c r="Q20" s="1">
        <v>2</v>
      </c>
      <c r="R20" s="1">
        <v>0</v>
      </c>
      <c r="S20" s="1">
        <v>158.9</v>
      </c>
      <c r="T20" s="1">
        <v>1408</v>
      </c>
      <c r="U20" s="1">
        <v>181</v>
      </c>
      <c r="V20" s="1">
        <v>0</v>
      </c>
      <c r="W20" s="1">
        <v>1</v>
      </c>
      <c r="X20" s="1">
        <v>1</v>
      </c>
      <c r="Y20" s="1">
        <v>4000</v>
      </c>
      <c r="Z20" s="1">
        <v>4350</v>
      </c>
      <c r="AA20" s="1">
        <v>4000</v>
      </c>
      <c r="AB20" s="1">
        <v>4300</v>
      </c>
      <c r="AC20" s="1">
        <v>2</v>
      </c>
      <c r="AD20" s="1">
        <v>1</v>
      </c>
      <c r="AE20" s="1">
        <v>2</v>
      </c>
      <c r="AF20" s="1">
        <v>1</v>
      </c>
      <c r="AG20" s="1">
        <v>0</v>
      </c>
      <c r="AH20" s="1">
        <v>0</v>
      </c>
      <c r="AI20" s="30" t="str">
        <f>VLOOKUP(A20,General!B:AT,19,FALSE)</f>
        <v>Luminosity Gaming</v>
      </c>
      <c r="AJ20" s="1">
        <f>IF(VLOOKUP(A20,General!B:AT,11,FALSE)=E20,1,0)</f>
        <v>1</v>
      </c>
      <c r="AK20" s="1">
        <f t="shared" si="2"/>
        <v>0</v>
      </c>
      <c r="AL20" s="1">
        <f t="shared" si="3"/>
        <v>1</v>
      </c>
      <c r="AM20" s="1">
        <f t="shared" si="4"/>
        <v>0</v>
      </c>
      <c r="AN20" s="1">
        <f t="shared" si="5"/>
        <v>50</v>
      </c>
      <c r="AO20" s="1">
        <f t="shared" si="0"/>
        <v>0</v>
      </c>
      <c r="AP20" s="1">
        <f t="shared" si="1"/>
        <v>1</v>
      </c>
      <c r="AQ20" s="1">
        <f>IF(IF(Y20&gt;AA20,VLOOKUP(A20,General!B:AT,11,FALSE),VLOOKUP(A20,General!B:AT,12,FALSE))=AI20,1,0)</f>
        <v>1</v>
      </c>
      <c r="AR20" s="1">
        <f>IF(VLOOKUP(A20,General!B:AT,11,FALSE)=E20,Y20-AA20,AA20-Y20)</f>
        <v>0</v>
      </c>
      <c r="AS20" s="1">
        <f>IF(IF(Z20&gt;AB20,VLOOKUP(A20,General!B:AT,11,FALSE),VLOOKUP(A20,General!B:AT,12,FALSE))=AI20,1,0)</f>
        <v>0</v>
      </c>
      <c r="AT20" s="1">
        <f>IF(VLOOKUP(A20,General!B:AT,11,FALSE)=E20,Z20-AB20,AB20-Z20)</f>
        <v>50</v>
      </c>
      <c r="BA20" s="6" t="s">
        <v>384</v>
      </c>
    </row>
    <row r="21" spans="1:53" ht="15" customHeight="1" x14ac:dyDescent="0.2">
      <c r="A21" s="1" t="s">
        <v>325</v>
      </c>
      <c r="B21" s="1">
        <v>2</v>
      </c>
      <c r="C21" s="1">
        <v>20416</v>
      </c>
      <c r="D21" s="1">
        <v>67.434127807617202</v>
      </c>
      <c r="E21" s="1" t="s">
        <v>52</v>
      </c>
      <c r="F21" s="1" t="s">
        <v>315</v>
      </c>
      <c r="G21" s="1" t="s">
        <v>316</v>
      </c>
      <c r="H21" s="1" t="s">
        <v>320</v>
      </c>
      <c r="I21" s="1" t="s">
        <v>319</v>
      </c>
      <c r="J21" s="1" t="s">
        <v>51</v>
      </c>
      <c r="K21" s="1">
        <v>5</v>
      </c>
      <c r="L21" s="1">
        <v>1</v>
      </c>
      <c r="M21" s="1">
        <v>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86.7</v>
      </c>
      <c r="T21" s="1">
        <v>822</v>
      </c>
      <c r="U21" s="1">
        <v>45</v>
      </c>
      <c r="V21" s="1">
        <v>0</v>
      </c>
      <c r="W21" s="1">
        <v>0</v>
      </c>
      <c r="X21" s="1">
        <v>0</v>
      </c>
      <c r="Y21" s="1">
        <v>19950</v>
      </c>
      <c r="Z21" s="1">
        <v>20650</v>
      </c>
      <c r="AA21" s="1">
        <v>13150</v>
      </c>
      <c r="AB21" s="1">
        <v>1400</v>
      </c>
      <c r="AC21" s="1">
        <v>1</v>
      </c>
      <c r="AD21" s="1">
        <v>1</v>
      </c>
      <c r="AE21" s="1">
        <v>2</v>
      </c>
      <c r="AF21" s="1">
        <v>0</v>
      </c>
      <c r="AG21" s="1">
        <v>0</v>
      </c>
      <c r="AH21" s="1">
        <v>0</v>
      </c>
      <c r="AI21" s="30" t="str">
        <f>VLOOKUP(A21,General!B:AT,19,FALSE)</f>
        <v>Luminosity Gaming</v>
      </c>
      <c r="AJ21" s="1">
        <f>IF(VLOOKUP(A21,General!B:AT,11,FALSE)=E21,1,0)</f>
        <v>1</v>
      </c>
      <c r="AK21" s="1">
        <f t="shared" si="2"/>
        <v>1</v>
      </c>
      <c r="AL21" s="1">
        <f t="shared" si="3"/>
        <v>1</v>
      </c>
      <c r="AM21" s="1">
        <f t="shared" si="4"/>
        <v>6800</v>
      </c>
      <c r="AN21" s="1">
        <f t="shared" si="5"/>
        <v>19250</v>
      </c>
      <c r="AO21" s="1">
        <f t="shared" si="0"/>
        <v>0</v>
      </c>
      <c r="AP21" s="1">
        <f t="shared" si="1"/>
        <v>1</v>
      </c>
      <c r="AQ21" s="1">
        <f>IF(IF(Y21&gt;AA21,VLOOKUP(A21,General!B:AT,11,FALSE),VLOOKUP(A21,General!B:AT,12,FALSE))=AI21,1,0)</f>
        <v>0</v>
      </c>
      <c r="AR21" s="1">
        <f>IF(VLOOKUP(A21,General!B:AT,11,FALSE)=E21,Y21-AA21,AA21-Y21)</f>
        <v>6800</v>
      </c>
      <c r="AS21" s="1">
        <f>IF(IF(Z21&gt;AB21,VLOOKUP(A21,General!B:AT,11,FALSE),VLOOKUP(A21,General!B:AT,12,FALSE))=AI21,1,0)</f>
        <v>0</v>
      </c>
      <c r="AT21" s="1">
        <f>IF(VLOOKUP(A21,General!B:AT,11,FALSE)=E21,Z21-AB21,AB21-Z21)</f>
        <v>19250</v>
      </c>
      <c r="BA21" s="7" t="s">
        <v>385</v>
      </c>
    </row>
    <row r="22" spans="1:53" ht="15" customHeight="1" x14ac:dyDescent="0.2">
      <c r="A22" s="1" t="s">
        <v>325</v>
      </c>
      <c r="B22" s="1">
        <v>3</v>
      </c>
      <c r="C22" s="1">
        <v>29058</v>
      </c>
      <c r="D22" s="1">
        <v>131.62173461914099</v>
      </c>
      <c r="E22" s="1" t="s">
        <v>52</v>
      </c>
      <c r="F22" s="1" t="s">
        <v>315</v>
      </c>
      <c r="G22" s="1" t="s">
        <v>316</v>
      </c>
      <c r="H22" s="1" t="s">
        <v>322</v>
      </c>
      <c r="K22" s="1">
        <v>8</v>
      </c>
      <c r="L22" s="1">
        <v>2</v>
      </c>
      <c r="M22" s="1">
        <v>0</v>
      </c>
      <c r="N22" s="1">
        <v>2</v>
      </c>
      <c r="O22" s="1">
        <v>0</v>
      </c>
      <c r="P22" s="1">
        <v>0</v>
      </c>
      <c r="Q22" s="1">
        <v>1</v>
      </c>
      <c r="R22" s="1">
        <v>0</v>
      </c>
      <c r="S22" s="1">
        <v>120.7</v>
      </c>
      <c r="T22" s="1">
        <v>1048</v>
      </c>
      <c r="U22" s="1">
        <v>159</v>
      </c>
      <c r="V22" s="1">
        <v>0</v>
      </c>
      <c r="W22" s="1">
        <v>0</v>
      </c>
      <c r="X22" s="1">
        <v>0</v>
      </c>
      <c r="Y22" s="1">
        <v>18750</v>
      </c>
      <c r="Z22" s="1">
        <v>25750</v>
      </c>
      <c r="AA22" s="1">
        <v>21450</v>
      </c>
      <c r="AB22" s="1">
        <v>22100</v>
      </c>
      <c r="AC22" s="1">
        <v>5</v>
      </c>
      <c r="AD22" s="1">
        <v>4</v>
      </c>
      <c r="AE22" s="1">
        <v>4</v>
      </c>
      <c r="AF22" s="1">
        <v>0</v>
      </c>
      <c r="AG22" s="1">
        <v>1</v>
      </c>
      <c r="AH22" s="1">
        <v>3</v>
      </c>
      <c r="AI22" s="30" t="str">
        <f>VLOOKUP(A22,General!B:AT,19,FALSE)</f>
        <v>Luminosity Gaming</v>
      </c>
      <c r="AJ22" s="1">
        <f>IF(VLOOKUP(A22,General!B:AT,11,FALSE)=E22,1,0)</f>
        <v>1</v>
      </c>
      <c r="AK22" s="1">
        <f t="shared" si="2"/>
        <v>0</v>
      </c>
      <c r="AL22" s="1">
        <f t="shared" si="3"/>
        <v>1</v>
      </c>
      <c r="AM22" s="1">
        <f t="shared" si="4"/>
        <v>-2700</v>
      </c>
      <c r="AN22" s="1">
        <f t="shared" si="5"/>
        <v>3650</v>
      </c>
      <c r="AO22" s="1">
        <f t="shared" si="0"/>
        <v>0</v>
      </c>
      <c r="AP22" s="1">
        <f t="shared" si="1"/>
        <v>1</v>
      </c>
      <c r="AQ22" s="1">
        <f>IF(IF(Y22&gt;AA22,VLOOKUP(A22,General!B:AT,11,FALSE),VLOOKUP(A22,General!B:AT,12,FALSE))=AI22,1,0)</f>
        <v>1</v>
      </c>
      <c r="AR22" s="1">
        <f>IF(VLOOKUP(A22,General!B:AT,11,FALSE)=E22,Y22-AA22,AA22-Y22)</f>
        <v>-2700</v>
      </c>
      <c r="AS22" s="1">
        <f>IF(IF(Z22&gt;AB22,VLOOKUP(A22,General!B:AT,11,FALSE),VLOOKUP(A22,General!B:AT,12,FALSE))=AI22,1,0)</f>
        <v>0</v>
      </c>
      <c r="AT22" s="1">
        <f>IF(VLOOKUP(A22,General!B:AT,11,FALSE)=E22,Z22-AB22,AB22-Z22)</f>
        <v>3650</v>
      </c>
      <c r="BA22" s="9" t="s">
        <v>386</v>
      </c>
    </row>
    <row r="23" spans="1:53" ht="15" customHeight="1" x14ac:dyDescent="0.2">
      <c r="A23" s="1" t="s">
        <v>325</v>
      </c>
      <c r="B23" s="1">
        <v>4</v>
      </c>
      <c r="C23" s="1">
        <v>45903</v>
      </c>
      <c r="D23" s="1">
        <v>86.295349121093807</v>
      </c>
      <c r="E23" s="1" t="s">
        <v>52</v>
      </c>
      <c r="F23" s="1" t="s">
        <v>315</v>
      </c>
      <c r="G23" s="1" t="s">
        <v>321</v>
      </c>
      <c r="H23" s="1" t="s">
        <v>320</v>
      </c>
      <c r="I23" s="1" t="s">
        <v>319</v>
      </c>
      <c r="J23" s="1" t="s">
        <v>51</v>
      </c>
      <c r="K23" s="1">
        <v>8</v>
      </c>
      <c r="L23" s="1">
        <v>5</v>
      </c>
      <c r="M23" s="1">
        <v>0</v>
      </c>
      <c r="N23" s="1">
        <v>1</v>
      </c>
      <c r="O23" s="1">
        <v>0</v>
      </c>
      <c r="P23" s="1">
        <v>0</v>
      </c>
      <c r="Q23" s="1">
        <v>3</v>
      </c>
      <c r="R23" s="1">
        <v>0</v>
      </c>
      <c r="S23" s="1">
        <v>117.1</v>
      </c>
      <c r="T23" s="1">
        <v>1111</v>
      </c>
      <c r="U23" s="1">
        <v>60</v>
      </c>
      <c r="V23" s="1">
        <v>0</v>
      </c>
      <c r="W23" s="1">
        <v>1</v>
      </c>
      <c r="X23" s="1">
        <v>1</v>
      </c>
      <c r="Y23" s="1">
        <v>29750</v>
      </c>
      <c r="Z23" s="1">
        <v>27900</v>
      </c>
      <c r="AA23" s="1">
        <v>13250</v>
      </c>
      <c r="AB23" s="1">
        <v>2950</v>
      </c>
      <c r="AC23" s="1">
        <v>4</v>
      </c>
      <c r="AD23" s="1">
        <v>4</v>
      </c>
      <c r="AE23" s="1">
        <v>4</v>
      </c>
      <c r="AF23" s="1">
        <v>0</v>
      </c>
      <c r="AG23" s="1">
        <v>0</v>
      </c>
      <c r="AH23" s="1">
        <v>0</v>
      </c>
      <c r="AI23" s="30" t="str">
        <f>VLOOKUP(A23,General!B:AT,19,FALSE)</f>
        <v>Luminosity Gaming</v>
      </c>
      <c r="AJ23" s="1">
        <f>IF(VLOOKUP(A23,General!B:AT,11,FALSE)=E23,1,0)</f>
        <v>1</v>
      </c>
      <c r="AK23" s="1">
        <f t="shared" si="2"/>
        <v>1</v>
      </c>
      <c r="AL23" s="1">
        <f t="shared" si="3"/>
        <v>1</v>
      </c>
      <c r="AM23" s="1">
        <f t="shared" si="4"/>
        <v>16500</v>
      </c>
      <c r="AN23" s="1">
        <f t="shared" si="5"/>
        <v>24950</v>
      </c>
      <c r="AO23" s="1">
        <f t="shared" si="0"/>
        <v>0</v>
      </c>
      <c r="AP23" s="1">
        <f t="shared" si="1"/>
        <v>1</v>
      </c>
      <c r="AQ23" s="1">
        <f>IF(IF(Y23&gt;AA23,VLOOKUP(A23,General!B:AT,11,FALSE),VLOOKUP(A23,General!B:AT,12,FALSE))=AI23,1,0)</f>
        <v>0</v>
      </c>
      <c r="AR23" s="1">
        <f>IF(VLOOKUP(A23,General!B:AT,11,FALSE)=E23,Y23-AA23,AA23-Y23)</f>
        <v>16500</v>
      </c>
      <c r="AS23" s="1">
        <f>IF(IF(Z23&gt;AB23,VLOOKUP(A23,General!B:AT,11,FALSE),VLOOKUP(A23,General!B:AT,12,FALSE))=AI23,1,0)</f>
        <v>0</v>
      </c>
      <c r="AT23" s="1">
        <f>IF(VLOOKUP(A23,General!B:AT,11,FALSE)=E23,Z23-AB23,AB23-Z23)</f>
        <v>24950</v>
      </c>
    </row>
    <row r="24" spans="1:53" ht="15" customHeight="1" x14ac:dyDescent="0.2">
      <c r="A24" s="1" t="s">
        <v>325</v>
      </c>
      <c r="B24" s="1">
        <v>5</v>
      </c>
      <c r="C24" s="1">
        <v>56956</v>
      </c>
      <c r="D24" s="1">
        <v>85.669525146484403</v>
      </c>
      <c r="E24" s="1" t="s">
        <v>52</v>
      </c>
      <c r="F24" s="1" t="s">
        <v>315</v>
      </c>
      <c r="G24" s="1" t="s">
        <v>321</v>
      </c>
      <c r="H24" s="1" t="s">
        <v>322</v>
      </c>
      <c r="K24" s="1">
        <v>8</v>
      </c>
      <c r="L24" s="1">
        <v>5</v>
      </c>
      <c r="M24" s="1">
        <v>0</v>
      </c>
      <c r="N24" s="1">
        <v>1</v>
      </c>
      <c r="O24" s="1">
        <v>0</v>
      </c>
      <c r="P24" s="1">
        <v>0</v>
      </c>
      <c r="Q24" s="1">
        <v>3</v>
      </c>
      <c r="R24" s="1">
        <v>0</v>
      </c>
      <c r="S24" s="1">
        <v>119.8</v>
      </c>
      <c r="T24" s="1">
        <v>1057</v>
      </c>
      <c r="U24" s="1">
        <v>141</v>
      </c>
      <c r="V24" s="1">
        <v>0</v>
      </c>
      <c r="W24" s="1">
        <v>1</v>
      </c>
      <c r="X24" s="1">
        <v>1</v>
      </c>
      <c r="Y24" s="1">
        <v>33500</v>
      </c>
      <c r="Z24" s="1">
        <v>26600</v>
      </c>
      <c r="AA24" s="1">
        <v>30000</v>
      </c>
      <c r="AB24" s="1">
        <v>25700</v>
      </c>
      <c r="AC24" s="1">
        <v>9</v>
      </c>
      <c r="AD24" s="1">
        <v>5</v>
      </c>
      <c r="AE24" s="1">
        <v>4</v>
      </c>
      <c r="AF24" s="1">
        <v>2</v>
      </c>
      <c r="AG24" s="1">
        <v>1</v>
      </c>
      <c r="AH24" s="1">
        <v>1</v>
      </c>
      <c r="AI24" s="30" t="str">
        <f>VLOOKUP(A24,General!B:AT,19,FALSE)</f>
        <v>Luminosity Gaming</v>
      </c>
      <c r="AJ24" s="1">
        <f>IF(VLOOKUP(A24,General!B:AT,11,FALSE)=E24,1,0)</f>
        <v>1</v>
      </c>
      <c r="AK24" s="1">
        <f t="shared" si="2"/>
        <v>1</v>
      </c>
      <c r="AL24" s="1">
        <f t="shared" si="3"/>
        <v>1</v>
      </c>
      <c r="AM24" s="1">
        <f t="shared" si="4"/>
        <v>3500</v>
      </c>
      <c r="AN24" s="1">
        <f t="shared" si="5"/>
        <v>900</v>
      </c>
      <c r="AO24" s="1">
        <f t="shared" si="0"/>
        <v>0</v>
      </c>
      <c r="AP24" s="1">
        <f t="shared" si="1"/>
        <v>1</v>
      </c>
      <c r="AQ24" s="1">
        <f>IF(IF(Y24&gt;AA24,VLOOKUP(A24,General!B:AT,11,FALSE),VLOOKUP(A24,General!B:AT,12,FALSE))=AI24,1,0)</f>
        <v>0</v>
      </c>
      <c r="AR24" s="1">
        <f>IF(VLOOKUP(A24,General!B:AT,11,FALSE)=E24,Y24-AA24,AA24-Y24)</f>
        <v>3500</v>
      </c>
      <c r="AS24" s="1">
        <f>IF(IF(Z24&gt;AB24,VLOOKUP(A24,General!B:AT,11,FALSE),VLOOKUP(A24,General!B:AT,12,FALSE))=AI24,1,0)</f>
        <v>0</v>
      </c>
      <c r="AT24" s="1">
        <f>IF(VLOOKUP(A24,General!B:AT,11,FALSE)=E24,Z24-AB24,AB24-Z24)</f>
        <v>900</v>
      </c>
    </row>
    <row r="25" spans="1:53" ht="15" customHeight="1" x14ac:dyDescent="0.2">
      <c r="A25" s="1" t="s">
        <v>325</v>
      </c>
      <c r="B25" s="1">
        <v>6</v>
      </c>
      <c r="C25" s="1">
        <v>67930</v>
      </c>
      <c r="D25" s="1">
        <v>108.78643798828099</v>
      </c>
      <c r="E25" s="1" t="s">
        <v>52</v>
      </c>
      <c r="F25" s="1" t="s">
        <v>315</v>
      </c>
      <c r="G25" s="1" t="s">
        <v>316</v>
      </c>
      <c r="H25" s="1" t="s">
        <v>322</v>
      </c>
      <c r="K25" s="1">
        <v>9</v>
      </c>
      <c r="L25" s="1">
        <v>4</v>
      </c>
      <c r="M25" s="1">
        <v>1</v>
      </c>
      <c r="N25" s="1">
        <v>1</v>
      </c>
      <c r="O25" s="1">
        <v>0</v>
      </c>
      <c r="P25" s="1">
        <v>0</v>
      </c>
      <c r="Q25" s="1">
        <v>1</v>
      </c>
      <c r="R25" s="1">
        <v>0</v>
      </c>
      <c r="S25" s="1">
        <v>138.6</v>
      </c>
      <c r="T25" s="1">
        <v>1248</v>
      </c>
      <c r="U25" s="1">
        <v>138</v>
      </c>
      <c r="V25" s="1">
        <v>0</v>
      </c>
      <c r="W25" s="1">
        <v>0</v>
      </c>
      <c r="X25" s="1">
        <v>0</v>
      </c>
      <c r="Y25" s="1">
        <v>34950</v>
      </c>
      <c r="Z25" s="1">
        <v>30750</v>
      </c>
      <c r="AA25" s="1">
        <v>27500</v>
      </c>
      <c r="AB25" s="1">
        <v>25900</v>
      </c>
      <c r="AC25" s="1">
        <v>12</v>
      </c>
      <c r="AD25" s="1">
        <v>6</v>
      </c>
      <c r="AE25" s="1">
        <v>4</v>
      </c>
      <c r="AF25" s="1">
        <v>0</v>
      </c>
      <c r="AG25" s="1">
        <v>3</v>
      </c>
      <c r="AH25" s="1">
        <v>1</v>
      </c>
      <c r="AI25" s="30" t="str">
        <f>VLOOKUP(A25,General!B:AT,19,FALSE)</f>
        <v>Luminosity Gaming</v>
      </c>
      <c r="AJ25" s="1">
        <f>IF(VLOOKUP(A25,General!B:AT,11,FALSE)=E25,1,0)</f>
        <v>1</v>
      </c>
      <c r="AK25" s="1">
        <f t="shared" si="2"/>
        <v>1</v>
      </c>
      <c r="AL25" s="1">
        <f t="shared" si="3"/>
        <v>1</v>
      </c>
      <c r="AM25" s="1">
        <f t="shared" si="4"/>
        <v>7450</v>
      </c>
      <c r="AN25" s="1">
        <f t="shared" si="5"/>
        <v>4850</v>
      </c>
      <c r="AO25" s="1">
        <f t="shared" si="0"/>
        <v>0</v>
      </c>
      <c r="AP25" s="1">
        <f t="shared" si="1"/>
        <v>1</v>
      </c>
      <c r="AQ25" s="1">
        <f>IF(IF(Y25&gt;AA25,VLOOKUP(A25,General!B:AT,11,FALSE),VLOOKUP(A25,General!B:AT,12,FALSE))=AI25,1,0)</f>
        <v>0</v>
      </c>
      <c r="AR25" s="1">
        <f>IF(VLOOKUP(A25,General!B:AT,11,FALSE)=E25,Y25-AA25,AA25-Y25)</f>
        <v>7450</v>
      </c>
      <c r="AS25" s="1">
        <f>IF(IF(Z25&gt;AB25,VLOOKUP(A25,General!B:AT,11,FALSE),VLOOKUP(A25,General!B:AT,12,FALSE))=AI25,1,0)</f>
        <v>0</v>
      </c>
      <c r="AT25" s="1">
        <f>IF(VLOOKUP(A25,General!B:AT,11,FALSE)=E25,Z25-AB25,AB25-Z25)</f>
        <v>4850</v>
      </c>
    </row>
    <row r="26" spans="1:53" ht="15" customHeight="1" x14ac:dyDescent="0.2">
      <c r="A26" s="1" t="s">
        <v>325</v>
      </c>
      <c r="B26" s="1">
        <v>7</v>
      </c>
      <c r="C26" s="1">
        <v>81858</v>
      </c>
      <c r="D26" s="1">
        <v>82.383850097656307</v>
      </c>
      <c r="E26" s="1" t="s">
        <v>51</v>
      </c>
      <c r="F26" s="1" t="s">
        <v>319</v>
      </c>
      <c r="G26" s="1" t="s">
        <v>324</v>
      </c>
      <c r="H26" s="1" t="s">
        <v>322</v>
      </c>
      <c r="K26" s="1">
        <v>9</v>
      </c>
      <c r="L26" s="1">
        <v>4</v>
      </c>
      <c r="M26" s="1">
        <v>1</v>
      </c>
      <c r="N26" s="1">
        <v>1</v>
      </c>
      <c r="O26" s="1">
        <v>0</v>
      </c>
      <c r="P26" s="1">
        <v>0</v>
      </c>
      <c r="Q26" s="1">
        <v>2</v>
      </c>
      <c r="R26" s="1">
        <v>0</v>
      </c>
      <c r="S26" s="1">
        <v>129.69999999999999</v>
      </c>
      <c r="T26" s="1">
        <v>1100</v>
      </c>
      <c r="U26" s="1">
        <v>197</v>
      </c>
      <c r="V26" s="1">
        <v>0</v>
      </c>
      <c r="W26" s="1">
        <v>1</v>
      </c>
      <c r="X26" s="1">
        <v>0</v>
      </c>
      <c r="Y26" s="1">
        <v>33400</v>
      </c>
      <c r="Z26" s="1">
        <v>30350</v>
      </c>
      <c r="AA26" s="1">
        <v>20600</v>
      </c>
      <c r="AB26" s="1">
        <v>20800</v>
      </c>
      <c r="AC26" s="1">
        <v>11</v>
      </c>
      <c r="AD26" s="1">
        <v>8</v>
      </c>
      <c r="AE26" s="1">
        <v>5</v>
      </c>
      <c r="AF26" s="1">
        <v>0</v>
      </c>
      <c r="AG26" s="1">
        <v>1</v>
      </c>
      <c r="AH26" s="1">
        <v>1</v>
      </c>
      <c r="AI26" s="30" t="str">
        <f>VLOOKUP(A26,General!B:AT,19,FALSE)</f>
        <v>Luminosity Gaming</v>
      </c>
      <c r="AJ26" s="1">
        <f>IF(VLOOKUP(A26,General!B:AT,11,FALSE)=E26,1,0)</f>
        <v>0</v>
      </c>
      <c r="AK26" s="1">
        <f t="shared" si="2"/>
        <v>1</v>
      </c>
      <c r="AL26" s="1">
        <f t="shared" si="3"/>
        <v>1</v>
      </c>
      <c r="AM26" s="1">
        <f t="shared" si="4"/>
        <v>12800</v>
      </c>
      <c r="AN26" s="1">
        <f t="shared" si="5"/>
        <v>9550</v>
      </c>
      <c r="AO26" s="1">
        <f t="shared" si="0"/>
        <v>1</v>
      </c>
      <c r="AP26" s="1">
        <f t="shared" si="1"/>
        <v>0</v>
      </c>
      <c r="AQ26" s="1">
        <f>IF(IF(Y26&gt;AA26,VLOOKUP(A26,General!B:AT,11,FALSE),VLOOKUP(A26,General!B:AT,12,FALSE))=AI26,1,0)</f>
        <v>0</v>
      </c>
      <c r="AR26" s="1">
        <f>IF(VLOOKUP(A26,General!B:AT,11,FALSE)=E26,Y26-AA26,AA26-Y26)</f>
        <v>-12800</v>
      </c>
      <c r="AS26" s="1">
        <f>IF(IF(Z26&gt;AB26,VLOOKUP(A26,General!B:AT,11,FALSE),VLOOKUP(A26,General!B:AT,12,FALSE))=AI26,1,0)</f>
        <v>0</v>
      </c>
      <c r="AT26" s="1">
        <f>IF(VLOOKUP(A26,General!B:AT,11,FALSE)=E26,Z26-AB26,AB26-Z26)</f>
        <v>-9550</v>
      </c>
    </row>
    <row r="27" spans="1:53" ht="15" customHeight="1" x14ac:dyDescent="0.2">
      <c r="A27" s="1" t="s">
        <v>325</v>
      </c>
      <c r="B27" s="1">
        <v>8</v>
      </c>
      <c r="C27" s="1">
        <v>92413</v>
      </c>
      <c r="D27" s="1">
        <v>152.2900390625</v>
      </c>
      <c r="E27" s="1" t="s">
        <v>51</v>
      </c>
      <c r="F27" s="1" t="s">
        <v>319</v>
      </c>
      <c r="G27" s="1" t="s">
        <v>324</v>
      </c>
      <c r="H27" s="1" t="s">
        <v>322</v>
      </c>
      <c r="K27" s="1">
        <v>9</v>
      </c>
      <c r="L27" s="1">
        <v>1</v>
      </c>
      <c r="M27" s="1">
        <v>4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167</v>
      </c>
      <c r="T27" s="1">
        <v>1483</v>
      </c>
      <c r="U27" s="1">
        <v>187</v>
      </c>
      <c r="V27" s="1">
        <v>0</v>
      </c>
      <c r="W27" s="1">
        <v>1</v>
      </c>
      <c r="X27" s="1">
        <v>0</v>
      </c>
      <c r="Y27" s="1">
        <v>18500</v>
      </c>
      <c r="Z27" s="1">
        <v>19200</v>
      </c>
      <c r="AA27" s="1">
        <v>18850</v>
      </c>
      <c r="AB27" s="1">
        <v>21500</v>
      </c>
      <c r="AC27" s="1">
        <v>7</v>
      </c>
      <c r="AD27" s="1">
        <v>2</v>
      </c>
      <c r="AE27" s="1">
        <v>0</v>
      </c>
      <c r="AF27" s="1">
        <v>0</v>
      </c>
      <c r="AG27" s="1">
        <v>1</v>
      </c>
      <c r="AH27" s="1">
        <v>1</v>
      </c>
      <c r="AI27" s="30" t="str">
        <f>VLOOKUP(A27,General!B:AT,19,FALSE)</f>
        <v>Luminosity Gaming</v>
      </c>
      <c r="AJ27" s="1">
        <f>IF(VLOOKUP(A27,General!B:AT,11,FALSE)=E27,1,0)</f>
        <v>0</v>
      </c>
      <c r="AK27" s="1">
        <f t="shared" si="2"/>
        <v>0</v>
      </c>
      <c r="AL27" s="1">
        <f t="shared" si="3"/>
        <v>0</v>
      </c>
      <c r="AM27" s="1">
        <f t="shared" si="4"/>
        <v>-350</v>
      </c>
      <c r="AN27" s="1">
        <f t="shared" si="5"/>
        <v>-2300</v>
      </c>
      <c r="AO27" s="1">
        <f t="shared" si="0"/>
        <v>1</v>
      </c>
      <c r="AP27" s="1">
        <f t="shared" si="1"/>
        <v>0</v>
      </c>
      <c r="AQ27" s="1">
        <f>IF(IF(Y27&gt;AA27,VLOOKUP(A27,General!B:AT,11,FALSE),VLOOKUP(A27,General!B:AT,12,FALSE))=AI27,1,0)</f>
        <v>1</v>
      </c>
      <c r="AR27" s="1">
        <f>IF(VLOOKUP(A27,General!B:AT,11,FALSE)=E27,Y27-AA27,AA27-Y27)</f>
        <v>350</v>
      </c>
      <c r="AS27" s="1">
        <f>IF(IF(Z27&gt;AB27,VLOOKUP(A27,General!B:AT,11,FALSE),VLOOKUP(A27,General!B:AT,12,FALSE))=AI27,1,0)</f>
        <v>1</v>
      </c>
      <c r="AT27" s="1">
        <f>IF(VLOOKUP(A27,General!B:AT,11,FALSE)=E27,Z27-AB27,AB27-Z27)</f>
        <v>2300</v>
      </c>
    </row>
    <row r="28" spans="1:53" ht="15" customHeight="1" x14ac:dyDescent="0.2">
      <c r="A28" s="1" t="s">
        <v>325</v>
      </c>
      <c r="B28" s="1">
        <v>9</v>
      </c>
      <c r="C28" s="1">
        <v>111905</v>
      </c>
      <c r="D28" s="1">
        <v>120.2158203125</v>
      </c>
      <c r="E28" s="1" t="s">
        <v>51</v>
      </c>
      <c r="F28" s="1" t="s">
        <v>319</v>
      </c>
      <c r="G28" s="1" t="s">
        <v>324</v>
      </c>
      <c r="H28" s="1" t="s">
        <v>320</v>
      </c>
      <c r="I28" s="1" t="s">
        <v>315</v>
      </c>
      <c r="J28" s="1" t="s">
        <v>52</v>
      </c>
      <c r="K28" s="1">
        <v>6</v>
      </c>
      <c r="L28" s="1">
        <v>4</v>
      </c>
      <c r="M28" s="1">
        <v>1</v>
      </c>
      <c r="N28" s="1">
        <v>0</v>
      </c>
      <c r="O28" s="1">
        <v>0</v>
      </c>
      <c r="P28" s="1">
        <v>0</v>
      </c>
      <c r="Q28" s="1">
        <v>2</v>
      </c>
      <c r="R28" s="1">
        <v>0</v>
      </c>
      <c r="S28" s="1">
        <v>105.2</v>
      </c>
      <c r="T28" s="1">
        <v>992</v>
      </c>
      <c r="U28" s="1">
        <v>56</v>
      </c>
      <c r="V28" s="1">
        <v>1</v>
      </c>
      <c r="W28" s="1">
        <v>1</v>
      </c>
      <c r="X28" s="1">
        <v>0</v>
      </c>
      <c r="Y28" s="1">
        <v>11000</v>
      </c>
      <c r="Z28" s="1">
        <v>1600</v>
      </c>
      <c r="AA28" s="1">
        <v>20900</v>
      </c>
      <c r="AB28" s="1">
        <v>21850</v>
      </c>
      <c r="AC28" s="1">
        <v>8</v>
      </c>
      <c r="AD28" s="1">
        <v>3</v>
      </c>
      <c r="AE28" s="1">
        <v>1</v>
      </c>
      <c r="AF28" s="1">
        <v>0</v>
      </c>
      <c r="AG28" s="1">
        <v>2</v>
      </c>
      <c r="AH28" s="1">
        <v>0</v>
      </c>
      <c r="AI28" s="30" t="str">
        <f>VLOOKUP(A28,General!B:AT,19,FALSE)</f>
        <v>Luminosity Gaming</v>
      </c>
      <c r="AJ28" s="1">
        <f>IF(VLOOKUP(A28,General!B:AT,11,FALSE)=E28,1,0)</f>
        <v>0</v>
      </c>
      <c r="AK28" s="1">
        <f t="shared" si="2"/>
        <v>0</v>
      </c>
      <c r="AL28" s="1">
        <f t="shared" si="3"/>
        <v>0</v>
      </c>
      <c r="AM28" s="1">
        <f t="shared" si="4"/>
        <v>-9900</v>
      </c>
      <c r="AN28" s="1">
        <f t="shared" si="5"/>
        <v>-20250</v>
      </c>
      <c r="AO28" s="1">
        <f t="shared" si="0"/>
        <v>1</v>
      </c>
      <c r="AP28" s="1">
        <f t="shared" si="1"/>
        <v>0</v>
      </c>
      <c r="AQ28" s="1">
        <f>IF(IF(Y28&gt;AA28,VLOOKUP(A28,General!B:AT,11,FALSE),VLOOKUP(A28,General!B:AT,12,FALSE))=AI28,1,0)</f>
        <v>1</v>
      </c>
      <c r="AR28" s="1">
        <f>IF(VLOOKUP(A28,General!B:AT,11,FALSE)=E28,Y28-AA28,AA28-Y28)</f>
        <v>9900</v>
      </c>
      <c r="AS28" s="1">
        <f>IF(IF(Z28&gt;AB28,VLOOKUP(A28,General!B:AT,11,FALSE),VLOOKUP(A28,General!B:AT,12,FALSE))=AI28,1,0)</f>
        <v>1</v>
      </c>
      <c r="AT28" s="1">
        <f>IF(VLOOKUP(A28,General!B:AT,11,FALSE)=E28,Z28-AB28,AB28-Z28)</f>
        <v>20250</v>
      </c>
    </row>
    <row r="29" spans="1:53" ht="15" customHeight="1" x14ac:dyDescent="0.2">
      <c r="A29" s="1" t="s">
        <v>325</v>
      </c>
      <c r="B29" s="1">
        <v>10</v>
      </c>
      <c r="C29" s="1">
        <v>127294</v>
      </c>
      <c r="D29" s="1">
        <v>136.33898925781301</v>
      </c>
      <c r="E29" s="1" t="s">
        <v>52</v>
      </c>
      <c r="F29" s="1" t="s">
        <v>315</v>
      </c>
      <c r="G29" s="1" t="s">
        <v>316</v>
      </c>
      <c r="H29" s="1" t="s">
        <v>322</v>
      </c>
      <c r="K29" s="1">
        <v>7</v>
      </c>
      <c r="L29" s="1">
        <v>5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97.4</v>
      </c>
      <c r="T29" s="1">
        <v>889</v>
      </c>
      <c r="U29" s="1">
        <v>85</v>
      </c>
      <c r="V29" s="1">
        <v>0</v>
      </c>
      <c r="W29" s="1">
        <v>0</v>
      </c>
      <c r="X29" s="1">
        <v>0</v>
      </c>
      <c r="Y29" s="1">
        <v>21900</v>
      </c>
      <c r="Z29" s="1">
        <v>22250</v>
      </c>
      <c r="AA29" s="1">
        <v>22850</v>
      </c>
      <c r="AB29" s="1">
        <v>25200</v>
      </c>
      <c r="AC29" s="1">
        <v>9</v>
      </c>
      <c r="AD29" s="1">
        <v>7</v>
      </c>
      <c r="AE29" s="1">
        <v>3</v>
      </c>
      <c r="AF29" s="1">
        <v>0</v>
      </c>
      <c r="AG29" s="1">
        <v>3</v>
      </c>
      <c r="AH29" s="1">
        <v>0</v>
      </c>
      <c r="AI29" s="30" t="str">
        <f>VLOOKUP(A29,General!B:AT,19,FALSE)</f>
        <v>Luminosity Gaming</v>
      </c>
      <c r="AJ29" s="1">
        <f>IF(VLOOKUP(A29,General!B:AT,11,FALSE)=E29,1,0)</f>
        <v>1</v>
      </c>
      <c r="AK29" s="1">
        <f t="shared" si="2"/>
        <v>0</v>
      </c>
      <c r="AL29" s="1">
        <f t="shared" si="3"/>
        <v>0</v>
      </c>
      <c r="AM29" s="1">
        <f t="shared" si="4"/>
        <v>-950</v>
      </c>
      <c r="AN29" s="1">
        <f t="shared" si="5"/>
        <v>-2950</v>
      </c>
      <c r="AO29" s="1">
        <f t="shared" si="0"/>
        <v>0</v>
      </c>
      <c r="AP29" s="1">
        <f t="shared" si="1"/>
        <v>1</v>
      </c>
      <c r="AQ29" s="1">
        <f>IF(IF(Y29&gt;AA29,VLOOKUP(A29,General!B:AT,11,FALSE),VLOOKUP(A29,General!B:AT,12,FALSE))=AI29,1,0)</f>
        <v>1</v>
      </c>
      <c r="AR29" s="1">
        <f>IF(VLOOKUP(A29,General!B:AT,11,FALSE)=E29,Y29-AA29,AA29-Y29)</f>
        <v>-950</v>
      </c>
      <c r="AS29" s="1">
        <f>IF(IF(Z29&gt;AB29,VLOOKUP(A29,General!B:AT,11,FALSE),VLOOKUP(A29,General!B:AT,12,FALSE))=AI29,1,0)</f>
        <v>1</v>
      </c>
      <c r="AT29" s="1">
        <f>IF(VLOOKUP(A29,General!B:AT,11,FALSE)=E29,Z29-AB29,AB29-Z29)</f>
        <v>-2950</v>
      </c>
    </row>
    <row r="30" spans="1:53" ht="15" customHeight="1" x14ac:dyDescent="0.2">
      <c r="A30" s="1" t="s">
        <v>325</v>
      </c>
      <c r="B30" s="1">
        <v>11</v>
      </c>
      <c r="C30" s="1">
        <v>144742</v>
      </c>
      <c r="D30" s="1">
        <v>98.4366455078125</v>
      </c>
      <c r="E30" s="1" t="s">
        <v>52</v>
      </c>
      <c r="F30" s="1" t="s">
        <v>315</v>
      </c>
      <c r="G30" s="1" t="s">
        <v>316</v>
      </c>
      <c r="H30" s="1" t="s">
        <v>323</v>
      </c>
      <c r="I30" s="1" t="s">
        <v>319</v>
      </c>
      <c r="J30" s="1" t="s">
        <v>51</v>
      </c>
      <c r="K30" s="1">
        <v>9</v>
      </c>
      <c r="L30" s="1">
        <v>1</v>
      </c>
      <c r="M30" s="1">
        <v>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142.19999999999999</v>
      </c>
      <c r="T30" s="1">
        <v>1296</v>
      </c>
      <c r="U30" s="1">
        <v>110</v>
      </c>
      <c r="V30" s="1">
        <v>0</v>
      </c>
      <c r="W30" s="1">
        <v>0</v>
      </c>
      <c r="X30" s="1">
        <v>0</v>
      </c>
      <c r="Y30" s="1">
        <v>17700</v>
      </c>
      <c r="Z30" s="1">
        <v>27900</v>
      </c>
      <c r="AA30" s="1">
        <v>17550</v>
      </c>
      <c r="AB30" s="1">
        <v>15350</v>
      </c>
      <c r="AC30" s="1">
        <v>8</v>
      </c>
      <c r="AD30" s="1">
        <v>4</v>
      </c>
      <c r="AE30" s="1">
        <v>3</v>
      </c>
      <c r="AF30" s="1">
        <v>0</v>
      </c>
      <c r="AG30" s="1">
        <v>1</v>
      </c>
      <c r="AH30" s="1">
        <v>3</v>
      </c>
      <c r="AI30" s="30" t="str">
        <f>VLOOKUP(A30,General!B:AT,19,FALSE)</f>
        <v>Luminosity Gaming</v>
      </c>
      <c r="AJ30" s="1">
        <f>IF(VLOOKUP(A30,General!B:AT,11,FALSE)=E30,1,0)</f>
        <v>1</v>
      </c>
      <c r="AK30" s="1">
        <f t="shared" si="2"/>
        <v>1</v>
      </c>
      <c r="AL30" s="1">
        <f t="shared" si="3"/>
        <v>1</v>
      </c>
      <c r="AM30" s="1">
        <f t="shared" si="4"/>
        <v>150</v>
      </c>
      <c r="AN30" s="1">
        <f t="shared" si="5"/>
        <v>12550</v>
      </c>
      <c r="AO30" s="1">
        <f t="shared" si="0"/>
        <v>0</v>
      </c>
      <c r="AP30" s="1">
        <f t="shared" si="1"/>
        <v>1</v>
      </c>
      <c r="AQ30" s="1">
        <f>IF(IF(Y30&gt;AA30,VLOOKUP(A30,General!B:AT,11,FALSE),VLOOKUP(A30,General!B:AT,12,FALSE))=AI30,1,0)</f>
        <v>0</v>
      </c>
      <c r="AR30" s="1">
        <f>IF(VLOOKUP(A30,General!B:AT,11,FALSE)=E30,Y30-AA30,AA30-Y30)</f>
        <v>150</v>
      </c>
      <c r="AS30" s="1">
        <f>IF(IF(Z30&gt;AB30,VLOOKUP(A30,General!B:AT,11,FALSE),VLOOKUP(A30,General!B:AT,12,FALSE))=AI30,1,0)</f>
        <v>0</v>
      </c>
      <c r="AT30" s="1">
        <f>IF(VLOOKUP(A30,General!B:AT,11,FALSE)=E30,Z30-AB30,AB30-Z30)</f>
        <v>12550</v>
      </c>
    </row>
    <row r="31" spans="1:53" ht="15" customHeight="1" x14ac:dyDescent="0.2">
      <c r="A31" s="1" t="s">
        <v>325</v>
      </c>
      <c r="B31" s="1">
        <v>12</v>
      </c>
      <c r="C31" s="1">
        <v>157347</v>
      </c>
      <c r="D31" s="1">
        <v>112.126831054688</v>
      </c>
      <c r="E31" s="1" t="s">
        <v>52</v>
      </c>
      <c r="F31" s="1" t="s">
        <v>315</v>
      </c>
      <c r="G31" s="1" t="s">
        <v>316</v>
      </c>
      <c r="H31" s="1" t="s">
        <v>323</v>
      </c>
      <c r="I31" s="1" t="s">
        <v>319</v>
      </c>
      <c r="J31" s="1" t="s">
        <v>51</v>
      </c>
      <c r="K31" s="1">
        <v>7</v>
      </c>
      <c r="L31" s="1">
        <v>4</v>
      </c>
      <c r="M31" s="1">
        <v>0</v>
      </c>
      <c r="N31" s="1">
        <v>1</v>
      </c>
      <c r="O31" s="1">
        <v>0</v>
      </c>
      <c r="P31" s="1">
        <v>0</v>
      </c>
      <c r="Q31" s="1">
        <v>2</v>
      </c>
      <c r="R31" s="1">
        <v>0</v>
      </c>
      <c r="S31" s="1">
        <v>97.9</v>
      </c>
      <c r="T31" s="1">
        <v>845</v>
      </c>
      <c r="U31" s="1">
        <v>134</v>
      </c>
      <c r="V31" s="1">
        <v>0</v>
      </c>
      <c r="W31" s="1">
        <v>0</v>
      </c>
      <c r="X31" s="1">
        <v>0</v>
      </c>
      <c r="Y31" s="1">
        <v>21800</v>
      </c>
      <c r="Z31" s="1">
        <v>22300</v>
      </c>
      <c r="AA31" s="1">
        <v>13300</v>
      </c>
      <c r="AB31" s="1">
        <v>10800</v>
      </c>
      <c r="AC31" s="1">
        <v>9</v>
      </c>
      <c r="AD31" s="1">
        <v>5</v>
      </c>
      <c r="AE31" s="1">
        <v>4</v>
      </c>
      <c r="AF31" s="1">
        <v>0</v>
      </c>
      <c r="AG31" s="1">
        <v>1</v>
      </c>
      <c r="AH31" s="1">
        <v>0</v>
      </c>
      <c r="AI31" s="30" t="str">
        <f>VLOOKUP(A31,General!B:AT,19,FALSE)</f>
        <v>Luminosity Gaming</v>
      </c>
      <c r="AJ31" s="1">
        <f>IF(VLOOKUP(A31,General!B:AT,11,FALSE)=E31,1,0)</f>
        <v>1</v>
      </c>
      <c r="AK31" s="1">
        <f t="shared" si="2"/>
        <v>1</v>
      </c>
      <c r="AL31" s="1">
        <f t="shared" si="3"/>
        <v>1</v>
      </c>
      <c r="AM31" s="1">
        <f t="shared" si="4"/>
        <v>8500</v>
      </c>
      <c r="AN31" s="1">
        <f t="shared" si="5"/>
        <v>11500</v>
      </c>
      <c r="AO31" s="1">
        <f t="shared" si="0"/>
        <v>0</v>
      </c>
      <c r="AP31" s="1">
        <f t="shared" si="1"/>
        <v>1</v>
      </c>
      <c r="AQ31" s="1">
        <f>IF(IF(Y31&gt;AA31,VLOOKUP(A31,General!B:AT,11,FALSE),VLOOKUP(A31,General!B:AT,12,FALSE))=AI31,1,0)</f>
        <v>0</v>
      </c>
      <c r="AR31" s="1">
        <f>IF(VLOOKUP(A31,General!B:AT,11,FALSE)=E31,Y31-AA31,AA31-Y31)</f>
        <v>8500</v>
      </c>
      <c r="AS31" s="1">
        <f>IF(IF(Z31&gt;AB31,VLOOKUP(A31,General!B:AT,11,FALSE),VLOOKUP(A31,General!B:AT,12,FALSE))=AI31,1,0)</f>
        <v>0</v>
      </c>
      <c r="AT31" s="1">
        <f>IF(VLOOKUP(A31,General!B:AT,11,FALSE)=E31,Z31-AB31,AB31-Z31)</f>
        <v>11500</v>
      </c>
    </row>
    <row r="32" spans="1:53" ht="15" customHeight="1" x14ac:dyDescent="0.2">
      <c r="A32" s="1" t="s">
        <v>325</v>
      </c>
      <c r="B32" s="1">
        <v>13</v>
      </c>
      <c r="C32" s="1">
        <v>171701</v>
      </c>
      <c r="D32" s="1">
        <v>60.5264892578125</v>
      </c>
      <c r="E32" s="1" t="s">
        <v>52</v>
      </c>
      <c r="F32" s="1" t="s">
        <v>315</v>
      </c>
      <c r="G32" s="1" t="s">
        <v>316</v>
      </c>
      <c r="H32" s="1" t="s">
        <v>320</v>
      </c>
      <c r="I32" s="1" t="s">
        <v>319</v>
      </c>
      <c r="J32" s="1" t="s">
        <v>51</v>
      </c>
      <c r="K32" s="1">
        <v>6</v>
      </c>
      <c r="L32" s="1">
        <v>3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0</v>
      </c>
      <c r="S32" s="1">
        <v>83.6</v>
      </c>
      <c r="T32" s="1">
        <v>810</v>
      </c>
      <c r="U32" s="1">
        <v>26</v>
      </c>
      <c r="V32" s="1">
        <v>0</v>
      </c>
      <c r="W32" s="1">
        <v>0</v>
      </c>
      <c r="X32" s="1">
        <v>0</v>
      </c>
      <c r="Y32" s="1">
        <v>25300</v>
      </c>
      <c r="Z32" s="1">
        <v>25800</v>
      </c>
      <c r="AA32" s="1">
        <v>12900</v>
      </c>
      <c r="AB32" s="1">
        <v>3000</v>
      </c>
      <c r="AC32" s="1">
        <v>3</v>
      </c>
      <c r="AD32" s="1">
        <v>4</v>
      </c>
      <c r="AE32" s="1">
        <v>2</v>
      </c>
      <c r="AF32" s="1">
        <v>0</v>
      </c>
      <c r="AG32" s="1">
        <v>0</v>
      </c>
      <c r="AH32" s="1">
        <v>1</v>
      </c>
      <c r="AI32" s="30" t="str">
        <f>VLOOKUP(A32,General!B:AT,19,FALSE)</f>
        <v>Luminosity Gaming</v>
      </c>
      <c r="AJ32" s="1">
        <f>IF(VLOOKUP(A32,General!B:AT,11,FALSE)=E32,1,0)</f>
        <v>1</v>
      </c>
      <c r="AK32" s="1">
        <f t="shared" si="2"/>
        <v>1</v>
      </c>
      <c r="AL32" s="1">
        <f t="shared" si="3"/>
        <v>1</v>
      </c>
      <c r="AM32" s="1">
        <f t="shared" si="4"/>
        <v>12400</v>
      </c>
      <c r="AN32" s="1">
        <f t="shared" si="5"/>
        <v>22800</v>
      </c>
      <c r="AO32" s="1">
        <f t="shared" si="0"/>
        <v>0</v>
      </c>
      <c r="AP32" s="1">
        <f t="shared" si="1"/>
        <v>1</v>
      </c>
      <c r="AQ32" s="1">
        <f>IF(IF(Y32&gt;AA32,VLOOKUP(A32,General!B:AT,11,FALSE),VLOOKUP(A32,General!B:AT,12,FALSE))=AI32,1,0)</f>
        <v>0</v>
      </c>
      <c r="AR32" s="1">
        <f>IF(VLOOKUP(A32,General!B:AT,11,FALSE)=E32,Y32-AA32,AA32-Y32)</f>
        <v>12400</v>
      </c>
      <c r="AS32" s="1">
        <f>IF(IF(Z32&gt;AB32,VLOOKUP(A32,General!B:AT,11,FALSE),VLOOKUP(A32,General!B:AT,12,FALSE))=AI32,1,0)</f>
        <v>0</v>
      </c>
      <c r="AT32" s="1">
        <f>IF(VLOOKUP(A32,General!B:AT,11,FALSE)=E32,Z32-AB32,AB32-Z32)</f>
        <v>22800</v>
      </c>
    </row>
    <row r="33" spans="1:46" ht="15" customHeight="1" x14ac:dyDescent="0.2">
      <c r="A33" s="1" t="s">
        <v>325</v>
      </c>
      <c r="B33" s="1">
        <v>14</v>
      </c>
      <c r="C33" s="1">
        <v>179456</v>
      </c>
      <c r="D33" s="1">
        <v>93.65673828125</v>
      </c>
      <c r="E33" s="1" t="s">
        <v>52</v>
      </c>
      <c r="F33" s="1" t="s">
        <v>315</v>
      </c>
      <c r="G33" s="1" t="s">
        <v>316</v>
      </c>
      <c r="H33" s="1" t="s">
        <v>322</v>
      </c>
      <c r="K33" s="1">
        <v>8</v>
      </c>
      <c r="L33" s="1">
        <v>3</v>
      </c>
      <c r="M33" s="1">
        <v>1</v>
      </c>
      <c r="N33" s="1">
        <v>1</v>
      </c>
      <c r="O33" s="1">
        <v>0</v>
      </c>
      <c r="P33" s="1">
        <v>0</v>
      </c>
      <c r="Q33" s="1">
        <v>3</v>
      </c>
      <c r="R33" s="1">
        <v>0</v>
      </c>
      <c r="S33" s="1">
        <v>103.8</v>
      </c>
      <c r="T33" s="1">
        <v>945</v>
      </c>
      <c r="U33" s="1">
        <v>93</v>
      </c>
      <c r="V33" s="1">
        <v>0</v>
      </c>
      <c r="W33" s="1">
        <v>0</v>
      </c>
      <c r="X33" s="1">
        <v>0</v>
      </c>
      <c r="Y33" s="1">
        <v>32200</v>
      </c>
      <c r="Z33" s="1">
        <v>31300</v>
      </c>
      <c r="AA33" s="1">
        <v>24700</v>
      </c>
      <c r="AB33" s="1">
        <v>24800</v>
      </c>
      <c r="AC33" s="1">
        <v>10</v>
      </c>
      <c r="AD33" s="1">
        <v>5</v>
      </c>
      <c r="AE33" s="1">
        <v>3</v>
      </c>
      <c r="AF33" s="1">
        <v>0</v>
      </c>
      <c r="AG33" s="1">
        <v>4</v>
      </c>
      <c r="AH33" s="1">
        <v>3</v>
      </c>
      <c r="AI33" s="30" t="str">
        <f>VLOOKUP(A33,General!B:AT,19,FALSE)</f>
        <v>Luminosity Gaming</v>
      </c>
      <c r="AJ33" s="1">
        <f>IF(VLOOKUP(A33,General!B:AT,11,FALSE)=E33,1,0)</f>
        <v>1</v>
      </c>
      <c r="AK33" s="1">
        <f t="shared" si="2"/>
        <v>1</v>
      </c>
      <c r="AL33" s="1">
        <f t="shared" si="3"/>
        <v>1</v>
      </c>
      <c r="AM33" s="1">
        <f t="shared" si="4"/>
        <v>7500</v>
      </c>
      <c r="AN33" s="1">
        <f t="shared" si="5"/>
        <v>6500</v>
      </c>
      <c r="AO33" s="1">
        <f t="shared" si="0"/>
        <v>0</v>
      </c>
      <c r="AP33" s="1">
        <f t="shared" si="1"/>
        <v>1</v>
      </c>
      <c r="AQ33" s="1">
        <f>IF(IF(Y33&gt;AA33,VLOOKUP(A33,General!B:AT,11,FALSE),VLOOKUP(A33,General!B:AT,12,FALSE))=AI33,1,0)</f>
        <v>0</v>
      </c>
      <c r="AR33" s="1">
        <f>IF(VLOOKUP(A33,General!B:AT,11,FALSE)=E33,Y33-AA33,AA33-Y33)</f>
        <v>7500</v>
      </c>
      <c r="AS33" s="1">
        <f>IF(IF(Z33&gt;AB33,VLOOKUP(A33,General!B:AT,11,FALSE),VLOOKUP(A33,General!B:AT,12,FALSE))=AI33,1,0)</f>
        <v>0</v>
      </c>
      <c r="AT33" s="1">
        <f>IF(VLOOKUP(A33,General!B:AT,11,FALSE)=E33,Z33-AB33,AB33-Z33)</f>
        <v>6500</v>
      </c>
    </row>
    <row r="34" spans="1:46" ht="15" customHeight="1" x14ac:dyDescent="0.2">
      <c r="A34" s="1" t="s">
        <v>325</v>
      </c>
      <c r="B34" s="1">
        <v>15</v>
      </c>
      <c r="C34" s="1">
        <v>191445</v>
      </c>
      <c r="D34" s="1">
        <v>196.669921875</v>
      </c>
      <c r="E34" s="1" t="s">
        <v>51</v>
      </c>
      <c r="F34" s="1" t="s">
        <v>319</v>
      </c>
      <c r="G34" s="1" t="s">
        <v>324</v>
      </c>
      <c r="H34" s="1" t="s">
        <v>323</v>
      </c>
      <c r="I34" s="1" t="s">
        <v>319</v>
      </c>
      <c r="J34" s="1" t="s">
        <v>51</v>
      </c>
      <c r="K34" s="1">
        <v>8</v>
      </c>
      <c r="L34" s="1">
        <v>2</v>
      </c>
      <c r="M34" s="1">
        <v>3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  <c r="S34" s="1">
        <v>162.69999999999999</v>
      </c>
      <c r="T34" s="1">
        <v>973</v>
      </c>
      <c r="U34" s="1">
        <v>138</v>
      </c>
      <c r="V34" s="1">
        <v>1</v>
      </c>
      <c r="W34" s="1">
        <v>1</v>
      </c>
      <c r="X34" s="1">
        <v>0</v>
      </c>
      <c r="Y34" s="1">
        <v>37700</v>
      </c>
      <c r="Z34" s="1">
        <v>33950</v>
      </c>
      <c r="AA34" s="1">
        <v>18800</v>
      </c>
      <c r="AB34" s="1">
        <v>18750</v>
      </c>
      <c r="AC34" s="1">
        <v>9</v>
      </c>
      <c r="AD34" s="1">
        <v>6</v>
      </c>
      <c r="AE34" s="1">
        <v>3</v>
      </c>
      <c r="AF34" s="1">
        <v>0</v>
      </c>
      <c r="AG34" s="1">
        <v>2</v>
      </c>
      <c r="AH34" s="1">
        <v>2</v>
      </c>
      <c r="AI34" s="30" t="str">
        <f>VLOOKUP(A34,General!B:AT,19,FALSE)</f>
        <v>Luminosity Gaming</v>
      </c>
      <c r="AJ34" s="1">
        <f>IF(VLOOKUP(A34,General!B:AT,11,FALSE)=E34,1,0)</f>
        <v>0</v>
      </c>
      <c r="AK34" s="1">
        <f t="shared" si="2"/>
        <v>1</v>
      </c>
      <c r="AL34" s="1">
        <f t="shared" si="3"/>
        <v>1</v>
      </c>
      <c r="AM34" s="1">
        <f t="shared" si="4"/>
        <v>18900</v>
      </c>
      <c r="AN34" s="1">
        <f t="shared" si="5"/>
        <v>15200</v>
      </c>
      <c r="AO34" s="1">
        <f t="shared" si="0"/>
        <v>1</v>
      </c>
      <c r="AP34" s="1">
        <f t="shared" si="1"/>
        <v>0</v>
      </c>
      <c r="AQ34" s="1">
        <f>IF(IF(Y34&gt;AA34,VLOOKUP(A34,General!B:AT,11,FALSE),VLOOKUP(A34,General!B:AT,12,FALSE))=AI34,1,0)</f>
        <v>0</v>
      </c>
      <c r="AR34" s="1">
        <f>IF(VLOOKUP(A34,General!B:AT,11,FALSE)=E34,Y34-AA34,AA34-Y34)</f>
        <v>-18900</v>
      </c>
      <c r="AS34" s="1">
        <f>IF(IF(Z34&gt;AB34,VLOOKUP(A34,General!B:AT,11,FALSE),VLOOKUP(A34,General!B:AT,12,FALSE))=AI34,1,0)</f>
        <v>0</v>
      </c>
      <c r="AT34" s="1">
        <f>IF(VLOOKUP(A34,General!B:AT,11,FALSE)=E34,Z34-AB34,AB34-Z34)</f>
        <v>-15200</v>
      </c>
    </row>
    <row r="35" spans="1:46" x14ac:dyDescent="0.2">
      <c r="A35" s="1" t="s">
        <v>325</v>
      </c>
      <c r="B35" s="1">
        <v>16</v>
      </c>
      <c r="C35" s="1">
        <v>216607</v>
      </c>
      <c r="D35" s="1">
        <v>150.42810058593801</v>
      </c>
      <c r="E35" s="1" t="s">
        <v>51</v>
      </c>
      <c r="F35" s="1" t="s">
        <v>315</v>
      </c>
      <c r="G35" s="1" t="s">
        <v>321</v>
      </c>
      <c r="H35" s="1" t="s">
        <v>317</v>
      </c>
      <c r="K35" s="1">
        <v>8</v>
      </c>
      <c r="L35" s="1">
        <v>6</v>
      </c>
      <c r="M35" s="1">
        <v>1</v>
      </c>
      <c r="N35" s="1">
        <v>0</v>
      </c>
      <c r="O35" s="1">
        <v>0</v>
      </c>
      <c r="P35" s="1">
        <v>0</v>
      </c>
      <c r="Q35" s="1">
        <v>2</v>
      </c>
      <c r="R35" s="1">
        <v>0</v>
      </c>
      <c r="S35" s="1">
        <v>120.2</v>
      </c>
      <c r="T35" s="1">
        <v>1110</v>
      </c>
      <c r="U35" s="1">
        <v>92</v>
      </c>
      <c r="V35" s="1">
        <v>0</v>
      </c>
      <c r="W35" s="1">
        <v>1</v>
      </c>
      <c r="X35" s="1">
        <v>1</v>
      </c>
      <c r="Y35" s="1">
        <v>4000</v>
      </c>
      <c r="Z35" s="1">
        <v>4300</v>
      </c>
      <c r="AA35" s="1">
        <v>4000</v>
      </c>
      <c r="AB35" s="1">
        <v>4450</v>
      </c>
      <c r="AC35" s="1">
        <v>3</v>
      </c>
      <c r="AD35" s="1">
        <v>1</v>
      </c>
      <c r="AE35" s="1">
        <v>0</v>
      </c>
      <c r="AF35" s="1">
        <v>0</v>
      </c>
      <c r="AG35" s="1">
        <v>0</v>
      </c>
      <c r="AH35" s="1">
        <v>0</v>
      </c>
      <c r="AI35" s="30" t="str">
        <f>VLOOKUP(A35,General!B:AT,19,FALSE)</f>
        <v>Luminosity Gaming</v>
      </c>
      <c r="AJ35" s="1">
        <f>IF(VLOOKUP(A35,General!B:AT,11,FALSE)=E35,1,0)</f>
        <v>0</v>
      </c>
      <c r="AK35" s="1">
        <f t="shared" si="2"/>
        <v>0</v>
      </c>
      <c r="AL35" s="1">
        <f t="shared" si="3"/>
        <v>0</v>
      </c>
      <c r="AM35" s="1">
        <f t="shared" si="4"/>
        <v>0</v>
      </c>
      <c r="AN35" s="1">
        <f t="shared" si="5"/>
        <v>-150</v>
      </c>
      <c r="AO35" s="1">
        <f t="shared" si="0"/>
        <v>1</v>
      </c>
      <c r="AP35" s="1">
        <f t="shared" si="1"/>
        <v>1</v>
      </c>
      <c r="AQ35" s="1">
        <f>IF(IF(Y35&gt;AA35,VLOOKUP(A35,General!B:AT,11,FALSE),VLOOKUP(A35,General!B:AT,12,FALSE))=AI35,1,0)</f>
        <v>1</v>
      </c>
      <c r="AR35" s="1">
        <f>IF(VLOOKUP(A35,General!B:AT,11,FALSE)=E35,Y35-AA35,AA35-Y35)</f>
        <v>0</v>
      </c>
      <c r="AS35" s="1">
        <f>IF(IF(Z35&gt;AB35,VLOOKUP(A35,General!B:AT,11,FALSE),VLOOKUP(A35,General!B:AT,12,FALSE))=AI35,1,0)</f>
        <v>1</v>
      </c>
      <c r="AT35" s="1">
        <f>IF(VLOOKUP(A35,General!B:AT,11,FALSE)=E35,Z35-AB35,AB35-Z35)</f>
        <v>150</v>
      </c>
    </row>
    <row r="36" spans="1:46" ht="15" customHeight="1" x14ac:dyDescent="0.2">
      <c r="A36" s="1" t="s">
        <v>325</v>
      </c>
      <c r="B36" s="1">
        <v>17</v>
      </c>
      <c r="C36" s="1">
        <v>235859</v>
      </c>
      <c r="D36" s="1">
        <v>98.8355712890625</v>
      </c>
      <c r="E36" s="1" t="s">
        <v>51</v>
      </c>
      <c r="F36" s="1" t="s">
        <v>315</v>
      </c>
      <c r="G36" s="1" t="s">
        <v>316</v>
      </c>
      <c r="H36" s="1" t="s">
        <v>323</v>
      </c>
      <c r="I36" s="1" t="s">
        <v>315</v>
      </c>
      <c r="J36" s="1" t="s">
        <v>51</v>
      </c>
      <c r="K36" s="1">
        <v>5</v>
      </c>
      <c r="L36" s="1">
        <v>1</v>
      </c>
      <c r="M36" s="1">
        <v>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85.3</v>
      </c>
      <c r="T36" s="1">
        <v>753</v>
      </c>
      <c r="U36" s="1">
        <v>100</v>
      </c>
      <c r="V36" s="1">
        <v>0</v>
      </c>
      <c r="W36" s="1">
        <v>0</v>
      </c>
      <c r="X36" s="1">
        <v>0</v>
      </c>
      <c r="Y36" s="1">
        <v>19850</v>
      </c>
      <c r="Z36" s="1">
        <v>11600</v>
      </c>
      <c r="AA36" s="1">
        <v>12900</v>
      </c>
      <c r="AB36" s="1">
        <v>22200</v>
      </c>
      <c r="AC36" s="1">
        <v>7</v>
      </c>
      <c r="AD36" s="1">
        <v>5</v>
      </c>
      <c r="AE36" s="1">
        <v>4</v>
      </c>
      <c r="AF36" s="1">
        <v>0</v>
      </c>
      <c r="AG36" s="1">
        <v>0</v>
      </c>
      <c r="AH36" s="1">
        <v>0</v>
      </c>
      <c r="AI36" s="30" t="str">
        <f>VLOOKUP(A36,General!B:AT,19,FALSE)</f>
        <v>Luminosity Gaming</v>
      </c>
      <c r="AJ36" s="1">
        <f>IF(VLOOKUP(A36,General!B:AT,11,FALSE)=E36,1,0)</f>
        <v>0</v>
      </c>
      <c r="AK36" s="1">
        <f t="shared" si="2"/>
        <v>1</v>
      </c>
      <c r="AL36" s="1">
        <f t="shared" si="3"/>
        <v>0</v>
      </c>
      <c r="AM36" s="1">
        <f t="shared" si="4"/>
        <v>6950</v>
      </c>
      <c r="AN36" s="1">
        <f t="shared" si="5"/>
        <v>-10600</v>
      </c>
      <c r="AO36" s="1">
        <f t="shared" si="0"/>
        <v>1</v>
      </c>
      <c r="AP36" s="1">
        <f t="shared" si="1"/>
        <v>1</v>
      </c>
      <c r="AQ36" s="1">
        <f>IF(IF(Y36&gt;AA36,VLOOKUP(A36,General!B:AT,11,FALSE),VLOOKUP(A36,General!B:AT,12,FALSE))=AI36,1,0)</f>
        <v>0</v>
      </c>
      <c r="AR36" s="1">
        <f>IF(VLOOKUP(A36,General!B:AT,11,FALSE)=E36,Y36-AA36,AA36-Y36)</f>
        <v>-6950</v>
      </c>
      <c r="AS36" s="1">
        <f>IF(IF(Z36&gt;AB36,VLOOKUP(A36,General!B:AT,11,FALSE),VLOOKUP(A36,General!B:AT,12,FALSE))=AI36,1,0)</f>
        <v>1</v>
      </c>
      <c r="AT36" s="1">
        <f>IF(VLOOKUP(A36,General!B:AT,11,FALSE)=E36,Z36-AB36,AB36-Z36)</f>
        <v>10600</v>
      </c>
    </row>
    <row r="37" spans="1:46" ht="15" customHeight="1" x14ac:dyDescent="0.2">
      <c r="A37" s="1" t="s">
        <v>325</v>
      </c>
      <c r="B37" s="1">
        <v>18</v>
      </c>
      <c r="C37" s="1">
        <v>248512</v>
      </c>
      <c r="D37" s="1">
        <v>85.372314453125</v>
      </c>
      <c r="E37" s="1" t="s">
        <v>51</v>
      </c>
      <c r="F37" s="1" t="s">
        <v>315</v>
      </c>
      <c r="G37" s="1" t="s">
        <v>316</v>
      </c>
      <c r="H37" s="1" t="s">
        <v>320</v>
      </c>
      <c r="I37" s="1" t="s">
        <v>315</v>
      </c>
      <c r="J37" s="1" t="s">
        <v>51</v>
      </c>
      <c r="K37" s="1">
        <v>5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56.9</v>
      </c>
      <c r="T37" s="1">
        <v>569</v>
      </c>
      <c r="U37" s="1">
        <v>0</v>
      </c>
      <c r="V37" s="1">
        <v>0</v>
      </c>
      <c r="W37" s="1">
        <v>0</v>
      </c>
      <c r="X37" s="1">
        <v>0</v>
      </c>
      <c r="Y37" s="1">
        <v>18350</v>
      </c>
      <c r="Z37" s="1">
        <v>1600</v>
      </c>
      <c r="AA37" s="1">
        <v>11000</v>
      </c>
      <c r="AB37" s="1">
        <v>26150</v>
      </c>
      <c r="AC37" s="1">
        <v>5</v>
      </c>
      <c r="AD37" s="1">
        <v>3</v>
      </c>
      <c r="AE37" s="1">
        <v>3</v>
      </c>
      <c r="AF37" s="1">
        <v>1</v>
      </c>
      <c r="AG37" s="1">
        <v>0</v>
      </c>
      <c r="AH37" s="1">
        <v>1</v>
      </c>
      <c r="AI37" s="30" t="str">
        <f>VLOOKUP(A37,General!B:AT,19,FALSE)</f>
        <v>Luminosity Gaming</v>
      </c>
      <c r="AJ37" s="1">
        <f>IF(VLOOKUP(A37,General!B:AT,11,FALSE)=E37,1,0)</f>
        <v>0</v>
      </c>
      <c r="AK37" s="1">
        <f t="shared" si="2"/>
        <v>1</v>
      </c>
      <c r="AL37" s="1">
        <f t="shared" si="3"/>
        <v>0</v>
      </c>
      <c r="AM37" s="1">
        <f t="shared" si="4"/>
        <v>7350</v>
      </c>
      <c r="AN37" s="1">
        <f t="shared" si="5"/>
        <v>-24550</v>
      </c>
      <c r="AO37" s="1">
        <f t="shared" si="0"/>
        <v>1</v>
      </c>
      <c r="AP37" s="1">
        <f t="shared" si="1"/>
        <v>1</v>
      </c>
      <c r="AQ37" s="1">
        <f>IF(IF(Y37&gt;AA37,VLOOKUP(A37,General!B:AT,11,FALSE),VLOOKUP(A37,General!B:AT,12,FALSE))=AI37,1,0)</f>
        <v>0</v>
      </c>
      <c r="AR37" s="1">
        <f>IF(VLOOKUP(A37,General!B:AT,11,FALSE)=E37,Y37-AA37,AA37-Y37)</f>
        <v>-7350</v>
      </c>
      <c r="AS37" s="1">
        <f>IF(IF(Z37&gt;AB37,VLOOKUP(A37,General!B:AT,11,FALSE),VLOOKUP(A37,General!B:AT,12,FALSE))=AI37,1,0)</f>
        <v>1</v>
      </c>
      <c r="AT37" s="1">
        <f>IF(VLOOKUP(A37,General!B:AT,11,FALSE)=E37,Z37-AB37,AB37-Z37)</f>
        <v>24550</v>
      </c>
    </row>
    <row r="38" spans="1:46" ht="15" customHeight="1" x14ac:dyDescent="0.2">
      <c r="A38" s="1" t="s">
        <v>325</v>
      </c>
      <c r="B38" s="1">
        <v>19</v>
      </c>
      <c r="C38" s="1">
        <v>259441</v>
      </c>
      <c r="D38" s="1">
        <v>125.214721679688</v>
      </c>
      <c r="E38" s="1" t="s">
        <v>51</v>
      </c>
      <c r="F38" s="1" t="s">
        <v>315</v>
      </c>
      <c r="G38" s="1" t="s">
        <v>316</v>
      </c>
      <c r="H38" s="1" t="s">
        <v>322</v>
      </c>
      <c r="K38" s="1">
        <v>8</v>
      </c>
      <c r="L38" s="1">
        <v>2</v>
      </c>
      <c r="M38" s="1">
        <v>3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110.1</v>
      </c>
      <c r="T38" s="1">
        <v>972</v>
      </c>
      <c r="U38" s="1">
        <v>129</v>
      </c>
      <c r="V38" s="1">
        <v>0</v>
      </c>
      <c r="W38" s="1">
        <v>0</v>
      </c>
      <c r="X38" s="1">
        <v>0</v>
      </c>
      <c r="Y38" s="1">
        <v>30900</v>
      </c>
      <c r="Z38" s="1">
        <v>22450</v>
      </c>
      <c r="AA38" s="1">
        <v>22000</v>
      </c>
      <c r="AB38" s="1">
        <v>31150</v>
      </c>
      <c r="AC38" s="1">
        <v>11</v>
      </c>
      <c r="AD38" s="1">
        <v>9</v>
      </c>
      <c r="AE38" s="1">
        <v>5</v>
      </c>
      <c r="AF38" s="1">
        <v>1</v>
      </c>
      <c r="AG38" s="1">
        <v>0</v>
      </c>
      <c r="AH38" s="1">
        <v>3</v>
      </c>
      <c r="AI38" s="30" t="str">
        <f>VLOOKUP(A38,General!B:AT,19,FALSE)</f>
        <v>Luminosity Gaming</v>
      </c>
      <c r="AJ38" s="1">
        <f>IF(VLOOKUP(A38,General!B:AT,11,FALSE)=E38,1,0)</f>
        <v>0</v>
      </c>
      <c r="AK38" s="1">
        <f t="shared" si="2"/>
        <v>1</v>
      </c>
      <c r="AL38" s="1">
        <f t="shared" si="3"/>
        <v>0</v>
      </c>
      <c r="AM38" s="1">
        <f t="shared" si="4"/>
        <v>8900</v>
      </c>
      <c r="AN38" s="1">
        <f t="shared" si="5"/>
        <v>-8700</v>
      </c>
      <c r="AO38" s="1">
        <f t="shared" si="0"/>
        <v>1</v>
      </c>
      <c r="AP38" s="1">
        <f t="shared" si="1"/>
        <v>1</v>
      </c>
      <c r="AQ38" s="1">
        <f>IF(IF(Y38&gt;AA38,VLOOKUP(A38,General!B:AT,11,FALSE),VLOOKUP(A38,General!B:AT,12,FALSE))=AI38,1,0)</f>
        <v>0</v>
      </c>
      <c r="AR38" s="1">
        <f>IF(VLOOKUP(A38,General!B:AT,11,FALSE)=E38,Y38-AA38,AA38-Y38)</f>
        <v>-8900</v>
      </c>
      <c r="AS38" s="1">
        <f>IF(IF(Z38&gt;AB38,VLOOKUP(A38,General!B:AT,11,FALSE),VLOOKUP(A38,General!B:AT,12,FALSE))=AI38,1,0)</f>
        <v>1</v>
      </c>
      <c r="AT38" s="1">
        <f>IF(VLOOKUP(A38,General!B:AT,11,FALSE)=E38,Z38-AB38,AB38-Z38)</f>
        <v>8700</v>
      </c>
    </row>
    <row r="39" spans="1:46" ht="15" customHeight="1" x14ac:dyDescent="0.2">
      <c r="A39" s="1" t="s">
        <v>325</v>
      </c>
      <c r="B39" s="1">
        <v>20</v>
      </c>
      <c r="C39" s="1">
        <v>275467</v>
      </c>
      <c r="D39" s="1">
        <v>91.826171875</v>
      </c>
      <c r="E39" s="1" t="s">
        <v>51</v>
      </c>
      <c r="F39" s="1" t="s">
        <v>315</v>
      </c>
      <c r="G39" s="1" t="s">
        <v>321</v>
      </c>
      <c r="H39" s="1" t="s">
        <v>320</v>
      </c>
      <c r="I39" s="1" t="s">
        <v>315</v>
      </c>
      <c r="J39" s="1" t="s">
        <v>51</v>
      </c>
      <c r="K39" s="1">
        <v>6</v>
      </c>
      <c r="L39" s="1">
        <v>4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115.2</v>
      </c>
      <c r="T39" s="1">
        <v>1110</v>
      </c>
      <c r="U39" s="1">
        <v>42</v>
      </c>
      <c r="V39" s="1">
        <v>0</v>
      </c>
      <c r="W39" s="1">
        <v>1</v>
      </c>
      <c r="X39" s="1">
        <v>1</v>
      </c>
      <c r="Y39" s="1">
        <v>38400</v>
      </c>
      <c r="Z39" s="1">
        <v>6450</v>
      </c>
      <c r="AA39" s="1">
        <v>15650</v>
      </c>
      <c r="AB39" s="1">
        <v>33200</v>
      </c>
      <c r="AC39" s="1">
        <v>6</v>
      </c>
      <c r="AD39" s="1">
        <v>8</v>
      </c>
      <c r="AE39" s="1">
        <v>2</v>
      </c>
      <c r="AF39" s="1">
        <v>0</v>
      </c>
      <c r="AG39" s="1">
        <v>0</v>
      </c>
      <c r="AH39" s="1">
        <v>2</v>
      </c>
      <c r="AI39" s="30" t="str">
        <f>VLOOKUP(A39,General!B:AT,19,FALSE)</f>
        <v>Luminosity Gaming</v>
      </c>
      <c r="AJ39" s="1">
        <f>IF(VLOOKUP(A39,General!B:AT,11,FALSE)=E39,1,0)</f>
        <v>0</v>
      </c>
      <c r="AK39" s="1">
        <f t="shared" si="2"/>
        <v>1</v>
      </c>
      <c r="AL39" s="1">
        <f t="shared" si="3"/>
        <v>0</v>
      </c>
      <c r="AM39" s="1">
        <f t="shared" si="4"/>
        <v>22750</v>
      </c>
      <c r="AN39" s="1">
        <f t="shared" si="5"/>
        <v>-26750</v>
      </c>
      <c r="AO39" s="1">
        <f t="shared" si="0"/>
        <v>1</v>
      </c>
      <c r="AP39" s="1">
        <f t="shared" si="1"/>
        <v>1</v>
      </c>
      <c r="AQ39" s="1">
        <f>IF(IF(Y39&gt;AA39,VLOOKUP(A39,General!B:AT,11,FALSE),VLOOKUP(A39,General!B:AT,12,FALSE))=AI39,1,0)</f>
        <v>0</v>
      </c>
      <c r="AR39" s="1">
        <f>IF(VLOOKUP(A39,General!B:AT,11,FALSE)=E39,Y39-AA39,AA39-Y39)</f>
        <v>-22750</v>
      </c>
      <c r="AS39" s="1">
        <f>IF(IF(Z39&gt;AB39,VLOOKUP(A39,General!B:AT,11,FALSE),VLOOKUP(A39,General!B:AT,12,FALSE))=AI39,1,0)</f>
        <v>1</v>
      </c>
      <c r="AT39" s="1">
        <f>IF(VLOOKUP(A39,General!B:AT,11,FALSE)=E39,Z39-AB39,AB39-Z39)</f>
        <v>26750</v>
      </c>
    </row>
    <row r="40" spans="1:46" ht="15" customHeight="1" x14ac:dyDescent="0.2">
      <c r="A40" s="1" t="s">
        <v>325</v>
      </c>
      <c r="B40" s="1">
        <v>21</v>
      </c>
      <c r="C40" s="1">
        <v>287228</v>
      </c>
      <c r="D40" s="1">
        <v>141.76025390625</v>
      </c>
      <c r="E40" s="1" t="s">
        <v>51</v>
      </c>
      <c r="F40" s="1" t="s">
        <v>315</v>
      </c>
      <c r="G40" s="1" t="s">
        <v>316</v>
      </c>
      <c r="H40" s="1" t="s">
        <v>322</v>
      </c>
      <c r="K40" s="1">
        <v>8</v>
      </c>
      <c r="L40" s="1">
        <v>4</v>
      </c>
      <c r="M40" s="1">
        <v>2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136.30000000000001</v>
      </c>
      <c r="T40" s="1">
        <v>1243</v>
      </c>
      <c r="U40" s="1">
        <v>120</v>
      </c>
      <c r="V40" s="1">
        <v>0</v>
      </c>
      <c r="W40" s="1">
        <v>0</v>
      </c>
      <c r="X40" s="1">
        <v>0</v>
      </c>
      <c r="Y40" s="1">
        <v>35950</v>
      </c>
      <c r="Z40" s="1">
        <v>26550</v>
      </c>
      <c r="AA40" s="1">
        <v>30700</v>
      </c>
      <c r="AB40" s="1">
        <v>34000</v>
      </c>
      <c r="AC40" s="1">
        <v>15</v>
      </c>
      <c r="AD40" s="1">
        <v>8</v>
      </c>
      <c r="AE40" s="1">
        <v>5</v>
      </c>
      <c r="AF40" s="1">
        <v>0</v>
      </c>
      <c r="AG40" s="1">
        <v>2</v>
      </c>
      <c r="AH40" s="1">
        <v>2</v>
      </c>
      <c r="AI40" s="30" t="str">
        <f>VLOOKUP(A40,General!B:AT,19,FALSE)</f>
        <v>Luminosity Gaming</v>
      </c>
      <c r="AJ40" s="1">
        <f>IF(VLOOKUP(A40,General!B:AT,11,FALSE)=E40,1,0)</f>
        <v>0</v>
      </c>
      <c r="AK40" s="1">
        <f t="shared" si="2"/>
        <v>1</v>
      </c>
      <c r="AL40" s="1">
        <f t="shared" si="3"/>
        <v>0</v>
      </c>
      <c r="AM40" s="1">
        <f t="shared" si="4"/>
        <v>5250</v>
      </c>
      <c r="AN40" s="1">
        <f t="shared" si="5"/>
        <v>-7450</v>
      </c>
      <c r="AO40" s="1">
        <f t="shared" si="0"/>
        <v>1</v>
      </c>
      <c r="AP40" s="1">
        <f t="shared" si="1"/>
        <v>1</v>
      </c>
      <c r="AQ40" s="1">
        <f>IF(IF(Y40&gt;AA40,VLOOKUP(A40,General!B:AT,11,FALSE),VLOOKUP(A40,General!B:AT,12,FALSE))=AI40,1,0)</f>
        <v>0</v>
      </c>
      <c r="AR40" s="1">
        <f>IF(VLOOKUP(A40,General!B:AT,11,FALSE)=E40,Y40-AA40,AA40-Y40)</f>
        <v>-5250</v>
      </c>
      <c r="AS40" s="1">
        <f>IF(IF(Z40&gt;AB40,VLOOKUP(A40,General!B:AT,11,FALSE),VLOOKUP(A40,General!B:AT,12,FALSE))=AI40,1,0)</f>
        <v>1</v>
      </c>
      <c r="AT40" s="1">
        <f>IF(VLOOKUP(A40,General!B:AT,11,FALSE)=E40,Z40-AB40,AB40-Z40)</f>
        <v>7450</v>
      </c>
    </row>
    <row r="41" spans="1:46" ht="15" customHeight="1" x14ac:dyDescent="0.2">
      <c r="A41" s="1" t="s">
        <v>325</v>
      </c>
      <c r="B41" s="1">
        <v>22</v>
      </c>
      <c r="C41" s="1">
        <v>305370</v>
      </c>
      <c r="D41" s="1">
        <v>271.176025390625</v>
      </c>
      <c r="E41" s="1" t="s">
        <v>52</v>
      </c>
      <c r="F41" s="1" t="s">
        <v>319</v>
      </c>
      <c r="G41" s="1" t="s">
        <v>324</v>
      </c>
      <c r="H41" s="1" t="s">
        <v>322</v>
      </c>
      <c r="K41" s="1">
        <v>8</v>
      </c>
      <c r="L41" s="1">
        <v>4</v>
      </c>
      <c r="M41" s="1">
        <v>2</v>
      </c>
      <c r="N41" s="1">
        <v>0</v>
      </c>
      <c r="O41" s="1">
        <v>0</v>
      </c>
      <c r="P41" s="1">
        <v>0</v>
      </c>
      <c r="Q41" s="1">
        <v>2</v>
      </c>
      <c r="R41" s="1">
        <v>0</v>
      </c>
      <c r="S41" s="1">
        <v>116.6</v>
      </c>
      <c r="T41" s="1">
        <v>1080</v>
      </c>
      <c r="U41" s="1">
        <v>86</v>
      </c>
      <c r="V41" s="1">
        <v>0</v>
      </c>
      <c r="W41" s="1">
        <v>1</v>
      </c>
      <c r="X41" s="1">
        <v>0</v>
      </c>
      <c r="Y41" s="1">
        <v>45400</v>
      </c>
      <c r="Z41" s="1">
        <v>22800</v>
      </c>
      <c r="AA41" s="1">
        <v>22450</v>
      </c>
      <c r="AB41" s="1">
        <v>34000</v>
      </c>
      <c r="AC41" s="1">
        <v>8</v>
      </c>
      <c r="AD41" s="1">
        <v>10</v>
      </c>
      <c r="AE41" s="1">
        <v>5</v>
      </c>
      <c r="AF41" s="1">
        <v>0</v>
      </c>
      <c r="AG41" s="1">
        <v>3</v>
      </c>
      <c r="AH41" s="1">
        <v>3</v>
      </c>
      <c r="AI41" s="30" t="str">
        <f>VLOOKUP(A41,General!B:AT,19,FALSE)</f>
        <v>Luminosity Gaming</v>
      </c>
      <c r="AJ41" s="1">
        <f>IF(VLOOKUP(A41,General!B:AT,11,FALSE)=E41,1,0)</f>
        <v>1</v>
      </c>
      <c r="AK41" s="1">
        <f t="shared" si="2"/>
        <v>1</v>
      </c>
      <c r="AL41" s="1">
        <f t="shared" si="3"/>
        <v>0</v>
      </c>
      <c r="AM41" s="1">
        <f t="shared" si="4"/>
        <v>22950</v>
      </c>
      <c r="AN41" s="1">
        <f t="shared" si="5"/>
        <v>-11200</v>
      </c>
      <c r="AO41" s="1">
        <f t="shared" si="0"/>
        <v>0</v>
      </c>
      <c r="AP41" s="1">
        <f t="shared" si="1"/>
        <v>0</v>
      </c>
      <c r="AQ41" s="1">
        <f>IF(IF(Y41&gt;AA41,VLOOKUP(A41,General!B:AT,11,FALSE),VLOOKUP(A41,General!B:AT,12,FALSE))=AI41,1,0)</f>
        <v>0</v>
      </c>
      <c r="AR41" s="1">
        <f>IF(VLOOKUP(A41,General!B:AT,11,FALSE)=E41,Y41-AA41,AA41-Y41)</f>
        <v>22950</v>
      </c>
      <c r="AS41" s="1">
        <f>IF(IF(Z41&gt;AB41,VLOOKUP(A41,General!B:AT,11,FALSE),VLOOKUP(A41,General!B:AT,12,FALSE))=AI41,1,0)</f>
        <v>1</v>
      </c>
      <c r="AT41" s="1">
        <f>IF(VLOOKUP(A41,General!B:AT,11,FALSE)=E41,Z41-AB41,AB41-Z41)</f>
        <v>-11200</v>
      </c>
    </row>
    <row r="42" spans="1:46" ht="15" customHeight="1" x14ac:dyDescent="0.2">
      <c r="A42" s="1" t="s">
        <v>325</v>
      </c>
      <c r="B42" s="1">
        <v>23</v>
      </c>
      <c r="C42" s="1">
        <v>340056</v>
      </c>
      <c r="D42" s="1">
        <v>114.01220703125</v>
      </c>
      <c r="E42" s="1" t="s">
        <v>51</v>
      </c>
      <c r="F42" s="1" t="s">
        <v>315</v>
      </c>
      <c r="G42" s="1" t="s">
        <v>316</v>
      </c>
      <c r="H42" s="1" t="s">
        <v>322</v>
      </c>
      <c r="K42" s="1">
        <v>7</v>
      </c>
      <c r="L42" s="1">
        <v>0</v>
      </c>
      <c r="M42" s="1">
        <v>2</v>
      </c>
      <c r="N42" s="1">
        <v>1</v>
      </c>
      <c r="O42" s="1">
        <v>0</v>
      </c>
      <c r="P42" s="1">
        <v>0</v>
      </c>
      <c r="Q42" s="1">
        <v>2</v>
      </c>
      <c r="R42" s="1">
        <v>0</v>
      </c>
      <c r="S42" s="1">
        <v>88.7</v>
      </c>
      <c r="T42" s="1">
        <v>809</v>
      </c>
      <c r="U42" s="1">
        <v>78</v>
      </c>
      <c r="V42" s="1">
        <v>0</v>
      </c>
      <c r="W42" s="1">
        <v>0</v>
      </c>
      <c r="X42" s="1">
        <v>0</v>
      </c>
      <c r="Y42" s="1">
        <v>34100</v>
      </c>
      <c r="Z42" s="1">
        <v>23350</v>
      </c>
      <c r="AA42" s="1">
        <v>18500</v>
      </c>
      <c r="AB42" s="1">
        <v>30750</v>
      </c>
      <c r="AC42" s="1">
        <v>10</v>
      </c>
      <c r="AD42" s="1">
        <v>6</v>
      </c>
      <c r="AE42" s="1">
        <v>4</v>
      </c>
      <c r="AF42" s="1">
        <v>0</v>
      </c>
      <c r="AG42" s="1">
        <v>1</v>
      </c>
      <c r="AH42" s="1">
        <v>2</v>
      </c>
      <c r="AI42" s="30" t="str">
        <f>VLOOKUP(A42,General!B:AT,19,FALSE)</f>
        <v>Luminosity Gaming</v>
      </c>
      <c r="AJ42" s="1">
        <f>IF(VLOOKUP(A42,General!B:AT,11,FALSE)=E42,1,0)</f>
        <v>0</v>
      </c>
      <c r="AK42" s="1">
        <f t="shared" si="2"/>
        <v>1</v>
      </c>
      <c r="AL42" s="1">
        <f t="shared" si="3"/>
        <v>0</v>
      </c>
      <c r="AM42" s="1">
        <f t="shared" si="4"/>
        <v>15600</v>
      </c>
      <c r="AN42" s="1">
        <f t="shared" si="5"/>
        <v>-7400</v>
      </c>
      <c r="AO42" s="1">
        <f t="shared" si="0"/>
        <v>1</v>
      </c>
      <c r="AP42" s="1">
        <f t="shared" si="1"/>
        <v>1</v>
      </c>
      <c r="AQ42" s="1">
        <f>IF(IF(Y42&gt;AA42,VLOOKUP(A42,General!B:AT,11,FALSE),VLOOKUP(A42,General!B:AT,12,FALSE))=AI42,1,0)</f>
        <v>0</v>
      </c>
      <c r="AR42" s="1">
        <f>IF(VLOOKUP(A42,General!B:AT,11,FALSE)=E42,Y42-AA42,AA42-Y42)</f>
        <v>-15600</v>
      </c>
      <c r="AS42" s="1">
        <f>IF(IF(Z42&gt;AB42,VLOOKUP(A42,General!B:AT,11,FALSE),VLOOKUP(A42,General!B:AT,12,FALSE))=AI42,1,0)</f>
        <v>1</v>
      </c>
      <c r="AT42" s="1">
        <f>IF(VLOOKUP(A42,General!B:AT,11,FALSE)=E42,Z42-AB42,AB42-Z42)</f>
        <v>7400</v>
      </c>
    </row>
    <row r="43" spans="1:46" ht="15" customHeight="1" x14ac:dyDescent="0.2">
      <c r="A43" s="1" t="s">
        <v>325</v>
      </c>
      <c r="B43" s="1">
        <v>24</v>
      </c>
      <c r="C43" s="1">
        <v>354650</v>
      </c>
      <c r="D43" s="1">
        <v>99.8603515625</v>
      </c>
      <c r="E43" s="1" t="s">
        <v>51</v>
      </c>
      <c r="F43" s="1" t="s">
        <v>315</v>
      </c>
      <c r="G43" s="1" t="s">
        <v>316</v>
      </c>
      <c r="H43" s="1" t="s">
        <v>320</v>
      </c>
      <c r="I43" s="1" t="s">
        <v>315</v>
      </c>
      <c r="J43" s="1" t="s">
        <v>51</v>
      </c>
      <c r="K43" s="1">
        <v>5</v>
      </c>
      <c r="L43" s="1">
        <v>1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>
        <v>68.599999999999994</v>
      </c>
      <c r="T43" s="1">
        <v>668</v>
      </c>
      <c r="U43" s="1">
        <v>18</v>
      </c>
      <c r="V43" s="1">
        <v>0</v>
      </c>
      <c r="W43" s="1">
        <v>0</v>
      </c>
      <c r="X43" s="1">
        <v>0</v>
      </c>
      <c r="Y43" s="1">
        <v>21700</v>
      </c>
      <c r="Z43" s="1">
        <v>1100</v>
      </c>
      <c r="AA43" s="1">
        <v>9500</v>
      </c>
      <c r="AB43" s="1">
        <v>22200</v>
      </c>
      <c r="AC43" s="1">
        <v>4</v>
      </c>
      <c r="AD43" s="1">
        <v>4</v>
      </c>
      <c r="AE43" s="1">
        <v>3</v>
      </c>
      <c r="AF43" s="1">
        <v>0</v>
      </c>
      <c r="AG43" s="1">
        <v>0</v>
      </c>
      <c r="AH43" s="1">
        <v>1</v>
      </c>
      <c r="AI43" s="30" t="str">
        <f>VLOOKUP(A43,General!B:AT,19,FALSE)</f>
        <v>Luminosity Gaming</v>
      </c>
      <c r="AJ43" s="1">
        <f>IF(VLOOKUP(A43,General!B:AT,11,FALSE)=E43,1,0)</f>
        <v>0</v>
      </c>
      <c r="AK43" s="1">
        <f t="shared" si="2"/>
        <v>1</v>
      </c>
      <c r="AL43" s="1">
        <f t="shared" si="3"/>
        <v>0</v>
      </c>
      <c r="AM43" s="1">
        <f t="shared" si="4"/>
        <v>12200</v>
      </c>
      <c r="AN43" s="1">
        <f t="shared" si="5"/>
        <v>-21100</v>
      </c>
      <c r="AO43" s="1">
        <f t="shared" si="0"/>
        <v>1</v>
      </c>
      <c r="AP43" s="1">
        <f t="shared" si="1"/>
        <v>1</v>
      </c>
      <c r="AQ43" s="1">
        <f>IF(IF(Y43&gt;AA43,VLOOKUP(A43,General!B:AT,11,FALSE),VLOOKUP(A43,General!B:AT,12,FALSE))=AI43,1,0)</f>
        <v>0</v>
      </c>
      <c r="AR43" s="1">
        <f>IF(VLOOKUP(A43,General!B:AT,11,FALSE)=E43,Y43-AA43,AA43-Y43)</f>
        <v>-12200</v>
      </c>
      <c r="AS43" s="1">
        <f>IF(IF(Z43&gt;AB43,VLOOKUP(A43,General!B:AT,11,FALSE),VLOOKUP(A43,General!B:AT,12,FALSE))=AI43,1,0)</f>
        <v>1</v>
      </c>
      <c r="AT43" s="1">
        <f>IF(VLOOKUP(A43,General!B:AT,11,FALSE)=E43,Z43-AB43,AB43-Z43)</f>
        <v>21100</v>
      </c>
    </row>
    <row r="44" spans="1:46" ht="15" customHeight="1" x14ac:dyDescent="0.2">
      <c r="A44" s="1" t="s">
        <v>325</v>
      </c>
      <c r="B44" s="1">
        <v>25</v>
      </c>
      <c r="C44" s="1">
        <v>367433</v>
      </c>
      <c r="D44" s="1">
        <v>95.04150390625</v>
      </c>
      <c r="E44" s="1" t="s">
        <v>51</v>
      </c>
      <c r="F44" s="1" t="s">
        <v>315</v>
      </c>
      <c r="G44" s="1" t="s">
        <v>316</v>
      </c>
      <c r="H44" s="1" t="s">
        <v>323</v>
      </c>
      <c r="I44" s="1" t="s">
        <v>315</v>
      </c>
      <c r="J44" s="1" t="s">
        <v>51</v>
      </c>
      <c r="K44" s="1">
        <v>8</v>
      </c>
      <c r="L44" s="1">
        <v>2</v>
      </c>
      <c r="M44" s="1">
        <v>3</v>
      </c>
      <c r="N44" s="1">
        <v>0</v>
      </c>
      <c r="O44" s="1">
        <v>0</v>
      </c>
      <c r="P44" s="1">
        <v>0</v>
      </c>
      <c r="Q44" s="1">
        <v>2</v>
      </c>
      <c r="R44" s="1">
        <v>0</v>
      </c>
      <c r="S44" s="1">
        <v>125.5</v>
      </c>
      <c r="T44" s="1">
        <v>1122</v>
      </c>
      <c r="U44" s="1">
        <v>133</v>
      </c>
      <c r="V44" s="1">
        <v>0</v>
      </c>
      <c r="W44" s="1">
        <v>0</v>
      </c>
      <c r="X44" s="1">
        <v>0</v>
      </c>
      <c r="Y44" s="1">
        <v>29450</v>
      </c>
      <c r="Z44" s="1">
        <v>17600</v>
      </c>
      <c r="AA44" s="1">
        <v>18400</v>
      </c>
      <c r="AB44" s="1">
        <v>33600</v>
      </c>
      <c r="AC44" s="1">
        <v>5</v>
      </c>
      <c r="AD44" s="1">
        <v>5</v>
      </c>
      <c r="AE44" s="1">
        <v>2</v>
      </c>
      <c r="AF44" s="1">
        <v>0</v>
      </c>
      <c r="AG44" s="1">
        <v>0</v>
      </c>
      <c r="AH44" s="1">
        <v>2</v>
      </c>
      <c r="AI44" s="30" t="str">
        <f>VLOOKUP(A44,General!B:AT,19,FALSE)</f>
        <v>Luminosity Gaming</v>
      </c>
      <c r="AJ44" s="1">
        <f>IF(VLOOKUP(A44,General!B:AT,11,FALSE)=E44,1,0)</f>
        <v>0</v>
      </c>
      <c r="AK44" s="1">
        <f t="shared" si="2"/>
        <v>1</v>
      </c>
      <c r="AL44" s="1">
        <f t="shared" si="3"/>
        <v>0</v>
      </c>
      <c r="AM44" s="1">
        <f t="shared" si="4"/>
        <v>11050</v>
      </c>
      <c r="AN44" s="1">
        <f t="shared" si="5"/>
        <v>-16000</v>
      </c>
      <c r="AO44" s="1">
        <f t="shared" si="0"/>
        <v>1</v>
      </c>
      <c r="AP44" s="1">
        <f t="shared" si="1"/>
        <v>1</v>
      </c>
      <c r="AQ44" s="1">
        <f>IF(IF(Y44&gt;AA44,VLOOKUP(A44,General!B:AT,11,FALSE),VLOOKUP(A44,General!B:AT,12,FALSE))=AI44,1,0)</f>
        <v>0</v>
      </c>
      <c r="AR44" s="1">
        <f>IF(VLOOKUP(A44,General!B:AT,11,FALSE)=E44,Y44-AA44,AA44-Y44)</f>
        <v>-11050</v>
      </c>
      <c r="AS44" s="1">
        <f>IF(IF(Z44&gt;AB44,VLOOKUP(A44,General!B:AT,11,FALSE),VLOOKUP(A44,General!B:AT,12,FALSE))=AI44,1,0)</f>
        <v>1</v>
      </c>
      <c r="AT44" s="1">
        <f>IF(VLOOKUP(A44,General!B:AT,11,FALSE)=E44,Z44-AB44,AB44-Z44)</f>
        <v>16000</v>
      </c>
    </row>
    <row r="45" spans="1:46" ht="15" customHeight="1" x14ac:dyDescent="0.2">
      <c r="A45" s="1" t="s">
        <v>325</v>
      </c>
      <c r="B45" s="1">
        <v>26</v>
      </c>
      <c r="C45" s="1">
        <v>379600</v>
      </c>
      <c r="D45" s="1">
        <v>114.520751953125</v>
      </c>
      <c r="E45" s="1" t="s">
        <v>51</v>
      </c>
      <c r="F45" s="1" t="s">
        <v>315</v>
      </c>
      <c r="G45" s="1" t="s">
        <v>316</v>
      </c>
      <c r="H45" s="1" t="s">
        <v>320</v>
      </c>
      <c r="I45" s="1" t="s">
        <v>315</v>
      </c>
      <c r="J45" s="1" t="s">
        <v>51</v>
      </c>
      <c r="K45" s="1">
        <v>9</v>
      </c>
      <c r="L45" s="1">
        <v>4</v>
      </c>
      <c r="M45" s="1">
        <v>1</v>
      </c>
      <c r="N45" s="1">
        <v>1</v>
      </c>
      <c r="O45" s="1">
        <v>0</v>
      </c>
      <c r="P45" s="1">
        <v>0</v>
      </c>
      <c r="Q45" s="1">
        <v>3</v>
      </c>
      <c r="R45" s="1">
        <v>0</v>
      </c>
      <c r="S45" s="1">
        <v>120.7</v>
      </c>
      <c r="T45" s="1">
        <v>1129</v>
      </c>
      <c r="U45" s="1">
        <v>78</v>
      </c>
      <c r="V45" s="1">
        <v>0</v>
      </c>
      <c r="W45" s="1">
        <v>0</v>
      </c>
      <c r="X45" s="1">
        <v>0</v>
      </c>
      <c r="Y45" s="1">
        <v>37750</v>
      </c>
      <c r="Z45" s="1">
        <v>11700</v>
      </c>
      <c r="AA45" s="1">
        <v>14500</v>
      </c>
      <c r="AB45" s="1">
        <v>33400</v>
      </c>
      <c r="AC45" s="1">
        <v>12</v>
      </c>
      <c r="AD45" s="1">
        <v>6</v>
      </c>
      <c r="AE45" s="1">
        <v>2</v>
      </c>
      <c r="AF45" s="1">
        <v>0</v>
      </c>
      <c r="AG45" s="1">
        <v>0</v>
      </c>
      <c r="AH45" s="1">
        <v>1</v>
      </c>
      <c r="AI45" s="30" t="str">
        <f>VLOOKUP(A45,General!B:AT,19,FALSE)</f>
        <v>Luminosity Gaming</v>
      </c>
      <c r="AJ45" s="1">
        <f>IF(VLOOKUP(A45,General!B:AT,11,FALSE)=E45,1,0)</f>
        <v>0</v>
      </c>
      <c r="AK45" s="1">
        <f t="shared" si="2"/>
        <v>1</v>
      </c>
      <c r="AL45" s="1">
        <f t="shared" si="3"/>
        <v>0</v>
      </c>
      <c r="AM45" s="1">
        <f t="shared" si="4"/>
        <v>23250</v>
      </c>
      <c r="AN45" s="1">
        <f t="shared" si="5"/>
        <v>-21700</v>
      </c>
      <c r="AO45" s="1">
        <f t="shared" si="0"/>
        <v>1</v>
      </c>
      <c r="AP45" s="1">
        <f t="shared" si="1"/>
        <v>1</v>
      </c>
      <c r="AQ45" s="1">
        <f>IF(IF(Y45&gt;AA45,VLOOKUP(A45,General!B:AT,11,FALSE),VLOOKUP(A45,General!B:AT,12,FALSE))=AI45,1,0)</f>
        <v>0</v>
      </c>
      <c r="AR45" s="1">
        <f>IF(VLOOKUP(A45,General!B:AT,11,FALSE)=E45,Y45-AA45,AA45-Y45)</f>
        <v>-23250</v>
      </c>
      <c r="AS45" s="1">
        <f>IF(IF(Z45&gt;AB45,VLOOKUP(A45,General!B:AT,11,FALSE),VLOOKUP(A45,General!B:AT,12,FALSE))=AI45,1,0)</f>
        <v>1</v>
      </c>
      <c r="AT45" s="1">
        <f>IF(VLOOKUP(A45,General!B:AT,11,FALSE)=E45,Z45-AB45,AB45-Z45)</f>
        <v>21700</v>
      </c>
    </row>
    <row r="46" spans="1:46" ht="15" customHeight="1" x14ac:dyDescent="0.2">
      <c r="A46" s="1" t="s">
        <v>325</v>
      </c>
      <c r="B46" s="1">
        <v>27</v>
      </c>
      <c r="C46" s="1">
        <v>394259</v>
      </c>
      <c r="D46" s="1">
        <v>128.65673828125</v>
      </c>
      <c r="E46" s="1" t="s">
        <v>52</v>
      </c>
      <c r="F46" s="1" t="s">
        <v>319</v>
      </c>
      <c r="G46" s="1" t="s">
        <v>324</v>
      </c>
      <c r="H46" s="1" t="s">
        <v>323</v>
      </c>
      <c r="I46" s="1" t="s">
        <v>315</v>
      </c>
      <c r="J46" s="1" t="s">
        <v>51</v>
      </c>
      <c r="K46" s="1">
        <v>9</v>
      </c>
      <c r="L46" s="1">
        <v>4</v>
      </c>
      <c r="M46" s="1">
        <v>1</v>
      </c>
      <c r="N46" s="1">
        <v>1</v>
      </c>
      <c r="O46" s="1">
        <v>0</v>
      </c>
      <c r="P46" s="1">
        <v>0</v>
      </c>
      <c r="Q46" s="1">
        <v>1</v>
      </c>
      <c r="R46" s="1">
        <v>0</v>
      </c>
      <c r="S46" s="1">
        <v>119.4</v>
      </c>
      <c r="T46" s="1">
        <v>1119</v>
      </c>
      <c r="U46" s="1">
        <v>75</v>
      </c>
      <c r="V46" s="1">
        <v>0</v>
      </c>
      <c r="W46" s="1">
        <v>1</v>
      </c>
      <c r="X46" s="1">
        <v>0</v>
      </c>
      <c r="Y46" s="1">
        <v>35850</v>
      </c>
      <c r="Z46" s="1">
        <v>19300</v>
      </c>
      <c r="AA46" s="1">
        <v>18500</v>
      </c>
      <c r="AB46" s="1">
        <v>32500</v>
      </c>
      <c r="AC46" s="1">
        <v>10</v>
      </c>
      <c r="AD46" s="1">
        <v>5</v>
      </c>
      <c r="AE46" s="1">
        <v>2</v>
      </c>
      <c r="AF46" s="1">
        <v>0</v>
      </c>
      <c r="AG46" s="1">
        <v>0</v>
      </c>
      <c r="AH46" s="1">
        <v>1</v>
      </c>
      <c r="AI46" s="30" t="str">
        <f>VLOOKUP(A46,General!B:AT,19,FALSE)</f>
        <v>Luminosity Gaming</v>
      </c>
      <c r="AJ46" s="1">
        <f>IF(VLOOKUP(A46,General!B:AT,11,FALSE)=E46,1,0)</f>
        <v>1</v>
      </c>
      <c r="AK46" s="1">
        <f t="shared" si="2"/>
        <v>1</v>
      </c>
      <c r="AL46" s="1">
        <f t="shared" si="3"/>
        <v>0</v>
      </c>
      <c r="AM46" s="1">
        <f t="shared" si="4"/>
        <v>17350</v>
      </c>
      <c r="AN46" s="1">
        <f t="shared" si="5"/>
        <v>-13200</v>
      </c>
      <c r="AO46" s="1">
        <f t="shared" si="0"/>
        <v>0</v>
      </c>
      <c r="AP46" s="1">
        <f t="shared" si="1"/>
        <v>0</v>
      </c>
      <c r="AQ46" s="1">
        <f>IF(IF(Y46&gt;AA46,VLOOKUP(A46,General!B:AT,11,FALSE),VLOOKUP(A46,General!B:AT,12,FALSE))=AI46,1,0)</f>
        <v>0</v>
      </c>
      <c r="AR46" s="1">
        <f>IF(VLOOKUP(A46,General!B:AT,11,FALSE)=E46,Y46-AA46,AA46-Y46)</f>
        <v>17350</v>
      </c>
      <c r="AS46" s="1">
        <f>IF(IF(Z46&gt;AB46,VLOOKUP(A46,General!B:AT,11,FALSE),VLOOKUP(A46,General!B:AT,12,FALSE))=AI46,1,0)</f>
        <v>1</v>
      </c>
      <c r="AT46" s="1">
        <f>IF(VLOOKUP(A46,General!B:AT,11,FALSE)=E46,Z46-AB46,AB46-Z46)</f>
        <v>-13200</v>
      </c>
    </row>
    <row r="47" spans="1:46" ht="15" customHeight="1" x14ac:dyDescent="0.2">
      <c r="A47" s="1" t="s">
        <v>325</v>
      </c>
      <c r="B47" s="1">
        <v>28</v>
      </c>
      <c r="C47" s="1">
        <v>410728</v>
      </c>
      <c r="D47" s="1">
        <v>167.92822265625</v>
      </c>
      <c r="E47" s="1" t="s">
        <v>52</v>
      </c>
      <c r="F47" s="1" t="s">
        <v>319</v>
      </c>
      <c r="G47" s="1" t="s">
        <v>324</v>
      </c>
      <c r="H47" s="1" t="s">
        <v>320</v>
      </c>
      <c r="K47" s="1">
        <v>10</v>
      </c>
      <c r="L47" s="1">
        <v>10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19100</v>
      </c>
      <c r="Z47" s="1">
        <v>0</v>
      </c>
      <c r="AA47" s="1">
        <v>17850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30" t="str">
        <f>VLOOKUP(A47,General!B:AT,19,FALSE)</f>
        <v>Luminosity Gaming</v>
      </c>
      <c r="AJ47" s="1">
        <f>IF(VLOOKUP(A47,General!B:AT,11,FALSE)=E47,1,0)</f>
        <v>1</v>
      </c>
      <c r="AK47" s="1">
        <f t="shared" si="2"/>
        <v>1</v>
      </c>
      <c r="AL47" s="1">
        <f t="shared" si="3"/>
        <v>0</v>
      </c>
      <c r="AM47" s="1">
        <f t="shared" si="4"/>
        <v>1250</v>
      </c>
      <c r="AN47" s="1">
        <f t="shared" si="5"/>
        <v>0</v>
      </c>
      <c r="AO47" s="1">
        <f t="shared" si="0"/>
        <v>0</v>
      </c>
      <c r="AP47" s="1">
        <f t="shared" si="1"/>
        <v>0</v>
      </c>
      <c r="AQ47" s="1">
        <f>IF(IF(Y47&gt;AA47,VLOOKUP(A47,General!B:AT,11,FALSE),VLOOKUP(A47,General!B:AT,12,FALSE))=AI47,1,0)</f>
        <v>0</v>
      </c>
      <c r="AR47" s="1">
        <f>IF(VLOOKUP(A47,General!B:AT,11,FALSE)=E47,Y47-AA47,AA47-Y47)</f>
        <v>1250</v>
      </c>
      <c r="AS47" s="1">
        <f>IF(IF(Z47&gt;AB47,VLOOKUP(A47,General!B:AT,11,FALSE),VLOOKUP(A47,General!B:AT,12,FALSE))=AI47,1,0)</f>
        <v>1</v>
      </c>
      <c r="AT47" s="1">
        <f>IF(VLOOKUP(A47,General!B:AT,11,FALSE)=E47,Z47-AB47,AB47-Z47)</f>
        <v>0</v>
      </c>
    </row>
    <row r="48" spans="1:46" ht="15" customHeight="1" x14ac:dyDescent="0.2">
      <c r="A48" s="1" t="s">
        <v>325</v>
      </c>
      <c r="B48" s="1">
        <v>29</v>
      </c>
      <c r="C48" s="1">
        <v>432235</v>
      </c>
      <c r="D48" s="1">
        <v>173.279052734375</v>
      </c>
      <c r="E48" s="1" t="s">
        <v>52</v>
      </c>
      <c r="F48" s="1" t="s">
        <v>319</v>
      </c>
      <c r="G48" s="1" t="s">
        <v>324</v>
      </c>
      <c r="H48" s="1" t="s">
        <v>322</v>
      </c>
      <c r="K48" s="1">
        <v>8</v>
      </c>
      <c r="L48" s="1">
        <v>3</v>
      </c>
      <c r="M48" s="1">
        <v>1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123.7</v>
      </c>
      <c r="T48" s="1">
        <v>1106</v>
      </c>
      <c r="U48" s="1">
        <v>131</v>
      </c>
      <c r="V48" s="1">
        <v>0</v>
      </c>
      <c r="W48" s="1">
        <v>1</v>
      </c>
      <c r="X48" s="1">
        <v>0</v>
      </c>
      <c r="Y48" s="1">
        <v>12900</v>
      </c>
      <c r="Z48" s="1">
        <v>22750</v>
      </c>
      <c r="AA48" s="1">
        <v>1350</v>
      </c>
      <c r="AB48" s="1">
        <v>21600</v>
      </c>
      <c r="AC48" s="1">
        <v>5</v>
      </c>
      <c r="AD48" s="1">
        <v>5</v>
      </c>
      <c r="AE48" s="1">
        <v>1</v>
      </c>
      <c r="AF48" s="1">
        <v>0</v>
      </c>
      <c r="AG48" s="1">
        <v>0</v>
      </c>
      <c r="AH48" s="1">
        <v>0</v>
      </c>
      <c r="AI48" s="30" t="str">
        <f>VLOOKUP(A48,General!B:AT,19,FALSE)</f>
        <v>Luminosity Gaming</v>
      </c>
      <c r="AJ48" s="1">
        <f>IF(VLOOKUP(A48,General!B:AT,11,FALSE)=E48,1,0)</f>
        <v>1</v>
      </c>
      <c r="AK48" s="1">
        <f t="shared" si="2"/>
        <v>1</v>
      </c>
      <c r="AL48" s="1">
        <f t="shared" si="3"/>
        <v>1</v>
      </c>
      <c r="AM48" s="1">
        <f t="shared" si="4"/>
        <v>11550</v>
      </c>
      <c r="AN48" s="1">
        <f t="shared" si="5"/>
        <v>1150</v>
      </c>
      <c r="AO48" s="1">
        <f t="shared" si="0"/>
        <v>0</v>
      </c>
      <c r="AP48" s="1">
        <f t="shared" si="1"/>
        <v>0</v>
      </c>
      <c r="AQ48" s="1">
        <f>IF(IF(Y48&gt;AA48,VLOOKUP(A48,General!B:AT,11,FALSE),VLOOKUP(A48,General!B:AT,12,FALSE))=AI48,1,0)</f>
        <v>0</v>
      </c>
      <c r="AR48" s="1">
        <f>IF(VLOOKUP(A48,General!B:AT,11,FALSE)=E48,Y48-AA48,AA48-Y48)</f>
        <v>11550</v>
      </c>
      <c r="AS48" s="1">
        <f>IF(IF(Z48&gt;AB48,VLOOKUP(A48,General!B:AT,11,FALSE),VLOOKUP(A48,General!B:AT,12,FALSE))=AI48,1,0)</f>
        <v>0</v>
      </c>
      <c r="AT48" s="1">
        <f>IF(VLOOKUP(A48,General!B:AT,11,FALSE)=E48,Z48-AB48,AB48-Z48)</f>
        <v>1150</v>
      </c>
    </row>
    <row r="49" spans="1:46" ht="15" customHeight="1" x14ac:dyDescent="0.2">
      <c r="A49" s="1" t="s">
        <v>325</v>
      </c>
      <c r="B49" s="1">
        <v>30</v>
      </c>
      <c r="C49" s="1">
        <v>454405</v>
      </c>
      <c r="D49" s="1">
        <v>150.38134765625</v>
      </c>
      <c r="E49" s="1" t="s">
        <v>52</v>
      </c>
      <c r="F49" s="1" t="s">
        <v>319</v>
      </c>
      <c r="G49" s="1" t="s">
        <v>324</v>
      </c>
      <c r="H49" s="1" t="s">
        <v>320</v>
      </c>
      <c r="I49" s="1" t="s">
        <v>319</v>
      </c>
      <c r="J49" s="1" t="s">
        <v>52</v>
      </c>
      <c r="K49" s="1">
        <v>6</v>
      </c>
      <c r="L49" s="1">
        <v>0</v>
      </c>
      <c r="M49" s="1">
        <v>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122.3</v>
      </c>
      <c r="T49" s="1">
        <v>1130</v>
      </c>
      <c r="U49" s="1">
        <v>59</v>
      </c>
      <c r="V49" s="1">
        <v>1</v>
      </c>
      <c r="W49" s="1">
        <v>1</v>
      </c>
      <c r="X49" s="1">
        <v>0</v>
      </c>
      <c r="Y49" s="1">
        <v>10850</v>
      </c>
      <c r="Z49" s="1">
        <v>22450</v>
      </c>
      <c r="AA49" s="1">
        <v>19250</v>
      </c>
      <c r="AB49" s="1">
        <v>1700</v>
      </c>
      <c r="AC49" s="1">
        <v>4</v>
      </c>
      <c r="AD49" s="1">
        <v>3</v>
      </c>
      <c r="AE49" s="1">
        <v>1</v>
      </c>
      <c r="AF49" s="1">
        <v>1</v>
      </c>
      <c r="AG49" s="1">
        <v>0</v>
      </c>
      <c r="AH49" s="1">
        <v>0</v>
      </c>
      <c r="AI49" s="30" t="str">
        <f>VLOOKUP(A49,General!B:AT,19,FALSE)</f>
        <v>Luminosity Gaming</v>
      </c>
      <c r="AJ49" s="1">
        <f>IF(VLOOKUP(A49,General!B:AT,11,FALSE)=E49,1,0)</f>
        <v>1</v>
      </c>
      <c r="AK49" s="1">
        <f t="shared" si="2"/>
        <v>0</v>
      </c>
      <c r="AL49" s="1">
        <f t="shared" si="3"/>
        <v>1</v>
      </c>
      <c r="AM49" s="1">
        <f t="shared" si="4"/>
        <v>-8400</v>
      </c>
      <c r="AN49" s="1">
        <f t="shared" si="5"/>
        <v>20750</v>
      </c>
      <c r="AO49" s="1">
        <f t="shared" si="0"/>
        <v>0</v>
      </c>
      <c r="AP49" s="1">
        <f t="shared" si="1"/>
        <v>0</v>
      </c>
      <c r="AQ49" s="1">
        <f>IF(IF(Y49&gt;AA49,VLOOKUP(A49,General!B:AT,11,FALSE),VLOOKUP(A49,General!B:AT,12,FALSE))=AI49,1,0)</f>
        <v>1</v>
      </c>
      <c r="AR49" s="1">
        <f>IF(VLOOKUP(A49,General!B:AT,11,FALSE)=E49,Y49-AA49,AA49-Y49)</f>
        <v>-8400</v>
      </c>
      <c r="AS49" s="1">
        <f>IF(IF(Z49&gt;AB49,VLOOKUP(A49,General!B:AT,11,FALSE),VLOOKUP(A49,General!B:AT,12,FALSE))=AI49,1,0)</f>
        <v>0</v>
      </c>
      <c r="AT49" s="1">
        <f>IF(VLOOKUP(A49,General!B:AT,11,FALSE)=E49,Z49-AB49,AB49-Z49)</f>
        <v>20750</v>
      </c>
    </row>
    <row r="50" spans="1:46" ht="15" customHeight="1" x14ac:dyDescent="0.2">
      <c r="A50" s="1" t="s">
        <v>325</v>
      </c>
      <c r="B50" s="1">
        <v>31</v>
      </c>
      <c r="C50" s="1">
        <v>473651</v>
      </c>
      <c r="D50" s="1">
        <v>271.04296875</v>
      </c>
      <c r="E50" s="1" t="s">
        <v>51</v>
      </c>
      <c r="F50" s="1" t="s">
        <v>315</v>
      </c>
      <c r="G50" s="1" t="s">
        <v>321</v>
      </c>
      <c r="H50" s="1" t="s">
        <v>322</v>
      </c>
      <c r="K50" s="1">
        <v>8</v>
      </c>
      <c r="L50" s="1">
        <v>4</v>
      </c>
      <c r="M50" s="1">
        <v>2</v>
      </c>
      <c r="N50" s="1">
        <v>0</v>
      </c>
      <c r="O50" s="1">
        <v>0</v>
      </c>
      <c r="P50" s="1">
        <v>0</v>
      </c>
      <c r="Q50" s="1">
        <v>4</v>
      </c>
      <c r="R50" s="1">
        <v>0</v>
      </c>
      <c r="S50" s="1">
        <v>128.69999999999999</v>
      </c>
      <c r="T50" s="1">
        <v>1158</v>
      </c>
      <c r="U50" s="1">
        <v>129</v>
      </c>
      <c r="V50" s="1">
        <v>0</v>
      </c>
      <c r="W50" s="1">
        <v>1</v>
      </c>
      <c r="X50" s="1">
        <v>1</v>
      </c>
      <c r="Y50" s="1">
        <v>21750</v>
      </c>
      <c r="Z50" s="1">
        <v>27150</v>
      </c>
      <c r="AA50" s="1">
        <v>23050</v>
      </c>
      <c r="AB50" s="1">
        <v>24550</v>
      </c>
      <c r="AC50" s="1">
        <v>11</v>
      </c>
      <c r="AD50" s="1">
        <v>8</v>
      </c>
      <c r="AE50" s="1">
        <v>4</v>
      </c>
      <c r="AF50" s="1">
        <v>2</v>
      </c>
      <c r="AG50" s="1">
        <v>2</v>
      </c>
      <c r="AH50" s="1">
        <v>1</v>
      </c>
      <c r="AI50" s="30" t="str">
        <f>VLOOKUP(A50,General!B:AT,19,FALSE)</f>
        <v>Luminosity Gaming</v>
      </c>
      <c r="AJ50" s="1">
        <f>IF(VLOOKUP(A50,General!B:AT,11,FALSE)=E50,1,0)</f>
        <v>0</v>
      </c>
      <c r="AK50" s="1">
        <f t="shared" si="2"/>
        <v>0</v>
      </c>
      <c r="AL50" s="1">
        <f t="shared" si="3"/>
        <v>1</v>
      </c>
      <c r="AM50" s="1">
        <f t="shared" si="4"/>
        <v>-1300</v>
      </c>
      <c r="AN50" s="1">
        <f t="shared" si="5"/>
        <v>2600</v>
      </c>
      <c r="AO50" s="1">
        <f t="shared" si="0"/>
        <v>1</v>
      </c>
      <c r="AP50" s="1">
        <f t="shared" si="1"/>
        <v>1</v>
      </c>
      <c r="AQ50" s="1">
        <f>IF(IF(Y50&gt;AA50,VLOOKUP(A50,General!B:AT,11,FALSE),VLOOKUP(A50,General!B:AT,12,FALSE))=AI50,1,0)</f>
        <v>1</v>
      </c>
      <c r="AR50" s="1">
        <f>IF(VLOOKUP(A50,General!B:AT,11,FALSE)=E50,Y50-AA50,AA50-Y50)</f>
        <v>1300</v>
      </c>
      <c r="AS50" s="1">
        <f>IF(IF(Z50&gt;AB50,VLOOKUP(A50,General!B:AT,11,FALSE),VLOOKUP(A50,General!B:AT,12,FALSE))=AI50,1,0)</f>
        <v>0</v>
      </c>
      <c r="AT50" s="1">
        <f>IF(VLOOKUP(A50,General!B:AT,11,FALSE)=E50,Z50-AB50,AB50-Z50)</f>
        <v>-2600</v>
      </c>
    </row>
    <row r="51" spans="1:46" ht="15" customHeight="1" x14ac:dyDescent="0.2">
      <c r="A51" s="1" t="s">
        <v>325</v>
      </c>
      <c r="B51" s="1">
        <v>32</v>
      </c>
      <c r="C51" s="1">
        <v>508321</v>
      </c>
      <c r="D51" s="1">
        <v>144.646728515625</v>
      </c>
      <c r="E51" s="1" t="s">
        <v>52</v>
      </c>
      <c r="F51" s="1" t="s">
        <v>319</v>
      </c>
      <c r="G51" s="1" t="s">
        <v>324</v>
      </c>
      <c r="H51" s="1" t="s">
        <v>322</v>
      </c>
      <c r="K51" s="1">
        <v>9</v>
      </c>
      <c r="L51" s="1">
        <v>4</v>
      </c>
      <c r="M51" s="1">
        <v>1</v>
      </c>
      <c r="N51" s="1">
        <v>1</v>
      </c>
      <c r="O51" s="1">
        <v>0</v>
      </c>
      <c r="P51" s="1">
        <v>0</v>
      </c>
      <c r="Q51" s="1">
        <v>1</v>
      </c>
      <c r="R51" s="1">
        <v>0</v>
      </c>
      <c r="S51" s="1">
        <v>159.30000000000001</v>
      </c>
      <c r="T51" s="1">
        <v>1459</v>
      </c>
      <c r="U51" s="1">
        <v>117</v>
      </c>
      <c r="V51" s="1">
        <v>0</v>
      </c>
      <c r="W51" s="1">
        <v>1</v>
      </c>
      <c r="X51" s="1">
        <v>0</v>
      </c>
      <c r="Y51" s="1">
        <v>20200</v>
      </c>
      <c r="Z51" s="1">
        <v>24000</v>
      </c>
      <c r="AA51" s="1">
        <v>20450</v>
      </c>
      <c r="AB51" s="1">
        <v>32550</v>
      </c>
      <c r="AC51" s="1">
        <v>16</v>
      </c>
      <c r="AD51" s="1">
        <v>9</v>
      </c>
      <c r="AE51" s="1">
        <v>3</v>
      </c>
      <c r="AF51" s="1">
        <v>0</v>
      </c>
      <c r="AG51" s="1">
        <v>3</v>
      </c>
      <c r="AH51" s="1">
        <v>2</v>
      </c>
      <c r="AI51" s="30" t="str">
        <f>VLOOKUP(A51,General!B:AT,19,FALSE)</f>
        <v>Luminosity Gaming</v>
      </c>
      <c r="AJ51" s="1">
        <f>IF(VLOOKUP(A51,General!B:AT,11,FALSE)=E51,1,0)</f>
        <v>1</v>
      </c>
      <c r="AK51" s="1">
        <f t="shared" si="2"/>
        <v>0</v>
      </c>
      <c r="AL51" s="1">
        <f t="shared" si="3"/>
        <v>0</v>
      </c>
      <c r="AM51" s="1">
        <f t="shared" si="4"/>
        <v>-250</v>
      </c>
      <c r="AN51" s="1">
        <f t="shared" si="5"/>
        <v>-8550</v>
      </c>
      <c r="AO51" s="1">
        <f t="shared" si="0"/>
        <v>0</v>
      </c>
      <c r="AP51" s="1">
        <f t="shared" si="1"/>
        <v>0</v>
      </c>
      <c r="AQ51" s="1">
        <f>IF(IF(Y51&gt;AA51,VLOOKUP(A51,General!B:AT,11,FALSE),VLOOKUP(A51,General!B:AT,12,FALSE))=AI51,1,0)</f>
        <v>1</v>
      </c>
      <c r="AR51" s="1">
        <f>IF(VLOOKUP(A51,General!B:AT,11,FALSE)=E51,Y51-AA51,AA51-Y51)</f>
        <v>-250</v>
      </c>
      <c r="AS51" s="1">
        <f>IF(IF(Z51&gt;AB51,VLOOKUP(A51,General!B:AT,11,FALSE),VLOOKUP(A51,General!B:AT,12,FALSE))=AI51,1,0)</f>
        <v>1</v>
      </c>
      <c r="AT51" s="1">
        <f>IF(VLOOKUP(A51,General!B:AT,11,FALSE)=E51,Z51-AB51,AB51-Z51)</f>
        <v>-8550</v>
      </c>
    </row>
    <row r="52" spans="1:46" ht="15" customHeight="1" x14ac:dyDescent="0.2">
      <c r="A52" s="1" t="s">
        <v>325</v>
      </c>
      <c r="B52" s="1">
        <v>33</v>
      </c>
      <c r="C52" s="1">
        <v>526837</v>
      </c>
      <c r="D52" s="1">
        <v>77.96435546875</v>
      </c>
      <c r="E52" s="1" t="s">
        <v>51</v>
      </c>
      <c r="F52" s="1" t="s">
        <v>315</v>
      </c>
      <c r="G52" s="1" t="s">
        <v>316</v>
      </c>
      <c r="H52" s="1" t="s">
        <v>322</v>
      </c>
      <c r="K52" s="1">
        <v>7</v>
      </c>
      <c r="L52" s="1">
        <v>4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107.1</v>
      </c>
      <c r="T52" s="1">
        <v>917</v>
      </c>
      <c r="U52" s="1">
        <v>138</v>
      </c>
      <c r="V52" s="1">
        <v>0</v>
      </c>
      <c r="W52" s="1">
        <v>0</v>
      </c>
      <c r="X52" s="1">
        <v>0</v>
      </c>
      <c r="Y52" s="1">
        <v>26050</v>
      </c>
      <c r="Z52" s="1">
        <v>26950</v>
      </c>
      <c r="AA52" s="1">
        <v>44850</v>
      </c>
      <c r="AB52" s="1">
        <v>26550</v>
      </c>
      <c r="AC52" s="1">
        <v>7</v>
      </c>
      <c r="AD52" s="1">
        <v>7</v>
      </c>
      <c r="AE52" s="1">
        <v>3</v>
      </c>
      <c r="AF52" s="1">
        <v>0</v>
      </c>
      <c r="AG52" s="1">
        <v>3</v>
      </c>
      <c r="AH52" s="1">
        <v>0</v>
      </c>
      <c r="AI52" s="30" t="str">
        <f>VLOOKUP(A52,General!B:AT,19,FALSE)</f>
        <v>Luminosity Gaming</v>
      </c>
      <c r="AJ52" s="1">
        <f>IF(VLOOKUP(A52,General!B:AT,11,FALSE)=E52,1,0)</f>
        <v>0</v>
      </c>
      <c r="AK52" s="1">
        <f t="shared" si="2"/>
        <v>0</v>
      </c>
      <c r="AL52" s="1">
        <f t="shared" si="3"/>
        <v>1</v>
      </c>
      <c r="AM52" s="1">
        <f t="shared" si="4"/>
        <v>-18800</v>
      </c>
      <c r="AN52" s="1">
        <f t="shared" si="5"/>
        <v>400</v>
      </c>
      <c r="AO52" s="1">
        <f t="shared" si="0"/>
        <v>1</v>
      </c>
      <c r="AP52" s="1">
        <f t="shared" si="1"/>
        <v>1</v>
      </c>
      <c r="AQ52" s="1">
        <f>IF(IF(Y52&gt;AA52,VLOOKUP(A52,General!B:AT,11,FALSE),VLOOKUP(A52,General!B:AT,12,FALSE))=AI52,1,0)</f>
        <v>1</v>
      </c>
      <c r="AR52" s="1">
        <f>IF(VLOOKUP(A52,General!B:AT,11,FALSE)=E52,Y52-AA52,AA52-Y52)</f>
        <v>18800</v>
      </c>
      <c r="AS52" s="1">
        <f>IF(IF(Z52&gt;AB52,VLOOKUP(A52,General!B:AT,11,FALSE),VLOOKUP(A52,General!B:AT,12,FALSE))=AI52,1,0)</f>
        <v>0</v>
      </c>
      <c r="AT52" s="1">
        <f>IF(VLOOKUP(A52,General!B:AT,11,FALSE)=E52,Z52-AB52,AB52-Z52)</f>
        <v>-400</v>
      </c>
    </row>
    <row r="53" spans="1:46" ht="15" customHeight="1" x14ac:dyDescent="0.2">
      <c r="A53" s="1" t="s">
        <v>325</v>
      </c>
      <c r="B53" s="1">
        <v>34</v>
      </c>
      <c r="C53" s="1">
        <v>536825</v>
      </c>
      <c r="D53" s="1">
        <v>290.41259765625</v>
      </c>
      <c r="E53" s="1" t="s">
        <v>52</v>
      </c>
      <c r="F53" s="1" t="s">
        <v>319</v>
      </c>
      <c r="G53" s="1" t="s">
        <v>324</v>
      </c>
      <c r="H53" s="1" t="s">
        <v>322</v>
      </c>
      <c r="K53" s="1">
        <v>9</v>
      </c>
      <c r="L53" s="1">
        <v>1</v>
      </c>
      <c r="M53" s="1">
        <v>4</v>
      </c>
      <c r="N53" s="1">
        <v>0</v>
      </c>
      <c r="O53" s="1">
        <v>0</v>
      </c>
      <c r="P53" s="1">
        <v>0</v>
      </c>
      <c r="Q53" s="1">
        <v>3</v>
      </c>
      <c r="R53" s="1">
        <v>0</v>
      </c>
      <c r="S53" s="1">
        <v>191.8</v>
      </c>
      <c r="T53" s="1">
        <v>1331</v>
      </c>
      <c r="U53" s="1">
        <v>166</v>
      </c>
      <c r="V53" s="1">
        <v>1</v>
      </c>
      <c r="W53" s="1">
        <v>1</v>
      </c>
      <c r="X53" s="1">
        <v>0</v>
      </c>
      <c r="Y53" s="1">
        <v>18050</v>
      </c>
      <c r="Z53" s="1">
        <v>29600</v>
      </c>
      <c r="AA53" s="1">
        <v>31550</v>
      </c>
      <c r="AB53" s="1">
        <v>26000</v>
      </c>
      <c r="AC53" s="1">
        <v>16</v>
      </c>
      <c r="AD53" s="1">
        <v>8</v>
      </c>
      <c r="AE53" s="1">
        <v>5</v>
      </c>
      <c r="AF53" s="1">
        <v>1</v>
      </c>
      <c r="AG53" s="1">
        <v>2</v>
      </c>
      <c r="AH53" s="1">
        <v>3</v>
      </c>
      <c r="AI53" s="30" t="str">
        <f>VLOOKUP(A53,General!B:AT,19,FALSE)</f>
        <v>Luminosity Gaming</v>
      </c>
      <c r="AJ53" s="1">
        <f>IF(VLOOKUP(A53,General!B:AT,11,FALSE)=E53,1,0)</f>
        <v>1</v>
      </c>
      <c r="AK53" s="1">
        <f t="shared" si="2"/>
        <v>0</v>
      </c>
      <c r="AL53" s="1">
        <f t="shared" si="3"/>
        <v>1</v>
      </c>
      <c r="AM53" s="1">
        <f t="shared" si="4"/>
        <v>-13500</v>
      </c>
      <c r="AN53" s="1">
        <f t="shared" si="5"/>
        <v>3600</v>
      </c>
      <c r="AO53" s="1">
        <f t="shared" si="0"/>
        <v>0</v>
      </c>
      <c r="AP53" s="1">
        <f t="shared" si="1"/>
        <v>0</v>
      </c>
      <c r="AQ53" s="1">
        <f>IF(IF(Y53&gt;AA53,VLOOKUP(A53,General!B:AT,11,FALSE),VLOOKUP(A53,General!B:AT,12,FALSE))=AI53,1,0)</f>
        <v>1</v>
      </c>
      <c r="AR53" s="1">
        <f>IF(VLOOKUP(A53,General!B:AT,11,FALSE)=E53,Y53-AA53,AA53-Y53)</f>
        <v>-13500</v>
      </c>
      <c r="AS53" s="1">
        <f>IF(IF(Z53&gt;AB53,VLOOKUP(A53,General!B:AT,11,FALSE),VLOOKUP(A53,General!B:AT,12,FALSE))=AI53,1,0)</f>
        <v>0</v>
      </c>
      <c r="AT53" s="1">
        <f>IF(VLOOKUP(A53,General!B:AT,11,FALSE)=E53,Z53-AB53,AB53-Z53)</f>
        <v>3600</v>
      </c>
    </row>
    <row r="54" spans="1:46" ht="15" customHeight="1" x14ac:dyDescent="0.2">
      <c r="A54" s="1" t="s">
        <v>325</v>
      </c>
      <c r="B54" s="1">
        <v>35</v>
      </c>
      <c r="C54" s="1">
        <v>573973</v>
      </c>
      <c r="D54" s="1">
        <v>95.4091796875</v>
      </c>
      <c r="E54" s="1" t="s">
        <v>51</v>
      </c>
      <c r="F54" s="1" t="s">
        <v>319</v>
      </c>
      <c r="G54" s="1" t="s">
        <v>324</v>
      </c>
      <c r="H54" s="1" t="s">
        <v>322</v>
      </c>
      <c r="K54" s="1">
        <v>3</v>
      </c>
      <c r="L54" s="1">
        <v>1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73.599999999999994</v>
      </c>
      <c r="T54" s="1">
        <v>427</v>
      </c>
      <c r="U54" s="1">
        <v>44</v>
      </c>
      <c r="V54" s="1">
        <v>1</v>
      </c>
      <c r="W54" s="1">
        <v>1</v>
      </c>
      <c r="X54" s="1">
        <v>0</v>
      </c>
      <c r="Y54" s="1">
        <v>10900</v>
      </c>
      <c r="Z54" s="1">
        <v>27700</v>
      </c>
      <c r="AA54" s="1">
        <v>21150</v>
      </c>
      <c r="AB54" s="1">
        <v>26950</v>
      </c>
      <c r="AC54" s="1">
        <v>9</v>
      </c>
      <c r="AD54" s="1">
        <v>6</v>
      </c>
      <c r="AE54" s="1">
        <v>2</v>
      </c>
      <c r="AF54" s="1">
        <v>0</v>
      </c>
      <c r="AG54" s="1">
        <v>2</v>
      </c>
      <c r="AH54" s="1">
        <v>0</v>
      </c>
      <c r="AI54" s="30" t="str">
        <f>VLOOKUP(A54,General!B:AT,19,FALSE)</f>
        <v>Luminosity Gaming</v>
      </c>
      <c r="AJ54" s="1">
        <f>IF(VLOOKUP(A54,General!B:AT,11,FALSE)=E54,1,0)</f>
        <v>0</v>
      </c>
      <c r="AK54" s="1">
        <f t="shared" si="2"/>
        <v>0</v>
      </c>
      <c r="AL54" s="1">
        <f t="shared" si="3"/>
        <v>1</v>
      </c>
      <c r="AM54" s="1">
        <f t="shared" si="4"/>
        <v>-10250</v>
      </c>
      <c r="AN54" s="1">
        <f t="shared" si="5"/>
        <v>750</v>
      </c>
      <c r="AO54" s="1">
        <f t="shared" si="0"/>
        <v>1</v>
      </c>
      <c r="AP54" s="1">
        <f t="shared" si="1"/>
        <v>0</v>
      </c>
      <c r="AQ54" s="1">
        <f>IF(IF(Y54&gt;AA54,VLOOKUP(A54,General!B:AT,11,FALSE),VLOOKUP(A54,General!B:AT,12,FALSE))=AI54,1,0)</f>
        <v>1</v>
      </c>
      <c r="AR54" s="1">
        <f>IF(VLOOKUP(A54,General!B:AT,11,FALSE)=E54,Y54-AA54,AA54-Y54)</f>
        <v>10250</v>
      </c>
      <c r="AS54" s="1">
        <f>IF(IF(Z54&gt;AB54,VLOOKUP(A54,General!B:AT,11,FALSE),VLOOKUP(A54,General!B:AT,12,FALSE))=AI54,1,0)</f>
        <v>0</v>
      </c>
      <c r="AT54" s="1">
        <f>IF(VLOOKUP(A54,General!B:AT,11,FALSE)=E54,Z54-AB54,AB54-Z54)</f>
        <v>-750</v>
      </c>
    </row>
    <row r="55" spans="1:46" ht="15" customHeight="1" x14ac:dyDescent="0.2">
      <c r="A55" s="1" t="s">
        <v>325</v>
      </c>
      <c r="B55" s="1">
        <v>36</v>
      </c>
      <c r="C55" s="1">
        <v>586191</v>
      </c>
      <c r="D55" s="1">
        <v>53.75146484375</v>
      </c>
      <c r="E55" s="1" t="s">
        <v>51</v>
      </c>
      <c r="F55" s="1" t="s">
        <v>319</v>
      </c>
      <c r="G55" s="1" t="s">
        <v>324</v>
      </c>
      <c r="H55" s="1" t="s">
        <v>322</v>
      </c>
      <c r="K55" s="1">
        <v>7</v>
      </c>
      <c r="L55" s="1">
        <v>7</v>
      </c>
      <c r="M55" s="1">
        <v>0</v>
      </c>
      <c r="N55" s="1">
        <v>0</v>
      </c>
      <c r="O55" s="1">
        <v>0</v>
      </c>
      <c r="P55" s="1">
        <v>0</v>
      </c>
      <c r="Q55" s="1">
        <v>3</v>
      </c>
      <c r="R55" s="1">
        <v>0</v>
      </c>
      <c r="S55" s="1">
        <v>110.9</v>
      </c>
      <c r="T55" s="1">
        <v>980</v>
      </c>
      <c r="U55" s="1">
        <v>129</v>
      </c>
      <c r="V55" s="1">
        <v>0</v>
      </c>
      <c r="W55" s="1">
        <v>0</v>
      </c>
      <c r="X55" s="1">
        <v>0</v>
      </c>
      <c r="Y55" s="1">
        <v>30300</v>
      </c>
      <c r="Z55" s="1">
        <v>28750</v>
      </c>
      <c r="AA55" s="1">
        <v>42550</v>
      </c>
      <c r="AB55" s="1">
        <v>27950</v>
      </c>
      <c r="AC55" s="1">
        <v>7</v>
      </c>
      <c r="AD55" s="1">
        <v>5</v>
      </c>
      <c r="AE55" s="1">
        <v>1</v>
      </c>
      <c r="AF55" s="1">
        <v>0</v>
      </c>
      <c r="AG55" s="1">
        <v>3</v>
      </c>
      <c r="AH55" s="1">
        <v>0</v>
      </c>
      <c r="AI55" s="30" t="str">
        <f>VLOOKUP(A55,General!B:AT,19,FALSE)</f>
        <v>Luminosity Gaming</v>
      </c>
      <c r="AJ55" s="1">
        <f>IF(VLOOKUP(A55,General!B:AT,11,FALSE)=E55,1,0)</f>
        <v>0</v>
      </c>
      <c r="AK55" s="1">
        <f t="shared" si="2"/>
        <v>0</v>
      </c>
      <c r="AL55" s="1">
        <f t="shared" si="3"/>
        <v>1</v>
      </c>
      <c r="AM55" s="1">
        <f t="shared" si="4"/>
        <v>-12250</v>
      </c>
      <c r="AN55" s="1">
        <f t="shared" si="5"/>
        <v>800</v>
      </c>
      <c r="AO55" s="1">
        <f t="shared" si="0"/>
        <v>1</v>
      </c>
      <c r="AP55" s="1">
        <f t="shared" si="1"/>
        <v>0</v>
      </c>
      <c r="AQ55" s="1">
        <f>IF(IF(Y55&gt;AA55,VLOOKUP(A55,General!B:AT,11,FALSE),VLOOKUP(A55,General!B:AT,12,FALSE))=AI55,1,0)</f>
        <v>1</v>
      </c>
      <c r="AR55" s="1">
        <f>IF(VLOOKUP(A55,General!B:AT,11,FALSE)=E55,Y55-AA55,AA55-Y55)</f>
        <v>12250</v>
      </c>
      <c r="AS55" s="1">
        <f>IF(IF(Z55&gt;AB55,VLOOKUP(A55,General!B:AT,11,FALSE),VLOOKUP(A55,General!B:AT,12,FALSE))=AI55,1,0)</f>
        <v>0</v>
      </c>
      <c r="AT55" s="1">
        <f>IF(VLOOKUP(A55,General!B:AT,11,FALSE)=E55,Z55-AB55,AB55-Z55)</f>
        <v>-800</v>
      </c>
    </row>
    <row r="56" spans="1:46" ht="15" customHeight="1" x14ac:dyDescent="0.2">
      <c r="A56" s="1" t="s">
        <v>325</v>
      </c>
      <c r="B56" s="1">
        <v>37</v>
      </c>
      <c r="C56" s="1">
        <v>593084</v>
      </c>
      <c r="D56" s="1">
        <v>137.04296875</v>
      </c>
      <c r="E56" s="1" t="s">
        <v>51</v>
      </c>
      <c r="F56" s="1" t="s">
        <v>319</v>
      </c>
      <c r="G56" s="1" t="s">
        <v>324</v>
      </c>
      <c r="H56" s="1" t="s">
        <v>322</v>
      </c>
      <c r="K56" s="1">
        <v>9</v>
      </c>
      <c r="L56" s="1">
        <v>5</v>
      </c>
      <c r="M56" s="1">
        <v>2</v>
      </c>
      <c r="N56" s="1">
        <v>0</v>
      </c>
      <c r="O56" s="1">
        <v>0</v>
      </c>
      <c r="P56" s="1">
        <v>0</v>
      </c>
      <c r="Q56" s="1">
        <v>4</v>
      </c>
      <c r="R56" s="1">
        <v>0</v>
      </c>
      <c r="S56" s="1">
        <v>161.30000000000001</v>
      </c>
      <c r="T56" s="1">
        <v>1469</v>
      </c>
      <c r="U56" s="1">
        <v>144</v>
      </c>
      <c r="V56" s="1">
        <v>0</v>
      </c>
      <c r="W56" s="1">
        <v>1</v>
      </c>
      <c r="X56" s="1">
        <v>0</v>
      </c>
      <c r="Y56" s="1">
        <v>22850</v>
      </c>
      <c r="Z56" s="1">
        <v>23300</v>
      </c>
      <c r="AA56" s="1">
        <v>50900</v>
      </c>
      <c r="AB56" s="1">
        <v>28350</v>
      </c>
      <c r="AC56" s="1">
        <v>13</v>
      </c>
      <c r="AD56" s="1">
        <v>6</v>
      </c>
      <c r="AE56" s="1">
        <v>2</v>
      </c>
      <c r="AF56" s="1">
        <v>0</v>
      </c>
      <c r="AG56" s="1">
        <v>4</v>
      </c>
      <c r="AH56" s="1">
        <v>0</v>
      </c>
      <c r="AI56" s="30" t="str">
        <f>VLOOKUP(A56,General!B:AT,19,FALSE)</f>
        <v>Luminosity Gaming</v>
      </c>
      <c r="AJ56" s="1">
        <f>IF(VLOOKUP(A56,General!B:AT,11,FALSE)=E56,1,0)</f>
        <v>0</v>
      </c>
      <c r="AK56" s="1">
        <f t="shared" si="2"/>
        <v>0</v>
      </c>
      <c r="AL56" s="1">
        <f t="shared" si="3"/>
        <v>0</v>
      </c>
      <c r="AM56" s="1">
        <f t="shared" si="4"/>
        <v>-28050</v>
      </c>
      <c r="AN56" s="1">
        <f t="shared" si="5"/>
        <v>-5050</v>
      </c>
      <c r="AO56" s="1">
        <f t="shared" si="0"/>
        <v>1</v>
      </c>
      <c r="AP56" s="1">
        <f t="shared" si="1"/>
        <v>0</v>
      </c>
      <c r="AQ56" s="1">
        <f>IF(IF(Y56&gt;AA56,VLOOKUP(A56,General!B:AT,11,FALSE),VLOOKUP(A56,General!B:AT,12,FALSE))=AI56,1,0)</f>
        <v>1</v>
      </c>
      <c r="AR56" s="1">
        <f>IF(VLOOKUP(A56,General!B:AT,11,FALSE)=E56,Y56-AA56,AA56-Y56)</f>
        <v>28050</v>
      </c>
      <c r="AS56" s="1">
        <f>IF(IF(Z56&gt;AB56,VLOOKUP(A56,General!B:AT,11,FALSE),VLOOKUP(A56,General!B:AT,12,FALSE))=AI56,1,0)</f>
        <v>1</v>
      </c>
      <c r="AT56" s="1">
        <f>IF(VLOOKUP(A56,General!B:AT,11,FALSE)=E56,Z56-AB56,AB56-Z56)</f>
        <v>5050</v>
      </c>
    </row>
    <row r="57" spans="1:46" ht="15" customHeight="1" x14ac:dyDescent="0.2">
      <c r="A57" s="1" t="s">
        <v>325</v>
      </c>
      <c r="B57" s="1">
        <v>37</v>
      </c>
      <c r="C57" s="1">
        <v>593084</v>
      </c>
      <c r="D57" s="1">
        <v>137.04296875</v>
      </c>
      <c r="E57" s="1" t="s">
        <v>51</v>
      </c>
      <c r="F57" s="1" t="s">
        <v>319</v>
      </c>
      <c r="G57" s="1" t="s">
        <v>324</v>
      </c>
      <c r="H57" s="1" t="s">
        <v>322</v>
      </c>
      <c r="K57" s="1">
        <v>9</v>
      </c>
      <c r="L57" s="1">
        <v>5</v>
      </c>
      <c r="M57" s="1">
        <v>2</v>
      </c>
      <c r="N57" s="1">
        <v>0</v>
      </c>
      <c r="O57" s="1">
        <v>0</v>
      </c>
      <c r="P57" s="1">
        <v>0</v>
      </c>
      <c r="Q57" s="1">
        <v>4</v>
      </c>
      <c r="R57" s="1">
        <v>0</v>
      </c>
      <c r="S57" s="1">
        <v>161.30000000000001</v>
      </c>
      <c r="T57" s="1">
        <v>1469</v>
      </c>
      <c r="U57" s="1">
        <v>144</v>
      </c>
      <c r="V57" s="1">
        <v>0</v>
      </c>
      <c r="W57" s="1">
        <v>1</v>
      </c>
      <c r="X57" s="1">
        <v>0</v>
      </c>
      <c r="Y57" s="1">
        <v>22850</v>
      </c>
      <c r="Z57" s="1">
        <v>23300</v>
      </c>
      <c r="AA57" s="1">
        <v>50900</v>
      </c>
      <c r="AB57" s="1">
        <v>28350</v>
      </c>
      <c r="AC57" s="1">
        <v>13</v>
      </c>
      <c r="AD57" s="1">
        <v>6</v>
      </c>
      <c r="AE57" s="1">
        <v>2</v>
      </c>
      <c r="AF57" s="1">
        <v>0</v>
      </c>
      <c r="AG57" s="1">
        <v>4</v>
      </c>
      <c r="AH57" s="1">
        <v>0</v>
      </c>
      <c r="AI57" s="30" t="str">
        <f>VLOOKUP(A57,General!B:AT,19,FALSE)</f>
        <v>Luminosity Gaming</v>
      </c>
      <c r="AJ57" s="1">
        <f>IF(VLOOKUP(A57,General!B:AT,11,FALSE)=E57,1,0)</f>
        <v>0</v>
      </c>
      <c r="AK57" s="1">
        <f t="shared" si="2"/>
        <v>0</v>
      </c>
      <c r="AL57" s="1">
        <f t="shared" si="3"/>
        <v>0</v>
      </c>
      <c r="AM57" s="1">
        <f t="shared" si="4"/>
        <v>-28050</v>
      </c>
      <c r="AN57" s="1">
        <f t="shared" si="5"/>
        <v>-5050</v>
      </c>
      <c r="AO57" s="1">
        <f t="shared" si="0"/>
        <v>1</v>
      </c>
      <c r="AP57" s="1">
        <f t="shared" si="1"/>
        <v>0</v>
      </c>
      <c r="AQ57" s="1">
        <f>IF(IF(Y57&gt;AA57,VLOOKUP(A57,General!B:AT,11,FALSE),VLOOKUP(A57,General!B:AT,12,FALSE))=AI57,1,0)</f>
        <v>1</v>
      </c>
      <c r="AR57" s="1">
        <f>IF(VLOOKUP(A57,General!B:AT,11,FALSE)=E57,Y57-AA57,AA57-Y57)</f>
        <v>28050</v>
      </c>
      <c r="AS57" s="1">
        <f>IF(IF(Z57&gt;AB57,VLOOKUP(A57,General!B:AT,11,FALSE),VLOOKUP(A57,General!B:AT,12,FALSE))=AI57,1,0)</f>
        <v>1</v>
      </c>
      <c r="AT57" s="1">
        <f>IF(VLOOKUP(A57,General!B:AT,11,FALSE)=E57,Z57-AB57,AB57-Z57)</f>
        <v>5050</v>
      </c>
    </row>
    <row r="58" spans="1:46" x14ac:dyDescent="0.2">
      <c r="A58" s="1" t="s">
        <v>326</v>
      </c>
      <c r="B58" s="1">
        <v>1</v>
      </c>
      <c r="C58" s="1">
        <v>1800</v>
      </c>
      <c r="D58" s="1">
        <v>91.474372863769503</v>
      </c>
      <c r="E58" s="1" t="s">
        <v>52</v>
      </c>
      <c r="F58" s="1" t="s">
        <v>319</v>
      </c>
      <c r="G58" s="1" t="s">
        <v>324</v>
      </c>
      <c r="H58" s="1" t="s">
        <v>317</v>
      </c>
      <c r="K58" s="1">
        <v>8</v>
      </c>
      <c r="L58" s="1">
        <v>2</v>
      </c>
      <c r="M58" s="1">
        <v>0</v>
      </c>
      <c r="N58" s="1">
        <v>2</v>
      </c>
      <c r="O58" s="1">
        <v>0</v>
      </c>
      <c r="P58" s="1">
        <v>0</v>
      </c>
      <c r="Q58" s="1">
        <v>1</v>
      </c>
      <c r="R58" s="1">
        <v>0</v>
      </c>
      <c r="S58" s="1">
        <v>127.7</v>
      </c>
      <c r="T58" s="1">
        <v>1169</v>
      </c>
      <c r="U58" s="1">
        <v>107</v>
      </c>
      <c r="V58" s="1">
        <v>0</v>
      </c>
      <c r="W58" s="1">
        <v>1</v>
      </c>
      <c r="X58" s="1">
        <v>0</v>
      </c>
      <c r="Y58" s="1">
        <v>4000</v>
      </c>
      <c r="Z58" s="1">
        <v>4400</v>
      </c>
      <c r="AA58" s="1">
        <v>4000</v>
      </c>
      <c r="AB58" s="1">
        <v>4350</v>
      </c>
      <c r="AC58" s="1">
        <v>2</v>
      </c>
      <c r="AD58" s="1">
        <v>1</v>
      </c>
      <c r="AE58" s="1">
        <v>1</v>
      </c>
      <c r="AF58" s="1">
        <v>1</v>
      </c>
      <c r="AG58" s="1">
        <v>1</v>
      </c>
      <c r="AH58" s="1">
        <v>0</v>
      </c>
      <c r="AI58" s="30" t="str">
        <f>VLOOKUP(A58,General!B:AT,19,FALSE)</f>
        <v>Natus Vincere</v>
      </c>
      <c r="AJ58" s="1">
        <f>IF(VLOOKUP(A58,General!B:AT,11,FALSE)=E58,1,0)</f>
        <v>0</v>
      </c>
      <c r="AK58" s="1">
        <f t="shared" si="2"/>
        <v>0</v>
      </c>
      <c r="AL58" s="1">
        <f t="shared" si="3"/>
        <v>1</v>
      </c>
      <c r="AM58" s="1">
        <f t="shared" si="4"/>
        <v>0</v>
      </c>
      <c r="AN58" s="1">
        <f t="shared" si="5"/>
        <v>50</v>
      </c>
      <c r="AO58" s="1">
        <f t="shared" si="0"/>
        <v>1</v>
      </c>
      <c r="AP58" s="1">
        <f t="shared" si="1"/>
        <v>0</v>
      </c>
      <c r="AQ58" s="1">
        <f>IF(IF(Y58&gt;AA58,VLOOKUP(A58,General!B:AT,11,FALSE),VLOOKUP(A58,General!B:AT,12,FALSE))=AI58,1,0)</f>
        <v>1</v>
      </c>
      <c r="AR58" s="1">
        <f>IF(VLOOKUP(A58,General!B:AT,11,FALSE)=E58,Y58-AA58,AA58-Y58)</f>
        <v>0</v>
      </c>
      <c r="AS58" s="1">
        <f>IF(IF(Z58&gt;AB58,VLOOKUP(A58,General!B:AT,11,FALSE),VLOOKUP(A58,General!B:AT,12,FALSE))=AI58,1,0)</f>
        <v>0</v>
      </c>
      <c r="AT58" s="1">
        <f>IF(VLOOKUP(A58,General!B:AT,11,FALSE)=E58,Z58-AB58,AB58-Z58)</f>
        <v>-50</v>
      </c>
    </row>
    <row r="59" spans="1:46" ht="15" customHeight="1" x14ac:dyDescent="0.2">
      <c r="A59" s="1" t="s">
        <v>326</v>
      </c>
      <c r="B59" s="1">
        <v>2</v>
      </c>
      <c r="C59" s="1">
        <v>13507</v>
      </c>
      <c r="D59" s="1">
        <v>80.437065124511705</v>
      </c>
      <c r="E59" s="1" t="s">
        <v>52</v>
      </c>
      <c r="F59" s="1" t="s">
        <v>319</v>
      </c>
      <c r="G59" s="1" t="s">
        <v>324</v>
      </c>
      <c r="H59" s="1" t="s">
        <v>320</v>
      </c>
      <c r="I59" s="1" t="s">
        <v>315</v>
      </c>
      <c r="J59" s="1" t="s">
        <v>59</v>
      </c>
      <c r="K59" s="1">
        <v>5</v>
      </c>
      <c r="L59" s="1">
        <v>3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81.400000000000006</v>
      </c>
      <c r="T59" s="1">
        <v>811</v>
      </c>
      <c r="U59" s="1">
        <v>3</v>
      </c>
      <c r="V59" s="1">
        <v>0</v>
      </c>
      <c r="W59" s="1">
        <v>1</v>
      </c>
      <c r="X59" s="1">
        <v>0</v>
      </c>
      <c r="Y59" s="1">
        <v>8500</v>
      </c>
      <c r="Z59" s="1">
        <v>5550</v>
      </c>
      <c r="AA59" s="1">
        <v>18500</v>
      </c>
      <c r="AB59" s="1">
        <v>18800</v>
      </c>
      <c r="AC59" s="1">
        <v>3</v>
      </c>
      <c r="AD59" s="1">
        <v>1</v>
      </c>
      <c r="AE59" s="1">
        <v>2</v>
      </c>
      <c r="AF59" s="1">
        <v>0</v>
      </c>
      <c r="AG59" s="1">
        <v>0</v>
      </c>
      <c r="AH59" s="1">
        <v>0</v>
      </c>
      <c r="AI59" s="30" t="str">
        <f>VLOOKUP(A59,General!B:AT,19,FALSE)</f>
        <v>Natus Vincere</v>
      </c>
      <c r="AJ59" s="1">
        <f>IF(VLOOKUP(A59,General!B:AT,11,FALSE)=E59,1,0)</f>
        <v>0</v>
      </c>
      <c r="AK59" s="1">
        <f t="shared" si="2"/>
        <v>0</v>
      </c>
      <c r="AL59" s="1">
        <f t="shared" si="3"/>
        <v>0</v>
      </c>
      <c r="AM59" s="1">
        <f t="shared" si="4"/>
        <v>-10000</v>
      </c>
      <c r="AN59" s="1">
        <f t="shared" si="5"/>
        <v>-13250</v>
      </c>
      <c r="AO59" s="1">
        <f t="shared" si="0"/>
        <v>1</v>
      </c>
      <c r="AP59" s="1">
        <f t="shared" si="1"/>
        <v>0</v>
      </c>
      <c r="AQ59" s="1">
        <f>IF(IF(Y59&gt;AA59,VLOOKUP(A59,General!B:AT,11,FALSE),VLOOKUP(A59,General!B:AT,12,FALSE))=AI59,1,0)</f>
        <v>1</v>
      </c>
      <c r="AR59" s="1">
        <f>IF(VLOOKUP(A59,General!B:AT,11,FALSE)=E59,Y59-AA59,AA59-Y59)</f>
        <v>10000</v>
      </c>
      <c r="AS59" s="1">
        <f>IF(IF(Z59&gt;AB59,VLOOKUP(A59,General!B:AT,11,FALSE),VLOOKUP(A59,General!B:AT,12,FALSE))=AI59,1,0)</f>
        <v>1</v>
      </c>
      <c r="AT59" s="1">
        <f>IF(VLOOKUP(A59,General!B:AT,11,FALSE)=E59,Z59-AB59,AB59-Z59)</f>
        <v>13250</v>
      </c>
    </row>
    <row r="60" spans="1:46" ht="15" customHeight="1" x14ac:dyDescent="0.2">
      <c r="A60" s="1" t="s">
        <v>326</v>
      </c>
      <c r="B60" s="1">
        <v>3</v>
      </c>
      <c r="C60" s="1">
        <v>23806</v>
      </c>
      <c r="D60" s="1">
        <v>103.55987548828099</v>
      </c>
      <c r="E60" s="1" t="s">
        <v>52</v>
      </c>
      <c r="F60" s="1" t="s">
        <v>319</v>
      </c>
      <c r="G60" s="1" t="s">
        <v>324</v>
      </c>
      <c r="H60" s="1" t="s">
        <v>320</v>
      </c>
      <c r="I60" s="1" t="s">
        <v>315</v>
      </c>
      <c r="J60" s="1" t="s">
        <v>59</v>
      </c>
      <c r="K60" s="1">
        <v>7</v>
      </c>
      <c r="L60" s="1">
        <v>2</v>
      </c>
      <c r="M60" s="1">
        <v>1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112.6</v>
      </c>
      <c r="T60" s="1">
        <v>1034</v>
      </c>
      <c r="U60" s="1">
        <v>78</v>
      </c>
      <c r="V60" s="1">
        <v>1</v>
      </c>
      <c r="W60" s="1">
        <v>1</v>
      </c>
      <c r="X60" s="1">
        <v>0</v>
      </c>
      <c r="Y60" s="1">
        <v>12850</v>
      </c>
      <c r="Z60" s="1">
        <v>1700</v>
      </c>
      <c r="AA60" s="1">
        <v>19350</v>
      </c>
      <c r="AB60" s="1">
        <v>21000</v>
      </c>
      <c r="AC60" s="1">
        <v>7</v>
      </c>
      <c r="AD60" s="1">
        <v>2</v>
      </c>
      <c r="AE60" s="1">
        <v>5</v>
      </c>
      <c r="AF60" s="1">
        <v>0</v>
      </c>
      <c r="AG60" s="1">
        <v>1</v>
      </c>
      <c r="AH60" s="1">
        <v>0</v>
      </c>
      <c r="AI60" s="30" t="str">
        <f>VLOOKUP(A60,General!B:AT,19,FALSE)</f>
        <v>Natus Vincere</v>
      </c>
      <c r="AJ60" s="1">
        <f>IF(VLOOKUP(A60,General!B:AT,11,FALSE)=E60,1,0)</f>
        <v>0</v>
      </c>
      <c r="AK60" s="1">
        <f t="shared" si="2"/>
        <v>0</v>
      </c>
      <c r="AL60" s="1">
        <f t="shared" si="3"/>
        <v>0</v>
      </c>
      <c r="AM60" s="1">
        <f t="shared" si="4"/>
        <v>-6500</v>
      </c>
      <c r="AN60" s="1">
        <f t="shared" si="5"/>
        <v>-19300</v>
      </c>
      <c r="AO60" s="1">
        <f t="shared" si="0"/>
        <v>1</v>
      </c>
      <c r="AP60" s="1">
        <f t="shared" si="1"/>
        <v>0</v>
      </c>
      <c r="AQ60" s="1">
        <f>IF(IF(Y60&gt;AA60,VLOOKUP(A60,General!B:AT,11,FALSE),VLOOKUP(A60,General!B:AT,12,FALSE))=AI60,1,0)</f>
        <v>1</v>
      </c>
      <c r="AR60" s="1">
        <f>IF(VLOOKUP(A60,General!B:AT,11,FALSE)=E60,Y60-AA60,AA60-Y60)</f>
        <v>6500</v>
      </c>
      <c r="AS60" s="1">
        <f>IF(IF(Z60&gt;AB60,VLOOKUP(A60,General!B:AT,11,FALSE),VLOOKUP(A60,General!B:AT,12,FALSE))=AI60,1,0)</f>
        <v>1</v>
      </c>
      <c r="AT60" s="1">
        <f>IF(VLOOKUP(A60,General!B:AT,11,FALSE)=E60,Z60-AB60,AB60-Z60)</f>
        <v>19300</v>
      </c>
    </row>
    <row r="61" spans="1:46" ht="15" customHeight="1" x14ac:dyDescent="0.2">
      <c r="A61" s="1" t="s">
        <v>326</v>
      </c>
      <c r="B61" s="1">
        <v>4</v>
      </c>
      <c r="C61" s="1">
        <v>37061</v>
      </c>
      <c r="D61" s="1">
        <v>105.640625</v>
      </c>
      <c r="E61" s="1" t="s">
        <v>52</v>
      </c>
      <c r="F61" s="1" t="s">
        <v>319</v>
      </c>
      <c r="G61" s="1" t="s">
        <v>324</v>
      </c>
      <c r="H61" s="1" t="s">
        <v>322</v>
      </c>
      <c r="K61" s="1">
        <v>6</v>
      </c>
      <c r="L61" s="1">
        <v>3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0</v>
      </c>
      <c r="S61" s="1">
        <v>102.4</v>
      </c>
      <c r="T61" s="1">
        <v>990</v>
      </c>
      <c r="U61" s="1">
        <v>34</v>
      </c>
      <c r="V61" s="1">
        <v>0</v>
      </c>
      <c r="W61" s="1">
        <v>1</v>
      </c>
      <c r="X61" s="1">
        <v>0</v>
      </c>
      <c r="Y61" s="1">
        <v>24650</v>
      </c>
      <c r="Z61" s="1">
        <v>26750</v>
      </c>
      <c r="AA61" s="1">
        <v>36750</v>
      </c>
      <c r="AB61" s="1">
        <v>26100</v>
      </c>
      <c r="AC61" s="1">
        <v>8</v>
      </c>
      <c r="AD61" s="1">
        <v>4</v>
      </c>
      <c r="AE61" s="1">
        <v>4</v>
      </c>
      <c r="AF61" s="1">
        <v>1</v>
      </c>
      <c r="AG61" s="1">
        <v>1</v>
      </c>
      <c r="AH61" s="1">
        <v>0</v>
      </c>
      <c r="AI61" s="30" t="str">
        <f>VLOOKUP(A61,General!B:AT,19,FALSE)</f>
        <v>Natus Vincere</v>
      </c>
      <c r="AJ61" s="1">
        <f>IF(VLOOKUP(A61,General!B:AT,11,FALSE)=E61,1,0)</f>
        <v>0</v>
      </c>
      <c r="AK61" s="1">
        <f t="shared" si="2"/>
        <v>0</v>
      </c>
      <c r="AL61" s="1">
        <f t="shared" si="3"/>
        <v>1</v>
      </c>
      <c r="AM61" s="1">
        <f t="shared" si="4"/>
        <v>-12100</v>
      </c>
      <c r="AN61" s="1">
        <f t="shared" si="5"/>
        <v>650</v>
      </c>
      <c r="AO61" s="1">
        <f t="shared" si="0"/>
        <v>1</v>
      </c>
      <c r="AP61" s="1">
        <f t="shared" si="1"/>
        <v>0</v>
      </c>
      <c r="AQ61" s="1">
        <f>IF(IF(Y61&gt;AA61,VLOOKUP(A61,General!B:AT,11,FALSE),VLOOKUP(A61,General!B:AT,12,FALSE))=AI61,1,0)</f>
        <v>1</v>
      </c>
      <c r="AR61" s="1">
        <f>IF(VLOOKUP(A61,General!B:AT,11,FALSE)=E61,Y61-AA61,AA61-Y61)</f>
        <v>12100</v>
      </c>
      <c r="AS61" s="1">
        <f>IF(IF(Z61&gt;AB61,VLOOKUP(A61,General!B:AT,11,FALSE),VLOOKUP(A61,General!B:AT,12,FALSE))=AI61,1,0)</f>
        <v>0</v>
      </c>
      <c r="AT61" s="1">
        <f>IF(VLOOKUP(A61,General!B:AT,11,FALSE)=E61,Z61-AB61,AB61-Z61)</f>
        <v>-650</v>
      </c>
    </row>
    <row r="62" spans="1:46" ht="15" customHeight="1" x14ac:dyDescent="0.2">
      <c r="A62" s="1" t="s">
        <v>326</v>
      </c>
      <c r="B62" s="1">
        <v>5</v>
      </c>
      <c r="C62" s="1">
        <v>50584</v>
      </c>
      <c r="D62" s="1">
        <v>66.763641357421903</v>
      </c>
      <c r="E62" s="1" t="s">
        <v>52</v>
      </c>
      <c r="F62" s="1" t="s">
        <v>319</v>
      </c>
      <c r="G62" s="1" t="s">
        <v>324</v>
      </c>
      <c r="H62" s="1" t="s">
        <v>320</v>
      </c>
      <c r="I62" s="1" t="s">
        <v>315</v>
      </c>
      <c r="J62" s="1" t="s">
        <v>59</v>
      </c>
      <c r="K62" s="1">
        <v>6</v>
      </c>
      <c r="L62" s="1">
        <v>4</v>
      </c>
      <c r="M62" s="1">
        <v>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79.900000000000006</v>
      </c>
      <c r="T62" s="1">
        <v>788</v>
      </c>
      <c r="U62" s="1">
        <v>11</v>
      </c>
      <c r="V62" s="1">
        <v>0</v>
      </c>
      <c r="W62" s="1">
        <v>1</v>
      </c>
      <c r="X62" s="1">
        <v>0</v>
      </c>
      <c r="Y62" s="1">
        <v>16300</v>
      </c>
      <c r="Z62" s="1">
        <v>2400</v>
      </c>
      <c r="AA62" s="1">
        <v>35700</v>
      </c>
      <c r="AB62" s="1">
        <v>27250</v>
      </c>
      <c r="AC62" s="1">
        <v>8</v>
      </c>
      <c r="AD62" s="1">
        <v>1</v>
      </c>
      <c r="AE62" s="1">
        <v>3</v>
      </c>
      <c r="AF62" s="1">
        <v>0</v>
      </c>
      <c r="AG62" s="1">
        <v>0</v>
      </c>
      <c r="AH62" s="1">
        <v>0</v>
      </c>
      <c r="AI62" s="30" t="str">
        <f>VLOOKUP(A62,General!B:AT,19,FALSE)</f>
        <v>Natus Vincere</v>
      </c>
      <c r="AJ62" s="1">
        <f>IF(VLOOKUP(A62,General!B:AT,11,FALSE)=E62,1,0)</f>
        <v>0</v>
      </c>
      <c r="AK62" s="1">
        <f t="shared" si="2"/>
        <v>0</v>
      </c>
      <c r="AL62" s="1">
        <f t="shared" si="3"/>
        <v>0</v>
      </c>
      <c r="AM62" s="1">
        <f t="shared" si="4"/>
        <v>-19400</v>
      </c>
      <c r="AN62" s="1">
        <f t="shared" si="5"/>
        <v>-24850</v>
      </c>
      <c r="AO62" s="1">
        <f t="shared" si="0"/>
        <v>1</v>
      </c>
      <c r="AP62" s="1">
        <f t="shared" si="1"/>
        <v>0</v>
      </c>
      <c r="AQ62" s="1">
        <f>IF(IF(Y62&gt;AA62,VLOOKUP(A62,General!B:AT,11,FALSE),VLOOKUP(A62,General!B:AT,12,FALSE))=AI62,1,0)</f>
        <v>1</v>
      </c>
      <c r="AR62" s="1">
        <f>IF(VLOOKUP(A62,General!B:AT,11,FALSE)=E62,Y62-AA62,AA62-Y62)</f>
        <v>19400</v>
      </c>
      <c r="AS62" s="1">
        <f>IF(IF(Z62&gt;AB62,VLOOKUP(A62,General!B:AT,11,FALSE),VLOOKUP(A62,General!B:AT,12,FALSE))=AI62,1,0)</f>
        <v>1</v>
      </c>
      <c r="AT62" s="1">
        <f>IF(VLOOKUP(A62,General!B:AT,11,FALSE)=E62,Z62-AB62,AB62-Z62)</f>
        <v>24850</v>
      </c>
    </row>
    <row r="63" spans="1:46" ht="15" customHeight="1" x14ac:dyDescent="0.2">
      <c r="A63" s="1" t="s">
        <v>326</v>
      </c>
      <c r="B63" s="1">
        <v>6</v>
      </c>
      <c r="C63" s="1">
        <v>59137</v>
      </c>
      <c r="D63" s="1">
        <v>111.648162841797</v>
      </c>
      <c r="E63" s="1" t="s">
        <v>52</v>
      </c>
      <c r="F63" s="1" t="s">
        <v>319</v>
      </c>
      <c r="G63" s="1" t="s">
        <v>324</v>
      </c>
      <c r="H63" s="1" t="s">
        <v>322</v>
      </c>
      <c r="K63" s="1">
        <v>5</v>
      </c>
      <c r="L63" s="1">
        <v>3</v>
      </c>
      <c r="M63" s="1">
        <v>1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78.3</v>
      </c>
      <c r="T63" s="1">
        <v>679</v>
      </c>
      <c r="U63" s="1">
        <v>85</v>
      </c>
      <c r="V63" s="1">
        <v>1</v>
      </c>
      <c r="W63" s="1">
        <v>1</v>
      </c>
      <c r="X63" s="1">
        <v>0</v>
      </c>
      <c r="Y63" s="1">
        <v>31400</v>
      </c>
      <c r="Z63" s="1">
        <v>30450</v>
      </c>
      <c r="AA63" s="1">
        <v>45650</v>
      </c>
      <c r="AB63" s="1">
        <v>27650</v>
      </c>
      <c r="AC63" s="1">
        <v>14</v>
      </c>
      <c r="AD63" s="1">
        <v>7</v>
      </c>
      <c r="AE63" s="1">
        <v>4</v>
      </c>
      <c r="AF63" s="1">
        <v>0</v>
      </c>
      <c r="AG63" s="1">
        <v>2</v>
      </c>
      <c r="AH63" s="1">
        <v>1</v>
      </c>
      <c r="AI63" s="30" t="str">
        <f>VLOOKUP(A63,General!B:AT,19,FALSE)</f>
        <v>Natus Vincere</v>
      </c>
      <c r="AJ63" s="1">
        <f>IF(VLOOKUP(A63,General!B:AT,11,FALSE)=E63,1,0)</f>
        <v>0</v>
      </c>
      <c r="AK63" s="1">
        <f t="shared" si="2"/>
        <v>0</v>
      </c>
      <c r="AL63" s="1">
        <f t="shared" si="3"/>
        <v>1</v>
      </c>
      <c r="AM63" s="1">
        <f t="shared" si="4"/>
        <v>-14250</v>
      </c>
      <c r="AN63" s="1">
        <f t="shared" si="5"/>
        <v>2800</v>
      </c>
      <c r="AO63" s="1">
        <f t="shared" si="0"/>
        <v>1</v>
      </c>
      <c r="AP63" s="1">
        <f t="shared" si="1"/>
        <v>0</v>
      </c>
      <c r="AQ63" s="1">
        <f>IF(IF(Y63&gt;AA63,VLOOKUP(A63,General!B:AT,11,FALSE),VLOOKUP(A63,General!B:AT,12,FALSE))=AI63,1,0)</f>
        <v>1</v>
      </c>
      <c r="AR63" s="1">
        <f>IF(VLOOKUP(A63,General!B:AT,11,FALSE)=E63,Y63-AA63,AA63-Y63)</f>
        <v>14250</v>
      </c>
      <c r="AS63" s="1">
        <f>IF(IF(Z63&gt;AB63,VLOOKUP(A63,General!B:AT,11,FALSE),VLOOKUP(A63,General!B:AT,12,FALSE))=AI63,1,0)</f>
        <v>0</v>
      </c>
      <c r="AT63" s="1">
        <f>IF(VLOOKUP(A63,General!B:AT,11,FALSE)=E63,Z63-AB63,AB63-Z63)</f>
        <v>-2800</v>
      </c>
    </row>
    <row r="64" spans="1:46" ht="15" customHeight="1" x14ac:dyDescent="0.2">
      <c r="A64" s="1" t="s">
        <v>326</v>
      </c>
      <c r="B64" s="1">
        <v>7</v>
      </c>
      <c r="C64" s="1">
        <v>73429</v>
      </c>
      <c r="D64" s="1">
        <v>159.72424316406301</v>
      </c>
      <c r="E64" s="1" t="s">
        <v>52</v>
      </c>
      <c r="F64" s="1" t="s">
        <v>319</v>
      </c>
      <c r="G64" s="1" t="s">
        <v>324</v>
      </c>
      <c r="H64" s="1" t="s">
        <v>322</v>
      </c>
      <c r="K64" s="1">
        <v>8</v>
      </c>
      <c r="L64" s="1">
        <v>4</v>
      </c>
      <c r="M64" s="1">
        <v>2</v>
      </c>
      <c r="N64" s="1">
        <v>0</v>
      </c>
      <c r="O64" s="1">
        <v>0</v>
      </c>
      <c r="P64" s="1">
        <v>0</v>
      </c>
      <c r="Q64" s="1">
        <v>2</v>
      </c>
      <c r="R64" s="1">
        <v>0</v>
      </c>
      <c r="S64" s="1">
        <v>107.2</v>
      </c>
      <c r="T64" s="1">
        <v>963</v>
      </c>
      <c r="U64" s="1">
        <v>109</v>
      </c>
      <c r="V64" s="1">
        <v>0</v>
      </c>
      <c r="W64" s="1">
        <v>1</v>
      </c>
      <c r="X64" s="1">
        <v>0</v>
      </c>
      <c r="Y64" s="1">
        <v>19550</v>
      </c>
      <c r="Z64" s="1">
        <v>29850</v>
      </c>
      <c r="AA64" s="1">
        <v>57350</v>
      </c>
      <c r="AB64" s="1">
        <v>27650</v>
      </c>
      <c r="AC64" s="1">
        <v>16</v>
      </c>
      <c r="AD64" s="1">
        <v>9</v>
      </c>
      <c r="AE64" s="1">
        <v>6</v>
      </c>
      <c r="AF64" s="1">
        <v>0</v>
      </c>
      <c r="AG64" s="1">
        <v>3</v>
      </c>
      <c r="AH64" s="1">
        <v>2</v>
      </c>
      <c r="AI64" s="30" t="str">
        <f>VLOOKUP(A64,General!B:AT,19,FALSE)</f>
        <v>Natus Vincere</v>
      </c>
      <c r="AJ64" s="1">
        <f>IF(VLOOKUP(A64,General!B:AT,11,FALSE)=E64,1,0)</f>
        <v>0</v>
      </c>
      <c r="AK64" s="1">
        <f t="shared" si="2"/>
        <v>0</v>
      </c>
      <c r="AL64" s="1">
        <f t="shared" si="3"/>
        <v>1</v>
      </c>
      <c r="AM64" s="1">
        <f t="shared" si="4"/>
        <v>-37800</v>
      </c>
      <c r="AN64" s="1">
        <f t="shared" si="5"/>
        <v>2200</v>
      </c>
      <c r="AO64" s="1">
        <f t="shared" si="0"/>
        <v>1</v>
      </c>
      <c r="AP64" s="1">
        <f t="shared" si="1"/>
        <v>0</v>
      </c>
      <c r="AQ64" s="1">
        <f>IF(IF(Y64&gt;AA64,VLOOKUP(A64,General!B:AT,11,FALSE),VLOOKUP(A64,General!B:AT,12,FALSE))=AI64,1,0)</f>
        <v>1</v>
      </c>
      <c r="AR64" s="1">
        <f>IF(VLOOKUP(A64,General!B:AT,11,FALSE)=E64,Y64-AA64,AA64-Y64)</f>
        <v>37800</v>
      </c>
      <c r="AS64" s="1">
        <f>IF(IF(Z64&gt;AB64,VLOOKUP(A64,General!B:AT,11,FALSE),VLOOKUP(A64,General!B:AT,12,FALSE))=AI64,1,0)</f>
        <v>0</v>
      </c>
      <c r="AT64" s="1">
        <f>IF(VLOOKUP(A64,General!B:AT,11,FALSE)=E64,Z64-AB64,AB64-Z64)</f>
        <v>-2200</v>
      </c>
    </row>
    <row r="65" spans="1:46" ht="15" customHeight="1" x14ac:dyDescent="0.2">
      <c r="A65" s="1" t="s">
        <v>326</v>
      </c>
      <c r="B65" s="1">
        <v>8</v>
      </c>
      <c r="C65" s="1">
        <v>93867</v>
      </c>
      <c r="D65" s="1">
        <v>280.18035888671898</v>
      </c>
      <c r="E65" s="1" t="s">
        <v>52</v>
      </c>
      <c r="F65" s="1" t="s">
        <v>319</v>
      </c>
      <c r="G65" s="1" t="s">
        <v>324</v>
      </c>
      <c r="H65" s="1" t="s">
        <v>320</v>
      </c>
      <c r="I65" s="1" t="s">
        <v>315</v>
      </c>
      <c r="J65" s="1" t="s">
        <v>59</v>
      </c>
      <c r="K65" s="1">
        <v>7</v>
      </c>
      <c r="L65" s="1">
        <v>4</v>
      </c>
      <c r="M65" s="1">
        <v>0</v>
      </c>
      <c r="N65" s="1">
        <v>1</v>
      </c>
      <c r="O65" s="1">
        <v>0</v>
      </c>
      <c r="P65" s="1">
        <v>0</v>
      </c>
      <c r="Q65" s="1">
        <v>1</v>
      </c>
      <c r="R65" s="1">
        <v>0</v>
      </c>
      <c r="S65" s="1">
        <v>130.1</v>
      </c>
      <c r="T65" s="1">
        <v>1132</v>
      </c>
      <c r="U65" s="1">
        <v>66</v>
      </c>
      <c r="V65" s="1">
        <v>1</v>
      </c>
      <c r="W65" s="1">
        <v>1</v>
      </c>
      <c r="X65" s="1">
        <v>0</v>
      </c>
      <c r="Y65" s="1">
        <v>21000</v>
      </c>
      <c r="Z65" s="1">
        <v>6300</v>
      </c>
      <c r="AA65" s="1">
        <v>61500</v>
      </c>
      <c r="AB65" s="1">
        <v>24850</v>
      </c>
      <c r="AC65" s="1">
        <v>6</v>
      </c>
      <c r="AD65" s="1">
        <v>5</v>
      </c>
      <c r="AE65" s="1">
        <v>5</v>
      </c>
      <c r="AF65" s="1">
        <v>0</v>
      </c>
      <c r="AG65" s="1">
        <v>2</v>
      </c>
      <c r="AH65" s="1">
        <v>0</v>
      </c>
      <c r="AI65" s="30" t="str">
        <f>VLOOKUP(A65,General!B:AT,19,FALSE)</f>
        <v>Natus Vincere</v>
      </c>
      <c r="AJ65" s="1">
        <f>IF(VLOOKUP(A65,General!B:AT,11,FALSE)=E65,1,0)</f>
        <v>0</v>
      </c>
      <c r="AK65" s="1">
        <f t="shared" si="2"/>
        <v>0</v>
      </c>
      <c r="AL65" s="1">
        <f t="shared" si="3"/>
        <v>0</v>
      </c>
      <c r="AM65" s="1">
        <f t="shared" si="4"/>
        <v>-40500</v>
      </c>
      <c r="AN65" s="1">
        <f t="shared" si="5"/>
        <v>-18550</v>
      </c>
      <c r="AO65" s="1">
        <f t="shared" si="0"/>
        <v>1</v>
      </c>
      <c r="AP65" s="1">
        <f t="shared" si="1"/>
        <v>0</v>
      </c>
      <c r="AQ65" s="1">
        <f>IF(IF(Y65&gt;AA65,VLOOKUP(A65,General!B:AT,11,FALSE),VLOOKUP(A65,General!B:AT,12,FALSE))=AI65,1,0)</f>
        <v>1</v>
      </c>
      <c r="AR65" s="1">
        <f>IF(VLOOKUP(A65,General!B:AT,11,FALSE)=E65,Y65-AA65,AA65-Y65)</f>
        <v>40500</v>
      </c>
      <c r="AS65" s="1">
        <f>IF(IF(Z65&gt;AB65,VLOOKUP(A65,General!B:AT,11,FALSE),VLOOKUP(A65,General!B:AT,12,FALSE))=AI65,1,0)</f>
        <v>1</v>
      </c>
      <c r="AT65" s="1">
        <f>IF(VLOOKUP(A65,General!B:AT,11,FALSE)=E65,Z65-AB65,AB65-Z65)</f>
        <v>18550</v>
      </c>
    </row>
    <row r="66" spans="1:46" ht="15" customHeight="1" x14ac:dyDescent="0.2">
      <c r="A66" s="1" t="s">
        <v>326</v>
      </c>
      <c r="B66" s="1">
        <v>9</v>
      </c>
      <c r="C66" s="1">
        <v>129706</v>
      </c>
      <c r="D66" s="1">
        <v>110.05242919921901</v>
      </c>
      <c r="E66" s="1" t="s">
        <v>59</v>
      </c>
      <c r="F66" s="1" t="s">
        <v>315</v>
      </c>
      <c r="G66" s="1" t="s">
        <v>321</v>
      </c>
      <c r="H66" s="1" t="s">
        <v>322</v>
      </c>
      <c r="K66" s="1">
        <v>7</v>
      </c>
      <c r="L66" s="1">
        <v>1</v>
      </c>
      <c r="M66" s="1">
        <v>3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159</v>
      </c>
      <c r="T66" s="1">
        <v>1438</v>
      </c>
      <c r="U66" s="1">
        <v>152</v>
      </c>
      <c r="V66" s="1">
        <v>0</v>
      </c>
      <c r="W66" s="1">
        <v>1</v>
      </c>
      <c r="X66" s="1">
        <v>1</v>
      </c>
      <c r="Y66" s="1">
        <v>32800</v>
      </c>
      <c r="Z66" s="1">
        <v>27500</v>
      </c>
      <c r="AA66" s="1">
        <v>61000</v>
      </c>
      <c r="AB66" s="1">
        <v>21850</v>
      </c>
      <c r="AC66" s="1">
        <v>13</v>
      </c>
      <c r="AD66" s="1">
        <v>8</v>
      </c>
      <c r="AE66" s="1">
        <v>6</v>
      </c>
      <c r="AF66" s="1">
        <v>0</v>
      </c>
      <c r="AG66" s="1">
        <v>1</v>
      </c>
      <c r="AH66" s="1">
        <v>2</v>
      </c>
      <c r="AI66" s="30" t="str">
        <f>VLOOKUP(A66,General!B:AT,19,FALSE)</f>
        <v>Natus Vincere</v>
      </c>
      <c r="AJ66" s="1">
        <f>IF(VLOOKUP(A66,General!B:AT,11,FALSE)=E66,1,0)</f>
        <v>1</v>
      </c>
      <c r="AK66" s="1">
        <f t="shared" si="2"/>
        <v>0</v>
      </c>
      <c r="AL66" s="1">
        <f t="shared" si="3"/>
        <v>1</v>
      </c>
      <c r="AM66" s="1">
        <f t="shared" si="4"/>
        <v>-28200</v>
      </c>
      <c r="AN66" s="1">
        <f t="shared" si="5"/>
        <v>5650</v>
      </c>
      <c r="AO66" s="1">
        <f t="shared" ref="AO66:AO129" si="6">IF(AI66=E66,1,0)</f>
        <v>0</v>
      </c>
      <c r="AP66" s="1">
        <f t="shared" ref="AP66:AP129" si="7">IF(F66="CT",1,0)</f>
        <v>1</v>
      </c>
      <c r="AQ66" s="1">
        <f>IF(IF(Y66&gt;AA66,VLOOKUP(A66,General!B:AT,11,FALSE),VLOOKUP(A66,General!B:AT,12,FALSE))=AI66,1,0)</f>
        <v>1</v>
      </c>
      <c r="AR66" s="1">
        <f>IF(VLOOKUP(A66,General!B:AT,11,FALSE)=E66,Y66-AA66,AA66-Y66)</f>
        <v>-28200</v>
      </c>
      <c r="AS66" s="1">
        <f>IF(IF(Z66&gt;AB66,VLOOKUP(A66,General!B:AT,11,FALSE),VLOOKUP(A66,General!B:AT,12,FALSE))=AI66,1,0)</f>
        <v>0</v>
      </c>
      <c r="AT66" s="1">
        <f>IF(VLOOKUP(A66,General!B:AT,11,FALSE)=E66,Z66-AB66,AB66-Z66)</f>
        <v>5650</v>
      </c>
    </row>
    <row r="67" spans="1:46" ht="15" customHeight="1" x14ac:dyDescent="0.2">
      <c r="A67" s="1" t="s">
        <v>326</v>
      </c>
      <c r="B67" s="1">
        <v>10</v>
      </c>
      <c r="C67" s="1">
        <v>143797</v>
      </c>
      <c r="D67" s="1">
        <v>119.658203125</v>
      </c>
      <c r="E67" s="1" t="s">
        <v>59</v>
      </c>
      <c r="F67" s="1" t="s">
        <v>315</v>
      </c>
      <c r="G67" s="1" t="s">
        <v>316</v>
      </c>
      <c r="H67" s="1" t="s">
        <v>322</v>
      </c>
      <c r="K67" s="1">
        <v>6</v>
      </c>
      <c r="L67" s="1">
        <v>3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103.5</v>
      </c>
      <c r="T67" s="1">
        <v>908</v>
      </c>
      <c r="U67" s="1">
        <v>109</v>
      </c>
      <c r="V67" s="1">
        <v>0</v>
      </c>
      <c r="W67" s="1">
        <v>0</v>
      </c>
      <c r="X67" s="1">
        <v>0</v>
      </c>
      <c r="Y67" s="1">
        <v>25700</v>
      </c>
      <c r="Z67" s="1">
        <v>32950</v>
      </c>
      <c r="AA67" s="1">
        <v>55800</v>
      </c>
      <c r="AB67" s="1">
        <v>27350</v>
      </c>
      <c r="AC67" s="1">
        <v>13</v>
      </c>
      <c r="AD67" s="1">
        <v>9</v>
      </c>
      <c r="AE67" s="1">
        <v>7</v>
      </c>
      <c r="AF67" s="1">
        <v>0</v>
      </c>
      <c r="AG67" s="1">
        <v>2</v>
      </c>
      <c r="AH67" s="1">
        <v>3</v>
      </c>
      <c r="AI67" s="30" t="str">
        <f>VLOOKUP(A67,General!B:AT,19,FALSE)</f>
        <v>Natus Vincere</v>
      </c>
      <c r="AJ67" s="1">
        <f>IF(VLOOKUP(A67,General!B:AT,11,FALSE)=E67,1,0)</f>
        <v>1</v>
      </c>
      <c r="AK67" s="1">
        <f t="shared" ref="AK67:AK130" si="8">IF(Y67&gt;AA67,1,0)</f>
        <v>0</v>
      </c>
      <c r="AL67" s="1">
        <f t="shared" ref="AL67:AL130" si="9">IF(Z67&gt;AB67,1,0)</f>
        <v>1</v>
      </c>
      <c r="AM67" s="1">
        <f t="shared" ref="AM67:AM130" si="10">Y67-AA67</f>
        <v>-30100</v>
      </c>
      <c r="AN67" s="1">
        <f t="shared" ref="AN67:AN130" si="11">Z67-AB67</f>
        <v>5600</v>
      </c>
      <c r="AO67" s="1">
        <f t="shared" si="6"/>
        <v>0</v>
      </c>
      <c r="AP67" s="1">
        <f t="shared" si="7"/>
        <v>1</v>
      </c>
      <c r="AQ67" s="1">
        <f>IF(IF(Y67&gt;AA67,VLOOKUP(A67,General!B:AT,11,FALSE),VLOOKUP(A67,General!B:AT,12,FALSE))=AI67,1,0)</f>
        <v>1</v>
      </c>
      <c r="AR67" s="1">
        <f>IF(VLOOKUP(A67,General!B:AT,11,FALSE)=E67,Y67-AA67,AA67-Y67)</f>
        <v>-30100</v>
      </c>
      <c r="AS67" s="1">
        <f>IF(IF(Z67&gt;AB67,VLOOKUP(A67,General!B:AT,11,FALSE),VLOOKUP(A67,General!B:AT,12,FALSE))=AI67,1,0)</f>
        <v>0</v>
      </c>
      <c r="AT67" s="1">
        <f>IF(VLOOKUP(A67,General!B:AT,11,FALSE)=E67,Z67-AB67,AB67-Z67)</f>
        <v>5600</v>
      </c>
    </row>
    <row r="68" spans="1:46" ht="15" customHeight="1" x14ac:dyDescent="0.2">
      <c r="A68" s="1" t="s">
        <v>326</v>
      </c>
      <c r="B68" s="1">
        <v>11</v>
      </c>
      <c r="C68" s="1">
        <v>159115</v>
      </c>
      <c r="D68" s="1">
        <v>142.02233886718801</v>
      </c>
      <c r="E68" s="1" t="s">
        <v>59</v>
      </c>
      <c r="F68" s="1" t="s">
        <v>315</v>
      </c>
      <c r="G68" s="1" t="s">
        <v>324</v>
      </c>
      <c r="H68" s="1" t="s">
        <v>322</v>
      </c>
      <c r="K68" s="1">
        <v>6</v>
      </c>
      <c r="L68" s="1">
        <v>4</v>
      </c>
      <c r="M68" s="1">
        <v>1</v>
      </c>
      <c r="N68" s="1">
        <v>0</v>
      </c>
      <c r="O68" s="1">
        <v>0</v>
      </c>
      <c r="P68" s="1">
        <v>0</v>
      </c>
      <c r="Q68" s="1">
        <v>1</v>
      </c>
      <c r="R68" s="1">
        <v>0</v>
      </c>
      <c r="S68" s="1">
        <v>101.1</v>
      </c>
      <c r="T68" s="1">
        <v>857</v>
      </c>
      <c r="U68" s="1">
        <v>154</v>
      </c>
      <c r="V68" s="1">
        <v>0</v>
      </c>
      <c r="W68" s="1">
        <v>0</v>
      </c>
      <c r="X68" s="1">
        <v>0</v>
      </c>
      <c r="Y68" s="1">
        <v>29350</v>
      </c>
      <c r="Z68" s="1">
        <v>31250</v>
      </c>
      <c r="AA68" s="1">
        <v>38650</v>
      </c>
      <c r="AB68" s="1">
        <v>26550</v>
      </c>
      <c r="AC68" s="1">
        <v>13</v>
      </c>
      <c r="AD68" s="1">
        <v>7</v>
      </c>
      <c r="AE68" s="1">
        <v>7</v>
      </c>
      <c r="AF68" s="1">
        <v>0</v>
      </c>
      <c r="AG68" s="1">
        <v>2</v>
      </c>
      <c r="AH68" s="1">
        <v>4</v>
      </c>
      <c r="AI68" s="30" t="str">
        <f>VLOOKUP(A68,General!B:AT,19,FALSE)</f>
        <v>Natus Vincere</v>
      </c>
      <c r="AJ68" s="1">
        <f>IF(VLOOKUP(A68,General!B:AT,11,FALSE)=E68,1,0)</f>
        <v>1</v>
      </c>
      <c r="AK68" s="1">
        <f t="shared" si="8"/>
        <v>0</v>
      </c>
      <c r="AL68" s="1">
        <f t="shared" si="9"/>
        <v>1</v>
      </c>
      <c r="AM68" s="1">
        <f t="shared" si="10"/>
        <v>-9300</v>
      </c>
      <c r="AN68" s="1">
        <f t="shared" si="11"/>
        <v>4700</v>
      </c>
      <c r="AO68" s="1">
        <f t="shared" si="6"/>
        <v>0</v>
      </c>
      <c r="AP68" s="1">
        <f t="shared" si="7"/>
        <v>1</v>
      </c>
      <c r="AQ68" s="1">
        <f>IF(IF(Y68&gt;AA68,VLOOKUP(A68,General!B:AT,11,FALSE),VLOOKUP(A68,General!B:AT,12,FALSE))=AI68,1,0)</f>
        <v>1</v>
      </c>
      <c r="AR68" s="1">
        <f>IF(VLOOKUP(A68,General!B:AT,11,FALSE)=E68,Y68-AA68,AA68-Y68)</f>
        <v>-9300</v>
      </c>
      <c r="AS68" s="1">
        <f>IF(IF(Z68&gt;AB68,VLOOKUP(A68,General!B:AT,11,FALSE),VLOOKUP(A68,General!B:AT,12,FALSE))=AI68,1,0)</f>
        <v>0</v>
      </c>
      <c r="AT68" s="1">
        <f>IF(VLOOKUP(A68,General!B:AT,11,FALSE)=E68,Z68-AB68,AB68-Z68)</f>
        <v>4700</v>
      </c>
    </row>
    <row r="69" spans="1:46" ht="15" customHeight="1" x14ac:dyDescent="0.2">
      <c r="A69" s="1" t="s">
        <v>326</v>
      </c>
      <c r="B69" s="1">
        <v>12</v>
      </c>
      <c r="C69" s="1">
        <v>177291</v>
      </c>
      <c r="D69" s="1">
        <v>140.88024902343801</v>
      </c>
      <c r="E69" s="1" t="s">
        <v>52</v>
      </c>
      <c r="F69" s="1" t="s">
        <v>319</v>
      </c>
      <c r="G69" s="1" t="s">
        <v>324</v>
      </c>
      <c r="H69" s="1" t="s">
        <v>322</v>
      </c>
      <c r="K69" s="1">
        <v>9</v>
      </c>
      <c r="L69" s="1">
        <v>3</v>
      </c>
      <c r="M69" s="1">
        <v>0</v>
      </c>
      <c r="N69" s="1">
        <v>2</v>
      </c>
      <c r="O69" s="1">
        <v>0</v>
      </c>
      <c r="P69" s="1">
        <v>0</v>
      </c>
      <c r="Q69" s="1">
        <v>2</v>
      </c>
      <c r="R69" s="1">
        <v>0</v>
      </c>
      <c r="S69" s="1">
        <v>138.80000000000001</v>
      </c>
      <c r="T69" s="1">
        <v>1266</v>
      </c>
      <c r="U69" s="1">
        <v>95</v>
      </c>
      <c r="V69" s="1">
        <v>0</v>
      </c>
      <c r="W69" s="1">
        <v>0</v>
      </c>
      <c r="X69" s="1">
        <v>0</v>
      </c>
      <c r="Y69" s="1">
        <v>38100</v>
      </c>
      <c r="Z69" s="1">
        <v>32500</v>
      </c>
      <c r="AA69" s="1">
        <v>23000</v>
      </c>
      <c r="AB69" s="1">
        <v>20500</v>
      </c>
      <c r="AC69" s="1">
        <v>13</v>
      </c>
      <c r="AD69" s="1">
        <v>9</v>
      </c>
      <c r="AE69" s="1">
        <v>3</v>
      </c>
      <c r="AF69" s="1">
        <v>0</v>
      </c>
      <c r="AG69" s="1">
        <v>0</v>
      </c>
      <c r="AH69" s="1">
        <v>5</v>
      </c>
      <c r="AI69" s="30" t="str">
        <f>VLOOKUP(A69,General!B:AT,19,FALSE)</f>
        <v>Natus Vincere</v>
      </c>
      <c r="AJ69" s="1">
        <f>IF(VLOOKUP(A69,General!B:AT,11,FALSE)=E69,1,0)</f>
        <v>0</v>
      </c>
      <c r="AK69" s="1">
        <f t="shared" si="8"/>
        <v>1</v>
      </c>
      <c r="AL69" s="1">
        <f t="shared" si="9"/>
        <v>1</v>
      </c>
      <c r="AM69" s="1">
        <f t="shared" si="10"/>
        <v>15100</v>
      </c>
      <c r="AN69" s="1">
        <f t="shared" si="11"/>
        <v>12000</v>
      </c>
      <c r="AO69" s="1">
        <f t="shared" si="6"/>
        <v>1</v>
      </c>
      <c r="AP69" s="1">
        <f t="shared" si="7"/>
        <v>0</v>
      </c>
      <c r="AQ69" s="1">
        <f>IF(IF(Y69&gt;AA69,VLOOKUP(A69,General!B:AT,11,FALSE),VLOOKUP(A69,General!B:AT,12,FALSE))=AI69,1,0)</f>
        <v>0</v>
      </c>
      <c r="AR69" s="1">
        <f>IF(VLOOKUP(A69,General!B:AT,11,FALSE)=E69,Y69-AA69,AA69-Y69)</f>
        <v>-15100</v>
      </c>
      <c r="AS69" s="1">
        <f>IF(IF(Z69&gt;AB69,VLOOKUP(A69,General!B:AT,11,FALSE),VLOOKUP(A69,General!B:AT,12,FALSE))=AI69,1,0)</f>
        <v>0</v>
      </c>
      <c r="AT69" s="1">
        <f>IF(VLOOKUP(A69,General!B:AT,11,FALSE)=E69,Z69-AB69,AB69-Z69)</f>
        <v>-12000</v>
      </c>
    </row>
    <row r="70" spans="1:46" ht="15" customHeight="1" x14ac:dyDescent="0.2">
      <c r="A70" s="1" t="s">
        <v>326</v>
      </c>
      <c r="B70" s="1">
        <v>13</v>
      </c>
      <c r="C70" s="1">
        <v>195322</v>
      </c>
      <c r="D70" s="1">
        <v>166.185546875</v>
      </c>
      <c r="E70" s="1" t="s">
        <v>52</v>
      </c>
      <c r="F70" s="1" t="s">
        <v>319</v>
      </c>
      <c r="G70" s="1" t="s">
        <v>324</v>
      </c>
      <c r="H70" s="1" t="s">
        <v>322</v>
      </c>
      <c r="K70" s="1">
        <v>7</v>
      </c>
      <c r="L70" s="1">
        <v>3</v>
      </c>
      <c r="M70" s="1">
        <v>2</v>
      </c>
      <c r="N70" s="1">
        <v>0</v>
      </c>
      <c r="O70" s="1">
        <v>0</v>
      </c>
      <c r="P70" s="1">
        <v>0</v>
      </c>
      <c r="Q70" s="1">
        <v>1</v>
      </c>
      <c r="R70" s="1">
        <v>0</v>
      </c>
      <c r="S70" s="1">
        <v>112.6</v>
      </c>
      <c r="T70" s="1">
        <v>955</v>
      </c>
      <c r="U70" s="1">
        <v>157</v>
      </c>
      <c r="V70" s="1">
        <v>1</v>
      </c>
      <c r="W70" s="1">
        <v>1</v>
      </c>
      <c r="X70" s="1">
        <v>0</v>
      </c>
      <c r="Y70" s="1">
        <v>33400</v>
      </c>
      <c r="Z70" s="1">
        <v>28700</v>
      </c>
      <c r="AA70" s="1">
        <v>18050</v>
      </c>
      <c r="AB70" s="1">
        <v>17550</v>
      </c>
      <c r="AC70" s="1">
        <v>13</v>
      </c>
      <c r="AD70" s="1">
        <v>6</v>
      </c>
      <c r="AE70" s="1">
        <v>3</v>
      </c>
      <c r="AF70" s="1">
        <v>0</v>
      </c>
      <c r="AG70" s="1">
        <v>1</v>
      </c>
      <c r="AH70" s="1">
        <v>2</v>
      </c>
      <c r="AI70" s="30" t="str">
        <f>VLOOKUP(A70,General!B:AT,19,FALSE)</f>
        <v>Natus Vincere</v>
      </c>
      <c r="AJ70" s="1">
        <f>IF(VLOOKUP(A70,General!B:AT,11,FALSE)=E70,1,0)</f>
        <v>0</v>
      </c>
      <c r="AK70" s="1">
        <f t="shared" si="8"/>
        <v>1</v>
      </c>
      <c r="AL70" s="1">
        <f t="shared" si="9"/>
        <v>1</v>
      </c>
      <c r="AM70" s="1">
        <f t="shared" si="10"/>
        <v>15350</v>
      </c>
      <c r="AN70" s="1">
        <f t="shared" si="11"/>
        <v>11150</v>
      </c>
      <c r="AO70" s="1">
        <f t="shared" si="6"/>
        <v>1</v>
      </c>
      <c r="AP70" s="1">
        <f t="shared" si="7"/>
        <v>0</v>
      </c>
      <c r="AQ70" s="1">
        <f>IF(IF(Y70&gt;AA70,VLOOKUP(A70,General!B:AT,11,FALSE),VLOOKUP(A70,General!B:AT,12,FALSE))=AI70,1,0)</f>
        <v>0</v>
      </c>
      <c r="AR70" s="1">
        <f>IF(VLOOKUP(A70,General!B:AT,11,FALSE)=E70,Y70-AA70,AA70-Y70)</f>
        <v>-15350</v>
      </c>
      <c r="AS70" s="1">
        <f>IF(IF(Z70&gt;AB70,VLOOKUP(A70,General!B:AT,11,FALSE),VLOOKUP(A70,General!B:AT,12,FALSE))=AI70,1,0)</f>
        <v>0</v>
      </c>
      <c r="AT70" s="1">
        <f>IF(VLOOKUP(A70,General!B:AT,11,FALSE)=E70,Z70-AB70,AB70-Z70)</f>
        <v>-11150</v>
      </c>
    </row>
    <row r="71" spans="1:46" ht="15" customHeight="1" x14ac:dyDescent="0.2">
      <c r="A71" s="1" t="s">
        <v>326</v>
      </c>
      <c r="B71" s="1">
        <v>14</v>
      </c>
      <c r="C71" s="1">
        <v>216591</v>
      </c>
      <c r="D71" s="1">
        <v>73.41259765625</v>
      </c>
      <c r="E71" s="1" t="s">
        <v>52</v>
      </c>
      <c r="F71" s="1" t="s">
        <v>319</v>
      </c>
      <c r="G71" s="1" t="s">
        <v>324</v>
      </c>
      <c r="H71" s="1" t="s">
        <v>322</v>
      </c>
      <c r="K71" s="1">
        <v>8</v>
      </c>
      <c r="L71" s="1">
        <v>4</v>
      </c>
      <c r="M71" s="1">
        <v>2</v>
      </c>
      <c r="N71" s="1">
        <v>0</v>
      </c>
      <c r="O71" s="1">
        <v>0</v>
      </c>
      <c r="P71" s="1">
        <v>0</v>
      </c>
      <c r="Q71" s="1">
        <v>2</v>
      </c>
      <c r="R71" s="1">
        <v>0</v>
      </c>
      <c r="S71" s="1">
        <v>123.3</v>
      </c>
      <c r="T71" s="1">
        <v>1085</v>
      </c>
      <c r="U71" s="1">
        <v>148</v>
      </c>
      <c r="V71" s="1">
        <v>0</v>
      </c>
      <c r="W71" s="1">
        <v>1</v>
      </c>
      <c r="X71" s="1">
        <v>0</v>
      </c>
      <c r="Y71" s="1">
        <v>15800</v>
      </c>
      <c r="Z71" s="1">
        <v>18700</v>
      </c>
      <c r="AA71" s="1">
        <v>21700</v>
      </c>
      <c r="AB71" s="1">
        <v>23900</v>
      </c>
      <c r="AC71" s="1">
        <v>9</v>
      </c>
      <c r="AD71" s="1">
        <v>5</v>
      </c>
      <c r="AE71" s="1">
        <v>5</v>
      </c>
      <c r="AF71" s="1">
        <v>0</v>
      </c>
      <c r="AG71" s="1">
        <v>1</v>
      </c>
      <c r="AH71" s="1">
        <v>1</v>
      </c>
      <c r="AI71" s="30" t="str">
        <f>VLOOKUP(A71,General!B:AT,19,FALSE)</f>
        <v>Natus Vincere</v>
      </c>
      <c r="AJ71" s="1">
        <f>IF(VLOOKUP(A71,General!B:AT,11,FALSE)=E71,1,0)</f>
        <v>0</v>
      </c>
      <c r="AK71" s="1">
        <f t="shared" si="8"/>
        <v>0</v>
      </c>
      <c r="AL71" s="1">
        <f t="shared" si="9"/>
        <v>0</v>
      </c>
      <c r="AM71" s="1">
        <f t="shared" si="10"/>
        <v>-5900</v>
      </c>
      <c r="AN71" s="1">
        <f t="shared" si="11"/>
        <v>-5200</v>
      </c>
      <c r="AO71" s="1">
        <f t="shared" si="6"/>
        <v>1</v>
      </c>
      <c r="AP71" s="1">
        <f t="shared" si="7"/>
        <v>0</v>
      </c>
      <c r="AQ71" s="1">
        <f>IF(IF(Y71&gt;AA71,VLOOKUP(A71,General!B:AT,11,FALSE),VLOOKUP(A71,General!B:AT,12,FALSE))=AI71,1,0)</f>
        <v>1</v>
      </c>
      <c r="AR71" s="1">
        <f>IF(VLOOKUP(A71,General!B:AT,11,FALSE)=E71,Y71-AA71,AA71-Y71)</f>
        <v>5900</v>
      </c>
      <c r="AS71" s="1">
        <f>IF(IF(Z71&gt;AB71,VLOOKUP(A71,General!B:AT,11,FALSE),VLOOKUP(A71,General!B:AT,12,FALSE))=AI71,1,0)</f>
        <v>1</v>
      </c>
      <c r="AT71" s="1">
        <f>IF(VLOOKUP(A71,General!B:AT,11,FALSE)=E71,Z71-AB71,AB71-Z71)</f>
        <v>5200</v>
      </c>
    </row>
    <row r="72" spans="1:46" ht="15" customHeight="1" x14ac:dyDescent="0.2">
      <c r="A72" s="1" t="s">
        <v>326</v>
      </c>
      <c r="B72" s="1">
        <v>15</v>
      </c>
      <c r="C72" s="1">
        <v>225996</v>
      </c>
      <c r="D72" s="1">
        <v>217.90673828125</v>
      </c>
      <c r="E72" s="1" t="s">
        <v>52</v>
      </c>
      <c r="F72" s="1" t="s">
        <v>319</v>
      </c>
      <c r="G72" s="1" t="s">
        <v>324</v>
      </c>
      <c r="H72" s="1" t="s">
        <v>323</v>
      </c>
      <c r="I72" s="1" t="s">
        <v>315</v>
      </c>
      <c r="J72" s="1" t="s">
        <v>59</v>
      </c>
      <c r="K72" s="1">
        <v>6</v>
      </c>
      <c r="L72" s="1">
        <v>1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0</v>
      </c>
      <c r="S72" s="1">
        <v>168.5</v>
      </c>
      <c r="T72" s="1">
        <v>843</v>
      </c>
      <c r="U72" s="1">
        <v>115</v>
      </c>
      <c r="V72" s="1">
        <v>1</v>
      </c>
      <c r="W72" s="1">
        <v>1</v>
      </c>
      <c r="X72" s="1">
        <v>0</v>
      </c>
      <c r="Y72" s="1">
        <v>13300</v>
      </c>
      <c r="Z72" s="1">
        <v>13750</v>
      </c>
      <c r="AA72" s="1">
        <v>23150</v>
      </c>
      <c r="AB72" s="1">
        <v>28000</v>
      </c>
      <c r="AC72" s="1">
        <v>9</v>
      </c>
      <c r="AD72" s="1">
        <v>4</v>
      </c>
      <c r="AE72" s="1">
        <v>4</v>
      </c>
      <c r="AF72" s="1">
        <v>0</v>
      </c>
      <c r="AG72" s="1">
        <v>4</v>
      </c>
      <c r="AH72" s="1">
        <v>0</v>
      </c>
      <c r="AI72" s="30" t="str">
        <f>VLOOKUP(A72,General!B:AT,19,FALSE)</f>
        <v>Natus Vincere</v>
      </c>
      <c r="AJ72" s="1">
        <f>IF(VLOOKUP(A72,General!B:AT,11,FALSE)=E72,1,0)</f>
        <v>0</v>
      </c>
      <c r="AK72" s="1">
        <f t="shared" si="8"/>
        <v>0</v>
      </c>
      <c r="AL72" s="1">
        <f t="shared" si="9"/>
        <v>0</v>
      </c>
      <c r="AM72" s="1">
        <f t="shared" si="10"/>
        <v>-9850</v>
      </c>
      <c r="AN72" s="1">
        <f t="shared" si="11"/>
        <v>-14250</v>
      </c>
      <c r="AO72" s="1">
        <f t="shared" si="6"/>
        <v>1</v>
      </c>
      <c r="AP72" s="1">
        <f t="shared" si="7"/>
        <v>0</v>
      </c>
      <c r="AQ72" s="1">
        <f>IF(IF(Y72&gt;AA72,VLOOKUP(A72,General!B:AT,11,FALSE),VLOOKUP(A72,General!B:AT,12,FALSE))=AI72,1,0)</f>
        <v>1</v>
      </c>
      <c r="AR72" s="1">
        <f>IF(VLOOKUP(A72,General!B:AT,11,FALSE)=E72,Y72-AA72,AA72-Y72)</f>
        <v>9850</v>
      </c>
      <c r="AS72" s="1">
        <f>IF(IF(Z72&gt;AB72,VLOOKUP(A72,General!B:AT,11,FALSE),VLOOKUP(A72,General!B:AT,12,FALSE))=AI72,1,0)</f>
        <v>1</v>
      </c>
      <c r="AT72" s="1">
        <f>IF(VLOOKUP(A72,General!B:AT,11,FALSE)=E72,Z72-AB72,AB72-Z72)</f>
        <v>14250</v>
      </c>
    </row>
    <row r="73" spans="1:46" x14ac:dyDescent="0.2">
      <c r="A73" s="1" t="s">
        <v>326</v>
      </c>
      <c r="B73" s="1">
        <v>16</v>
      </c>
      <c r="C73" s="1">
        <v>253876</v>
      </c>
      <c r="D73" s="1">
        <v>94.853515625</v>
      </c>
      <c r="E73" s="1" t="s">
        <v>52</v>
      </c>
      <c r="F73" s="1" t="s">
        <v>315</v>
      </c>
      <c r="G73" s="1" t="s">
        <v>321</v>
      </c>
      <c r="H73" s="1" t="s">
        <v>317</v>
      </c>
      <c r="K73" s="1">
        <v>9</v>
      </c>
      <c r="L73" s="1">
        <v>3</v>
      </c>
      <c r="M73" s="1">
        <v>3</v>
      </c>
      <c r="N73" s="1">
        <v>0</v>
      </c>
      <c r="O73" s="1">
        <v>0</v>
      </c>
      <c r="P73" s="1">
        <v>0</v>
      </c>
      <c r="Q73" s="1">
        <v>2</v>
      </c>
      <c r="R73" s="1">
        <v>0</v>
      </c>
      <c r="S73" s="1">
        <v>133.80000000000001</v>
      </c>
      <c r="T73" s="1">
        <v>1180</v>
      </c>
      <c r="U73" s="1">
        <v>158</v>
      </c>
      <c r="V73" s="1">
        <v>0</v>
      </c>
      <c r="W73" s="1">
        <v>1</v>
      </c>
      <c r="X73" s="1">
        <v>1</v>
      </c>
      <c r="Y73" s="1">
        <v>4000</v>
      </c>
      <c r="Z73" s="1">
        <v>4400</v>
      </c>
      <c r="AA73" s="1">
        <v>4000</v>
      </c>
      <c r="AB73" s="1">
        <v>4400</v>
      </c>
      <c r="AC73" s="1">
        <v>4</v>
      </c>
      <c r="AD73" s="1">
        <v>1</v>
      </c>
      <c r="AE73" s="1">
        <v>0</v>
      </c>
      <c r="AF73" s="1">
        <v>0</v>
      </c>
      <c r="AG73" s="1">
        <v>0</v>
      </c>
      <c r="AH73" s="1">
        <v>0</v>
      </c>
      <c r="AI73" s="30" t="str">
        <f>VLOOKUP(A73,General!B:AT,19,FALSE)</f>
        <v>Natus Vincere</v>
      </c>
      <c r="AJ73" s="1">
        <f>IF(VLOOKUP(A73,General!B:AT,11,FALSE)=E73,1,0)</f>
        <v>0</v>
      </c>
      <c r="AK73" s="1">
        <f t="shared" si="8"/>
        <v>0</v>
      </c>
      <c r="AL73" s="1">
        <f t="shared" si="9"/>
        <v>0</v>
      </c>
      <c r="AM73" s="1">
        <f t="shared" si="10"/>
        <v>0</v>
      </c>
      <c r="AN73" s="1">
        <f t="shared" si="11"/>
        <v>0</v>
      </c>
      <c r="AO73" s="1">
        <f t="shared" si="6"/>
        <v>1</v>
      </c>
      <c r="AP73" s="1">
        <f t="shared" si="7"/>
        <v>1</v>
      </c>
      <c r="AQ73" s="1">
        <f>IF(IF(Y73&gt;AA73,VLOOKUP(A73,General!B:AT,11,FALSE),VLOOKUP(A73,General!B:AT,12,FALSE))=AI73,1,0)</f>
        <v>1</v>
      </c>
      <c r="AR73" s="1">
        <f>IF(VLOOKUP(A73,General!B:AT,11,FALSE)=E73,Y73-AA73,AA73-Y73)</f>
        <v>0</v>
      </c>
      <c r="AS73" s="1">
        <f>IF(IF(Z73&gt;AB73,VLOOKUP(A73,General!B:AT,11,FALSE),VLOOKUP(A73,General!B:AT,12,FALSE))=AI73,1,0)</f>
        <v>1</v>
      </c>
      <c r="AT73" s="1">
        <f>IF(VLOOKUP(A73,General!B:AT,11,FALSE)=E73,Z73-AB73,AB73-Z73)</f>
        <v>0</v>
      </c>
    </row>
    <row r="74" spans="1:46" ht="15" customHeight="1" x14ac:dyDescent="0.2">
      <c r="A74" s="1" t="s">
        <v>326</v>
      </c>
      <c r="B74" s="1">
        <v>17</v>
      </c>
      <c r="C74" s="1">
        <v>266026</v>
      </c>
      <c r="D74" s="1">
        <v>115.6611328125</v>
      </c>
      <c r="E74" s="1" t="s">
        <v>59</v>
      </c>
      <c r="F74" s="1" t="s">
        <v>319</v>
      </c>
      <c r="G74" s="1" t="s">
        <v>324</v>
      </c>
      <c r="H74" s="1" t="s">
        <v>322</v>
      </c>
      <c r="K74" s="1">
        <v>8</v>
      </c>
      <c r="L74" s="1">
        <v>3</v>
      </c>
      <c r="M74" s="1">
        <v>1</v>
      </c>
      <c r="N74" s="1">
        <v>1</v>
      </c>
      <c r="O74" s="1">
        <v>0</v>
      </c>
      <c r="P74" s="1">
        <v>0</v>
      </c>
      <c r="Q74" s="1">
        <v>1</v>
      </c>
      <c r="R74" s="1">
        <v>0</v>
      </c>
      <c r="S74" s="1">
        <v>114.4</v>
      </c>
      <c r="T74" s="1">
        <v>1027</v>
      </c>
      <c r="U74" s="1">
        <v>117</v>
      </c>
      <c r="V74" s="1">
        <v>0</v>
      </c>
      <c r="W74" s="1">
        <v>0</v>
      </c>
      <c r="X74" s="1">
        <v>0</v>
      </c>
      <c r="Y74" s="1">
        <v>19900</v>
      </c>
      <c r="Z74" s="1">
        <v>14300</v>
      </c>
      <c r="AA74" s="1">
        <v>13100</v>
      </c>
      <c r="AB74" s="1">
        <v>21500</v>
      </c>
      <c r="AC74" s="1">
        <v>11</v>
      </c>
      <c r="AD74" s="1">
        <v>8</v>
      </c>
      <c r="AE74" s="1">
        <v>5</v>
      </c>
      <c r="AF74" s="1">
        <v>0</v>
      </c>
      <c r="AG74" s="1">
        <v>0</v>
      </c>
      <c r="AH74" s="1">
        <v>2</v>
      </c>
      <c r="AI74" s="30" t="str">
        <f>VLOOKUP(A74,General!B:AT,19,FALSE)</f>
        <v>Natus Vincere</v>
      </c>
      <c r="AJ74" s="1">
        <f>IF(VLOOKUP(A74,General!B:AT,11,FALSE)=E74,1,0)</f>
        <v>1</v>
      </c>
      <c r="AK74" s="1">
        <f t="shared" si="8"/>
        <v>1</v>
      </c>
      <c r="AL74" s="1">
        <f t="shared" si="9"/>
        <v>0</v>
      </c>
      <c r="AM74" s="1">
        <f t="shared" si="10"/>
        <v>6800</v>
      </c>
      <c r="AN74" s="1">
        <f t="shared" si="11"/>
        <v>-7200</v>
      </c>
      <c r="AO74" s="1">
        <f t="shared" si="6"/>
        <v>0</v>
      </c>
      <c r="AP74" s="1">
        <f t="shared" si="7"/>
        <v>0</v>
      </c>
      <c r="AQ74" s="1">
        <f>IF(IF(Y74&gt;AA74,VLOOKUP(A74,General!B:AT,11,FALSE),VLOOKUP(A74,General!B:AT,12,FALSE))=AI74,1,0)</f>
        <v>0</v>
      </c>
      <c r="AR74" s="1">
        <f>IF(VLOOKUP(A74,General!B:AT,11,FALSE)=E74,Y74-AA74,AA74-Y74)</f>
        <v>6800</v>
      </c>
      <c r="AS74" s="1">
        <f>IF(IF(Z74&gt;AB74,VLOOKUP(A74,General!B:AT,11,FALSE),VLOOKUP(A74,General!B:AT,12,FALSE))=AI74,1,0)</f>
        <v>1</v>
      </c>
      <c r="AT74" s="1">
        <f>IF(VLOOKUP(A74,General!B:AT,11,FALSE)=E74,Z74-AB74,AB74-Z74)</f>
        <v>-7200</v>
      </c>
    </row>
    <row r="75" spans="1:46" ht="15" customHeight="1" x14ac:dyDescent="0.2">
      <c r="A75" s="1" t="s">
        <v>326</v>
      </c>
      <c r="B75" s="1">
        <v>18</v>
      </c>
      <c r="C75" s="1">
        <v>280837</v>
      </c>
      <c r="D75" s="1">
        <v>109.637939453125</v>
      </c>
      <c r="E75" s="1" t="s">
        <v>52</v>
      </c>
      <c r="F75" s="1" t="s">
        <v>315</v>
      </c>
      <c r="G75" s="1" t="s">
        <v>316</v>
      </c>
      <c r="H75" s="1" t="s">
        <v>323</v>
      </c>
      <c r="I75" s="1" t="s">
        <v>319</v>
      </c>
      <c r="J75" s="1" t="s">
        <v>59</v>
      </c>
      <c r="K75" s="1">
        <v>7</v>
      </c>
      <c r="L75" s="1">
        <v>5</v>
      </c>
      <c r="M75" s="1">
        <v>1</v>
      </c>
      <c r="N75" s="1">
        <v>0</v>
      </c>
      <c r="O75" s="1">
        <v>0</v>
      </c>
      <c r="P75" s="1">
        <v>0</v>
      </c>
      <c r="Q75" s="1">
        <v>2</v>
      </c>
      <c r="R75" s="1">
        <v>0</v>
      </c>
      <c r="S75" s="1">
        <v>108.1</v>
      </c>
      <c r="T75" s="1">
        <v>1002</v>
      </c>
      <c r="U75" s="1">
        <v>79</v>
      </c>
      <c r="V75" s="1">
        <v>0</v>
      </c>
      <c r="W75" s="1">
        <v>0</v>
      </c>
      <c r="X75" s="1">
        <v>0</v>
      </c>
      <c r="Y75" s="1">
        <v>8950</v>
      </c>
      <c r="Z75" s="1">
        <v>17800</v>
      </c>
      <c r="AA75" s="1">
        <v>18150</v>
      </c>
      <c r="AB75" s="1">
        <v>8350</v>
      </c>
      <c r="AC75" s="1">
        <v>7</v>
      </c>
      <c r="AD75" s="1">
        <v>1</v>
      </c>
      <c r="AE75" s="1">
        <v>2</v>
      </c>
      <c r="AF75" s="1">
        <v>0</v>
      </c>
      <c r="AG75" s="1">
        <v>0</v>
      </c>
      <c r="AH75" s="1">
        <v>0</v>
      </c>
      <c r="AI75" s="30" t="str">
        <f>VLOOKUP(A75,General!B:AT,19,FALSE)</f>
        <v>Natus Vincere</v>
      </c>
      <c r="AJ75" s="1">
        <f>IF(VLOOKUP(A75,General!B:AT,11,FALSE)=E75,1,0)</f>
        <v>0</v>
      </c>
      <c r="AK75" s="1">
        <f t="shared" si="8"/>
        <v>0</v>
      </c>
      <c r="AL75" s="1">
        <f t="shared" si="9"/>
        <v>1</v>
      </c>
      <c r="AM75" s="1">
        <f t="shared" si="10"/>
        <v>-9200</v>
      </c>
      <c r="AN75" s="1">
        <f t="shared" si="11"/>
        <v>9450</v>
      </c>
      <c r="AO75" s="1">
        <f t="shared" si="6"/>
        <v>1</v>
      </c>
      <c r="AP75" s="1">
        <f t="shared" si="7"/>
        <v>1</v>
      </c>
      <c r="AQ75" s="1">
        <f>IF(IF(Y75&gt;AA75,VLOOKUP(A75,General!B:AT,11,FALSE),VLOOKUP(A75,General!B:AT,12,FALSE))=AI75,1,0)</f>
        <v>1</v>
      </c>
      <c r="AR75" s="1">
        <f>IF(VLOOKUP(A75,General!B:AT,11,FALSE)=E75,Y75-AA75,AA75-Y75)</f>
        <v>9200</v>
      </c>
      <c r="AS75" s="1">
        <f>IF(IF(Z75&gt;AB75,VLOOKUP(A75,General!B:AT,11,FALSE),VLOOKUP(A75,General!B:AT,12,FALSE))=AI75,1,0)</f>
        <v>0</v>
      </c>
      <c r="AT75" s="1">
        <f>IF(VLOOKUP(A75,General!B:AT,11,FALSE)=E75,Z75-AB75,AB75-Z75)</f>
        <v>-9450</v>
      </c>
    </row>
    <row r="76" spans="1:46" ht="15" customHeight="1" x14ac:dyDescent="0.2">
      <c r="A76" s="1" t="s">
        <v>326</v>
      </c>
      <c r="B76" s="1">
        <v>19</v>
      </c>
      <c r="C76" s="1">
        <v>294876</v>
      </c>
      <c r="D76" s="1">
        <v>144.90087890625</v>
      </c>
      <c r="E76" s="1" t="s">
        <v>59</v>
      </c>
      <c r="F76" s="1" t="s">
        <v>319</v>
      </c>
      <c r="G76" s="1" t="s">
        <v>324</v>
      </c>
      <c r="H76" s="1" t="s">
        <v>318</v>
      </c>
      <c r="I76" s="1" t="s">
        <v>315</v>
      </c>
      <c r="J76" s="1" t="s">
        <v>52</v>
      </c>
      <c r="K76" s="1">
        <v>5</v>
      </c>
      <c r="L76" s="1">
        <v>3</v>
      </c>
      <c r="M76" s="1">
        <v>1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99.7</v>
      </c>
      <c r="T76" s="1">
        <v>920</v>
      </c>
      <c r="U76" s="1">
        <v>67</v>
      </c>
      <c r="V76" s="1">
        <v>1</v>
      </c>
      <c r="W76" s="1">
        <v>1</v>
      </c>
      <c r="X76" s="1">
        <v>0</v>
      </c>
      <c r="Y76" s="1">
        <v>18350</v>
      </c>
      <c r="Z76" s="1">
        <v>10250</v>
      </c>
      <c r="AA76" s="1">
        <v>10250</v>
      </c>
      <c r="AB76" s="1">
        <v>25650</v>
      </c>
      <c r="AC76" s="1">
        <v>7</v>
      </c>
      <c r="AD76" s="1">
        <v>7</v>
      </c>
      <c r="AE76" s="1">
        <v>5</v>
      </c>
      <c r="AF76" s="1">
        <v>1</v>
      </c>
      <c r="AG76" s="1">
        <v>0</v>
      </c>
      <c r="AH76" s="1">
        <v>1</v>
      </c>
      <c r="AI76" s="30" t="str">
        <f>VLOOKUP(A76,General!B:AT,19,FALSE)</f>
        <v>Natus Vincere</v>
      </c>
      <c r="AJ76" s="1">
        <f>IF(VLOOKUP(A76,General!B:AT,11,FALSE)=E76,1,0)</f>
        <v>1</v>
      </c>
      <c r="AK76" s="1">
        <f t="shared" si="8"/>
        <v>1</v>
      </c>
      <c r="AL76" s="1">
        <f t="shared" si="9"/>
        <v>0</v>
      </c>
      <c r="AM76" s="1">
        <f t="shared" si="10"/>
        <v>8100</v>
      </c>
      <c r="AN76" s="1">
        <f t="shared" si="11"/>
        <v>-15400</v>
      </c>
      <c r="AO76" s="1">
        <f t="shared" si="6"/>
        <v>0</v>
      </c>
      <c r="AP76" s="1">
        <f t="shared" si="7"/>
        <v>0</v>
      </c>
      <c r="AQ76" s="1">
        <f>IF(IF(Y76&gt;AA76,VLOOKUP(A76,General!B:AT,11,FALSE),VLOOKUP(A76,General!B:AT,12,FALSE))=AI76,1,0)</f>
        <v>0</v>
      </c>
      <c r="AR76" s="1">
        <f>IF(VLOOKUP(A76,General!B:AT,11,FALSE)=E76,Y76-AA76,AA76-Y76)</f>
        <v>8100</v>
      </c>
      <c r="AS76" s="1">
        <f>IF(IF(Z76&gt;AB76,VLOOKUP(A76,General!B:AT,11,FALSE),VLOOKUP(A76,General!B:AT,12,FALSE))=AI76,1,0)</f>
        <v>1</v>
      </c>
      <c r="AT76" s="1">
        <f>IF(VLOOKUP(A76,General!B:AT,11,FALSE)=E76,Z76-AB76,AB76-Z76)</f>
        <v>-15400</v>
      </c>
    </row>
    <row r="77" spans="1:46" ht="15" customHeight="1" x14ac:dyDescent="0.2">
      <c r="A77" s="1" t="s">
        <v>326</v>
      </c>
      <c r="B77" s="1">
        <v>20</v>
      </c>
      <c r="C77" s="1">
        <v>313419</v>
      </c>
      <c r="D77" s="1">
        <v>142.037841796875</v>
      </c>
      <c r="E77" s="1" t="s">
        <v>52</v>
      </c>
      <c r="F77" s="1" t="s">
        <v>315</v>
      </c>
      <c r="G77" s="1" t="s">
        <v>324</v>
      </c>
      <c r="H77" s="1" t="s">
        <v>322</v>
      </c>
      <c r="K77" s="1">
        <v>6</v>
      </c>
      <c r="L77" s="1">
        <v>4</v>
      </c>
      <c r="M77" s="1">
        <v>1</v>
      </c>
      <c r="N77" s="1">
        <v>0</v>
      </c>
      <c r="O77" s="1">
        <v>0</v>
      </c>
      <c r="P77" s="1">
        <v>0</v>
      </c>
      <c r="Q77" s="1">
        <v>1</v>
      </c>
      <c r="R77" s="1">
        <v>0</v>
      </c>
      <c r="S77" s="1">
        <v>96.3</v>
      </c>
      <c r="T77" s="1">
        <v>857</v>
      </c>
      <c r="U77" s="1">
        <v>106</v>
      </c>
      <c r="V77" s="1">
        <v>0</v>
      </c>
      <c r="W77" s="1">
        <v>0</v>
      </c>
      <c r="X77" s="1">
        <v>0</v>
      </c>
      <c r="Y77" s="1">
        <v>13100</v>
      </c>
      <c r="Z77" s="1">
        <v>23800</v>
      </c>
      <c r="AA77" s="1">
        <v>18600</v>
      </c>
      <c r="AB77" s="1">
        <v>21750</v>
      </c>
      <c r="AC77" s="1">
        <v>5</v>
      </c>
      <c r="AD77" s="1">
        <v>4</v>
      </c>
      <c r="AE77" s="1">
        <v>1</v>
      </c>
      <c r="AF77" s="1">
        <v>0</v>
      </c>
      <c r="AG77" s="1">
        <v>1</v>
      </c>
      <c r="AH77" s="1">
        <v>1</v>
      </c>
      <c r="AI77" s="30" t="str">
        <f>VLOOKUP(A77,General!B:AT,19,FALSE)</f>
        <v>Natus Vincere</v>
      </c>
      <c r="AJ77" s="1">
        <f>IF(VLOOKUP(A77,General!B:AT,11,FALSE)=E77,1,0)</f>
        <v>0</v>
      </c>
      <c r="AK77" s="1">
        <f t="shared" si="8"/>
        <v>0</v>
      </c>
      <c r="AL77" s="1">
        <f t="shared" si="9"/>
        <v>1</v>
      </c>
      <c r="AM77" s="1">
        <f t="shared" si="10"/>
        <v>-5500</v>
      </c>
      <c r="AN77" s="1">
        <f t="shared" si="11"/>
        <v>2050</v>
      </c>
      <c r="AO77" s="1">
        <f t="shared" si="6"/>
        <v>1</v>
      </c>
      <c r="AP77" s="1">
        <f t="shared" si="7"/>
        <v>1</v>
      </c>
      <c r="AQ77" s="1">
        <f>IF(IF(Y77&gt;AA77,VLOOKUP(A77,General!B:AT,11,FALSE),VLOOKUP(A77,General!B:AT,12,FALSE))=AI77,1,0)</f>
        <v>1</v>
      </c>
      <c r="AR77" s="1">
        <f>IF(VLOOKUP(A77,General!B:AT,11,FALSE)=E77,Y77-AA77,AA77-Y77)</f>
        <v>5500</v>
      </c>
      <c r="AS77" s="1">
        <f>IF(IF(Z77&gt;AB77,VLOOKUP(A77,General!B:AT,11,FALSE),VLOOKUP(A77,General!B:AT,12,FALSE))=AI77,1,0)</f>
        <v>0</v>
      </c>
      <c r="AT77" s="1">
        <f>IF(VLOOKUP(A77,General!B:AT,11,FALSE)=E77,Z77-AB77,AB77-Z77)</f>
        <v>-2050</v>
      </c>
    </row>
    <row r="78" spans="1:46" ht="15" customHeight="1" x14ac:dyDescent="0.2">
      <c r="A78" s="1" t="s">
        <v>326</v>
      </c>
      <c r="B78" s="1">
        <v>21</v>
      </c>
      <c r="C78" s="1">
        <v>331595</v>
      </c>
      <c r="D78" s="1">
        <v>60.302490234375</v>
      </c>
      <c r="E78" s="1" t="s">
        <v>52</v>
      </c>
      <c r="F78" s="1" t="s">
        <v>315</v>
      </c>
      <c r="G78" s="1" t="s">
        <v>316</v>
      </c>
      <c r="H78" s="1" t="s">
        <v>323</v>
      </c>
      <c r="I78" s="1" t="s">
        <v>315</v>
      </c>
      <c r="J78" s="1" t="s">
        <v>52</v>
      </c>
      <c r="K78" s="1">
        <v>6</v>
      </c>
      <c r="L78" s="1">
        <v>2</v>
      </c>
      <c r="M78" s="1">
        <v>2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149.80000000000001</v>
      </c>
      <c r="T78" s="1">
        <v>1372</v>
      </c>
      <c r="U78" s="1">
        <v>126</v>
      </c>
      <c r="V78" s="1">
        <v>0</v>
      </c>
      <c r="W78" s="1">
        <v>0</v>
      </c>
      <c r="X78" s="1">
        <v>0</v>
      </c>
      <c r="Y78" s="1">
        <v>22900</v>
      </c>
      <c r="Z78" s="1">
        <v>13800</v>
      </c>
      <c r="AA78" s="1">
        <v>9800</v>
      </c>
      <c r="AB78" s="1">
        <v>27850</v>
      </c>
      <c r="AC78" s="1">
        <v>6</v>
      </c>
      <c r="AD78" s="1">
        <v>5</v>
      </c>
      <c r="AE78" s="1">
        <v>2</v>
      </c>
      <c r="AF78" s="1">
        <v>0</v>
      </c>
      <c r="AG78" s="1">
        <v>0</v>
      </c>
      <c r="AH78" s="1">
        <v>1</v>
      </c>
      <c r="AI78" s="30" t="str">
        <f>VLOOKUP(A78,General!B:AT,19,FALSE)</f>
        <v>Natus Vincere</v>
      </c>
      <c r="AJ78" s="1">
        <f>IF(VLOOKUP(A78,General!B:AT,11,FALSE)=E78,1,0)</f>
        <v>0</v>
      </c>
      <c r="AK78" s="1">
        <f t="shared" si="8"/>
        <v>1</v>
      </c>
      <c r="AL78" s="1">
        <f t="shared" si="9"/>
        <v>0</v>
      </c>
      <c r="AM78" s="1">
        <f t="shared" si="10"/>
        <v>13100</v>
      </c>
      <c r="AN78" s="1">
        <f t="shared" si="11"/>
        <v>-14050</v>
      </c>
      <c r="AO78" s="1">
        <f t="shared" si="6"/>
        <v>1</v>
      </c>
      <c r="AP78" s="1">
        <f t="shared" si="7"/>
        <v>1</v>
      </c>
      <c r="AQ78" s="1">
        <f>IF(IF(Y78&gt;AA78,VLOOKUP(A78,General!B:AT,11,FALSE),VLOOKUP(A78,General!B:AT,12,FALSE))=AI78,1,0)</f>
        <v>0</v>
      </c>
      <c r="AR78" s="1">
        <f>IF(VLOOKUP(A78,General!B:AT,11,FALSE)=E78,Y78-AA78,AA78-Y78)</f>
        <v>-13100</v>
      </c>
      <c r="AS78" s="1">
        <f>IF(IF(Z78&gt;AB78,VLOOKUP(A78,General!B:AT,11,FALSE),VLOOKUP(A78,General!B:AT,12,FALSE))=AI78,1,0)</f>
        <v>1</v>
      </c>
      <c r="AT78" s="1">
        <f>IF(VLOOKUP(A78,General!B:AT,11,FALSE)=E78,Z78-AB78,AB78-Z78)</f>
        <v>14050</v>
      </c>
    </row>
    <row r="79" spans="1:46" x14ac:dyDescent="0.2">
      <c r="A79" s="1" t="s">
        <v>327</v>
      </c>
      <c r="B79" s="1">
        <v>1</v>
      </c>
      <c r="C79" s="1">
        <v>1801</v>
      </c>
      <c r="D79" s="1">
        <v>129.37628173828099</v>
      </c>
      <c r="E79" s="1" t="s">
        <v>52</v>
      </c>
      <c r="F79" s="1" t="s">
        <v>315</v>
      </c>
      <c r="G79" s="1" t="s">
        <v>316</v>
      </c>
      <c r="H79" s="1" t="s">
        <v>317</v>
      </c>
      <c r="K79" s="1">
        <v>7</v>
      </c>
      <c r="L79" s="1">
        <v>5</v>
      </c>
      <c r="M79" s="1">
        <v>1</v>
      </c>
      <c r="N79" s="1">
        <v>0</v>
      </c>
      <c r="O79" s="1">
        <v>0</v>
      </c>
      <c r="P79" s="1">
        <v>0</v>
      </c>
      <c r="Q79" s="1">
        <v>3</v>
      </c>
      <c r="R79" s="1">
        <v>0</v>
      </c>
      <c r="S79" s="1">
        <v>117.6</v>
      </c>
      <c r="T79" s="1">
        <v>1111</v>
      </c>
      <c r="U79" s="1">
        <v>65</v>
      </c>
      <c r="V79" s="1">
        <v>0</v>
      </c>
      <c r="W79" s="1">
        <v>0</v>
      </c>
      <c r="X79" s="1">
        <v>0</v>
      </c>
      <c r="Y79" s="1">
        <v>4000</v>
      </c>
      <c r="Z79" s="1">
        <v>4300</v>
      </c>
      <c r="AA79" s="1">
        <v>4000</v>
      </c>
      <c r="AB79" s="1">
        <v>4500</v>
      </c>
      <c r="AC79" s="1">
        <v>2</v>
      </c>
      <c r="AD79" s="1">
        <v>1</v>
      </c>
      <c r="AE79" s="1">
        <v>1</v>
      </c>
      <c r="AF79" s="1">
        <v>4</v>
      </c>
      <c r="AG79" s="1">
        <v>0</v>
      </c>
      <c r="AH79" s="1">
        <v>0</v>
      </c>
      <c r="AI79" s="30" t="str">
        <f>VLOOKUP(A79,General!B:AT,19,FALSE)</f>
        <v>Natus Vincere</v>
      </c>
      <c r="AJ79" s="1">
        <f>IF(VLOOKUP(A79,General!B:AT,11,FALSE)=E79,1,0)</f>
        <v>1</v>
      </c>
      <c r="AK79" s="1">
        <f t="shared" si="8"/>
        <v>0</v>
      </c>
      <c r="AL79" s="1">
        <f t="shared" si="9"/>
        <v>0</v>
      </c>
      <c r="AM79" s="1">
        <f t="shared" si="10"/>
        <v>0</v>
      </c>
      <c r="AN79" s="1">
        <f t="shared" si="11"/>
        <v>-200</v>
      </c>
      <c r="AO79" s="1">
        <f t="shared" si="6"/>
        <v>1</v>
      </c>
      <c r="AP79" s="1">
        <f t="shared" si="7"/>
        <v>1</v>
      </c>
      <c r="AQ79" s="1">
        <f>IF(IF(Y79&gt;AA79,VLOOKUP(A79,General!B:AT,11,FALSE),VLOOKUP(A79,General!B:AT,12,FALSE))=AI79,1,0)</f>
        <v>0</v>
      </c>
      <c r="AR79" s="1">
        <f>IF(VLOOKUP(A79,General!B:AT,11,FALSE)=E79,Y79-AA79,AA79-Y79)</f>
        <v>0</v>
      </c>
      <c r="AS79" s="1">
        <f>IF(IF(Z79&gt;AB79,VLOOKUP(A79,General!B:AT,11,FALSE),VLOOKUP(A79,General!B:AT,12,FALSE))=AI79,1,0)</f>
        <v>0</v>
      </c>
      <c r="AT79" s="1">
        <f>IF(VLOOKUP(A79,General!B:AT,11,FALSE)=E79,Z79-AB79,AB79-Z79)</f>
        <v>-200</v>
      </c>
    </row>
    <row r="80" spans="1:46" ht="15" customHeight="1" x14ac:dyDescent="0.2">
      <c r="A80" s="1" t="s">
        <v>327</v>
      </c>
      <c r="B80" s="1">
        <v>2</v>
      </c>
      <c r="C80" s="1">
        <v>18356</v>
      </c>
      <c r="D80" s="1">
        <v>72.092117309570298</v>
      </c>
      <c r="E80" s="1" t="s">
        <v>52</v>
      </c>
      <c r="F80" s="1" t="s">
        <v>315</v>
      </c>
      <c r="G80" s="1" t="s">
        <v>316</v>
      </c>
      <c r="H80" s="1" t="s">
        <v>320</v>
      </c>
      <c r="I80" s="1" t="s">
        <v>319</v>
      </c>
      <c r="J80" s="1" t="s">
        <v>59</v>
      </c>
      <c r="K80" s="1">
        <v>5</v>
      </c>
      <c r="L80" s="1">
        <v>2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90.2</v>
      </c>
      <c r="T80" s="1">
        <v>877</v>
      </c>
      <c r="U80" s="1">
        <v>25</v>
      </c>
      <c r="V80" s="1">
        <v>0</v>
      </c>
      <c r="W80" s="1">
        <v>0</v>
      </c>
      <c r="X80" s="1">
        <v>0</v>
      </c>
      <c r="Y80" s="1">
        <v>18450</v>
      </c>
      <c r="Z80" s="1">
        <v>21100</v>
      </c>
      <c r="AA80" s="1">
        <v>8100</v>
      </c>
      <c r="AB80" s="1">
        <v>3050</v>
      </c>
      <c r="AC80" s="1">
        <v>2</v>
      </c>
      <c r="AD80" s="1">
        <v>2</v>
      </c>
      <c r="AE80" s="1">
        <v>1</v>
      </c>
      <c r="AF80" s="1">
        <v>0</v>
      </c>
      <c r="AG80" s="1">
        <v>0</v>
      </c>
      <c r="AH80" s="1">
        <v>1</v>
      </c>
      <c r="AI80" s="30" t="str">
        <f>VLOOKUP(A80,General!B:AT,19,FALSE)</f>
        <v>Natus Vincere</v>
      </c>
      <c r="AJ80" s="1">
        <f>IF(VLOOKUP(A80,General!B:AT,11,FALSE)=E80,1,0)</f>
        <v>1</v>
      </c>
      <c r="AK80" s="1">
        <f t="shared" si="8"/>
        <v>1</v>
      </c>
      <c r="AL80" s="1">
        <f t="shared" si="9"/>
        <v>1</v>
      </c>
      <c r="AM80" s="1">
        <f t="shared" si="10"/>
        <v>10350</v>
      </c>
      <c r="AN80" s="1">
        <f t="shared" si="11"/>
        <v>18050</v>
      </c>
      <c r="AO80" s="1">
        <f t="shared" si="6"/>
        <v>1</v>
      </c>
      <c r="AP80" s="1">
        <f t="shared" si="7"/>
        <v>1</v>
      </c>
      <c r="AQ80" s="1">
        <f>IF(IF(Y80&gt;AA80,VLOOKUP(A80,General!B:AT,11,FALSE),VLOOKUP(A80,General!B:AT,12,FALSE))=AI80,1,0)</f>
        <v>1</v>
      </c>
      <c r="AR80" s="1">
        <f>IF(VLOOKUP(A80,General!B:AT,11,FALSE)=E80,Y80-AA80,AA80-Y80)</f>
        <v>10350</v>
      </c>
      <c r="AS80" s="1">
        <f>IF(IF(Z80&gt;AB80,VLOOKUP(A80,General!B:AT,11,FALSE),VLOOKUP(A80,General!B:AT,12,FALSE))=AI80,1,0)</f>
        <v>1</v>
      </c>
      <c r="AT80" s="1">
        <f>IF(VLOOKUP(A80,General!B:AT,11,FALSE)=E80,Z80-AB80,AB80-Z80)</f>
        <v>18050</v>
      </c>
    </row>
    <row r="81" spans="1:46" ht="15" customHeight="1" x14ac:dyDescent="0.2">
      <c r="A81" s="1" t="s">
        <v>327</v>
      </c>
      <c r="B81" s="1">
        <v>3</v>
      </c>
      <c r="C81" s="1">
        <v>27592</v>
      </c>
      <c r="D81" s="1">
        <v>51.018341064453097</v>
      </c>
      <c r="E81" s="1" t="s">
        <v>52</v>
      </c>
      <c r="F81" s="1" t="s">
        <v>315</v>
      </c>
      <c r="G81" s="1" t="s">
        <v>316</v>
      </c>
      <c r="H81" s="1" t="s">
        <v>320</v>
      </c>
      <c r="I81" s="1" t="s">
        <v>319</v>
      </c>
      <c r="J81" s="1" t="s">
        <v>59</v>
      </c>
      <c r="K81" s="1">
        <v>5</v>
      </c>
      <c r="L81" s="1">
        <v>3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86.2</v>
      </c>
      <c r="T81" s="1">
        <v>803</v>
      </c>
      <c r="U81" s="1">
        <v>59</v>
      </c>
      <c r="V81" s="1">
        <v>0</v>
      </c>
      <c r="W81" s="1">
        <v>0</v>
      </c>
      <c r="X81" s="1">
        <v>0</v>
      </c>
      <c r="Y81" s="1">
        <v>18850</v>
      </c>
      <c r="Z81" s="1">
        <v>24100</v>
      </c>
      <c r="AA81" s="1">
        <v>14650</v>
      </c>
      <c r="AB81" s="1">
        <v>1200</v>
      </c>
      <c r="AC81" s="1">
        <v>1</v>
      </c>
      <c r="AD81" s="1">
        <v>0</v>
      </c>
      <c r="AE81" s="1">
        <v>3</v>
      </c>
      <c r="AF81" s="1">
        <v>0</v>
      </c>
      <c r="AG81" s="1">
        <v>0</v>
      </c>
      <c r="AH81" s="1">
        <v>0</v>
      </c>
      <c r="AI81" s="30" t="str">
        <f>VLOOKUP(A81,General!B:AT,19,FALSE)</f>
        <v>Natus Vincere</v>
      </c>
      <c r="AJ81" s="1">
        <f>IF(VLOOKUP(A81,General!B:AT,11,FALSE)=E81,1,0)</f>
        <v>1</v>
      </c>
      <c r="AK81" s="1">
        <f t="shared" si="8"/>
        <v>1</v>
      </c>
      <c r="AL81" s="1">
        <f t="shared" si="9"/>
        <v>1</v>
      </c>
      <c r="AM81" s="1">
        <f t="shared" si="10"/>
        <v>4200</v>
      </c>
      <c r="AN81" s="1">
        <f t="shared" si="11"/>
        <v>22900</v>
      </c>
      <c r="AO81" s="1">
        <f t="shared" si="6"/>
        <v>1</v>
      </c>
      <c r="AP81" s="1">
        <f t="shared" si="7"/>
        <v>1</v>
      </c>
      <c r="AQ81" s="1">
        <f>IF(IF(Y81&gt;AA81,VLOOKUP(A81,General!B:AT,11,FALSE),VLOOKUP(A81,General!B:AT,12,FALSE))=AI81,1,0)</f>
        <v>1</v>
      </c>
      <c r="AR81" s="1">
        <f>IF(VLOOKUP(A81,General!B:AT,11,FALSE)=E81,Y81-AA81,AA81-Y81)</f>
        <v>4200</v>
      </c>
      <c r="AS81" s="1">
        <f>IF(IF(Z81&gt;AB81,VLOOKUP(A81,General!B:AT,11,FALSE),VLOOKUP(A81,General!B:AT,12,FALSE))=AI81,1,0)</f>
        <v>1</v>
      </c>
      <c r="AT81" s="1">
        <f>IF(VLOOKUP(A81,General!B:AT,11,FALSE)=E81,Z81-AB81,AB81-Z81)</f>
        <v>22900</v>
      </c>
    </row>
    <row r="82" spans="1:46" ht="15" customHeight="1" x14ac:dyDescent="0.2">
      <c r="A82" s="1" t="s">
        <v>327</v>
      </c>
      <c r="B82" s="1">
        <v>4</v>
      </c>
      <c r="C82" s="1">
        <v>34131</v>
      </c>
      <c r="D82" s="1">
        <v>142.04089355468801</v>
      </c>
      <c r="E82" s="1" t="s">
        <v>52</v>
      </c>
      <c r="F82" s="1" t="s">
        <v>315</v>
      </c>
      <c r="G82" s="1" t="s">
        <v>324</v>
      </c>
      <c r="H82" s="1" t="s">
        <v>322</v>
      </c>
      <c r="K82" s="1">
        <v>7</v>
      </c>
      <c r="L82" s="1">
        <v>1</v>
      </c>
      <c r="M82" s="1">
        <v>3</v>
      </c>
      <c r="N82" s="1">
        <v>0</v>
      </c>
      <c r="O82" s="1">
        <v>0</v>
      </c>
      <c r="P82" s="1">
        <v>0</v>
      </c>
      <c r="Q82" s="1">
        <v>3</v>
      </c>
      <c r="R82" s="1">
        <v>0</v>
      </c>
      <c r="S82" s="1">
        <v>99.7</v>
      </c>
      <c r="T82" s="1">
        <v>908</v>
      </c>
      <c r="U82" s="1">
        <v>89</v>
      </c>
      <c r="V82" s="1">
        <v>0</v>
      </c>
      <c r="W82" s="1">
        <v>0</v>
      </c>
      <c r="X82" s="1">
        <v>0</v>
      </c>
      <c r="Y82" s="1">
        <v>33900</v>
      </c>
      <c r="Z82" s="1">
        <v>31950</v>
      </c>
      <c r="AA82" s="1">
        <v>26050</v>
      </c>
      <c r="AB82" s="1">
        <v>25050</v>
      </c>
      <c r="AC82" s="1">
        <v>12</v>
      </c>
      <c r="AD82" s="1">
        <v>8</v>
      </c>
      <c r="AE82" s="1">
        <v>4</v>
      </c>
      <c r="AF82" s="1">
        <v>0</v>
      </c>
      <c r="AG82" s="1">
        <v>1</v>
      </c>
      <c r="AH82" s="1">
        <v>4</v>
      </c>
      <c r="AI82" s="30" t="str">
        <f>VLOOKUP(A82,General!B:AT,19,FALSE)</f>
        <v>Natus Vincere</v>
      </c>
      <c r="AJ82" s="1">
        <f>IF(VLOOKUP(A82,General!B:AT,11,FALSE)=E82,1,0)</f>
        <v>1</v>
      </c>
      <c r="AK82" s="1">
        <f t="shared" si="8"/>
        <v>1</v>
      </c>
      <c r="AL82" s="1">
        <f t="shared" si="9"/>
        <v>1</v>
      </c>
      <c r="AM82" s="1">
        <f t="shared" si="10"/>
        <v>7850</v>
      </c>
      <c r="AN82" s="1">
        <f t="shared" si="11"/>
        <v>6900</v>
      </c>
      <c r="AO82" s="1">
        <f t="shared" si="6"/>
        <v>1</v>
      </c>
      <c r="AP82" s="1">
        <f t="shared" si="7"/>
        <v>1</v>
      </c>
      <c r="AQ82" s="1">
        <f>IF(IF(Y82&gt;AA82,VLOOKUP(A82,General!B:AT,11,FALSE),VLOOKUP(A82,General!B:AT,12,FALSE))=AI82,1,0)</f>
        <v>1</v>
      </c>
      <c r="AR82" s="1">
        <f>IF(VLOOKUP(A82,General!B:AT,11,FALSE)=E82,Y82-AA82,AA82-Y82)</f>
        <v>7850</v>
      </c>
      <c r="AS82" s="1">
        <f>IF(IF(Z82&gt;AB82,VLOOKUP(A82,General!B:AT,11,FALSE),VLOOKUP(A82,General!B:AT,12,FALSE))=AI82,1,0)</f>
        <v>1</v>
      </c>
      <c r="AT82" s="1">
        <f>IF(VLOOKUP(A82,General!B:AT,11,FALSE)=E82,Z82-AB82,AB82-Z82)</f>
        <v>6900</v>
      </c>
    </row>
    <row r="83" spans="1:46" ht="15" customHeight="1" x14ac:dyDescent="0.2">
      <c r="A83" s="1" t="s">
        <v>327</v>
      </c>
      <c r="B83" s="1">
        <v>5</v>
      </c>
      <c r="C83" s="1">
        <v>52307</v>
      </c>
      <c r="D83" s="1">
        <v>106.28424072265599</v>
      </c>
      <c r="E83" s="1" t="s">
        <v>52</v>
      </c>
      <c r="F83" s="1" t="s">
        <v>315</v>
      </c>
      <c r="G83" s="1" t="s">
        <v>321</v>
      </c>
      <c r="H83" s="1" t="s">
        <v>320</v>
      </c>
      <c r="I83" s="1" t="s">
        <v>319</v>
      </c>
      <c r="J83" s="1" t="s">
        <v>59</v>
      </c>
      <c r="K83" s="1">
        <v>8</v>
      </c>
      <c r="L83" s="1">
        <v>4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0</v>
      </c>
      <c r="S83" s="1">
        <v>123.8</v>
      </c>
      <c r="T83" s="1">
        <v>1167</v>
      </c>
      <c r="U83" s="1">
        <v>66</v>
      </c>
      <c r="V83" s="1">
        <v>0</v>
      </c>
      <c r="W83" s="1">
        <v>1</v>
      </c>
      <c r="X83" s="1">
        <v>1</v>
      </c>
      <c r="Y83" s="1">
        <v>39600</v>
      </c>
      <c r="Z83" s="1">
        <v>32250</v>
      </c>
      <c r="AA83" s="1">
        <v>14300</v>
      </c>
      <c r="AB83" s="1">
        <v>5500</v>
      </c>
      <c r="AC83" s="1">
        <v>6</v>
      </c>
      <c r="AD83" s="1">
        <v>2</v>
      </c>
      <c r="AE83" s="1">
        <v>2</v>
      </c>
      <c r="AF83" s="1">
        <v>0</v>
      </c>
      <c r="AG83" s="1">
        <v>0</v>
      </c>
      <c r="AH83" s="1">
        <v>4</v>
      </c>
      <c r="AI83" s="30" t="str">
        <f>VLOOKUP(A83,General!B:AT,19,FALSE)</f>
        <v>Natus Vincere</v>
      </c>
      <c r="AJ83" s="1">
        <f>IF(VLOOKUP(A83,General!B:AT,11,FALSE)=E83,1,0)</f>
        <v>1</v>
      </c>
      <c r="AK83" s="1">
        <f t="shared" si="8"/>
        <v>1</v>
      </c>
      <c r="AL83" s="1">
        <f t="shared" si="9"/>
        <v>1</v>
      </c>
      <c r="AM83" s="1">
        <f t="shared" si="10"/>
        <v>25300</v>
      </c>
      <c r="AN83" s="1">
        <f t="shared" si="11"/>
        <v>26750</v>
      </c>
      <c r="AO83" s="1">
        <f t="shared" si="6"/>
        <v>1</v>
      </c>
      <c r="AP83" s="1">
        <f t="shared" si="7"/>
        <v>1</v>
      </c>
      <c r="AQ83" s="1">
        <f>IF(IF(Y83&gt;AA83,VLOOKUP(A83,General!B:AT,11,FALSE),VLOOKUP(A83,General!B:AT,12,FALSE))=AI83,1,0)</f>
        <v>1</v>
      </c>
      <c r="AR83" s="1">
        <f>IF(VLOOKUP(A83,General!B:AT,11,FALSE)=E83,Y83-AA83,AA83-Y83)</f>
        <v>25300</v>
      </c>
      <c r="AS83" s="1">
        <f>IF(IF(Z83&gt;AB83,VLOOKUP(A83,General!B:AT,11,FALSE),VLOOKUP(A83,General!B:AT,12,FALSE))=AI83,1,0)</f>
        <v>1</v>
      </c>
      <c r="AT83" s="1">
        <f>IF(VLOOKUP(A83,General!B:AT,11,FALSE)=E83,Z83-AB83,AB83-Z83)</f>
        <v>26750</v>
      </c>
    </row>
    <row r="84" spans="1:46" ht="15" customHeight="1" x14ac:dyDescent="0.2">
      <c r="A84" s="1" t="s">
        <v>327</v>
      </c>
      <c r="B84" s="1">
        <v>6</v>
      </c>
      <c r="C84" s="1">
        <v>65916</v>
      </c>
      <c r="D84" s="1">
        <v>175.23956298828099</v>
      </c>
      <c r="E84" s="1" t="s">
        <v>59</v>
      </c>
      <c r="F84" s="1" t="s">
        <v>319</v>
      </c>
      <c r="G84" s="1" t="s">
        <v>324</v>
      </c>
      <c r="H84" s="1" t="s">
        <v>322</v>
      </c>
      <c r="K84" s="1">
        <v>3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71.5</v>
      </c>
      <c r="T84" s="1">
        <v>621</v>
      </c>
      <c r="U84" s="1">
        <v>71</v>
      </c>
      <c r="V84" s="1">
        <v>1</v>
      </c>
      <c r="W84" s="1">
        <v>1</v>
      </c>
      <c r="X84" s="1">
        <v>0</v>
      </c>
      <c r="Y84" s="1">
        <v>37050</v>
      </c>
      <c r="Z84" s="1">
        <v>30950</v>
      </c>
      <c r="AA84" s="1">
        <v>34900</v>
      </c>
      <c r="AB84" s="1">
        <v>26650</v>
      </c>
      <c r="AC84" s="1">
        <v>17</v>
      </c>
      <c r="AD84" s="1">
        <v>9</v>
      </c>
      <c r="AE84" s="1">
        <v>4</v>
      </c>
      <c r="AF84" s="1">
        <v>0</v>
      </c>
      <c r="AG84" s="1">
        <v>3</v>
      </c>
      <c r="AH84" s="1">
        <v>3</v>
      </c>
      <c r="AI84" s="30" t="str">
        <f>VLOOKUP(A84,General!B:AT,19,FALSE)</f>
        <v>Natus Vincere</v>
      </c>
      <c r="AJ84" s="1">
        <f>IF(VLOOKUP(A84,General!B:AT,11,FALSE)=E84,1,0)</f>
        <v>0</v>
      </c>
      <c r="AK84" s="1">
        <f t="shared" si="8"/>
        <v>1</v>
      </c>
      <c r="AL84" s="1">
        <f t="shared" si="9"/>
        <v>1</v>
      </c>
      <c r="AM84" s="1">
        <f t="shared" si="10"/>
        <v>2150</v>
      </c>
      <c r="AN84" s="1">
        <f t="shared" si="11"/>
        <v>4300</v>
      </c>
      <c r="AO84" s="1">
        <f t="shared" si="6"/>
        <v>0</v>
      </c>
      <c r="AP84" s="1">
        <f t="shared" si="7"/>
        <v>0</v>
      </c>
      <c r="AQ84" s="1">
        <f>IF(IF(Y84&gt;AA84,VLOOKUP(A84,General!B:AT,11,FALSE),VLOOKUP(A84,General!B:AT,12,FALSE))=AI84,1,0)</f>
        <v>1</v>
      </c>
      <c r="AR84" s="1">
        <f>IF(VLOOKUP(A84,General!B:AT,11,FALSE)=E84,Y84-AA84,AA84-Y84)</f>
        <v>-2150</v>
      </c>
      <c r="AS84" s="1">
        <f>IF(IF(Z84&gt;AB84,VLOOKUP(A84,General!B:AT,11,FALSE),VLOOKUP(A84,General!B:AT,12,FALSE))=AI84,1,0)</f>
        <v>1</v>
      </c>
      <c r="AT84" s="1">
        <f>IF(VLOOKUP(A84,General!B:AT,11,FALSE)=E84,Z84-AB84,AB84-Z84)</f>
        <v>-4300</v>
      </c>
    </row>
    <row r="85" spans="1:46" ht="15" customHeight="1" x14ac:dyDescent="0.2">
      <c r="A85" s="1" t="s">
        <v>327</v>
      </c>
      <c r="B85" s="1">
        <v>7</v>
      </c>
      <c r="C85" s="1">
        <v>88340</v>
      </c>
      <c r="D85" s="1">
        <v>166.54876708984401</v>
      </c>
      <c r="E85" s="1" t="s">
        <v>59</v>
      </c>
      <c r="F85" s="1" t="s">
        <v>319</v>
      </c>
      <c r="G85" s="1" t="s">
        <v>324</v>
      </c>
      <c r="H85" s="1" t="s">
        <v>322</v>
      </c>
      <c r="K85" s="1">
        <v>5</v>
      </c>
      <c r="L85" s="1">
        <v>3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94.6</v>
      </c>
      <c r="T85" s="1">
        <v>821</v>
      </c>
      <c r="U85" s="1">
        <v>95</v>
      </c>
      <c r="V85" s="1">
        <v>1</v>
      </c>
      <c r="W85" s="1">
        <v>1</v>
      </c>
      <c r="X85" s="1">
        <v>0</v>
      </c>
      <c r="Y85" s="1">
        <v>25350</v>
      </c>
      <c r="Z85" s="1">
        <v>27550</v>
      </c>
      <c r="AA85" s="1">
        <v>27950</v>
      </c>
      <c r="AB85" s="1">
        <v>26650</v>
      </c>
      <c r="AC85" s="1">
        <v>11</v>
      </c>
      <c r="AD85" s="1">
        <v>8</v>
      </c>
      <c r="AE85" s="1">
        <v>2</v>
      </c>
      <c r="AF85" s="1">
        <v>0</v>
      </c>
      <c r="AG85" s="1">
        <v>4</v>
      </c>
      <c r="AH85" s="1">
        <v>3</v>
      </c>
      <c r="AI85" s="30" t="str">
        <f>VLOOKUP(A85,General!B:AT,19,FALSE)</f>
        <v>Natus Vincere</v>
      </c>
      <c r="AJ85" s="1">
        <f>IF(VLOOKUP(A85,General!B:AT,11,FALSE)=E85,1,0)</f>
        <v>0</v>
      </c>
      <c r="AK85" s="1">
        <f t="shared" si="8"/>
        <v>0</v>
      </c>
      <c r="AL85" s="1">
        <f t="shared" si="9"/>
        <v>1</v>
      </c>
      <c r="AM85" s="1">
        <f t="shared" si="10"/>
        <v>-2600</v>
      </c>
      <c r="AN85" s="1">
        <f t="shared" si="11"/>
        <v>900</v>
      </c>
      <c r="AO85" s="1">
        <f t="shared" si="6"/>
        <v>0</v>
      </c>
      <c r="AP85" s="1">
        <f t="shared" si="7"/>
        <v>0</v>
      </c>
      <c r="AQ85" s="1">
        <f>IF(IF(Y85&gt;AA85,VLOOKUP(A85,General!B:AT,11,FALSE),VLOOKUP(A85,General!B:AT,12,FALSE))=AI85,1,0)</f>
        <v>0</v>
      </c>
      <c r="AR85" s="1">
        <f>IF(VLOOKUP(A85,General!B:AT,11,FALSE)=E85,Y85-AA85,AA85-Y85)</f>
        <v>2600</v>
      </c>
      <c r="AS85" s="1">
        <f>IF(IF(Z85&gt;AB85,VLOOKUP(A85,General!B:AT,11,FALSE),VLOOKUP(A85,General!B:AT,12,FALSE))=AI85,1,0)</f>
        <v>1</v>
      </c>
      <c r="AT85" s="1">
        <f>IF(VLOOKUP(A85,General!B:AT,11,FALSE)=E85,Z85-AB85,AB85-Z85)</f>
        <v>-900</v>
      </c>
    </row>
    <row r="86" spans="1:46" ht="15" customHeight="1" x14ac:dyDescent="0.2">
      <c r="A86" s="1" t="s">
        <v>327</v>
      </c>
      <c r="B86" s="1">
        <v>8</v>
      </c>
      <c r="C86" s="1">
        <v>109653</v>
      </c>
      <c r="D86" s="1">
        <v>152.71862792968801</v>
      </c>
      <c r="E86" s="1" t="s">
        <v>59</v>
      </c>
      <c r="F86" s="1" t="s">
        <v>319</v>
      </c>
      <c r="G86" s="1" t="s">
        <v>324</v>
      </c>
      <c r="H86" s="1" t="s">
        <v>320</v>
      </c>
      <c r="I86" s="1" t="s">
        <v>315</v>
      </c>
      <c r="J86" s="1" t="s">
        <v>52</v>
      </c>
      <c r="K86" s="1">
        <v>4</v>
      </c>
      <c r="L86" s="1">
        <v>4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81.900000000000006</v>
      </c>
      <c r="T86" s="1">
        <v>657</v>
      </c>
      <c r="U86" s="1">
        <v>16</v>
      </c>
      <c r="V86" s="1">
        <v>1</v>
      </c>
      <c r="W86" s="1">
        <v>1</v>
      </c>
      <c r="X86" s="1">
        <v>0</v>
      </c>
      <c r="Y86" s="1">
        <v>14400</v>
      </c>
      <c r="Z86" s="1">
        <v>2850</v>
      </c>
      <c r="AA86" s="1">
        <v>41400</v>
      </c>
      <c r="AB86" s="1">
        <v>27150</v>
      </c>
      <c r="AC86" s="1">
        <v>9</v>
      </c>
      <c r="AD86" s="1">
        <v>5</v>
      </c>
      <c r="AE86" s="1">
        <v>0</v>
      </c>
      <c r="AF86" s="1">
        <v>0</v>
      </c>
      <c r="AG86" s="1">
        <v>5</v>
      </c>
      <c r="AH86" s="1">
        <v>0</v>
      </c>
      <c r="AI86" s="30" t="str">
        <f>VLOOKUP(A86,General!B:AT,19,FALSE)</f>
        <v>Natus Vincere</v>
      </c>
      <c r="AJ86" s="1">
        <f>IF(VLOOKUP(A86,General!B:AT,11,FALSE)=E86,1,0)</f>
        <v>0</v>
      </c>
      <c r="AK86" s="1">
        <f t="shared" si="8"/>
        <v>0</v>
      </c>
      <c r="AL86" s="1">
        <f t="shared" si="9"/>
        <v>0</v>
      </c>
      <c r="AM86" s="1">
        <f t="shared" si="10"/>
        <v>-27000</v>
      </c>
      <c r="AN86" s="1">
        <f t="shared" si="11"/>
        <v>-24300</v>
      </c>
      <c r="AO86" s="1">
        <f t="shared" si="6"/>
        <v>0</v>
      </c>
      <c r="AP86" s="1">
        <f t="shared" si="7"/>
        <v>0</v>
      </c>
      <c r="AQ86" s="1">
        <f>IF(IF(Y86&gt;AA86,VLOOKUP(A86,General!B:AT,11,FALSE),VLOOKUP(A86,General!B:AT,12,FALSE))=AI86,1,0)</f>
        <v>0</v>
      </c>
      <c r="AR86" s="1">
        <f>IF(VLOOKUP(A86,General!B:AT,11,FALSE)=E86,Y86-AA86,AA86-Y86)</f>
        <v>27000</v>
      </c>
      <c r="AS86" s="1">
        <f>IF(IF(Z86&gt;AB86,VLOOKUP(A86,General!B:AT,11,FALSE),VLOOKUP(A86,General!B:AT,12,FALSE))=AI86,1,0)</f>
        <v>0</v>
      </c>
      <c r="AT86" s="1">
        <f>IF(VLOOKUP(A86,General!B:AT,11,FALSE)=E86,Z86-AB86,AB86-Z86)</f>
        <v>24300</v>
      </c>
    </row>
    <row r="87" spans="1:46" ht="15" customHeight="1" x14ac:dyDescent="0.2">
      <c r="A87" s="1" t="s">
        <v>327</v>
      </c>
      <c r="B87" s="1">
        <v>9</v>
      </c>
      <c r="C87" s="1">
        <v>129199</v>
      </c>
      <c r="D87" s="1">
        <v>172.90057373046901</v>
      </c>
      <c r="E87" s="1" t="s">
        <v>59</v>
      </c>
      <c r="F87" s="1" t="s">
        <v>319</v>
      </c>
      <c r="G87" s="1" t="s">
        <v>324</v>
      </c>
      <c r="H87" s="1" t="s">
        <v>322</v>
      </c>
      <c r="K87" s="1">
        <v>4</v>
      </c>
      <c r="L87" s="1">
        <v>2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77</v>
      </c>
      <c r="T87" s="1">
        <v>628</v>
      </c>
      <c r="U87" s="1">
        <v>87</v>
      </c>
      <c r="V87" s="1">
        <v>1</v>
      </c>
      <c r="W87" s="1">
        <v>1</v>
      </c>
      <c r="X87" s="1">
        <v>0</v>
      </c>
      <c r="Y87" s="1">
        <v>23750</v>
      </c>
      <c r="Z87" s="1">
        <v>24500</v>
      </c>
      <c r="AA87" s="1">
        <v>55300</v>
      </c>
      <c r="AB87" s="1">
        <v>27950</v>
      </c>
      <c r="AC87" s="1">
        <v>14</v>
      </c>
      <c r="AD87" s="1">
        <v>8</v>
      </c>
      <c r="AE87" s="1">
        <v>2</v>
      </c>
      <c r="AF87" s="1">
        <v>1</v>
      </c>
      <c r="AG87" s="1">
        <v>5</v>
      </c>
      <c r="AH87" s="1">
        <v>0</v>
      </c>
      <c r="AI87" s="30" t="str">
        <f>VLOOKUP(A87,General!B:AT,19,FALSE)</f>
        <v>Natus Vincere</v>
      </c>
      <c r="AJ87" s="1">
        <f>IF(VLOOKUP(A87,General!B:AT,11,FALSE)=E87,1,0)</f>
        <v>0</v>
      </c>
      <c r="AK87" s="1">
        <f t="shared" si="8"/>
        <v>0</v>
      </c>
      <c r="AL87" s="1">
        <f t="shared" si="9"/>
        <v>0</v>
      </c>
      <c r="AM87" s="1">
        <f t="shared" si="10"/>
        <v>-31550</v>
      </c>
      <c r="AN87" s="1">
        <f t="shared" si="11"/>
        <v>-3450</v>
      </c>
      <c r="AO87" s="1">
        <f t="shared" si="6"/>
        <v>0</v>
      </c>
      <c r="AP87" s="1">
        <f t="shared" si="7"/>
        <v>0</v>
      </c>
      <c r="AQ87" s="1">
        <f>IF(IF(Y87&gt;AA87,VLOOKUP(A87,General!B:AT,11,FALSE),VLOOKUP(A87,General!B:AT,12,FALSE))=AI87,1,0)</f>
        <v>0</v>
      </c>
      <c r="AR87" s="1">
        <f>IF(VLOOKUP(A87,General!B:AT,11,FALSE)=E87,Y87-AA87,AA87-Y87)</f>
        <v>31550</v>
      </c>
      <c r="AS87" s="1">
        <f>IF(IF(Z87&gt;AB87,VLOOKUP(A87,General!B:AT,11,FALSE),VLOOKUP(A87,General!B:AT,12,FALSE))=AI87,1,0)</f>
        <v>0</v>
      </c>
      <c r="AT87" s="1">
        <f>IF(VLOOKUP(A87,General!B:AT,11,FALSE)=E87,Z87-AB87,AB87-Z87)</f>
        <v>3450</v>
      </c>
    </row>
    <row r="88" spans="1:46" ht="15" customHeight="1" x14ac:dyDescent="0.2">
      <c r="A88" s="1" t="s">
        <v>327</v>
      </c>
      <c r="B88" s="1">
        <v>10</v>
      </c>
      <c r="C88" s="1">
        <v>151323</v>
      </c>
      <c r="D88" s="1">
        <v>137.44909667968801</v>
      </c>
      <c r="E88" s="1" t="s">
        <v>59</v>
      </c>
      <c r="F88" s="1" t="s">
        <v>319</v>
      </c>
      <c r="G88" s="1" t="s">
        <v>324</v>
      </c>
      <c r="H88" s="1" t="s">
        <v>322</v>
      </c>
      <c r="K88" s="1">
        <v>8</v>
      </c>
      <c r="L88" s="1">
        <v>3</v>
      </c>
      <c r="M88" s="1">
        <v>1</v>
      </c>
      <c r="N88" s="1">
        <v>1</v>
      </c>
      <c r="O88" s="1">
        <v>0</v>
      </c>
      <c r="P88" s="1">
        <v>0</v>
      </c>
      <c r="Q88" s="1">
        <v>3</v>
      </c>
      <c r="R88" s="1">
        <v>0</v>
      </c>
      <c r="S88" s="1">
        <v>125.7</v>
      </c>
      <c r="T88" s="1">
        <v>1136</v>
      </c>
      <c r="U88" s="1">
        <v>121</v>
      </c>
      <c r="V88" s="1">
        <v>0</v>
      </c>
      <c r="W88" s="1">
        <v>1</v>
      </c>
      <c r="X88" s="1">
        <v>0</v>
      </c>
      <c r="Y88" s="1">
        <v>15450</v>
      </c>
      <c r="Z88" s="1">
        <v>24550</v>
      </c>
      <c r="AA88" s="1">
        <v>67150</v>
      </c>
      <c r="AB88" s="1">
        <v>27850</v>
      </c>
      <c r="AC88" s="1">
        <v>11</v>
      </c>
      <c r="AD88" s="1">
        <v>7</v>
      </c>
      <c r="AE88" s="1">
        <v>3</v>
      </c>
      <c r="AF88" s="1">
        <v>0</v>
      </c>
      <c r="AG88" s="1">
        <v>4</v>
      </c>
      <c r="AH88" s="1">
        <v>2</v>
      </c>
      <c r="AI88" s="30" t="str">
        <f>VLOOKUP(A88,General!B:AT,19,FALSE)</f>
        <v>Natus Vincere</v>
      </c>
      <c r="AJ88" s="1">
        <f>IF(VLOOKUP(A88,General!B:AT,11,FALSE)=E88,1,0)</f>
        <v>0</v>
      </c>
      <c r="AK88" s="1">
        <f t="shared" si="8"/>
        <v>0</v>
      </c>
      <c r="AL88" s="1">
        <f t="shared" si="9"/>
        <v>0</v>
      </c>
      <c r="AM88" s="1">
        <f t="shared" si="10"/>
        <v>-51700</v>
      </c>
      <c r="AN88" s="1">
        <f t="shared" si="11"/>
        <v>-3300</v>
      </c>
      <c r="AO88" s="1">
        <f t="shared" si="6"/>
        <v>0</v>
      </c>
      <c r="AP88" s="1">
        <f t="shared" si="7"/>
        <v>0</v>
      </c>
      <c r="AQ88" s="1">
        <f>IF(IF(Y88&gt;AA88,VLOOKUP(A88,General!B:AT,11,FALSE),VLOOKUP(A88,General!B:AT,12,FALSE))=AI88,1,0)</f>
        <v>0</v>
      </c>
      <c r="AR88" s="1">
        <f>IF(VLOOKUP(A88,General!B:AT,11,FALSE)=E88,Y88-AA88,AA88-Y88)</f>
        <v>51700</v>
      </c>
      <c r="AS88" s="1">
        <f>IF(IF(Z88&gt;AB88,VLOOKUP(A88,General!B:AT,11,FALSE),VLOOKUP(A88,General!B:AT,12,FALSE))=AI88,1,0)</f>
        <v>0</v>
      </c>
      <c r="AT88" s="1">
        <f>IF(VLOOKUP(A88,General!B:AT,11,FALSE)=E88,Z88-AB88,AB88-Z88)</f>
        <v>3300</v>
      </c>
    </row>
    <row r="89" spans="1:46" ht="15" customHeight="1" x14ac:dyDescent="0.2">
      <c r="A89" s="1" t="s">
        <v>327</v>
      </c>
      <c r="B89" s="1">
        <v>11</v>
      </c>
      <c r="C89" s="1">
        <v>168916</v>
      </c>
      <c r="D89" s="1">
        <v>110.891723632813</v>
      </c>
      <c r="E89" s="1" t="s">
        <v>52</v>
      </c>
      <c r="F89" s="1" t="s">
        <v>315</v>
      </c>
      <c r="G89" s="1" t="s">
        <v>316</v>
      </c>
      <c r="H89" s="1" t="s">
        <v>322</v>
      </c>
      <c r="K89" s="1">
        <v>8</v>
      </c>
      <c r="L89" s="1">
        <v>1</v>
      </c>
      <c r="M89" s="1">
        <v>2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1">
        <v>124.3</v>
      </c>
      <c r="T89" s="1">
        <v>1103</v>
      </c>
      <c r="U89" s="1">
        <v>140</v>
      </c>
      <c r="V89" s="1">
        <v>0</v>
      </c>
      <c r="W89" s="1">
        <v>0</v>
      </c>
      <c r="X89" s="1">
        <v>0</v>
      </c>
      <c r="Y89" s="1">
        <v>21100</v>
      </c>
      <c r="Z89" s="1">
        <v>21250</v>
      </c>
      <c r="AA89" s="1">
        <v>71950</v>
      </c>
      <c r="AB89" s="1">
        <v>27850</v>
      </c>
      <c r="AC89" s="1">
        <v>4</v>
      </c>
      <c r="AD89" s="1">
        <v>2</v>
      </c>
      <c r="AE89" s="1">
        <v>0</v>
      </c>
      <c r="AF89" s="1">
        <v>0</v>
      </c>
      <c r="AG89" s="1">
        <v>4</v>
      </c>
      <c r="AH89" s="1">
        <v>0</v>
      </c>
      <c r="AI89" s="30" t="str">
        <f>VLOOKUP(A89,General!B:AT,19,FALSE)</f>
        <v>Natus Vincere</v>
      </c>
      <c r="AJ89" s="1">
        <f>IF(VLOOKUP(A89,General!B:AT,11,FALSE)=E89,1,0)</f>
        <v>1</v>
      </c>
      <c r="AK89" s="1">
        <f t="shared" si="8"/>
        <v>0</v>
      </c>
      <c r="AL89" s="1">
        <f t="shared" si="9"/>
        <v>0</v>
      </c>
      <c r="AM89" s="1">
        <f t="shared" si="10"/>
        <v>-50850</v>
      </c>
      <c r="AN89" s="1">
        <f t="shared" si="11"/>
        <v>-6600</v>
      </c>
      <c r="AO89" s="1">
        <f t="shared" si="6"/>
        <v>1</v>
      </c>
      <c r="AP89" s="1">
        <f t="shared" si="7"/>
        <v>1</v>
      </c>
      <c r="AQ89" s="1">
        <f>IF(IF(Y89&gt;AA89,VLOOKUP(A89,General!B:AT,11,FALSE),VLOOKUP(A89,General!B:AT,12,FALSE))=AI89,1,0)</f>
        <v>0</v>
      </c>
      <c r="AR89" s="1">
        <f>IF(VLOOKUP(A89,General!B:AT,11,FALSE)=E89,Y89-AA89,AA89-Y89)</f>
        <v>-50850</v>
      </c>
      <c r="AS89" s="1">
        <f>IF(IF(Z89&gt;AB89,VLOOKUP(A89,General!B:AT,11,FALSE),VLOOKUP(A89,General!B:AT,12,FALSE))=AI89,1,0)</f>
        <v>0</v>
      </c>
      <c r="AT89" s="1">
        <f>IF(VLOOKUP(A89,General!B:AT,11,FALSE)=E89,Z89-AB89,AB89-Z89)</f>
        <v>-6600</v>
      </c>
    </row>
    <row r="90" spans="1:46" ht="15" customHeight="1" x14ac:dyDescent="0.2">
      <c r="A90" s="1" t="s">
        <v>327</v>
      </c>
      <c r="B90" s="1">
        <v>12</v>
      </c>
      <c r="C90" s="1">
        <v>183112</v>
      </c>
      <c r="D90" s="1">
        <v>172.78332519531301</v>
      </c>
      <c r="E90" s="1" t="s">
        <v>59</v>
      </c>
      <c r="F90" s="1" t="s">
        <v>319</v>
      </c>
      <c r="G90" s="1" t="s">
        <v>324</v>
      </c>
      <c r="H90" s="1" t="s">
        <v>322</v>
      </c>
      <c r="K90" s="1">
        <v>5</v>
      </c>
      <c r="L90" s="1">
        <v>3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133.19999999999999</v>
      </c>
      <c r="T90" s="1">
        <v>1013</v>
      </c>
      <c r="U90" s="1">
        <v>94</v>
      </c>
      <c r="V90" s="1">
        <v>1</v>
      </c>
      <c r="W90" s="1">
        <v>1</v>
      </c>
      <c r="X90" s="1">
        <v>0</v>
      </c>
      <c r="Y90" s="1">
        <v>18600</v>
      </c>
      <c r="Z90" s="1">
        <v>25700</v>
      </c>
      <c r="AA90" s="1">
        <v>61700</v>
      </c>
      <c r="AB90" s="1">
        <v>27450</v>
      </c>
      <c r="AC90" s="1">
        <v>13</v>
      </c>
      <c r="AD90" s="1">
        <v>9</v>
      </c>
      <c r="AE90" s="1">
        <v>4</v>
      </c>
      <c r="AF90" s="1">
        <v>0</v>
      </c>
      <c r="AG90" s="1">
        <v>5</v>
      </c>
      <c r="AH90" s="1">
        <v>1</v>
      </c>
      <c r="AI90" s="30" t="str">
        <f>VLOOKUP(A90,General!B:AT,19,FALSE)</f>
        <v>Natus Vincere</v>
      </c>
      <c r="AJ90" s="1">
        <f>IF(VLOOKUP(A90,General!B:AT,11,FALSE)=E90,1,0)</f>
        <v>0</v>
      </c>
      <c r="AK90" s="1">
        <f t="shared" si="8"/>
        <v>0</v>
      </c>
      <c r="AL90" s="1">
        <f t="shared" si="9"/>
        <v>0</v>
      </c>
      <c r="AM90" s="1">
        <f t="shared" si="10"/>
        <v>-43100</v>
      </c>
      <c r="AN90" s="1">
        <f t="shared" si="11"/>
        <v>-1750</v>
      </c>
      <c r="AO90" s="1">
        <f t="shared" si="6"/>
        <v>0</v>
      </c>
      <c r="AP90" s="1">
        <f t="shared" si="7"/>
        <v>0</v>
      </c>
      <c r="AQ90" s="1">
        <f>IF(IF(Y90&gt;AA90,VLOOKUP(A90,General!B:AT,11,FALSE),VLOOKUP(A90,General!B:AT,12,FALSE))=AI90,1,0)</f>
        <v>0</v>
      </c>
      <c r="AR90" s="1">
        <f>IF(VLOOKUP(A90,General!B:AT,11,FALSE)=E90,Y90-AA90,AA90-Y90)</f>
        <v>43100</v>
      </c>
      <c r="AS90" s="1">
        <f>IF(IF(Z90&gt;AB90,VLOOKUP(A90,General!B:AT,11,FALSE),VLOOKUP(A90,General!B:AT,12,FALSE))=AI90,1,0)</f>
        <v>0</v>
      </c>
      <c r="AT90" s="1">
        <f>IF(VLOOKUP(A90,General!B:AT,11,FALSE)=E90,Z90-AB90,AB90-Z90)</f>
        <v>1750</v>
      </c>
    </row>
    <row r="91" spans="1:46" ht="15" customHeight="1" x14ac:dyDescent="0.2">
      <c r="A91" s="1" t="s">
        <v>327</v>
      </c>
      <c r="B91" s="1">
        <v>13</v>
      </c>
      <c r="C91" s="1">
        <v>205221</v>
      </c>
      <c r="D91" s="1">
        <v>161.71447753906301</v>
      </c>
      <c r="E91" s="1" t="s">
        <v>59</v>
      </c>
      <c r="F91" s="1" t="s">
        <v>319</v>
      </c>
      <c r="G91" s="1" t="s">
        <v>324</v>
      </c>
      <c r="H91" s="1" t="s">
        <v>322</v>
      </c>
      <c r="K91" s="1">
        <v>5</v>
      </c>
      <c r="L91" s="1">
        <v>5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78.8</v>
      </c>
      <c r="T91" s="1">
        <v>638</v>
      </c>
      <c r="U91" s="1">
        <v>85</v>
      </c>
      <c r="V91" s="1">
        <v>1</v>
      </c>
      <c r="W91" s="1">
        <v>1</v>
      </c>
      <c r="X91" s="1">
        <v>0</v>
      </c>
      <c r="Y91" s="1">
        <v>9450</v>
      </c>
      <c r="Z91" s="1">
        <v>19400</v>
      </c>
      <c r="AA91" s="1">
        <v>53350</v>
      </c>
      <c r="AB91" s="1">
        <v>27650</v>
      </c>
      <c r="AC91" s="1">
        <v>9</v>
      </c>
      <c r="AD91" s="1">
        <v>6</v>
      </c>
      <c r="AE91" s="1">
        <v>4</v>
      </c>
      <c r="AF91" s="1">
        <v>0</v>
      </c>
      <c r="AG91" s="1">
        <v>5</v>
      </c>
      <c r="AH91" s="1">
        <v>1</v>
      </c>
      <c r="AI91" s="30" t="str">
        <f>VLOOKUP(A91,General!B:AT,19,FALSE)</f>
        <v>Natus Vincere</v>
      </c>
      <c r="AJ91" s="1">
        <f>IF(VLOOKUP(A91,General!B:AT,11,FALSE)=E91,1,0)</f>
        <v>0</v>
      </c>
      <c r="AK91" s="1">
        <f t="shared" si="8"/>
        <v>0</v>
      </c>
      <c r="AL91" s="1">
        <f t="shared" si="9"/>
        <v>0</v>
      </c>
      <c r="AM91" s="1">
        <f t="shared" si="10"/>
        <v>-43900</v>
      </c>
      <c r="AN91" s="1">
        <f t="shared" si="11"/>
        <v>-8250</v>
      </c>
      <c r="AO91" s="1">
        <f t="shared" si="6"/>
        <v>0</v>
      </c>
      <c r="AP91" s="1">
        <f t="shared" si="7"/>
        <v>0</v>
      </c>
      <c r="AQ91" s="1">
        <f>IF(IF(Y91&gt;AA91,VLOOKUP(A91,General!B:AT,11,FALSE),VLOOKUP(A91,General!B:AT,12,FALSE))=AI91,1,0)</f>
        <v>0</v>
      </c>
      <c r="AR91" s="1">
        <f>IF(VLOOKUP(A91,General!B:AT,11,FALSE)=E91,Y91-AA91,AA91-Y91)</f>
        <v>43900</v>
      </c>
      <c r="AS91" s="1">
        <f>IF(IF(Z91&gt;AB91,VLOOKUP(A91,General!B:AT,11,FALSE),VLOOKUP(A91,General!B:AT,12,FALSE))=AI91,1,0)</f>
        <v>0</v>
      </c>
      <c r="AT91" s="1">
        <f>IF(VLOOKUP(A91,General!B:AT,11,FALSE)=E91,Z91-AB91,AB91-Z91)</f>
        <v>8250</v>
      </c>
    </row>
    <row r="92" spans="1:46" ht="15" customHeight="1" x14ac:dyDescent="0.2">
      <c r="A92" s="1" t="s">
        <v>327</v>
      </c>
      <c r="B92" s="1">
        <v>14</v>
      </c>
      <c r="C92" s="1">
        <v>225919</v>
      </c>
      <c r="D92" s="1">
        <v>164.92175292968801</v>
      </c>
      <c r="E92" s="1" t="s">
        <v>59</v>
      </c>
      <c r="F92" s="1" t="s">
        <v>319</v>
      </c>
      <c r="G92" s="1" t="s">
        <v>324</v>
      </c>
      <c r="H92" s="1" t="s">
        <v>322</v>
      </c>
      <c r="K92" s="1">
        <v>7</v>
      </c>
      <c r="L92" s="1">
        <v>5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141.1</v>
      </c>
      <c r="T92" s="1">
        <v>907</v>
      </c>
      <c r="U92" s="1">
        <v>105</v>
      </c>
      <c r="V92" s="1">
        <v>1</v>
      </c>
      <c r="W92" s="1">
        <v>1</v>
      </c>
      <c r="X92" s="1">
        <v>0</v>
      </c>
      <c r="Y92" s="1">
        <v>12000</v>
      </c>
      <c r="Z92" s="1">
        <v>16900</v>
      </c>
      <c r="AA92" s="1">
        <v>55450</v>
      </c>
      <c r="AB92" s="1">
        <v>28050</v>
      </c>
      <c r="AC92" s="1">
        <v>14</v>
      </c>
      <c r="AD92" s="1">
        <v>8</v>
      </c>
      <c r="AE92" s="1">
        <v>5</v>
      </c>
      <c r="AF92" s="1">
        <v>0</v>
      </c>
      <c r="AG92" s="1">
        <v>5</v>
      </c>
      <c r="AH92" s="1">
        <v>2</v>
      </c>
      <c r="AI92" s="30" t="str">
        <f>VLOOKUP(A92,General!B:AT,19,FALSE)</f>
        <v>Natus Vincere</v>
      </c>
      <c r="AJ92" s="1">
        <f>IF(VLOOKUP(A92,General!B:AT,11,FALSE)=E92,1,0)</f>
        <v>0</v>
      </c>
      <c r="AK92" s="1">
        <f t="shared" si="8"/>
        <v>0</v>
      </c>
      <c r="AL92" s="1">
        <f t="shared" si="9"/>
        <v>0</v>
      </c>
      <c r="AM92" s="1">
        <f t="shared" si="10"/>
        <v>-43450</v>
      </c>
      <c r="AN92" s="1">
        <f t="shared" si="11"/>
        <v>-11150</v>
      </c>
      <c r="AO92" s="1">
        <f t="shared" si="6"/>
        <v>0</v>
      </c>
      <c r="AP92" s="1">
        <f t="shared" si="7"/>
        <v>0</v>
      </c>
      <c r="AQ92" s="1">
        <f>IF(IF(Y92&gt;AA92,VLOOKUP(A92,General!B:AT,11,FALSE),VLOOKUP(A92,General!B:AT,12,FALSE))=AI92,1,0)</f>
        <v>0</v>
      </c>
      <c r="AR92" s="1">
        <f>IF(VLOOKUP(A92,General!B:AT,11,FALSE)=E92,Y92-AA92,AA92-Y92)</f>
        <v>43450</v>
      </c>
      <c r="AS92" s="1">
        <f>IF(IF(Z92&gt;AB92,VLOOKUP(A92,General!B:AT,11,FALSE),VLOOKUP(A92,General!B:AT,12,FALSE))=AI92,1,0)</f>
        <v>0</v>
      </c>
      <c r="AT92" s="1">
        <f>IF(VLOOKUP(A92,General!B:AT,11,FALSE)=E92,Z92-AB92,AB92-Z92)</f>
        <v>11150</v>
      </c>
    </row>
    <row r="93" spans="1:46" ht="15" customHeight="1" x14ac:dyDescent="0.2">
      <c r="A93" s="1" t="s">
        <v>327</v>
      </c>
      <c r="B93" s="1">
        <v>15</v>
      </c>
      <c r="C93" s="1">
        <v>247024</v>
      </c>
      <c r="D93" s="1">
        <v>231.733642578125</v>
      </c>
      <c r="E93" s="1" t="s">
        <v>52</v>
      </c>
      <c r="F93" s="1" t="s">
        <v>315</v>
      </c>
      <c r="G93" s="1" t="s">
        <v>316</v>
      </c>
      <c r="H93" s="1" t="s">
        <v>322</v>
      </c>
      <c r="K93" s="1">
        <v>7</v>
      </c>
      <c r="L93" s="1">
        <v>1</v>
      </c>
      <c r="M93" s="1">
        <v>1</v>
      </c>
      <c r="N93" s="1">
        <v>0</v>
      </c>
      <c r="O93" s="1">
        <v>1</v>
      </c>
      <c r="P93" s="1">
        <v>0</v>
      </c>
      <c r="Q93" s="1">
        <v>1</v>
      </c>
      <c r="R93" s="1">
        <v>0</v>
      </c>
      <c r="S93" s="1">
        <v>151.80000000000001</v>
      </c>
      <c r="T93" s="1">
        <v>1360</v>
      </c>
      <c r="U93" s="1">
        <v>155</v>
      </c>
      <c r="V93" s="1">
        <v>0</v>
      </c>
      <c r="W93" s="1">
        <v>0</v>
      </c>
      <c r="X93" s="1">
        <v>0</v>
      </c>
      <c r="Y93" s="1">
        <v>13500</v>
      </c>
      <c r="Z93" s="1">
        <v>20400</v>
      </c>
      <c r="AA93" s="1">
        <v>58200</v>
      </c>
      <c r="AB93" s="1">
        <v>28650</v>
      </c>
      <c r="AC93" s="1">
        <v>11</v>
      </c>
      <c r="AD93" s="1">
        <v>3</v>
      </c>
      <c r="AE93" s="1">
        <v>3</v>
      </c>
      <c r="AF93" s="1">
        <v>0</v>
      </c>
      <c r="AG93" s="1">
        <v>4</v>
      </c>
      <c r="AH93" s="1">
        <v>1</v>
      </c>
      <c r="AI93" s="30" t="str">
        <f>VLOOKUP(A93,General!B:AT,19,FALSE)</f>
        <v>Natus Vincere</v>
      </c>
      <c r="AJ93" s="1">
        <f>IF(VLOOKUP(A93,General!B:AT,11,FALSE)=E93,1,0)</f>
        <v>1</v>
      </c>
      <c r="AK93" s="1">
        <f t="shared" si="8"/>
        <v>0</v>
      </c>
      <c r="AL93" s="1">
        <f t="shared" si="9"/>
        <v>0</v>
      </c>
      <c r="AM93" s="1">
        <f t="shared" si="10"/>
        <v>-44700</v>
      </c>
      <c r="AN93" s="1">
        <f t="shared" si="11"/>
        <v>-8250</v>
      </c>
      <c r="AO93" s="1">
        <f t="shared" si="6"/>
        <v>1</v>
      </c>
      <c r="AP93" s="1">
        <f t="shared" si="7"/>
        <v>1</v>
      </c>
      <c r="AQ93" s="1">
        <f>IF(IF(Y93&gt;AA93,VLOOKUP(A93,General!B:AT,11,FALSE),VLOOKUP(A93,General!B:AT,12,FALSE))=AI93,1,0)</f>
        <v>0</v>
      </c>
      <c r="AR93" s="1">
        <f>IF(VLOOKUP(A93,General!B:AT,11,FALSE)=E93,Y93-AA93,AA93-Y93)</f>
        <v>-44700</v>
      </c>
      <c r="AS93" s="1">
        <f>IF(IF(Z93&gt;AB93,VLOOKUP(A93,General!B:AT,11,FALSE),VLOOKUP(A93,General!B:AT,12,FALSE))=AI93,1,0)</f>
        <v>0</v>
      </c>
      <c r="AT93" s="1">
        <f>IF(VLOOKUP(A93,General!B:AT,11,FALSE)=E93,Z93-AB93,AB93-Z93)</f>
        <v>-8250</v>
      </c>
    </row>
    <row r="94" spans="1:46" x14ac:dyDescent="0.2">
      <c r="A94" s="1" t="s">
        <v>327</v>
      </c>
      <c r="B94" s="1">
        <v>16</v>
      </c>
      <c r="C94" s="1">
        <v>276676</v>
      </c>
      <c r="D94" s="1">
        <v>69.6044921875</v>
      </c>
      <c r="E94" s="1" t="s">
        <v>52</v>
      </c>
      <c r="F94" s="1" t="s">
        <v>319</v>
      </c>
      <c r="G94" s="1" t="s">
        <v>324</v>
      </c>
      <c r="H94" s="1" t="s">
        <v>317</v>
      </c>
      <c r="K94" s="1">
        <v>7</v>
      </c>
      <c r="L94" s="1">
        <v>3</v>
      </c>
      <c r="M94" s="1">
        <v>2</v>
      </c>
      <c r="N94" s="1">
        <v>0</v>
      </c>
      <c r="O94" s="1">
        <v>0</v>
      </c>
      <c r="P94" s="1">
        <v>0</v>
      </c>
      <c r="Q94" s="1">
        <v>1</v>
      </c>
      <c r="R94" s="1">
        <v>0</v>
      </c>
      <c r="S94" s="1">
        <v>109.5</v>
      </c>
      <c r="T94" s="1">
        <v>1019</v>
      </c>
      <c r="U94" s="1">
        <v>71</v>
      </c>
      <c r="V94" s="1">
        <v>0</v>
      </c>
      <c r="W94" s="1">
        <v>1</v>
      </c>
      <c r="X94" s="1">
        <v>0</v>
      </c>
      <c r="Y94" s="1">
        <v>4000</v>
      </c>
      <c r="Z94" s="1">
        <v>4300</v>
      </c>
      <c r="AA94" s="1">
        <v>4000</v>
      </c>
      <c r="AB94" s="1">
        <v>4500</v>
      </c>
      <c r="AC94" s="1">
        <v>2</v>
      </c>
      <c r="AD94" s="1">
        <v>0</v>
      </c>
      <c r="AE94" s="1">
        <v>1</v>
      </c>
      <c r="AF94" s="1">
        <v>0</v>
      </c>
      <c r="AG94" s="1">
        <v>0</v>
      </c>
      <c r="AH94" s="1">
        <v>1</v>
      </c>
      <c r="AI94" s="30" t="str">
        <f>VLOOKUP(A94,General!B:AT,19,FALSE)</f>
        <v>Natus Vincere</v>
      </c>
      <c r="AJ94" s="1">
        <f>IF(VLOOKUP(A94,General!B:AT,11,FALSE)=E94,1,0)</f>
        <v>1</v>
      </c>
      <c r="AK94" s="1">
        <f t="shared" si="8"/>
        <v>0</v>
      </c>
      <c r="AL94" s="1">
        <f t="shared" si="9"/>
        <v>0</v>
      </c>
      <c r="AM94" s="1">
        <f t="shared" si="10"/>
        <v>0</v>
      </c>
      <c r="AN94" s="1">
        <f t="shared" si="11"/>
        <v>-200</v>
      </c>
      <c r="AO94" s="1">
        <f t="shared" si="6"/>
        <v>1</v>
      </c>
      <c r="AP94" s="1">
        <f t="shared" si="7"/>
        <v>0</v>
      </c>
      <c r="AQ94" s="1">
        <f>IF(IF(Y94&gt;AA94,VLOOKUP(A94,General!B:AT,11,FALSE),VLOOKUP(A94,General!B:AT,12,FALSE))=AI94,1,0)</f>
        <v>0</v>
      </c>
      <c r="AR94" s="1">
        <f>IF(VLOOKUP(A94,General!B:AT,11,FALSE)=E94,Y94-AA94,AA94-Y94)</f>
        <v>0</v>
      </c>
      <c r="AS94" s="1">
        <f>IF(IF(Z94&gt;AB94,VLOOKUP(A94,General!B:AT,11,FALSE),VLOOKUP(A94,General!B:AT,12,FALSE))=AI94,1,0)</f>
        <v>0</v>
      </c>
      <c r="AT94" s="1">
        <f>IF(VLOOKUP(A94,General!B:AT,11,FALSE)=E94,Z94-AB94,AB94-Z94)</f>
        <v>-200</v>
      </c>
    </row>
    <row r="95" spans="1:46" ht="15" customHeight="1" x14ac:dyDescent="0.2">
      <c r="A95" s="1" t="s">
        <v>327</v>
      </c>
      <c r="B95" s="1">
        <v>17</v>
      </c>
      <c r="C95" s="1">
        <v>285598</v>
      </c>
      <c r="D95" s="1">
        <v>106.401611328125</v>
      </c>
      <c r="E95" s="1" t="s">
        <v>52</v>
      </c>
      <c r="F95" s="1" t="s">
        <v>319</v>
      </c>
      <c r="G95" s="1" t="s">
        <v>324</v>
      </c>
      <c r="H95" s="1" t="s">
        <v>320</v>
      </c>
      <c r="I95" s="1" t="s">
        <v>319</v>
      </c>
      <c r="J95" s="1" t="s">
        <v>52</v>
      </c>
      <c r="K95" s="1">
        <v>4</v>
      </c>
      <c r="L95" s="1">
        <v>4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75.900000000000006</v>
      </c>
      <c r="T95" s="1">
        <v>696</v>
      </c>
      <c r="U95" s="1">
        <v>55</v>
      </c>
      <c r="V95" s="1">
        <v>1</v>
      </c>
      <c r="W95" s="1">
        <v>1</v>
      </c>
      <c r="X95" s="1">
        <v>0</v>
      </c>
      <c r="Y95" s="1">
        <v>8100</v>
      </c>
      <c r="Z95" s="1">
        <v>19350</v>
      </c>
      <c r="AA95" s="1">
        <v>18750</v>
      </c>
      <c r="AB95" s="1">
        <v>3800</v>
      </c>
      <c r="AC95" s="1">
        <v>1</v>
      </c>
      <c r="AD95" s="1">
        <v>3</v>
      </c>
      <c r="AE95" s="1">
        <v>5</v>
      </c>
      <c r="AF95" s="1">
        <v>0</v>
      </c>
      <c r="AG95" s="1">
        <v>0</v>
      </c>
      <c r="AH95" s="1">
        <v>1</v>
      </c>
      <c r="AI95" s="30" t="str">
        <f>VLOOKUP(A95,General!B:AT,19,FALSE)</f>
        <v>Natus Vincere</v>
      </c>
      <c r="AJ95" s="1">
        <f>IF(VLOOKUP(A95,General!B:AT,11,FALSE)=E95,1,0)</f>
        <v>1</v>
      </c>
      <c r="AK95" s="1">
        <f t="shared" si="8"/>
        <v>0</v>
      </c>
      <c r="AL95" s="1">
        <f t="shared" si="9"/>
        <v>1</v>
      </c>
      <c r="AM95" s="1">
        <f t="shared" si="10"/>
        <v>-10650</v>
      </c>
      <c r="AN95" s="1">
        <f t="shared" si="11"/>
        <v>15550</v>
      </c>
      <c r="AO95" s="1">
        <f t="shared" si="6"/>
        <v>1</v>
      </c>
      <c r="AP95" s="1">
        <f t="shared" si="7"/>
        <v>0</v>
      </c>
      <c r="AQ95" s="1">
        <f>IF(IF(Y95&gt;AA95,VLOOKUP(A95,General!B:AT,11,FALSE),VLOOKUP(A95,General!B:AT,12,FALSE))=AI95,1,0)</f>
        <v>0</v>
      </c>
      <c r="AR95" s="1">
        <f>IF(VLOOKUP(A95,General!B:AT,11,FALSE)=E95,Y95-AA95,AA95-Y95)</f>
        <v>-10650</v>
      </c>
      <c r="AS95" s="1">
        <f>IF(IF(Z95&gt;AB95,VLOOKUP(A95,General!B:AT,11,FALSE),VLOOKUP(A95,General!B:AT,12,FALSE))=AI95,1,0)</f>
        <v>1</v>
      </c>
      <c r="AT95" s="1">
        <f>IF(VLOOKUP(A95,General!B:AT,11,FALSE)=E95,Z95-AB95,AB95-Z95)</f>
        <v>15550</v>
      </c>
    </row>
    <row r="96" spans="1:46" ht="15" customHeight="1" x14ac:dyDescent="0.2">
      <c r="A96" s="1" t="s">
        <v>327</v>
      </c>
      <c r="B96" s="1">
        <v>18</v>
      </c>
      <c r="C96" s="1">
        <v>299220</v>
      </c>
      <c r="D96" s="1">
        <v>62.93994140625</v>
      </c>
      <c r="E96" s="1" t="s">
        <v>52</v>
      </c>
      <c r="F96" s="1" t="s">
        <v>319</v>
      </c>
      <c r="G96" s="1" t="s">
        <v>324</v>
      </c>
      <c r="H96" s="1" t="s">
        <v>320</v>
      </c>
      <c r="I96" s="1" t="s">
        <v>319</v>
      </c>
      <c r="J96" s="1" t="s">
        <v>52</v>
      </c>
      <c r="K96" s="1">
        <v>5</v>
      </c>
      <c r="L96" s="1">
        <v>2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59.3</v>
      </c>
      <c r="T96" s="1">
        <v>590</v>
      </c>
      <c r="U96" s="1">
        <v>3</v>
      </c>
      <c r="V96" s="1">
        <v>0</v>
      </c>
      <c r="W96" s="1">
        <v>0</v>
      </c>
      <c r="X96" s="1">
        <v>0</v>
      </c>
      <c r="Y96" s="1">
        <v>14400</v>
      </c>
      <c r="Z96" s="1">
        <v>22300</v>
      </c>
      <c r="AA96" s="1">
        <v>20300</v>
      </c>
      <c r="AB96" s="1">
        <v>3400</v>
      </c>
      <c r="AC96" s="1">
        <v>2</v>
      </c>
      <c r="AD96" s="1">
        <v>0</v>
      </c>
      <c r="AE96" s="1">
        <v>5</v>
      </c>
      <c r="AF96" s="1">
        <v>0</v>
      </c>
      <c r="AG96" s="1">
        <v>1</v>
      </c>
      <c r="AH96" s="1">
        <v>0</v>
      </c>
      <c r="AI96" s="30" t="str">
        <f>VLOOKUP(A96,General!B:AT,19,FALSE)</f>
        <v>Natus Vincere</v>
      </c>
      <c r="AJ96" s="1">
        <f>IF(VLOOKUP(A96,General!B:AT,11,FALSE)=E96,1,0)</f>
        <v>1</v>
      </c>
      <c r="AK96" s="1">
        <f t="shared" si="8"/>
        <v>0</v>
      </c>
      <c r="AL96" s="1">
        <f t="shared" si="9"/>
        <v>1</v>
      </c>
      <c r="AM96" s="1">
        <f t="shared" si="10"/>
        <v>-5900</v>
      </c>
      <c r="AN96" s="1">
        <f t="shared" si="11"/>
        <v>18900</v>
      </c>
      <c r="AO96" s="1">
        <f t="shared" si="6"/>
        <v>1</v>
      </c>
      <c r="AP96" s="1">
        <f t="shared" si="7"/>
        <v>0</v>
      </c>
      <c r="AQ96" s="1">
        <f>IF(IF(Y96&gt;AA96,VLOOKUP(A96,General!B:AT,11,FALSE),VLOOKUP(A96,General!B:AT,12,FALSE))=AI96,1,0)</f>
        <v>0</v>
      </c>
      <c r="AR96" s="1">
        <f>IF(VLOOKUP(A96,General!B:AT,11,FALSE)=E96,Y96-AA96,AA96-Y96)</f>
        <v>-5900</v>
      </c>
      <c r="AS96" s="1">
        <f>IF(IF(Z96&gt;AB96,VLOOKUP(A96,General!B:AT,11,FALSE),VLOOKUP(A96,General!B:AT,12,FALSE))=AI96,1,0)</f>
        <v>1</v>
      </c>
      <c r="AT96" s="1">
        <f>IF(VLOOKUP(A96,General!B:AT,11,FALSE)=E96,Z96-AB96,AB96-Z96)</f>
        <v>18900</v>
      </c>
    </row>
    <row r="97" spans="1:46" ht="15" customHeight="1" x14ac:dyDescent="0.2">
      <c r="A97" s="1" t="s">
        <v>327</v>
      </c>
      <c r="B97" s="1">
        <v>19</v>
      </c>
      <c r="C97" s="1">
        <v>307285</v>
      </c>
      <c r="D97" s="1">
        <v>83.943115234375</v>
      </c>
      <c r="E97" s="1" t="s">
        <v>59</v>
      </c>
      <c r="F97" s="1" t="s">
        <v>315</v>
      </c>
      <c r="G97" s="1" t="s">
        <v>316</v>
      </c>
      <c r="H97" s="1" t="s">
        <v>322</v>
      </c>
      <c r="K97" s="1">
        <v>6</v>
      </c>
      <c r="L97" s="1">
        <v>4</v>
      </c>
      <c r="M97" s="1">
        <v>1</v>
      </c>
      <c r="N97" s="1">
        <v>0</v>
      </c>
      <c r="O97" s="1">
        <v>0</v>
      </c>
      <c r="P97" s="1">
        <v>0</v>
      </c>
      <c r="Q97" s="1">
        <v>1</v>
      </c>
      <c r="R97" s="1">
        <v>0</v>
      </c>
      <c r="S97" s="1">
        <v>128.4</v>
      </c>
      <c r="T97" s="1">
        <v>1147</v>
      </c>
      <c r="U97" s="1">
        <v>137</v>
      </c>
      <c r="V97" s="1">
        <v>0</v>
      </c>
      <c r="W97" s="1">
        <v>0</v>
      </c>
      <c r="X97" s="1">
        <v>0</v>
      </c>
      <c r="Y97" s="1">
        <v>25500</v>
      </c>
      <c r="Z97" s="1">
        <v>22600</v>
      </c>
      <c r="AA97" s="1">
        <v>30800</v>
      </c>
      <c r="AB97" s="1">
        <v>26150</v>
      </c>
      <c r="AC97" s="1">
        <v>8</v>
      </c>
      <c r="AD97" s="1">
        <v>6</v>
      </c>
      <c r="AE97" s="1">
        <v>1</v>
      </c>
      <c r="AF97" s="1">
        <v>1</v>
      </c>
      <c r="AG97" s="1">
        <v>0</v>
      </c>
      <c r="AH97" s="1">
        <v>1</v>
      </c>
      <c r="AI97" s="30" t="str">
        <f>VLOOKUP(A97,General!B:AT,19,FALSE)</f>
        <v>Natus Vincere</v>
      </c>
      <c r="AJ97" s="1">
        <f>IF(VLOOKUP(A97,General!B:AT,11,FALSE)=E97,1,0)</f>
        <v>0</v>
      </c>
      <c r="AK97" s="1">
        <f t="shared" si="8"/>
        <v>0</v>
      </c>
      <c r="AL97" s="1">
        <f t="shared" si="9"/>
        <v>0</v>
      </c>
      <c r="AM97" s="1">
        <f t="shared" si="10"/>
        <v>-5300</v>
      </c>
      <c r="AN97" s="1">
        <f t="shared" si="11"/>
        <v>-3550</v>
      </c>
      <c r="AO97" s="1">
        <f t="shared" si="6"/>
        <v>0</v>
      </c>
      <c r="AP97" s="1">
        <f t="shared" si="7"/>
        <v>1</v>
      </c>
      <c r="AQ97" s="1">
        <f>IF(IF(Y97&gt;AA97,VLOOKUP(A97,General!B:AT,11,FALSE),VLOOKUP(A97,General!B:AT,12,FALSE))=AI97,1,0)</f>
        <v>0</v>
      </c>
      <c r="AR97" s="1">
        <f>IF(VLOOKUP(A97,General!B:AT,11,FALSE)=E97,Y97-AA97,AA97-Y97)</f>
        <v>5300</v>
      </c>
      <c r="AS97" s="1">
        <f>IF(IF(Z97&gt;AB97,VLOOKUP(A97,General!B:AT,11,FALSE),VLOOKUP(A97,General!B:AT,12,FALSE))=AI97,1,0)</f>
        <v>0</v>
      </c>
      <c r="AT97" s="1">
        <f>IF(VLOOKUP(A97,General!B:AT,11,FALSE)=E97,Z97-AB97,AB97-Z97)</f>
        <v>3550</v>
      </c>
    </row>
    <row r="98" spans="1:46" ht="15" customHeight="1" x14ac:dyDescent="0.2">
      <c r="A98" s="1" t="s">
        <v>327</v>
      </c>
      <c r="B98" s="1">
        <v>20</v>
      </c>
      <c r="C98" s="1">
        <v>318034</v>
      </c>
      <c r="D98" s="1">
        <v>157.81884765625</v>
      </c>
      <c r="E98" s="1" t="s">
        <v>52</v>
      </c>
      <c r="F98" s="1" t="s">
        <v>319</v>
      </c>
      <c r="G98" s="1" t="s">
        <v>324</v>
      </c>
      <c r="H98" s="1" t="s">
        <v>322</v>
      </c>
      <c r="K98" s="1">
        <v>9</v>
      </c>
      <c r="L98" s="1">
        <v>2</v>
      </c>
      <c r="M98" s="1">
        <v>2</v>
      </c>
      <c r="N98" s="1">
        <v>1</v>
      </c>
      <c r="O98" s="1">
        <v>0</v>
      </c>
      <c r="P98" s="1">
        <v>0</v>
      </c>
      <c r="Q98" s="1">
        <v>2</v>
      </c>
      <c r="R98" s="1">
        <v>0</v>
      </c>
      <c r="S98" s="1">
        <v>120.3</v>
      </c>
      <c r="T98" s="1">
        <v>1083</v>
      </c>
      <c r="U98" s="1">
        <v>120</v>
      </c>
      <c r="V98" s="1">
        <v>0</v>
      </c>
      <c r="W98" s="1">
        <v>1</v>
      </c>
      <c r="X98" s="1">
        <v>0</v>
      </c>
      <c r="Y98" s="1">
        <v>17900</v>
      </c>
      <c r="Z98" s="1">
        <v>26650</v>
      </c>
      <c r="AA98" s="1">
        <v>36300</v>
      </c>
      <c r="AB98" s="1">
        <v>29600</v>
      </c>
      <c r="AC98" s="1">
        <v>12</v>
      </c>
      <c r="AD98" s="1">
        <v>8</v>
      </c>
      <c r="AE98" s="1">
        <v>4</v>
      </c>
      <c r="AF98" s="1">
        <v>0</v>
      </c>
      <c r="AG98" s="1">
        <v>4</v>
      </c>
      <c r="AH98" s="1">
        <v>2</v>
      </c>
      <c r="AI98" s="30" t="str">
        <f>VLOOKUP(A98,General!B:AT,19,FALSE)</f>
        <v>Natus Vincere</v>
      </c>
      <c r="AJ98" s="1">
        <f>IF(VLOOKUP(A98,General!B:AT,11,FALSE)=E98,1,0)</f>
        <v>1</v>
      </c>
      <c r="AK98" s="1">
        <f t="shared" si="8"/>
        <v>0</v>
      </c>
      <c r="AL98" s="1">
        <f t="shared" si="9"/>
        <v>0</v>
      </c>
      <c r="AM98" s="1">
        <f t="shared" si="10"/>
        <v>-18400</v>
      </c>
      <c r="AN98" s="1">
        <f t="shared" si="11"/>
        <v>-2950</v>
      </c>
      <c r="AO98" s="1">
        <f t="shared" si="6"/>
        <v>1</v>
      </c>
      <c r="AP98" s="1">
        <f t="shared" si="7"/>
        <v>0</v>
      </c>
      <c r="AQ98" s="1">
        <f>IF(IF(Y98&gt;AA98,VLOOKUP(A98,General!B:AT,11,FALSE),VLOOKUP(A98,General!B:AT,12,FALSE))=AI98,1,0)</f>
        <v>0</v>
      </c>
      <c r="AR98" s="1">
        <f>IF(VLOOKUP(A98,General!B:AT,11,FALSE)=E98,Y98-AA98,AA98-Y98)</f>
        <v>-18400</v>
      </c>
      <c r="AS98" s="1">
        <f>IF(IF(Z98&gt;AB98,VLOOKUP(A98,General!B:AT,11,FALSE),VLOOKUP(A98,General!B:AT,12,FALSE))=AI98,1,0)</f>
        <v>0</v>
      </c>
      <c r="AT98" s="1">
        <f>IF(VLOOKUP(A98,General!B:AT,11,FALSE)=E98,Z98-AB98,AB98-Z98)</f>
        <v>-2950</v>
      </c>
    </row>
    <row r="99" spans="1:46" ht="15" customHeight="1" x14ac:dyDescent="0.2">
      <c r="A99" s="1" t="s">
        <v>327</v>
      </c>
      <c r="B99" s="1">
        <v>21</v>
      </c>
      <c r="C99" s="1">
        <v>338231</v>
      </c>
      <c r="D99" s="1">
        <v>96.154052734375</v>
      </c>
      <c r="E99" s="1" t="s">
        <v>52</v>
      </c>
      <c r="F99" s="1" t="s">
        <v>319</v>
      </c>
      <c r="G99" s="1" t="s">
        <v>324</v>
      </c>
      <c r="H99" s="1" t="s">
        <v>320</v>
      </c>
      <c r="I99" s="1" t="s">
        <v>319</v>
      </c>
      <c r="J99" s="1" t="s">
        <v>52</v>
      </c>
      <c r="K99" s="1">
        <v>5</v>
      </c>
      <c r="L99" s="1">
        <v>1</v>
      </c>
      <c r="M99" s="1">
        <v>2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71.7</v>
      </c>
      <c r="T99" s="1">
        <v>687</v>
      </c>
      <c r="U99" s="1">
        <v>30</v>
      </c>
      <c r="V99" s="1">
        <v>0</v>
      </c>
      <c r="W99" s="1">
        <v>1</v>
      </c>
      <c r="X99" s="1">
        <v>0</v>
      </c>
      <c r="Y99" s="1">
        <v>16050</v>
      </c>
      <c r="Z99" s="1">
        <v>23300</v>
      </c>
      <c r="AA99" s="1">
        <v>28100</v>
      </c>
      <c r="AB99" s="1">
        <v>2700</v>
      </c>
      <c r="AC99" s="1">
        <v>5</v>
      </c>
      <c r="AD99" s="1">
        <v>4</v>
      </c>
      <c r="AE99" s="1">
        <v>4</v>
      </c>
      <c r="AF99" s="1">
        <v>0</v>
      </c>
      <c r="AG99" s="1">
        <v>2</v>
      </c>
      <c r="AH99" s="1">
        <v>0</v>
      </c>
      <c r="AI99" s="30" t="str">
        <f>VLOOKUP(A99,General!B:AT,19,FALSE)</f>
        <v>Natus Vincere</v>
      </c>
      <c r="AJ99" s="1">
        <f>IF(VLOOKUP(A99,General!B:AT,11,FALSE)=E99,1,0)</f>
        <v>1</v>
      </c>
      <c r="AK99" s="1">
        <f t="shared" si="8"/>
        <v>0</v>
      </c>
      <c r="AL99" s="1">
        <f t="shared" si="9"/>
        <v>1</v>
      </c>
      <c r="AM99" s="1">
        <f t="shared" si="10"/>
        <v>-12050</v>
      </c>
      <c r="AN99" s="1">
        <f t="shared" si="11"/>
        <v>20600</v>
      </c>
      <c r="AO99" s="1">
        <f t="shared" si="6"/>
        <v>1</v>
      </c>
      <c r="AP99" s="1">
        <f t="shared" si="7"/>
        <v>0</v>
      </c>
      <c r="AQ99" s="1">
        <f>IF(IF(Y99&gt;AA99,VLOOKUP(A99,General!B:AT,11,FALSE),VLOOKUP(A99,General!B:AT,12,FALSE))=AI99,1,0)</f>
        <v>0</v>
      </c>
      <c r="AR99" s="1">
        <f>IF(VLOOKUP(A99,General!B:AT,11,FALSE)=E99,Y99-AA99,AA99-Y99)</f>
        <v>-12050</v>
      </c>
      <c r="AS99" s="1">
        <f>IF(IF(Z99&gt;AB99,VLOOKUP(A99,General!B:AT,11,FALSE),VLOOKUP(A99,General!B:AT,12,FALSE))=AI99,1,0)</f>
        <v>1</v>
      </c>
      <c r="AT99" s="1">
        <f>IF(VLOOKUP(A99,General!B:AT,11,FALSE)=E99,Z99-AB99,AB99-Z99)</f>
        <v>20600</v>
      </c>
    </row>
    <row r="100" spans="1:46" ht="15" customHeight="1" x14ac:dyDescent="0.2">
      <c r="A100" s="1" t="s">
        <v>327</v>
      </c>
      <c r="B100" s="1">
        <v>22</v>
      </c>
      <c r="C100" s="1">
        <v>350549</v>
      </c>
      <c r="D100" s="1">
        <v>252.8935546875</v>
      </c>
      <c r="E100" s="1" t="s">
        <v>59</v>
      </c>
      <c r="F100" s="1" t="s">
        <v>315</v>
      </c>
      <c r="G100" s="1" t="s">
        <v>316</v>
      </c>
      <c r="H100" s="1" t="s">
        <v>322</v>
      </c>
      <c r="K100" s="1">
        <v>5</v>
      </c>
      <c r="L100" s="1">
        <v>3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95.3</v>
      </c>
      <c r="T100" s="1">
        <v>844</v>
      </c>
      <c r="U100" s="1">
        <v>109</v>
      </c>
      <c r="V100" s="1">
        <v>0</v>
      </c>
      <c r="W100" s="1">
        <v>0</v>
      </c>
      <c r="X100" s="1">
        <v>0</v>
      </c>
      <c r="Y100" s="1">
        <v>22850</v>
      </c>
      <c r="Z100" s="1">
        <v>24000</v>
      </c>
      <c r="AA100" s="1">
        <v>28050</v>
      </c>
      <c r="AB100" s="1">
        <v>23400</v>
      </c>
      <c r="AC100" s="1">
        <v>12</v>
      </c>
      <c r="AD100" s="1">
        <v>9</v>
      </c>
      <c r="AE100" s="1">
        <v>5</v>
      </c>
      <c r="AF100" s="1">
        <v>0</v>
      </c>
      <c r="AG100" s="1">
        <v>4</v>
      </c>
      <c r="AH100" s="1">
        <v>0</v>
      </c>
      <c r="AI100" s="30" t="str">
        <f>VLOOKUP(A100,General!B:AT,19,FALSE)</f>
        <v>Natus Vincere</v>
      </c>
      <c r="AJ100" s="1">
        <f>IF(VLOOKUP(A100,General!B:AT,11,FALSE)=E100,1,0)</f>
        <v>0</v>
      </c>
      <c r="AK100" s="1">
        <f t="shared" si="8"/>
        <v>0</v>
      </c>
      <c r="AL100" s="1">
        <f t="shared" si="9"/>
        <v>1</v>
      </c>
      <c r="AM100" s="1">
        <f t="shared" si="10"/>
        <v>-5200</v>
      </c>
      <c r="AN100" s="1">
        <f t="shared" si="11"/>
        <v>600</v>
      </c>
      <c r="AO100" s="1">
        <f t="shared" si="6"/>
        <v>0</v>
      </c>
      <c r="AP100" s="1">
        <f t="shared" si="7"/>
        <v>1</v>
      </c>
      <c r="AQ100" s="1">
        <f>IF(IF(Y100&gt;AA100,VLOOKUP(A100,General!B:AT,11,FALSE),VLOOKUP(A100,General!B:AT,12,FALSE))=AI100,1,0)</f>
        <v>0</v>
      </c>
      <c r="AR100" s="1">
        <f>IF(VLOOKUP(A100,General!B:AT,11,FALSE)=E100,Y100-AA100,AA100-Y100)</f>
        <v>5200</v>
      </c>
      <c r="AS100" s="1">
        <f>IF(IF(Z100&gt;AB100,VLOOKUP(A100,General!B:AT,11,FALSE),VLOOKUP(A100,General!B:AT,12,FALSE))=AI100,1,0)</f>
        <v>1</v>
      </c>
      <c r="AT100" s="1">
        <f>IF(VLOOKUP(A100,General!B:AT,11,FALSE)=E100,Z100-AB100,AB100-Z100)</f>
        <v>-600</v>
      </c>
    </row>
    <row r="101" spans="1:46" ht="15" customHeight="1" x14ac:dyDescent="0.2">
      <c r="A101" s="1" t="s">
        <v>327</v>
      </c>
      <c r="B101" s="1">
        <v>23</v>
      </c>
      <c r="C101" s="1">
        <v>382903</v>
      </c>
      <c r="D101" s="1">
        <v>160.290771484375</v>
      </c>
      <c r="E101" s="1" t="s">
        <v>59</v>
      </c>
      <c r="F101" s="1" t="s">
        <v>315</v>
      </c>
      <c r="G101" s="1" t="s">
        <v>321</v>
      </c>
      <c r="H101" s="1" t="s">
        <v>322</v>
      </c>
      <c r="K101" s="1">
        <v>7</v>
      </c>
      <c r="L101" s="1">
        <v>3</v>
      </c>
      <c r="M101" s="1">
        <v>2</v>
      </c>
      <c r="N101" s="1">
        <v>0</v>
      </c>
      <c r="O101" s="1">
        <v>0</v>
      </c>
      <c r="P101" s="1">
        <v>0</v>
      </c>
      <c r="Q101" s="1">
        <v>1</v>
      </c>
      <c r="R101" s="1">
        <v>0</v>
      </c>
      <c r="S101" s="1">
        <v>103.5</v>
      </c>
      <c r="T101" s="1">
        <v>905</v>
      </c>
      <c r="U101" s="1">
        <v>130</v>
      </c>
      <c r="V101" s="1">
        <v>0</v>
      </c>
      <c r="W101" s="1">
        <v>1</v>
      </c>
      <c r="X101" s="1">
        <v>1</v>
      </c>
      <c r="Y101" s="1">
        <v>18000</v>
      </c>
      <c r="Z101" s="1">
        <v>26450</v>
      </c>
      <c r="AA101" s="1">
        <v>30850</v>
      </c>
      <c r="AB101" s="1">
        <v>27550</v>
      </c>
      <c r="AC101" s="1">
        <v>15</v>
      </c>
      <c r="AD101" s="1">
        <v>10</v>
      </c>
      <c r="AE101" s="1">
        <v>7</v>
      </c>
      <c r="AF101" s="1">
        <v>0</v>
      </c>
      <c r="AG101" s="1">
        <v>3</v>
      </c>
      <c r="AH101" s="1">
        <v>1</v>
      </c>
      <c r="AI101" s="30" t="str">
        <f>VLOOKUP(A101,General!B:AT,19,FALSE)</f>
        <v>Natus Vincere</v>
      </c>
      <c r="AJ101" s="1">
        <f>IF(VLOOKUP(A101,General!B:AT,11,FALSE)=E101,1,0)</f>
        <v>0</v>
      </c>
      <c r="AK101" s="1">
        <f t="shared" si="8"/>
        <v>0</v>
      </c>
      <c r="AL101" s="1">
        <f t="shared" si="9"/>
        <v>0</v>
      </c>
      <c r="AM101" s="1">
        <f t="shared" si="10"/>
        <v>-12850</v>
      </c>
      <c r="AN101" s="1">
        <f t="shared" si="11"/>
        <v>-1100</v>
      </c>
      <c r="AO101" s="1">
        <f t="shared" si="6"/>
        <v>0</v>
      </c>
      <c r="AP101" s="1">
        <f t="shared" si="7"/>
        <v>1</v>
      </c>
      <c r="AQ101" s="1">
        <f>IF(IF(Y101&gt;AA101,VLOOKUP(A101,General!B:AT,11,FALSE),VLOOKUP(A101,General!B:AT,12,FALSE))=AI101,1,0)</f>
        <v>0</v>
      </c>
      <c r="AR101" s="1">
        <f>IF(VLOOKUP(A101,General!B:AT,11,FALSE)=E101,Y101-AA101,AA101-Y101)</f>
        <v>12850</v>
      </c>
      <c r="AS101" s="1">
        <f>IF(IF(Z101&gt;AB101,VLOOKUP(A101,General!B:AT,11,FALSE),VLOOKUP(A101,General!B:AT,12,FALSE))=AI101,1,0)</f>
        <v>0</v>
      </c>
      <c r="AT101" s="1">
        <f>IF(VLOOKUP(A101,General!B:AT,11,FALSE)=E101,Z101-AB101,AB101-Z101)</f>
        <v>1100</v>
      </c>
    </row>
    <row r="102" spans="1:46" ht="15" customHeight="1" x14ac:dyDescent="0.2">
      <c r="A102" s="1" t="s">
        <v>327</v>
      </c>
      <c r="B102" s="1">
        <v>24</v>
      </c>
      <c r="C102" s="1">
        <v>403422</v>
      </c>
      <c r="D102" s="1">
        <v>132.1142578125</v>
      </c>
      <c r="E102" s="1" t="s">
        <v>52</v>
      </c>
      <c r="F102" s="1" t="s">
        <v>319</v>
      </c>
      <c r="G102" s="1" t="s">
        <v>324</v>
      </c>
      <c r="H102" s="1" t="s">
        <v>322</v>
      </c>
      <c r="K102" s="1">
        <v>7</v>
      </c>
      <c r="L102" s="1">
        <v>4</v>
      </c>
      <c r="M102" s="1">
        <v>0</v>
      </c>
      <c r="N102" s="1">
        <v>1</v>
      </c>
      <c r="O102" s="1">
        <v>0</v>
      </c>
      <c r="P102" s="1">
        <v>0</v>
      </c>
      <c r="Q102" s="1">
        <v>2</v>
      </c>
      <c r="R102" s="1">
        <v>0</v>
      </c>
      <c r="S102" s="1">
        <v>116.8</v>
      </c>
      <c r="T102" s="1">
        <v>1020</v>
      </c>
      <c r="U102" s="1">
        <v>148</v>
      </c>
      <c r="V102" s="1">
        <v>1</v>
      </c>
      <c r="W102" s="1">
        <v>1</v>
      </c>
      <c r="X102" s="1">
        <v>0</v>
      </c>
      <c r="Y102" s="1">
        <v>27350</v>
      </c>
      <c r="Z102" s="1">
        <v>20000</v>
      </c>
      <c r="AA102" s="1">
        <v>19800</v>
      </c>
      <c r="AB102" s="1">
        <v>31200</v>
      </c>
      <c r="AC102" s="1">
        <v>4</v>
      </c>
      <c r="AD102" s="1">
        <v>6</v>
      </c>
      <c r="AE102" s="1">
        <v>4</v>
      </c>
      <c r="AF102" s="1">
        <v>0</v>
      </c>
      <c r="AG102" s="1">
        <v>0</v>
      </c>
      <c r="AH102" s="1">
        <v>3</v>
      </c>
      <c r="AI102" s="30" t="str">
        <f>VLOOKUP(A102,General!B:AT,19,FALSE)</f>
        <v>Natus Vincere</v>
      </c>
      <c r="AJ102" s="1">
        <f>IF(VLOOKUP(A102,General!B:AT,11,FALSE)=E102,1,0)</f>
        <v>1</v>
      </c>
      <c r="AK102" s="1">
        <f t="shared" si="8"/>
        <v>1</v>
      </c>
      <c r="AL102" s="1">
        <f t="shared" si="9"/>
        <v>0</v>
      </c>
      <c r="AM102" s="1">
        <f t="shared" si="10"/>
        <v>7550</v>
      </c>
      <c r="AN102" s="1">
        <f t="shared" si="11"/>
        <v>-11200</v>
      </c>
      <c r="AO102" s="1">
        <f t="shared" si="6"/>
        <v>1</v>
      </c>
      <c r="AP102" s="1">
        <f t="shared" si="7"/>
        <v>0</v>
      </c>
      <c r="AQ102" s="1">
        <f>IF(IF(Y102&gt;AA102,VLOOKUP(A102,General!B:AT,11,FALSE),VLOOKUP(A102,General!B:AT,12,FALSE))=AI102,1,0)</f>
        <v>1</v>
      </c>
      <c r="AR102" s="1">
        <f>IF(VLOOKUP(A102,General!B:AT,11,FALSE)=E102,Y102-AA102,AA102-Y102)</f>
        <v>7550</v>
      </c>
      <c r="AS102" s="1">
        <f>IF(IF(Z102&gt;AB102,VLOOKUP(A102,General!B:AT,11,FALSE),VLOOKUP(A102,General!B:AT,12,FALSE))=AI102,1,0)</f>
        <v>0</v>
      </c>
      <c r="AT102" s="1">
        <f>IF(VLOOKUP(A102,General!B:AT,11,FALSE)=E102,Z102-AB102,AB102-Z102)</f>
        <v>-11200</v>
      </c>
    </row>
    <row r="103" spans="1:46" ht="15" customHeight="1" x14ac:dyDescent="0.2">
      <c r="A103" s="1" t="s">
        <v>327</v>
      </c>
      <c r="B103" s="1">
        <v>25</v>
      </c>
      <c r="C103" s="1">
        <v>420337</v>
      </c>
      <c r="D103" s="1">
        <v>167.706298828125</v>
      </c>
      <c r="E103" s="1" t="s">
        <v>52</v>
      </c>
      <c r="F103" s="1" t="s">
        <v>319</v>
      </c>
      <c r="G103" s="1" t="s">
        <v>324</v>
      </c>
      <c r="H103" s="1" t="s">
        <v>322</v>
      </c>
      <c r="K103" s="1">
        <v>5</v>
      </c>
      <c r="L103" s="1">
        <v>1</v>
      </c>
      <c r="M103" s="1">
        <v>2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1">
        <v>100.3</v>
      </c>
      <c r="T103" s="1">
        <v>709</v>
      </c>
      <c r="U103" s="1">
        <v>63</v>
      </c>
      <c r="V103" s="1">
        <v>1</v>
      </c>
      <c r="W103" s="1">
        <v>1</v>
      </c>
      <c r="X103" s="1">
        <v>0</v>
      </c>
      <c r="Y103" s="1">
        <v>18550</v>
      </c>
      <c r="Z103" s="1">
        <v>24550</v>
      </c>
      <c r="AA103" s="1">
        <v>18550</v>
      </c>
      <c r="AB103" s="1">
        <v>19100</v>
      </c>
      <c r="AC103" s="1">
        <v>10</v>
      </c>
      <c r="AD103" s="1">
        <v>8</v>
      </c>
      <c r="AE103" s="1">
        <v>3</v>
      </c>
      <c r="AF103" s="1">
        <v>0</v>
      </c>
      <c r="AG103" s="1">
        <v>4</v>
      </c>
      <c r="AH103" s="1">
        <v>0</v>
      </c>
      <c r="AI103" s="30" t="str">
        <f>VLOOKUP(A103,General!B:AT,19,FALSE)</f>
        <v>Natus Vincere</v>
      </c>
      <c r="AJ103" s="1">
        <f>IF(VLOOKUP(A103,General!B:AT,11,FALSE)=E103,1,0)</f>
        <v>1</v>
      </c>
      <c r="AK103" s="1">
        <f t="shared" si="8"/>
        <v>0</v>
      </c>
      <c r="AL103" s="1">
        <f t="shared" si="9"/>
        <v>1</v>
      </c>
      <c r="AM103" s="1">
        <f t="shared" si="10"/>
        <v>0</v>
      </c>
      <c r="AN103" s="1">
        <f t="shared" si="11"/>
        <v>5450</v>
      </c>
      <c r="AO103" s="1">
        <f t="shared" si="6"/>
        <v>1</v>
      </c>
      <c r="AP103" s="1">
        <f t="shared" si="7"/>
        <v>0</v>
      </c>
      <c r="AQ103" s="1">
        <f>IF(IF(Y103&gt;AA103,VLOOKUP(A103,General!B:AT,11,FALSE),VLOOKUP(A103,General!B:AT,12,FALSE))=AI103,1,0)</f>
        <v>0</v>
      </c>
      <c r="AR103" s="1">
        <f>IF(VLOOKUP(A103,General!B:AT,11,FALSE)=E103,Y103-AA103,AA103-Y103)</f>
        <v>0</v>
      </c>
      <c r="AS103" s="1">
        <f>IF(IF(Z103&gt;AB103,VLOOKUP(A103,General!B:AT,11,FALSE),VLOOKUP(A103,General!B:AT,12,FALSE))=AI103,1,0)</f>
        <v>1</v>
      </c>
      <c r="AT103" s="1">
        <f>IF(VLOOKUP(A103,General!B:AT,11,FALSE)=E103,Z103-AB103,AB103-Z103)</f>
        <v>5450</v>
      </c>
    </row>
    <row r="104" spans="1:46" ht="15" customHeight="1" x14ac:dyDescent="0.2">
      <c r="A104" s="1" t="s">
        <v>327</v>
      </c>
      <c r="B104" s="1">
        <v>26</v>
      </c>
      <c r="C104" s="1">
        <v>441805</v>
      </c>
      <c r="D104" s="1">
        <v>117.024658203125</v>
      </c>
      <c r="E104" s="1" t="s">
        <v>59</v>
      </c>
      <c r="F104" s="1" t="s">
        <v>315</v>
      </c>
      <c r="G104" s="1" t="s">
        <v>316</v>
      </c>
      <c r="H104" s="1" t="s">
        <v>322</v>
      </c>
      <c r="K104" s="1">
        <v>6</v>
      </c>
      <c r="L104" s="1">
        <v>2</v>
      </c>
      <c r="M104" s="1">
        <v>2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78.900000000000006</v>
      </c>
      <c r="T104" s="1">
        <v>710</v>
      </c>
      <c r="U104" s="1">
        <v>79</v>
      </c>
      <c r="V104" s="1">
        <v>0</v>
      </c>
      <c r="W104" s="1">
        <v>0</v>
      </c>
      <c r="X104" s="1">
        <v>0</v>
      </c>
      <c r="Y104" s="1">
        <v>11550</v>
      </c>
      <c r="Z104" s="1">
        <v>23750</v>
      </c>
      <c r="AA104" s="1">
        <v>23650</v>
      </c>
      <c r="AB104" s="1">
        <v>16750</v>
      </c>
      <c r="AC104" s="1">
        <v>5</v>
      </c>
      <c r="AD104" s="1">
        <v>6</v>
      </c>
      <c r="AE104" s="1">
        <v>3</v>
      </c>
      <c r="AF104" s="1">
        <v>0</v>
      </c>
      <c r="AG104" s="1">
        <v>3</v>
      </c>
      <c r="AH104" s="1">
        <v>2</v>
      </c>
      <c r="AI104" s="30" t="str">
        <f>VLOOKUP(A104,General!B:AT,19,FALSE)</f>
        <v>Natus Vincere</v>
      </c>
      <c r="AJ104" s="1">
        <f>IF(VLOOKUP(A104,General!B:AT,11,FALSE)=E104,1,0)</f>
        <v>0</v>
      </c>
      <c r="AK104" s="1">
        <f t="shared" si="8"/>
        <v>0</v>
      </c>
      <c r="AL104" s="1">
        <f t="shared" si="9"/>
        <v>1</v>
      </c>
      <c r="AM104" s="1">
        <f t="shared" si="10"/>
        <v>-12100</v>
      </c>
      <c r="AN104" s="1">
        <f t="shared" si="11"/>
        <v>7000</v>
      </c>
      <c r="AO104" s="1">
        <f t="shared" si="6"/>
        <v>0</v>
      </c>
      <c r="AP104" s="1">
        <f t="shared" si="7"/>
        <v>1</v>
      </c>
      <c r="AQ104" s="1">
        <f>IF(IF(Y104&gt;AA104,VLOOKUP(A104,General!B:AT,11,FALSE),VLOOKUP(A104,General!B:AT,12,FALSE))=AI104,1,0)</f>
        <v>0</v>
      </c>
      <c r="AR104" s="1">
        <f>IF(VLOOKUP(A104,General!B:AT,11,FALSE)=E104,Y104-AA104,AA104-Y104)</f>
        <v>12100</v>
      </c>
      <c r="AS104" s="1">
        <f>IF(IF(Z104&gt;AB104,VLOOKUP(A104,General!B:AT,11,FALSE),VLOOKUP(A104,General!B:AT,12,FALSE))=AI104,1,0)</f>
        <v>1</v>
      </c>
      <c r="AT104" s="1">
        <f>IF(VLOOKUP(A104,General!B:AT,11,FALSE)=E104,Z104-AB104,AB104-Z104)</f>
        <v>-7000</v>
      </c>
    </row>
    <row r="105" spans="1:46" ht="15" customHeight="1" x14ac:dyDescent="0.2">
      <c r="A105" s="1" t="s">
        <v>327</v>
      </c>
      <c r="B105" s="1">
        <v>27</v>
      </c>
      <c r="C105" s="1">
        <v>456792</v>
      </c>
      <c r="D105" s="1">
        <v>121.4443359375</v>
      </c>
      <c r="E105" s="1" t="s">
        <v>59</v>
      </c>
      <c r="F105" s="1" t="s">
        <v>315</v>
      </c>
      <c r="G105" s="1" t="s">
        <v>316</v>
      </c>
      <c r="H105" s="1" t="s">
        <v>320</v>
      </c>
      <c r="I105" s="1" t="s">
        <v>315</v>
      </c>
      <c r="J105" s="1" t="s">
        <v>59</v>
      </c>
      <c r="K105" s="1">
        <v>6</v>
      </c>
      <c r="L105" s="1">
        <v>4</v>
      </c>
      <c r="M105" s="1">
        <v>1</v>
      </c>
      <c r="N105" s="1">
        <v>0</v>
      </c>
      <c r="O105" s="1">
        <v>0</v>
      </c>
      <c r="P105" s="1">
        <v>0</v>
      </c>
      <c r="Q105" s="1">
        <v>1</v>
      </c>
      <c r="R105" s="1">
        <v>0</v>
      </c>
      <c r="S105" s="1">
        <v>94.2</v>
      </c>
      <c r="T105" s="1">
        <v>912</v>
      </c>
      <c r="U105" s="1">
        <v>30</v>
      </c>
      <c r="V105" s="1">
        <v>0</v>
      </c>
      <c r="W105" s="1">
        <v>0</v>
      </c>
      <c r="X105" s="1">
        <v>0</v>
      </c>
      <c r="Y105" s="1">
        <v>18000</v>
      </c>
      <c r="Z105" s="1">
        <v>3400</v>
      </c>
      <c r="AA105" s="1">
        <v>15250</v>
      </c>
      <c r="AB105" s="1">
        <v>30100</v>
      </c>
      <c r="AC105" s="1">
        <v>5</v>
      </c>
      <c r="AD105" s="1">
        <v>5</v>
      </c>
      <c r="AE105" s="1">
        <v>1</v>
      </c>
      <c r="AF105" s="1">
        <v>0</v>
      </c>
      <c r="AG105" s="1">
        <v>0</v>
      </c>
      <c r="AH105" s="1">
        <v>3</v>
      </c>
      <c r="AI105" s="30" t="str">
        <f>VLOOKUP(A105,General!B:AT,19,FALSE)</f>
        <v>Natus Vincere</v>
      </c>
      <c r="AJ105" s="1">
        <f>IF(VLOOKUP(A105,General!B:AT,11,FALSE)=E105,1,0)</f>
        <v>0</v>
      </c>
      <c r="AK105" s="1">
        <f t="shared" si="8"/>
        <v>1</v>
      </c>
      <c r="AL105" s="1">
        <f t="shared" si="9"/>
        <v>0</v>
      </c>
      <c r="AM105" s="1">
        <f t="shared" si="10"/>
        <v>2750</v>
      </c>
      <c r="AN105" s="1">
        <f t="shared" si="11"/>
        <v>-26700</v>
      </c>
      <c r="AO105" s="1">
        <f t="shared" si="6"/>
        <v>0</v>
      </c>
      <c r="AP105" s="1">
        <f t="shared" si="7"/>
        <v>1</v>
      </c>
      <c r="AQ105" s="1">
        <f>IF(IF(Y105&gt;AA105,VLOOKUP(A105,General!B:AT,11,FALSE),VLOOKUP(A105,General!B:AT,12,FALSE))=AI105,1,0)</f>
        <v>1</v>
      </c>
      <c r="AR105" s="1">
        <f>IF(VLOOKUP(A105,General!B:AT,11,FALSE)=E105,Y105-AA105,AA105-Y105)</f>
        <v>-2750</v>
      </c>
      <c r="AS105" s="1">
        <f>IF(IF(Z105&gt;AB105,VLOOKUP(A105,General!B:AT,11,FALSE),VLOOKUP(A105,General!B:AT,12,FALSE))=AI105,1,0)</f>
        <v>0</v>
      </c>
      <c r="AT105" s="1">
        <f>IF(VLOOKUP(A105,General!B:AT,11,FALSE)=E105,Z105-AB105,AB105-Z105)</f>
        <v>26700</v>
      </c>
    </row>
    <row r="106" spans="1:46" ht="15" customHeight="1" x14ac:dyDescent="0.2">
      <c r="A106" s="1" t="s">
        <v>327</v>
      </c>
      <c r="B106" s="1">
        <v>28</v>
      </c>
      <c r="C106" s="1">
        <v>472340</v>
      </c>
      <c r="D106" s="1">
        <v>274.4599609375</v>
      </c>
      <c r="E106" s="1" t="s">
        <v>59</v>
      </c>
      <c r="F106" s="1" t="s">
        <v>315</v>
      </c>
      <c r="G106" s="1" t="s">
        <v>316</v>
      </c>
      <c r="H106" s="1" t="s">
        <v>322</v>
      </c>
      <c r="K106" s="1">
        <v>7</v>
      </c>
      <c r="L106" s="1">
        <v>5</v>
      </c>
      <c r="M106" s="1">
        <v>1</v>
      </c>
      <c r="N106" s="1">
        <v>0</v>
      </c>
      <c r="O106" s="1">
        <v>0</v>
      </c>
      <c r="P106" s="1">
        <v>0</v>
      </c>
      <c r="Q106" s="1">
        <v>3</v>
      </c>
      <c r="R106" s="1">
        <v>0</v>
      </c>
      <c r="S106" s="1">
        <v>89</v>
      </c>
      <c r="T106" s="1">
        <v>815</v>
      </c>
      <c r="U106" s="1">
        <v>75</v>
      </c>
      <c r="V106" s="1">
        <v>0</v>
      </c>
      <c r="W106" s="1">
        <v>0</v>
      </c>
      <c r="X106" s="1">
        <v>0</v>
      </c>
      <c r="Y106" s="1">
        <v>22800</v>
      </c>
      <c r="Z106" s="1">
        <v>21700</v>
      </c>
      <c r="AA106" s="1">
        <v>21850</v>
      </c>
      <c r="AB106" s="1">
        <v>31550</v>
      </c>
      <c r="AC106" s="1">
        <v>12</v>
      </c>
      <c r="AD106" s="1">
        <v>7</v>
      </c>
      <c r="AE106" s="1">
        <v>2</v>
      </c>
      <c r="AF106" s="1">
        <v>1</v>
      </c>
      <c r="AG106" s="1">
        <v>2</v>
      </c>
      <c r="AH106" s="1">
        <v>4</v>
      </c>
      <c r="AI106" s="30" t="str">
        <f>VLOOKUP(A106,General!B:AT,19,FALSE)</f>
        <v>Natus Vincere</v>
      </c>
      <c r="AJ106" s="1">
        <f>IF(VLOOKUP(A106,General!B:AT,11,FALSE)=E106,1,0)</f>
        <v>0</v>
      </c>
      <c r="AK106" s="1">
        <f t="shared" si="8"/>
        <v>1</v>
      </c>
      <c r="AL106" s="1">
        <f t="shared" si="9"/>
        <v>0</v>
      </c>
      <c r="AM106" s="1">
        <f t="shared" si="10"/>
        <v>950</v>
      </c>
      <c r="AN106" s="1">
        <f t="shared" si="11"/>
        <v>-9850</v>
      </c>
      <c r="AO106" s="1">
        <f t="shared" si="6"/>
        <v>0</v>
      </c>
      <c r="AP106" s="1">
        <f t="shared" si="7"/>
        <v>1</v>
      </c>
      <c r="AQ106" s="1">
        <f>IF(IF(Y106&gt;AA106,VLOOKUP(A106,General!B:AT,11,FALSE),VLOOKUP(A106,General!B:AT,12,FALSE))=AI106,1,0)</f>
        <v>1</v>
      </c>
      <c r="AR106" s="1">
        <f>IF(VLOOKUP(A106,General!B:AT,11,FALSE)=E106,Y106-AA106,AA106-Y106)</f>
        <v>-950</v>
      </c>
      <c r="AS106" s="1">
        <f>IF(IF(Z106&gt;AB106,VLOOKUP(A106,General!B:AT,11,FALSE),VLOOKUP(A106,General!B:AT,12,FALSE))=AI106,1,0)</f>
        <v>0</v>
      </c>
      <c r="AT106" s="1">
        <f>IF(VLOOKUP(A106,General!B:AT,11,FALSE)=E106,Z106-AB106,AB106-Z106)</f>
        <v>9850</v>
      </c>
    </row>
    <row r="107" spans="1:46" ht="15" customHeight="1" x14ac:dyDescent="0.2">
      <c r="A107" s="1" t="s">
        <v>327</v>
      </c>
      <c r="B107" s="1">
        <v>29</v>
      </c>
      <c r="C107" s="1">
        <v>507450</v>
      </c>
      <c r="D107" s="1">
        <v>131.245849609375</v>
      </c>
      <c r="E107" s="1" t="s">
        <v>52</v>
      </c>
      <c r="F107" s="1" t="s">
        <v>319</v>
      </c>
      <c r="G107" s="1" t="s">
        <v>324</v>
      </c>
      <c r="H107" s="1" t="s">
        <v>320</v>
      </c>
      <c r="I107" s="1" t="s">
        <v>315</v>
      </c>
      <c r="J107" s="1" t="s">
        <v>59</v>
      </c>
      <c r="K107" s="1">
        <v>6</v>
      </c>
      <c r="L107" s="1">
        <v>2</v>
      </c>
      <c r="M107" s="1">
        <v>2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90.4</v>
      </c>
      <c r="T107" s="1">
        <v>811</v>
      </c>
      <c r="U107" s="1">
        <v>73</v>
      </c>
      <c r="V107" s="1">
        <v>1</v>
      </c>
      <c r="W107" s="1">
        <v>1</v>
      </c>
      <c r="X107" s="1">
        <v>0</v>
      </c>
      <c r="Y107" s="1">
        <v>30150</v>
      </c>
      <c r="Z107" s="1">
        <v>11050</v>
      </c>
      <c r="AA107" s="1">
        <v>13350</v>
      </c>
      <c r="AB107" s="1">
        <v>32050</v>
      </c>
      <c r="AC107" s="1">
        <v>12</v>
      </c>
      <c r="AD107" s="1">
        <v>8</v>
      </c>
      <c r="AE107" s="1">
        <v>4</v>
      </c>
      <c r="AF107" s="1">
        <v>0</v>
      </c>
      <c r="AG107" s="1">
        <v>0</v>
      </c>
      <c r="AH107" s="1">
        <v>3</v>
      </c>
      <c r="AI107" s="30" t="str">
        <f>VLOOKUP(A107,General!B:AT,19,FALSE)</f>
        <v>Natus Vincere</v>
      </c>
      <c r="AJ107" s="1">
        <f>IF(VLOOKUP(A107,General!B:AT,11,FALSE)=E107,1,0)</f>
        <v>1</v>
      </c>
      <c r="AK107" s="1">
        <f t="shared" si="8"/>
        <v>1</v>
      </c>
      <c r="AL107" s="1">
        <f t="shared" si="9"/>
        <v>0</v>
      </c>
      <c r="AM107" s="1">
        <f t="shared" si="10"/>
        <v>16800</v>
      </c>
      <c r="AN107" s="1">
        <f t="shared" si="11"/>
        <v>-21000</v>
      </c>
      <c r="AO107" s="1">
        <f t="shared" si="6"/>
        <v>1</v>
      </c>
      <c r="AP107" s="1">
        <f t="shared" si="7"/>
        <v>0</v>
      </c>
      <c r="AQ107" s="1">
        <f>IF(IF(Y107&gt;AA107,VLOOKUP(A107,General!B:AT,11,FALSE),VLOOKUP(A107,General!B:AT,12,FALSE))=AI107,1,0)</f>
        <v>1</v>
      </c>
      <c r="AR107" s="1">
        <f>IF(VLOOKUP(A107,General!B:AT,11,FALSE)=E107,Y107-AA107,AA107-Y107)</f>
        <v>16800</v>
      </c>
      <c r="AS107" s="1">
        <f>IF(IF(Z107&gt;AB107,VLOOKUP(A107,General!B:AT,11,FALSE),VLOOKUP(A107,General!B:AT,12,FALSE))=AI107,1,0)</f>
        <v>0</v>
      </c>
      <c r="AT107" s="1">
        <f>IF(VLOOKUP(A107,General!B:AT,11,FALSE)=E107,Z107-AB107,AB107-Z107)</f>
        <v>-21000</v>
      </c>
    </row>
    <row r="108" spans="1:46" ht="15" customHeight="1" x14ac:dyDescent="0.2">
      <c r="A108" s="1" t="s">
        <v>327</v>
      </c>
      <c r="B108" s="1">
        <v>30</v>
      </c>
      <c r="C108" s="1">
        <v>524257</v>
      </c>
      <c r="D108" s="1">
        <v>138.145263671875</v>
      </c>
      <c r="E108" s="1" t="s">
        <v>52</v>
      </c>
      <c r="F108" s="1" t="s">
        <v>319</v>
      </c>
      <c r="G108" s="1" t="s">
        <v>324</v>
      </c>
      <c r="H108" s="1" t="s">
        <v>322</v>
      </c>
      <c r="K108" s="1">
        <v>7</v>
      </c>
      <c r="L108" s="1">
        <v>5</v>
      </c>
      <c r="M108" s="1">
        <v>1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120.4</v>
      </c>
      <c r="T108" s="1">
        <v>1074</v>
      </c>
      <c r="U108" s="1">
        <v>130</v>
      </c>
      <c r="V108" s="1">
        <v>0</v>
      </c>
      <c r="W108" s="1">
        <v>1</v>
      </c>
      <c r="X108" s="1">
        <v>0</v>
      </c>
      <c r="Y108" s="1">
        <v>22850</v>
      </c>
      <c r="Z108" s="1">
        <v>26650</v>
      </c>
      <c r="AA108" s="1">
        <v>21300</v>
      </c>
      <c r="AB108" s="1">
        <v>29400</v>
      </c>
      <c r="AC108" s="1">
        <v>10</v>
      </c>
      <c r="AD108" s="1">
        <v>8</v>
      </c>
      <c r="AE108" s="1">
        <v>5</v>
      </c>
      <c r="AF108" s="1">
        <v>2</v>
      </c>
      <c r="AG108" s="1">
        <v>4</v>
      </c>
      <c r="AH108" s="1">
        <v>4</v>
      </c>
      <c r="AI108" s="30" t="str">
        <f>VLOOKUP(A108,General!B:AT,19,FALSE)</f>
        <v>Natus Vincere</v>
      </c>
      <c r="AJ108" s="1">
        <f>IF(VLOOKUP(A108,General!B:AT,11,FALSE)=E108,1,0)</f>
        <v>1</v>
      </c>
      <c r="AK108" s="1">
        <f t="shared" si="8"/>
        <v>1</v>
      </c>
      <c r="AL108" s="1">
        <f t="shared" si="9"/>
        <v>0</v>
      </c>
      <c r="AM108" s="1">
        <f t="shared" si="10"/>
        <v>1550</v>
      </c>
      <c r="AN108" s="1">
        <f t="shared" si="11"/>
        <v>-2750</v>
      </c>
      <c r="AO108" s="1">
        <f t="shared" si="6"/>
        <v>1</v>
      </c>
      <c r="AP108" s="1">
        <f t="shared" si="7"/>
        <v>0</v>
      </c>
      <c r="AQ108" s="1">
        <f>IF(IF(Y108&gt;AA108,VLOOKUP(A108,General!B:AT,11,FALSE),VLOOKUP(A108,General!B:AT,12,FALSE))=AI108,1,0)</f>
        <v>1</v>
      </c>
      <c r="AR108" s="1">
        <f>IF(VLOOKUP(A108,General!B:AT,11,FALSE)=E108,Y108-AA108,AA108-Y108)</f>
        <v>1550</v>
      </c>
      <c r="AS108" s="1">
        <f>IF(IF(Z108&gt;AB108,VLOOKUP(A108,General!B:AT,11,FALSE),VLOOKUP(A108,General!B:AT,12,FALSE))=AI108,1,0)</f>
        <v>0</v>
      </c>
      <c r="AT108" s="1">
        <f>IF(VLOOKUP(A108,General!B:AT,11,FALSE)=E108,Z108-AB108,AB108-Z108)</f>
        <v>-2750</v>
      </c>
    </row>
    <row r="109" spans="1:46" x14ac:dyDescent="0.2">
      <c r="A109" s="1" t="s">
        <v>328</v>
      </c>
      <c r="B109" s="1">
        <v>1</v>
      </c>
      <c r="C109" s="1">
        <v>1799</v>
      </c>
      <c r="D109" s="1">
        <v>78.300331115722699</v>
      </c>
      <c r="E109" s="1" t="s">
        <v>52</v>
      </c>
      <c r="F109" s="1" t="s">
        <v>319</v>
      </c>
      <c r="G109" s="1" t="s">
        <v>324</v>
      </c>
      <c r="H109" s="1" t="s">
        <v>317</v>
      </c>
      <c r="K109" s="1">
        <v>5</v>
      </c>
      <c r="L109" s="1">
        <v>3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79.599999999999994</v>
      </c>
      <c r="T109" s="1">
        <v>760</v>
      </c>
      <c r="U109" s="1">
        <v>36</v>
      </c>
      <c r="V109" s="1">
        <v>0</v>
      </c>
      <c r="W109" s="1">
        <v>0</v>
      </c>
      <c r="X109" s="1">
        <v>0</v>
      </c>
      <c r="Y109" s="1">
        <v>4000</v>
      </c>
      <c r="Z109" s="1">
        <v>4400</v>
      </c>
      <c r="AA109" s="1">
        <v>4000</v>
      </c>
      <c r="AB109" s="1">
        <v>4150</v>
      </c>
      <c r="AC109" s="1">
        <v>0</v>
      </c>
      <c r="AD109" s="1">
        <v>2</v>
      </c>
      <c r="AE109" s="1">
        <v>0</v>
      </c>
      <c r="AF109" s="1">
        <v>0</v>
      </c>
      <c r="AG109" s="1">
        <v>0</v>
      </c>
      <c r="AH109" s="1">
        <v>0</v>
      </c>
      <c r="AI109" s="30" t="str">
        <f>VLOOKUP(A109,General!B:AT,19,FALSE)</f>
        <v>Natus Vincere</v>
      </c>
      <c r="AJ109" s="1">
        <f>IF(VLOOKUP(A109,General!B:AT,11,FALSE)=E109,1,0)</f>
        <v>0</v>
      </c>
      <c r="AK109" s="1">
        <f t="shared" si="8"/>
        <v>0</v>
      </c>
      <c r="AL109" s="1">
        <f t="shared" si="9"/>
        <v>1</v>
      </c>
      <c r="AM109" s="1">
        <f t="shared" si="10"/>
        <v>0</v>
      </c>
      <c r="AN109" s="1">
        <f t="shared" si="11"/>
        <v>250</v>
      </c>
      <c r="AO109" s="1">
        <f t="shared" si="6"/>
        <v>1</v>
      </c>
      <c r="AP109" s="1">
        <f t="shared" si="7"/>
        <v>0</v>
      </c>
      <c r="AQ109" s="1">
        <f>IF(IF(Y109&gt;AA109,VLOOKUP(A109,General!B:AT,11,FALSE),VLOOKUP(A109,General!B:AT,12,FALSE))=AI109,1,0)</f>
        <v>1</v>
      </c>
      <c r="AR109" s="1">
        <f>IF(VLOOKUP(A109,General!B:AT,11,FALSE)=E109,Y109-AA109,AA109-Y109)</f>
        <v>0</v>
      </c>
      <c r="AS109" s="1">
        <f>IF(IF(Z109&gt;AB109,VLOOKUP(A109,General!B:AT,11,FALSE),VLOOKUP(A109,General!B:AT,12,FALSE))=AI109,1,0)</f>
        <v>0</v>
      </c>
      <c r="AT109" s="1">
        <f>IF(VLOOKUP(A109,General!B:AT,11,FALSE)=E109,Z109-AB109,AB109-Z109)</f>
        <v>-250</v>
      </c>
    </row>
    <row r="110" spans="1:46" ht="15" customHeight="1" x14ac:dyDescent="0.2">
      <c r="A110" s="1" t="s">
        <v>328</v>
      </c>
      <c r="B110" s="1">
        <v>2</v>
      </c>
      <c r="C110" s="1">
        <v>11824</v>
      </c>
      <c r="D110" s="1">
        <v>67.362686157226605</v>
      </c>
      <c r="E110" s="1" t="s">
        <v>52</v>
      </c>
      <c r="F110" s="1" t="s">
        <v>319</v>
      </c>
      <c r="G110" s="1" t="s">
        <v>324</v>
      </c>
      <c r="H110" s="1" t="s">
        <v>320</v>
      </c>
      <c r="I110" s="1" t="s">
        <v>315</v>
      </c>
      <c r="J110" s="1" t="s">
        <v>63</v>
      </c>
      <c r="K110" s="1">
        <v>5</v>
      </c>
      <c r="L110" s="1">
        <v>5</v>
      </c>
      <c r="M110" s="1">
        <v>0</v>
      </c>
      <c r="N110" s="1">
        <v>0</v>
      </c>
      <c r="O110" s="1">
        <v>0</v>
      </c>
      <c r="P110" s="1">
        <v>0</v>
      </c>
      <c r="Q110" s="1">
        <v>2</v>
      </c>
      <c r="R110" s="1">
        <v>0</v>
      </c>
      <c r="S110" s="1">
        <v>99</v>
      </c>
      <c r="T110" s="1">
        <v>874</v>
      </c>
      <c r="U110" s="1">
        <v>116</v>
      </c>
      <c r="V110" s="1">
        <v>0</v>
      </c>
      <c r="W110" s="1">
        <v>0</v>
      </c>
      <c r="X110" s="1">
        <v>0</v>
      </c>
      <c r="Y110" s="1">
        <v>7600</v>
      </c>
      <c r="Z110" s="1">
        <v>7150</v>
      </c>
      <c r="AA110" s="1">
        <v>18200</v>
      </c>
      <c r="AB110" s="1">
        <v>19100</v>
      </c>
      <c r="AC110" s="1">
        <v>1</v>
      </c>
      <c r="AD110" s="1">
        <v>2</v>
      </c>
      <c r="AE110" s="1">
        <v>5</v>
      </c>
      <c r="AF110" s="1">
        <v>0</v>
      </c>
      <c r="AG110" s="1">
        <v>3</v>
      </c>
      <c r="AH110" s="1">
        <v>0</v>
      </c>
      <c r="AI110" s="30" t="str">
        <f>VLOOKUP(A110,General!B:AT,19,FALSE)</f>
        <v>Natus Vincere</v>
      </c>
      <c r="AJ110" s="1">
        <f>IF(VLOOKUP(A110,General!B:AT,11,FALSE)=E110,1,0)</f>
        <v>0</v>
      </c>
      <c r="AK110" s="1">
        <f t="shared" si="8"/>
        <v>0</v>
      </c>
      <c r="AL110" s="1">
        <f t="shared" si="9"/>
        <v>0</v>
      </c>
      <c r="AM110" s="1">
        <f t="shared" si="10"/>
        <v>-10600</v>
      </c>
      <c r="AN110" s="1">
        <f t="shared" si="11"/>
        <v>-11950</v>
      </c>
      <c r="AO110" s="1">
        <f t="shared" si="6"/>
        <v>1</v>
      </c>
      <c r="AP110" s="1">
        <f t="shared" si="7"/>
        <v>0</v>
      </c>
      <c r="AQ110" s="1">
        <f>IF(IF(Y110&gt;AA110,VLOOKUP(A110,General!B:AT,11,FALSE),VLOOKUP(A110,General!B:AT,12,FALSE))=AI110,1,0)</f>
        <v>1</v>
      </c>
      <c r="AR110" s="1">
        <f>IF(VLOOKUP(A110,General!B:AT,11,FALSE)=E110,Y110-AA110,AA110-Y110)</f>
        <v>10600</v>
      </c>
      <c r="AS110" s="1">
        <f>IF(IF(Z110&gt;AB110,VLOOKUP(A110,General!B:AT,11,FALSE),VLOOKUP(A110,General!B:AT,12,FALSE))=AI110,1,0)</f>
        <v>1</v>
      </c>
      <c r="AT110" s="1">
        <f>IF(VLOOKUP(A110,General!B:AT,11,FALSE)=E110,Z110-AB110,AB110-Z110)</f>
        <v>11950</v>
      </c>
    </row>
    <row r="111" spans="1:46" ht="15" customHeight="1" x14ac:dyDescent="0.2">
      <c r="A111" s="1" t="s">
        <v>328</v>
      </c>
      <c r="B111" s="1">
        <v>3</v>
      </c>
      <c r="C111" s="1">
        <v>20458</v>
      </c>
      <c r="D111" s="1">
        <v>63.943710327148402</v>
      </c>
      <c r="E111" s="1" t="s">
        <v>52</v>
      </c>
      <c r="F111" s="1" t="s">
        <v>319</v>
      </c>
      <c r="G111" s="1" t="s">
        <v>324</v>
      </c>
      <c r="H111" s="1" t="s">
        <v>320</v>
      </c>
      <c r="I111" s="1" t="s">
        <v>315</v>
      </c>
      <c r="J111" s="1" t="s">
        <v>63</v>
      </c>
      <c r="K111" s="1">
        <v>4</v>
      </c>
      <c r="L111" s="1">
        <v>2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99</v>
      </c>
      <c r="T111" s="1">
        <v>904</v>
      </c>
      <c r="U111" s="1">
        <v>86</v>
      </c>
      <c r="V111" s="1">
        <v>0</v>
      </c>
      <c r="W111" s="1">
        <v>1</v>
      </c>
      <c r="X111" s="1">
        <v>0</v>
      </c>
      <c r="Y111" s="1">
        <v>10250</v>
      </c>
      <c r="Z111" s="1">
        <v>1200</v>
      </c>
      <c r="AA111" s="1">
        <v>19700</v>
      </c>
      <c r="AB111" s="1">
        <v>18850</v>
      </c>
      <c r="AC111" s="1">
        <v>1</v>
      </c>
      <c r="AD111" s="1">
        <v>1</v>
      </c>
      <c r="AE111" s="1">
        <v>1</v>
      </c>
      <c r="AF111" s="1">
        <v>0</v>
      </c>
      <c r="AG111" s="1">
        <v>2</v>
      </c>
      <c r="AH111" s="1">
        <v>0</v>
      </c>
      <c r="AI111" s="30" t="str">
        <f>VLOOKUP(A111,General!B:AT,19,FALSE)</f>
        <v>Natus Vincere</v>
      </c>
      <c r="AJ111" s="1">
        <f>IF(VLOOKUP(A111,General!B:AT,11,FALSE)=E111,1,0)</f>
        <v>0</v>
      </c>
      <c r="AK111" s="1">
        <f t="shared" si="8"/>
        <v>0</v>
      </c>
      <c r="AL111" s="1">
        <f t="shared" si="9"/>
        <v>0</v>
      </c>
      <c r="AM111" s="1">
        <f t="shared" si="10"/>
        <v>-9450</v>
      </c>
      <c r="AN111" s="1">
        <f t="shared" si="11"/>
        <v>-17650</v>
      </c>
      <c r="AO111" s="1">
        <f t="shared" si="6"/>
        <v>1</v>
      </c>
      <c r="AP111" s="1">
        <f t="shared" si="7"/>
        <v>0</v>
      </c>
      <c r="AQ111" s="1">
        <f>IF(IF(Y111&gt;AA111,VLOOKUP(A111,General!B:AT,11,FALSE),VLOOKUP(A111,General!B:AT,12,FALSE))=AI111,1,0)</f>
        <v>1</v>
      </c>
      <c r="AR111" s="1">
        <f>IF(VLOOKUP(A111,General!B:AT,11,FALSE)=E111,Y111-AA111,AA111-Y111)</f>
        <v>9450</v>
      </c>
      <c r="AS111" s="1">
        <f>IF(IF(Z111&gt;AB111,VLOOKUP(A111,General!B:AT,11,FALSE),VLOOKUP(A111,General!B:AT,12,FALSE))=AI111,1,0)</f>
        <v>1</v>
      </c>
      <c r="AT111" s="1">
        <f>IF(VLOOKUP(A111,General!B:AT,11,FALSE)=E111,Z111-AB111,AB111-Z111)</f>
        <v>17650</v>
      </c>
    </row>
    <row r="112" spans="1:46" ht="15" customHeight="1" x14ac:dyDescent="0.2">
      <c r="A112" s="1" t="s">
        <v>328</v>
      </c>
      <c r="B112" s="1">
        <v>4</v>
      </c>
      <c r="C112" s="1">
        <v>28657</v>
      </c>
      <c r="D112" s="1">
        <v>123.255752563477</v>
      </c>
      <c r="E112" s="1" t="s">
        <v>52</v>
      </c>
      <c r="F112" s="1" t="s">
        <v>319</v>
      </c>
      <c r="G112" s="1" t="s">
        <v>324</v>
      </c>
      <c r="H112" s="1" t="s">
        <v>322</v>
      </c>
      <c r="K112" s="1">
        <v>9</v>
      </c>
      <c r="L112" s="1">
        <v>2</v>
      </c>
      <c r="M112" s="1">
        <v>2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152.4</v>
      </c>
      <c r="T112" s="1">
        <v>1297</v>
      </c>
      <c r="U112" s="1">
        <v>152</v>
      </c>
      <c r="V112" s="1">
        <v>1</v>
      </c>
      <c r="W112" s="1">
        <v>1</v>
      </c>
      <c r="X112" s="1">
        <v>0</v>
      </c>
      <c r="Y112" s="1">
        <v>22050</v>
      </c>
      <c r="Z112" s="1">
        <v>22900</v>
      </c>
      <c r="AA112" s="1">
        <v>33700</v>
      </c>
      <c r="AB112" s="1">
        <v>25550</v>
      </c>
      <c r="AC112" s="1">
        <v>8</v>
      </c>
      <c r="AD112" s="1">
        <v>9</v>
      </c>
      <c r="AE112" s="1">
        <v>3</v>
      </c>
      <c r="AF112" s="1">
        <v>0</v>
      </c>
      <c r="AG112" s="1">
        <v>3</v>
      </c>
      <c r="AH112" s="1">
        <v>0</v>
      </c>
      <c r="AI112" s="30" t="str">
        <f>VLOOKUP(A112,General!B:AT,19,FALSE)</f>
        <v>Natus Vincere</v>
      </c>
      <c r="AJ112" s="1">
        <f>IF(VLOOKUP(A112,General!B:AT,11,FALSE)=E112,1,0)</f>
        <v>0</v>
      </c>
      <c r="AK112" s="1">
        <f t="shared" si="8"/>
        <v>0</v>
      </c>
      <c r="AL112" s="1">
        <f t="shared" si="9"/>
        <v>0</v>
      </c>
      <c r="AM112" s="1">
        <f t="shared" si="10"/>
        <v>-11650</v>
      </c>
      <c r="AN112" s="1">
        <f t="shared" si="11"/>
        <v>-2650</v>
      </c>
      <c r="AO112" s="1">
        <f t="shared" si="6"/>
        <v>1</v>
      </c>
      <c r="AP112" s="1">
        <f t="shared" si="7"/>
        <v>0</v>
      </c>
      <c r="AQ112" s="1">
        <f>IF(IF(Y112&gt;AA112,VLOOKUP(A112,General!B:AT,11,FALSE),VLOOKUP(A112,General!B:AT,12,FALSE))=AI112,1,0)</f>
        <v>1</v>
      </c>
      <c r="AR112" s="1">
        <f>IF(VLOOKUP(A112,General!B:AT,11,FALSE)=E112,Y112-AA112,AA112-Y112)</f>
        <v>11650</v>
      </c>
      <c r="AS112" s="1">
        <f>IF(IF(Z112&gt;AB112,VLOOKUP(A112,General!B:AT,11,FALSE),VLOOKUP(A112,General!B:AT,12,FALSE))=AI112,1,0)</f>
        <v>1</v>
      </c>
      <c r="AT112" s="1">
        <f>IF(VLOOKUP(A112,General!B:AT,11,FALSE)=E112,Z112-AB112,AB112-Z112)</f>
        <v>2650</v>
      </c>
    </row>
    <row r="113" spans="1:46" ht="15" customHeight="1" x14ac:dyDescent="0.2">
      <c r="A113" s="1" t="s">
        <v>328</v>
      </c>
      <c r="B113" s="1">
        <v>5</v>
      </c>
      <c r="C113" s="1">
        <v>44434</v>
      </c>
      <c r="D113" s="1">
        <v>69.287322998046903</v>
      </c>
      <c r="E113" s="1" t="s">
        <v>52</v>
      </c>
      <c r="F113" s="1" t="s">
        <v>319</v>
      </c>
      <c r="G113" s="1" t="s">
        <v>324</v>
      </c>
      <c r="H113" s="1" t="s">
        <v>320</v>
      </c>
      <c r="I113" s="1" t="s">
        <v>315</v>
      </c>
      <c r="J113" s="1" t="s">
        <v>63</v>
      </c>
      <c r="K113" s="1">
        <v>6</v>
      </c>
      <c r="L113" s="1">
        <v>2</v>
      </c>
      <c r="M113" s="1">
        <v>2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87.3</v>
      </c>
      <c r="T113" s="1">
        <v>863</v>
      </c>
      <c r="U113" s="1">
        <v>10</v>
      </c>
      <c r="V113" s="1">
        <v>0</v>
      </c>
      <c r="W113" s="1">
        <v>0</v>
      </c>
      <c r="X113" s="1">
        <v>0</v>
      </c>
      <c r="Y113" s="1">
        <v>15850</v>
      </c>
      <c r="Z113" s="1">
        <v>2700</v>
      </c>
      <c r="AA113" s="1">
        <v>41200</v>
      </c>
      <c r="AB113" s="1">
        <v>19800</v>
      </c>
      <c r="AC113" s="1">
        <v>1</v>
      </c>
      <c r="AD113" s="1">
        <v>3</v>
      </c>
      <c r="AE113" s="1">
        <v>2</v>
      </c>
      <c r="AF113" s="1">
        <v>0</v>
      </c>
      <c r="AG113" s="1">
        <v>0</v>
      </c>
      <c r="AH113" s="1">
        <v>0</v>
      </c>
      <c r="AI113" s="30" t="str">
        <f>VLOOKUP(A113,General!B:AT,19,FALSE)</f>
        <v>Natus Vincere</v>
      </c>
      <c r="AJ113" s="1">
        <f>IF(VLOOKUP(A113,General!B:AT,11,FALSE)=E113,1,0)</f>
        <v>0</v>
      </c>
      <c r="AK113" s="1">
        <f t="shared" si="8"/>
        <v>0</v>
      </c>
      <c r="AL113" s="1">
        <f t="shared" si="9"/>
        <v>0</v>
      </c>
      <c r="AM113" s="1">
        <f t="shared" si="10"/>
        <v>-25350</v>
      </c>
      <c r="AN113" s="1">
        <f t="shared" si="11"/>
        <v>-17100</v>
      </c>
      <c r="AO113" s="1">
        <f t="shared" si="6"/>
        <v>1</v>
      </c>
      <c r="AP113" s="1">
        <f t="shared" si="7"/>
        <v>0</v>
      </c>
      <c r="AQ113" s="1">
        <f>IF(IF(Y113&gt;AA113,VLOOKUP(A113,General!B:AT,11,FALSE),VLOOKUP(A113,General!B:AT,12,FALSE))=AI113,1,0)</f>
        <v>1</v>
      </c>
      <c r="AR113" s="1">
        <f>IF(VLOOKUP(A113,General!B:AT,11,FALSE)=E113,Y113-AA113,AA113-Y113)</f>
        <v>25350</v>
      </c>
      <c r="AS113" s="1">
        <f>IF(IF(Z113&gt;AB113,VLOOKUP(A113,General!B:AT,11,FALSE),VLOOKUP(A113,General!B:AT,12,FALSE))=AI113,1,0)</f>
        <v>1</v>
      </c>
      <c r="AT113" s="1">
        <f>IF(VLOOKUP(A113,General!B:AT,11,FALSE)=E113,Z113-AB113,AB113-Z113)</f>
        <v>17100</v>
      </c>
    </row>
    <row r="114" spans="1:46" ht="15" customHeight="1" x14ac:dyDescent="0.2">
      <c r="A114" s="1" t="s">
        <v>328</v>
      </c>
      <c r="B114" s="1">
        <v>6</v>
      </c>
      <c r="C114" s="1">
        <v>53312</v>
      </c>
      <c r="D114" s="1">
        <v>109.274658203125</v>
      </c>
      <c r="E114" s="1" t="s">
        <v>63</v>
      </c>
      <c r="F114" s="1" t="s">
        <v>315</v>
      </c>
      <c r="G114" s="1" t="s">
        <v>316</v>
      </c>
      <c r="H114" s="1" t="s">
        <v>322</v>
      </c>
      <c r="K114" s="1">
        <v>7</v>
      </c>
      <c r="L114" s="1">
        <v>3</v>
      </c>
      <c r="M114" s="1">
        <v>2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97.4</v>
      </c>
      <c r="T114" s="1">
        <v>872</v>
      </c>
      <c r="U114" s="1">
        <v>102</v>
      </c>
      <c r="V114" s="1">
        <v>0</v>
      </c>
      <c r="W114" s="1">
        <v>0</v>
      </c>
      <c r="X114" s="1">
        <v>0</v>
      </c>
      <c r="Y114" s="1">
        <v>30350</v>
      </c>
      <c r="Z114" s="1">
        <v>29800</v>
      </c>
      <c r="AA114" s="1">
        <v>40750</v>
      </c>
      <c r="AB114" s="1">
        <v>26150</v>
      </c>
      <c r="AC114" s="1">
        <v>9</v>
      </c>
      <c r="AD114" s="1">
        <v>8</v>
      </c>
      <c r="AE114" s="1">
        <v>3</v>
      </c>
      <c r="AF114" s="1">
        <v>0</v>
      </c>
      <c r="AG114" s="1">
        <v>3</v>
      </c>
      <c r="AH114" s="1">
        <v>1</v>
      </c>
      <c r="AI114" s="30" t="str">
        <f>VLOOKUP(A114,General!B:AT,19,FALSE)</f>
        <v>Natus Vincere</v>
      </c>
      <c r="AJ114" s="1">
        <f>IF(VLOOKUP(A114,General!B:AT,11,FALSE)=E114,1,0)</f>
        <v>1</v>
      </c>
      <c r="AK114" s="1">
        <f t="shared" si="8"/>
        <v>0</v>
      </c>
      <c r="AL114" s="1">
        <f t="shared" si="9"/>
        <v>1</v>
      </c>
      <c r="AM114" s="1">
        <f t="shared" si="10"/>
        <v>-10400</v>
      </c>
      <c r="AN114" s="1">
        <f t="shared" si="11"/>
        <v>3650</v>
      </c>
      <c r="AO114" s="1">
        <f t="shared" si="6"/>
        <v>0</v>
      </c>
      <c r="AP114" s="1">
        <f t="shared" si="7"/>
        <v>1</v>
      </c>
      <c r="AQ114" s="1">
        <f>IF(IF(Y114&gt;AA114,VLOOKUP(A114,General!B:AT,11,FALSE),VLOOKUP(A114,General!B:AT,12,FALSE))=AI114,1,0)</f>
        <v>1</v>
      </c>
      <c r="AR114" s="1">
        <f>IF(VLOOKUP(A114,General!B:AT,11,FALSE)=E114,Y114-AA114,AA114-Y114)</f>
        <v>-10400</v>
      </c>
      <c r="AS114" s="1">
        <f>IF(IF(Z114&gt;AB114,VLOOKUP(A114,General!B:AT,11,FALSE),VLOOKUP(A114,General!B:AT,12,FALSE))=AI114,1,0)</f>
        <v>0</v>
      </c>
      <c r="AT114" s="1">
        <f>IF(VLOOKUP(A114,General!B:AT,11,FALSE)=E114,Z114-AB114,AB114-Z114)</f>
        <v>3650</v>
      </c>
    </row>
    <row r="115" spans="1:46" ht="15" customHeight="1" x14ac:dyDescent="0.2">
      <c r="A115" s="1" t="s">
        <v>328</v>
      </c>
      <c r="B115" s="1">
        <v>7</v>
      </c>
      <c r="C115" s="1">
        <v>67297</v>
      </c>
      <c r="D115" s="1">
        <v>116.70721435546901</v>
      </c>
      <c r="E115" s="1" t="s">
        <v>52</v>
      </c>
      <c r="F115" s="1" t="s">
        <v>319</v>
      </c>
      <c r="G115" s="1" t="s">
        <v>324</v>
      </c>
      <c r="H115" s="1" t="s">
        <v>322</v>
      </c>
      <c r="K115" s="1">
        <v>6</v>
      </c>
      <c r="L115" s="1">
        <v>4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84.5</v>
      </c>
      <c r="T115" s="1">
        <v>777</v>
      </c>
      <c r="U115" s="1">
        <v>60</v>
      </c>
      <c r="V115" s="1">
        <v>0</v>
      </c>
      <c r="W115" s="1">
        <v>0</v>
      </c>
      <c r="X115" s="1">
        <v>0</v>
      </c>
      <c r="Y115" s="1">
        <v>19100</v>
      </c>
      <c r="Z115" s="1">
        <v>31500</v>
      </c>
      <c r="AA115" s="1">
        <v>36800</v>
      </c>
      <c r="AB115" s="1">
        <v>26950</v>
      </c>
      <c r="AC115" s="1">
        <v>7</v>
      </c>
      <c r="AD115" s="1">
        <v>6</v>
      </c>
      <c r="AE115" s="1">
        <v>2</v>
      </c>
      <c r="AF115" s="1">
        <v>0</v>
      </c>
      <c r="AG115" s="1">
        <v>2</v>
      </c>
      <c r="AH115" s="1">
        <v>0</v>
      </c>
      <c r="AI115" s="30" t="str">
        <f>VLOOKUP(A115,General!B:AT,19,FALSE)</f>
        <v>Natus Vincere</v>
      </c>
      <c r="AJ115" s="1">
        <f>IF(VLOOKUP(A115,General!B:AT,11,FALSE)=E115,1,0)</f>
        <v>0</v>
      </c>
      <c r="AK115" s="1">
        <f t="shared" si="8"/>
        <v>0</v>
      </c>
      <c r="AL115" s="1">
        <f t="shared" si="9"/>
        <v>1</v>
      </c>
      <c r="AM115" s="1">
        <f t="shared" si="10"/>
        <v>-17700</v>
      </c>
      <c r="AN115" s="1">
        <f t="shared" si="11"/>
        <v>4550</v>
      </c>
      <c r="AO115" s="1">
        <f t="shared" si="6"/>
        <v>1</v>
      </c>
      <c r="AP115" s="1">
        <f t="shared" si="7"/>
        <v>0</v>
      </c>
      <c r="AQ115" s="1">
        <f>IF(IF(Y115&gt;AA115,VLOOKUP(A115,General!B:AT,11,FALSE),VLOOKUP(A115,General!B:AT,12,FALSE))=AI115,1,0)</f>
        <v>1</v>
      </c>
      <c r="AR115" s="1">
        <f>IF(VLOOKUP(A115,General!B:AT,11,FALSE)=E115,Y115-AA115,AA115-Y115)</f>
        <v>17700</v>
      </c>
      <c r="AS115" s="1">
        <f>IF(IF(Z115&gt;AB115,VLOOKUP(A115,General!B:AT,11,FALSE),VLOOKUP(A115,General!B:AT,12,FALSE))=AI115,1,0)</f>
        <v>0</v>
      </c>
      <c r="AT115" s="1">
        <f>IF(VLOOKUP(A115,General!B:AT,11,FALSE)=E115,Z115-AB115,AB115-Z115)</f>
        <v>-4550</v>
      </c>
    </row>
    <row r="116" spans="1:46" ht="15" customHeight="1" x14ac:dyDescent="0.2">
      <c r="A116" s="1" t="s">
        <v>328</v>
      </c>
      <c r="B116" s="1">
        <v>8</v>
      </c>
      <c r="C116" s="1">
        <v>82231</v>
      </c>
      <c r="D116" s="1">
        <v>283.30670166015602</v>
      </c>
      <c r="E116" s="1" t="s">
        <v>63</v>
      </c>
      <c r="F116" s="1" t="s">
        <v>315</v>
      </c>
      <c r="G116" s="1" t="s">
        <v>321</v>
      </c>
      <c r="H116" s="1" t="s">
        <v>320</v>
      </c>
      <c r="I116" s="1" t="s">
        <v>315</v>
      </c>
      <c r="J116" s="1" t="s">
        <v>63</v>
      </c>
      <c r="K116" s="1">
        <v>8</v>
      </c>
      <c r="L116" s="1">
        <v>6</v>
      </c>
      <c r="M116" s="1">
        <v>1</v>
      </c>
      <c r="N116" s="1">
        <v>0</v>
      </c>
      <c r="O116" s="1">
        <v>0</v>
      </c>
      <c r="P116" s="1">
        <v>0</v>
      </c>
      <c r="Q116" s="1">
        <v>1</v>
      </c>
      <c r="R116" s="1">
        <v>0</v>
      </c>
      <c r="S116" s="1">
        <v>118.2</v>
      </c>
      <c r="T116" s="1">
        <v>1103</v>
      </c>
      <c r="U116" s="1">
        <v>79</v>
      </c>
      <c r="V116" s="1">
        <v>0</v>
      </c>
      <c r="W116" s="1">
        <v>1</v>
      </c>
      <c r="X116" s="1">
        <v>1</v>
      </c>
      <c r="Y116" s="1">
        <v>13800</v>
      </c>
      <c r="Z116" s="1">
        <v>1500</v>
      </c>
      <c r="AA116" s="1">
        <v>28400</v>
      </c>
      <c r="AB116" s="1">
        <v>27150</v>
      </c>
      <c r="AC116" s="1">
        <v>2</v>
      </c>
      <c r="AD116" s="1">
        <v>3</v>
      </c>
      <c r="AE116" s="1">
        <v>1</v>
      </c>
      <c r="AF116" s="1">
        <v>0</v>
      </c>
      <c r="AG116" s="1">
        <v>4</v>
      </c>
      <c r="AH116" s="1">
        <v>0</v>
      </c>
      <c r="AI116" s="30" t="str">
        <f>VLOOKUP(A116,General!B:AT,19,FALSE)</f>
        <v>Natus Vincere</v>
      </c>
      <c r="AJ116" s="1">
        <f>IF(VLOOKUP(A116,General!B:AT,11,FALSE)=E116,1,0)</f>
        <v>1</v>
      </c>
      <c r="AK116" s="1">
        <f t="shared" si="8"/>
        <v>0</v>
      </c>
      <c r="AL116" s="1">
        <f t="shared" si="9"/>
        <v>0</v>
      </c>
      <c r="AM116" s="1">
        <f t="shared" si="10"/>
        <v>-14600</v>
      </c>
      <c r="AN116" s="1">
        <f t="shared" si="11"/>
        <v>-25650</v>
      </c>
      <c r="AO116" s="1">
        <f t="shared" si="6"/>
        <v>0</v>
      </c>
      <c r="AP116" s="1">
        <f t="shared" si="7"/>
        <v>1</v>
      </c>
      <c r="AQ116" s="1">
        <f>IF(IF(Y116&gt;AA116,VLOOKUP(A116,General!B:AT,11,FALSE),VLOOKUP(A116,General!B:AT,12,FALSE))=AI116,1,0)</f>
        <v>1</v>
      </c>
      <c r="AR116" s="1">
        <f>IF(VLOOKUP(A116,General!B:AT,11,FALSE)=E116,Y116-AA116,AA116-Y116)</f>
        <v>-14600</v>
      </c>
      <c r="AS116" s="1">
        <f>IF(IF(Z116&gt;AB116,VLOOKUP(A116,General!B:AT,11,FALSE),VLOOKUP(A116,General!B:AT,12,FALSE))=AI116,1,0)</f>
        <v>1</v>
      </c>
      <c r="AT116" s="1">
        <f>IF(VLOOKUP(A116,General!B:AT,11,FALSE)=E116,Z116-AB116,AB116-Z116)</f>
        <v>-25650</v>
      </c>
    </row>
    <row r="117" spans="1:46" ht="15" customHeight="1" x14ac:dyDescent="0.2">
      <c r="A117" s="1" t="s">
        <v>328</v>
      </c>
      <c r="B117" s="1">
        <v>9</v>
      </c>
      <c r="C117" s="1">
        <v>118459</v>
      </c>
      <c r="D117" s="1">
        <v>63.865478515625</v>
      </c>
      <c r="E117" s="1" t="s">
        <v>52</v>
      </c>
      <c r="F117" s="1" t="s">
        <v>319</v>
      </c>
      <c r="G117" s="1" t="s">
        <v>324</v>
      </c>
      <c r="H117" s="1" t="s">
        <v>322</v>
      </c>
      <c r="K117" s="1">
        <v>8</v>
      </c>
      <c r="L117" s="1">
        <v>3</v>
      </c>
      <c r="M117" s="1">
        <v>1</v>
      </c>
      <c r="N117" s="1">
        <v>1</v>
      </c>
      <c r="O117" s="1">
        <v>0</v>
      </c>
      <c r="P117" s="1">
        <v>0</v>
      </c>
      <c r="Q117" s="1">
        <v>2</v>
      </c>
      <c r="R117" s="1">
        <v>0</v>
      </c>
      <c r="S117" s="1">
        <v>144.30000000000001</v>
      </c>
      <c r="T117" s="1">
        <v>1269</v>
      </c>
      <c r="U117" s="1">
        <v>174</v>
      </c>
      <c r="V117" s="1">
        <v>0</v>
      </c>
      <c r="W117" s="1">
        <v>0</v>
      </c>
      <c r="X117" s="1">
        <v>0</v>
      </c>
      <c r="Y117" s="1">
        <v>31600</v>
      </c>
      <c r="Z117" s="1">
        <v>30000</v>
      </c>
      <c r="AA117" s="1">
        <v>33700</v>
      </c>
      <c r="AB117" s="1">
        <v>25650</v>
      </c>
      <c r="AC117" s="1">
        <v>2</v>
      </c>
      <c r="AD117" s="1">
        <v>6</v>
      </c>
      <c r="AE117" s="1">
        <v>4</v>
      </c>
      <c r="AF117" s="1">
        <v>0</v>
      </c>
      <c r="AG117" s="1">
        <v>2</v>
      </c>
      <c r="AH117" s="1">
        <v>0</v>
      </c>
      <c r="AI117" s="30" t="str">
        <f>VLOOKUP(A117,General!B:AT,19,FALSE)</f>
        <v>Natus Vincere</v>
      </c>
      <c r="AJ117" s="1">
        <f>IF(VLOOKUP(A117,General!B:AT,11,FALSE)=E117,1,0)</f>
        <v>0</v>
      </c>
      <c r="AK117" s="1">
        <f t="shared" si="8"/>
        <v>0</v>
      </c>
      <c r="AL117" s="1">
        <f t="shared" si="9"/>
        <v>1</v>
      </c>
      <c r="AM117" s="1">
        <f t="shared" si="10"/>
        <v>-2100</v>
      </c>
      <c r="AN117" s="1">
        <f t="shared" si="11"/>
        <v>4350</v>
      </c>
      <c r="AO117" s="1">
        <f t="shared" si="6"/>
        <v>1</v>
      </c>
      <c r="AP117" s="1">
        <f t="shared" si="7"/>
        <v>0</v>
      </c>
      <c r="AQ117" s="1">
        <f>IF(IF(Y117&gt;AA117,VLOOKUP(A117,General!B:AT,11,FALSE),VLOOKUP(A117,General!B:AT,12,FALSE))=AI117,1,0)</f>
        <v>1</v>
      </c>
      <c r="AR117" s="1">
        <f>IF(VLOOKUP(A117,General!B:AT,11,FALSE)=E117,Y117-AA117,AA117-Y117)</f>
        <v>2100</v>
      </c>
      <c r="AS117" s="1">
        <f>IF(IF(Z117&gt;AB117,VLOOKUP(A117,General!B:AT,11,FALSE),VLOOKUP(A117,General!B:AT,12,FALSE))=AI117,1,0)</f>
        <v>0</v>
      </c>
      <c r="AT117" s="1">
        <f>IF(VLOOKUP(A117,General!B:AT,11,FALSE)=E117,Z117-AB117,AB117-Z117)</f>
        <v>-4350</v>
      </c>
    </row>
    <row r="118" spans="1:46" ht="15" customHeight="1" x14ac:dyDescent="0.2">
      <c r="A118" s="1" t="s">
        <v>328</v>
      </c>
      <c r="B118" s="1">
        <v>10</v>
      </c>
      <c r="C118" s="1">
        <v>126640</v>
      </c>
      <c r="D118" s="1">
        <v>127.77783203125</v>
      </c>
      <c r="E118" s="1" t="s">
        <v>63</v>
      </c>
      <c r="F118" s="1" t="s">
        <v>315</v>
      </c>
      <c r="G118" s="1" t="s">
        <v>316</v>
      </c>
      <c r="H118" s="1" t="s">
        <v>320</v>
      </c>
      <c r="I118" s="1" t="s">
        <v>315</v>
      </c>
      <c r="J118" s="1" t="s">
        <v>63</v>
      </c>
      <c r="K118" s="1">
        <v>7</v>
      </c>
      <c r="L118" s="1">
        <v>3</v>
      </c>
      <c r="M118" s="1">
        <v>2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99.1</v>
      </c>
      <c r="T118" s="1">
        <v>934</v>
      </c>
      <c r="U118" s="1">
        <v>57</v>
      </c>
      <c r="V118" s="1">
        <v>0</v>
      </c>
      <c r="W118" s="1">
        <v>0</v>
      </c>
      <c r="X118" s="1">
        <v>0</v>
      </c>
      <c r="Y118" s="1">
        <v>16400</v>
      </c>
      <c r="Z118" s="1">
        <v>1700</v>
      </c>
      <c r="AA118" s="1">
        <v>26600</v>
      </c>
      <c r="AB118" s="1">
        <v>26950</v>
      </c>
      <c r="AC118" s="1">
        <v>6</v>
      </c>
      <c r="AD118" s="1">
        <v>3</v>
      </c>
      <c r="AE118" s="1">
        <v>1</v>
      </c>
      <c r="AF118" s="1">
        <v>0</v>
      </c>
      <c r="AG118" s="1">
        <v>0</v>
      </c>
      <c r="AH118" s="1">
        <v>0</v>
      </c>
      <c r="AI118" s="30" t="str">
        <f>VLOOKUP(A118,General!B:AT,19,FALSE)</f>
        <v>Natus Vincere</v>
      </c>
      <c r="AJ118" s="1">
        <f>IF(VLOOKUP(A118,General!B:AT,11,FALSE)=E118,1,0)</f>
        <v>1</v>
      </c>
      <c r="AK118" s="1">
        <f t="shared" si="8"/>
        <v>0</v>
      </c>
      <c r="AL118" s="1">
        <f t="shared" si="9"/>
        <v>0</v>
      </c>
      <c r="AM118" s="1">
        <f t="shared" si="10"/>
        <v>-10200</v>
      </c>
      <c r="AN118" s="1">
        <f t="shared" si="11"/>
        <v>-25250</v>
      </c>
      <c r="AO118" s="1">
        <f t="shared" si="6"/>
        <v>0</v>
      </c>
      <c r="AP118" s="1">
        <f t="shared" si="7"/>
        <v>1</v>
      </c>
      <c r="AQ118" s="1">
        <f>IF(IF(Y118&gt;AA118,VLOOKUP(A118,General!B:AT,11,FALSE),VLOOKUP(A118,General!B:AT,12,FALSE))=AI118,1,0)</f>
        <v>1</v>
      </c>
      <c r="AR118" s="1">
        <f>IF(VLOOKUP(A118,General!B:AT,11,FALSE)=E118,Y118-AA118,AA118-Y118)</f>
        <v>-10200</v>
      </c>
      <c r="AS118" s="1">
        <f>IF(IF(Z118&gt;AB118,VLOOKUP(A118,General!B:AT,11,FALSE),VLOOKUP(A118,General!B:AT,12,FALSE))=AI118,1,0)</f>
        <v>1</v>
      </c>
      <c r="AT118" s="1">
        <f>IF(VLOOKUP(A118,General!B:AT,11,FALSE)=E118,Z118-AB118,AB118-Z118)</f>
        <v>-25250</v>
      </c>
    </row>
    <row r="119" spans="1:46" ht="15" customHeight="1" x14ac:dyDescent="0.2">
      <c r="A119" s="1" t="s">
        <v>328</v>
      </c>
      <c r="B119" s="1">
        <v>11</v>
      </c>
      <c r="C119" s="1">
        <v>142988</v>
      </c>
      <c r="D119" s="1">
        <v>138.24609375</v>
      </c>
      <c r="E119" s="1" t="s">
        <v>63</v>
      </c>
      <c r="F119" s="1" t="s">
        <v>315</v>
      </c>
      <c r="G119" s="1" t="s">
        <v>321</v>
      </c>
      <c r="H119" s="1" t="s">
        <v>323</v>
      </c>
      <c r="I119" s="1" t="s">
        <v>319</v>
      </c>
      <c r="J119" s="1" t="s">
        <v>52</v>
      </c>
      <c r="K119" s="1">
        <v>8</v>
      </c>
      <c r="L119" s="1">
        <v>5</v>
      </c>
      <c r="M119" s="1">
        <v>0</v>
      </c>
      <c r="N119" s="1">
        <v>1</v>
      </c>
      <c r="O119" s="1">
        <v>0</v>
      </c>
      <c r="P119" s="1">
        <v>0</v>
      </c>
      <c r="Q119" s="1">
        <v>1</v>
      </c>
      <c r="R119" s="1">
        <v>0</v>
      </c>
      <c r="S119" s="1">
        <v>123.3</v>
      </c>
      <c r="T119" s="1">
        <v>1153</v>
      </c>
      <c r="U119" s="1">
        <v>80</v>
      </c>
      <c r="V119" s="1">
        <v>0</v>
      </c>
      <c r="W119" s="1">
        <v>1</v>
      </c>
      <c r="X119" s="1">
        <v>1</v>
      </c>
      <c r="Y119" s="1">
        <v>31200</v>
      </c>
      <c r="Z119" s="1">
        <v>31000</v>
      </c>
      <c r="AA119" s="1">
        <v>18400</v>
      </c>
      <c r="AB119" s="1">
        <v>18150</v>
      </c>
      <c r="AC119" s="1">
        <v>11</v>
      </c>
      <c r="AD119" s="1">
        <v>8</v>
      </c>
      <c r="AE119" s="1">
        <v>5</v>
      </c>
      <c r="AF119" s="1">
        <v>0</v>
      </c>
      <c r="AG119" s="1">
        <v>1</v>
      </c>
      <c r="AH119" s="1">
        <v>4</v>
      </c>
      <c r="AI119" s="30" t="str">
        <f>VLOOKUP(A119,General!B:AT,19,FALSE)</f>
        <v>Natus Vincere</v>
      </c>
      <c r="AJ119" s="1">
        <f>IF(VLOOKUP(A119,General!B:AT,11,FALSE)=E119,1,0)</f>
        <v>1</v>
      </c>
      <c r="AK119" s="1">
        <f t="shared" si="8"/>
        <v>1</v>
      </c>
      <c r="AL119" s="1">
        <f t="shared" si="9"/>
        <v>1</v>
      </c>
      <c r="AM119" s="1">
        <f t="shared" si="10"/>
        <v>12800</v>
      </c>
      <c r="AN119" s="1">
        <f t="shared" si="11"/>
        <v>12850</v>
      </c>
      <c r="AO119" s="1">
        <f t="shared" si="6"/>
        <v>0</v>
      </c>
      <c r="AP119" s="1">
        <f t="shared" si="7"/>
        <v>1</v>
      </c>
      <c r="AQ119" s="1">
        <f>IF(IF(Y119&gt;AA119,VLOOKUP(A119,General!B:AT,11,FALSE),VLOOKUP(A119,General!B:AT,12,FALSE))=AI119,1,0)</f>
        <v>0</v>
      </c>
      <c r="AR119" s="1">
        <f>IF(VLOOKUP(A119,General!B:AT,11,FALSE)=E119,Y119-AA119,AA119-Y119)</f>
        <v>12800</v>
      </c>
      <c r="AS119" s="1">
        <f>IF(IF(Z119&gt;AB119,VLOOKUP(A119,General!B:AT,11,FALSE),VLOOKUP(A119,General!B:AT,12,FALSE))=AI119,1,0)</f>
        <v>0</v>
      </c>
      <c r="AT119" s="1">
        <f>IF(VLOOKUP(A119,General!B:AT,11,FALSE)=E119,Z119-AB119,AB119-Z119)</f>
        <v>12850</v>
      </c>
    </row>
    <row r="120" spans="1:46" ht="15" customHeight="1" x14ac:dyDescent="0.2">
      <c r="A120" s="1" t="s">
        <v>328</v>
      </c>
      <c r="B120" s="1">
        <v>12</v>
      </c>
      <c r="C120" s="1">
        <v>160677</v>
      </c>
      <c r="D120" s="1">
        <v>134.27941894531301</v>
      </c>
      <c r="E120" s="1" t="s">
        <v>63</v>
      </c>
      <c r="F120" s="1" t="s">
        <v>315</v>
      </c>
      <c r="G120" s="1" t="s">
        <v>316</v>
      </c>
      <c r="H120" s="1" t="s">
        <v>320</v>
      </c>
      <c r="I120" s="1" t="s">
        <v>319</v>
      </c>
      <c r="J120" s="1" t="s">
        <v>52</v>
      </c>
      <c r="K120" s="1">
        <v>6</v>
      </c>
      <c r="L120" s="1">
        <v>6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84.2</v>
      </c>
      <c r="T120" s="1">
        <v>835</v>
      </c>
      <c r="U120" s="1">
        <v>7</v>
      </c>
      <c r="V120" s="1">
        <v>0</v>
      </c>
      <c r="W120" s="1">
        <v>0</v>
      </c>
      <c r="X120" s="1">
        <v>0</v>
      </c>
      <c r="Y120" s="1">
        <v>31150</v>
      </c>
      <c r="Z120" s="1">
        <v>28050</v>
      </c>
      <c r="AA120" s="1">
        <v>15350</v>
      </c>
      <c r="AB120" s="1">
        <v>2950</v>
      </c>
      <c r="AC120" s="1">
        <v>4</v>
      </c>
      <c r="AD120" s="1">
        <v>5</v>
      </c>
      <c r="AE120" s="1">
        <v>3</v>
      </c>
      <c r="AF120" s="1">
        <v>0</v>
      </c>
      <c r="AG120" s="1">
        <v>0</v>
      </c>
      <c r="AH120" s="1">
        <v>3</v>
      </c>
      <c r="AI120" s="30" t="str">
        <f>VLOOKUP(A120,General!B:AT,19,FALSE)</f>
        <v>Natus Vincere</v>
      </c>
      <c r="AJ120" s="1">
        <f>IF(VLOOKUP(A120,General!B:AT,11,FALSE)=E120,1,0)</f>
        <v>1</v>
      </c>
      <c r="AK120" s="1">
        <f t="shared" si="8"/>
        <v>1</v>
      </c>
      <c r="AL120" s="1">
        <f t="shared" si="9"/>
        <v>1</v>
      </c>
      <c r="AM120" s="1">
        <f t="shared" si="10"/>
        <v>15800</v>
      </c>
      <c r="AN120" s="1">
        <f t="shared" si="11"/>
        <v>25100</v>
      </c>
      <c r="AO120" s="1">
        <f t="shared" si="6"/>
        <v>0</v>
      </c>
      <c r="AP120" s="1">
        <f t="shared" si="7"/>
        <v>1</v>
      </c>
      <c r="AQ120" s="1">
        <f>IF(IF(Y120&gt;AA120,VLOOKUP(A120,General!B:AT,11,FALSE),VLOOKUP(A120,General!B:AT,12,FALSE))=AI120,1,0)</f>
        <v>0</v>
      </c>
      <c r="AR120" s="1">
        <f>IF(VLOOKUP(A120,General!B:AT,11,FALSE)=E120,Y120-AA120,AA120-Y120)</f>
        <v>15800</v>
      </c>
      <c r="AS120" s="1">
        <f>IF(IF(Z120&gt;AB120,VLOOKUP(A120,General!B:AT,11,FALSE),VLOOKUP(A120,General!B:AT,12,FALSE))=AI120,1,0)</f>
        <v>0</v>
      </c>
      <c r="AT120" s="1">
        <f>IF(VLOOKUP(A120,General!B:AT,11,FALSE)=E120,Z120-AB120,AB120-Z120)</f>
        <v>25100</v>
      </c>
    </row>
    <row r="121" spans="1:46" ht="15" customHeight="1" x14ac:dyDescent="0.2">
      <c r="A121" s="1" t="s">
        <v>328</v>
      </c>
      <c r="B121" s="1">
        <v>13</v>
      </c>
      <c r="C121" s="1">
        <v>177860</v>
      </c>
      <c r="D121" s="1">
        <v>143.096923828125</v>
      </c>
      <c r="E121" s="1" t="s">
        <v>52</v>
      </c>
      <c r="F121" s="1" t="s">
        <v>319</v>
      </c>
      <c r="G121" s="1" t="s">
        <v>324</v>
      </c>
      <c r="H121" s="1" t="s">
        <v>322</v>
      </c>
      <c r="K121" s="1">
        <v>9</v>
      </c>
      <c r="L121" s="1">
        <v>2</v>
      </c>
      <c r="M121" s="1">
        <v>2</v>
      </c>
      <c r="N121" s="1">
        <v>1</v>
      </c>
      <c r="O121" s="1">
        <v>0</v>
      </c>
      <c r="P121" s="1">
        <v>0</v>
      </c>
      <c r="Q121" s="1">
        <v>1</v>
      </c>
      <c r="R121" s="1">
        <v>0</v>
      </c>
      <c r="S121" s="1">
        <v>127.5</v>
      </c>
      <c r="T121" s="1">
        <v>1149</v>
      </c>
      <c r="U121" s="1">
        <v>126</v>
      </c>
      <c r="V121" s="1">
        <v>0</v>
      </c>
      <c r="W121" s="1">
        <v>1</v>
      </c>
      <c r="X121" s="1">
        <v>0</v>
      </c>
      <c r="Y121" s="1">
        <v>29600</v>
      </c>
      <c r="Z121" s="1">
        <v>32250</v>
      </c>
      <c r="AA121" s="1">
        <v>23700</v>
      </c>
      <c r="AB121" s="1">
        <v>24200</v>
      </c>
      <c r="AC121" s="1">
        <v>11</v>
      </c>
      <c r="AD121" s="1">
        <v>8</v>
      </c>
      <c r="AE121" s="1">
        <v>3</v>
      </c>
      <c r="AF121" s="1">
        <v>0</v>
      </c>
      <c r="AG121" s="1">
        <v>1</v>
      </c>
      <c r="AH121" s="1">
        <v>5</v>
      </c>
      <c r="AI121" s="30" t="str">
        <f>VLOOKUP(A121,General!B:AT,19,FALSE)</f>
        <v>Natus Vincere</v>
      </c>
      <c r="AJ121" s="1">
        <f>IF(VLOOKUP(A121,General!B:AT,11,FALSE)=E121,1,0)</f>
        <v>0</v>
      </c>
      <c r="AK121" s="1">
        <f t="shared" si="8"/>
        <v>1</v>
      </c>
      <c r="AL121" s="1">
        <f t="shared" si="9"/>
        <v>1</v>
      </c>
      <c r="AM121" s="1">
        <f t="shared" si="10"/>
        <v>5900</v>
      </c>
      <c r="AN121" s="1">
        <f t="shared" si="11"/>
        <v>8050</v>
      </c>
      <c r="AO121" s="1">
        <f t="shared" si="6"/>
        <v>1</v>
      </c>
      <c r="AP121" s="1">
        <f t="shared" si="7"/>
        <v>0</v>
      </c>
      <c r="AQ121" s="1">
        <f>IF(IF(Y121&gt;AA121,VLOOKUP(A121,General!B:AT,11,FALSE),VLOOKUP(A121,General!B:AT,12,FALSE))=AI121,1,0)</f>
        <v>0</v>
      </c>
      <c r="AR121" s="1">
        <f>IF(VLOOKUP(A121,General!B:AT,11,FALSE)=E121,Y121-AA121,AA121-Y121)</f>
        <v>-5900</v>
      </c>
      <c r="AS121" s="1">
        <f>IF(IF(Z121&gt;AB121,VLOOKUP(A121,General!B:AT,11,FALSE),VLOOKUP(A121,General!B:AT,12,FALSE))=AI121,1,0)</f>
        <v>0</v>
      </c>
      <c r="AT121" s="1">
        <f>IF(VLOOKUP(A121,General!B:AT,11,FALSE)=E121,Z121-AB121,AB121-Z121)</f>
        <v>-8050</v>
      </c>
    </row>
    <row r="122" spans="1:46" ht="15" customHeight="1" x14ac:dyDescent="0.2">
      <c r="A122" s="1" t="s">
        <v>328</v>
      </c>
      <c r="B122" s="1">
        <v>14</v>
      </c>
      <c r="C122" s="1">
        <v>196169</v>
      </c>
      <c r="D122" s="1">
        <v>62.527587890625</v>
      </c>
      <c r="E122" s="1" t="s">
        <v>52</v>
      </c>
      <c r="F122" s="1" t="s">
        <v>319</v>
      </c>
      <c r="G122" s="1" t="s">
        <v>324</v>
      </c>
      <c r="H122" s="1" t="s">
        <v>322</v>
      </c>
      <c r="K122" s="1">
        <v>6</v>
      </c>
      <c r="L122" s="1">
        <v>2</v>
      </c>
      <c r="M122" s="1">
        <v>2</v>
      </c>
      <c r="N122" s="1">
        <v>0</v>
      </c>
      <c r="O122" s="1">
        <v>0</v>
      </c>
      <c r="P122" s="1">
        <v>0</v>
      </c>
      <c r="Q122" s="1">
        <v>1</v>
      </c>
      <c r="R122" s="1">
        <v>0</v>
      </c>
      <c r="S122" s="1">
        <v>101.5</v>
      </c>
      <c r="T122" s="1">
        <v>912</v>
      </c>
      <c r="U122" s="1">
        <v>103</v>
      </c>
      <c r="V122" s="1">
        <v>0</v>
      </c>
      <c r="W122" s="1">
        <v>1</v>
      </c>
      <c r="X122" s="1">
        <v>0</v>
      </c>
      <c r="Y122" s="1">
        <v>26400</v>
      </c>
      <c r="Z122" s="1">
        <v>26650</v>
      </c>
      <c r="AA122" s="1">
        <v>18550</v>
      </c>
      <c r="AB122" s="1">
        <v>19050</v>
      </c>
      <c r="AC122" s="1">
        <v>9</v>
      </c>
      <c r="AD122" s="1">
        <v>7</v>
      </c>
      <c r="AE122" s="1">
        <v>1</v>
      </c>
      <c r="AF122" s="1">
        <v>0</v>
      </c>
      <c r="AG122" s="1">
        <v>1</v>
      </c>
      <c r="AH122" s="1">
        <v>1</v>
      </c>
      <c r="AI122" s="30" t="str">
        <f>VLOOKUP(A122,General!B:AT,19,FALSE)</f>
        <v>Natus Vincere</v>
      </c>
      <c r="AJ122" s="1">
        <f>IF(VLOOKUP(A122,General!B:AT,11,FALSE)=E122,1,0)</f>
        <v>0</v>
      </c>
      <c r="AK122" s="1">
        <f t="shared" si="8"/>
        <v>1</v>
      </c>
      <c r="AL122" s="1">
        <f t="shared" si="9"/>
        <v>1</v>
      </c>
      <c r="AM122" s="1">
        <f t="shared" si="10"/>
        <v>7850</v>
      </c>
      <c r="AN122" s="1">
        <f t="shared" si="11"/>
        <v>7600</v>
      </c>
      <c r="AO122" s="1">
        <f t="shared" si="6"/>
        <v>1</v>
      </c>
      <c r="AP122" s="1">
        <f t="shared" si="7"/>
        <v>0</v>
      </c>
      <c r="AQ122" s="1">
        <f>IF(IF(Y122&gt;AA122,VLOOKUP(A122,General!B:AT,11,FALSE),VLOOKUP(A122,General!B:AT,12,FALSE))=AI122,1,0)</f>
        <v>0</v>
      </c>
      <c r="AR122" s="1">
        <f>IF(VLOOKUP(A122,General!B:AT,11,FALSE)=E122,Y122-AA122,AA122-Y122)</f>
        <v>-7850</v>
      </c>
      <c r="AS122" s="1">
        <f>IF(IF(Z122&gt;AB122,VLOOKUP(A122,General!B:AT,11,FALSE),VLOOKUP(A122,General!B:AT,12,FALSE))=AI122,1,0)</f>
        <v>0</v>
      </c>
      <c r="AT122" s="1">
        <f>IF(VLOOKUP(A122,General!B:AT,11,FALSE)=E122,Z122-AB122,AB122-Z122)</f>
        <v>-7600</v>
      </c>
    </row>
    <row r="123" spans="1:46" ht="15" customHeight="1" x14ac:dyDescent="0.2">
      <c r="A123" s="1" t="s">
        <v>328</v>
      </c>
      <c r="B123" s="1">
        <v>15</v>
      </c>
      <c r="C123" s="1">
        <v>204183</v>
      </c>
      <c r="D123" s="1">
        <v>211.92248535156301</v>
      </c>
      <c r="E123" s="1" t="s">
        <v>52</v>
      </c>
      <c r="F123" s="1" t="s">
        <v>319</v>
      </c>
      <c r="G123" s="1" t="s">
        <v>324</v>
      </c>
      <c r="H123" s="1" t="s">
        <v>320</v>
      </c>
      <c r="I123" s="1" t="s">
        <v>315</v>
      </c>
      <c r="J123" s="1" t="s">
        <v>63</v>
      </c>
      <c r="K123" s="1">
        <v>6</v>
      </c>
      <c r="L123" s="1">
        <v>6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  <c r="S123" s="1">
        <v>162.80000000000001</v>
      </c>
      <c r="T123" s="1">
        <v>952</v>
      </c>
      <c r="U123" s="1">
        <v>106</v>
      </c>
      <c r="V123" s="1">
        <v>1</v>
      </c>
      <c r="W123" s="1">
        <v>1</v>
      </c>
      <c r="X123" s="1">
        <v>0</v>
      </c>
      <c r="Y123" s="1">
        <v>10550</v>
      </c>
      <c r="Z123" s="1">
        <v>10100</v>
      </c>
      <c r="AA123" s="1">
        <v>22050</v>
      </c>
      <c r="AB123" s="1">
        <v>28050</v>
      </c>
      <c r="AC123" s="1">
        <v>3</v>
      </c>
      <c r="AD123" s="1">
        <v>7</v>
      </c>
      <c r="AE123" s="1">
        <v>5</v>
      </c>
      <c r="AF123" s="1">
        <v>1</v>
      </c>
      <c r="AG123" s="1">
        <v>3</v>
      </c>
      <c r="AH123" s="1">
        <v>0</v>
      </c>
      <c r="AI123" s="30" t="str">
        <f>VLOOKUP(A123,General!B:AT,19,FALSE)</f>
        <v>Natus Vincere</v>
      </c>
      <c r="AJ123" s="1">
        <f>IF(VLOOKUP(A123,General!B:AT,11,FALSE)=E123,1,0)</f>
        <v>0</v>
      </c>
      <c r="AK123" s="1">
        <f t="shared" si="8"/>
        <v>0</v>
      </c>
      <c r="AL123" s="1">
        <f t="shared" si="9"/>
        <v>0</v>
      </c>
      <c r="AM123" s="1">
        <f t="shared" si="10"/>
        <v>-11500</v>
      </c>
      <c r="AN123" s="1">
        <f t="shared" si="11"/>
        <v>-17950</v>
      </c>
      <c r="AO123" s="1">
        <f t="shared" si="6"/>
        <v>1</v>
      </c>
      <c r="AP123" s="1">
        <f t="shared" si="7"/>
        <v>0</v>
      </c>
      <c r="AQ123" s="1">
        <f>IF(IF(Y123&gt;AA123,VLOOKUP(A123,General!B:AT,11,FALSE),VLOOKUP(A123,General!B:AT,12,FALSE))=AI123,1,0)</f>
        <v>1</v>
      </c>
      <c r="AR123" s="1">
        <f>IF(VLOOKUP(A123,General!B:AT,11,FALSE)=E123,Y123-AA123,AA123-Y123)</f>
        <v>11500</v>
      </c>
      <c r="AS123" s="1">
        <f>IF(IF(Z123&gt;AB123,VLOOKUP(A123,General!B:AT,11,FALSE),VLOOKUP(A123,General!B:AT,12,FALSE))=AI123,1,0)</f>
        <v>1</v>
      </c>
      <c r="AT123" s="1">
        <f>IF(VLOOKUP(A123,General!B:AT,11,FALSE)=E123,Z123-AB123,AB123-Z123)</f>
        <v>17950</v>
      </c>
    </row>
    <row r="124" spans="1:46" x14ac:dyDescent="0.2">
      <c r="A124" s="1" t="s">
        <v>328</v>
      </c>
      <c r="B124" s="1">
        <v>16</v>
      </c>
      <c r="C124" s="1">
        <v>231296</v>
      </c>
      <c r="D124" s="1">
        <v>88.220947265625</v>
      </c>
      <c r="E124" s="1" t="s">
        <v>52</v>
      </c>
      <c r="F124" s="1" t="s">
        <v>315</v>
      </c>
      <c r="G124" s="1" t="s">
        <v>321</v>
      </c>
      <c r="H124" s="1" t="s">
        <v>317</v>
      </c>
      <c r="K124" s="1">
        <v>7</v>
      </c>
      <c r="L124" s="1">
        <v>3</v>
      </c>
      <c r="M124" s="1">
        <v>2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119.5</v>
      </c>
      <c r="T124" s="1">
        <v>985</v>
      </c>
      <c r="U124" s="1">
        <v>210</v>
      </c>
      <c r="V124" s="1">
        <v>0</v>
      </c>
      <c r="W124" s="1">
        <v>1</v>
      </c>
      <c r="X124" s="1">
        <v>1</v>
      </c>
      <c r="Y124" s="1">
        <v>4000</v>
      </c>
      <c r="Z124" s="1">
        <v>4200</v>
      </c>
      <c r="AA124" s="1">
        <v>4000</v>
      </c>
      <c r="AB124" s="1">
        <v>4300</v>
      </c>
      <c r="AC124" s="1">
        <v>0</v>
      </c>
      <c r="AD124" s="1">
        <v>1</v>
      </c>
      <c r="AE124" s="1">
        <v>0</v>
      </c>
      <c r="AF124" s="1">
        <v>0</v>
      </c>
      <c r="AG124" s="1">
        <v>0</v>
      </c>
      <c r="AH124" s="1">
        <v>0</v>
      </c>
      <c r="AI124" s="30" t="str">
        <f>VLOOKUP(A124,General!B:AT,19,FALSE)</f>
        <v>Natus Vincere</v>
      </c>
      <c r="AJ124" s="1">
        <f>IF(VLOOKUP(A124,General!B:AT,11,FALSE)=E124,1,0)</f>
        <v>0</v>
      </c>
      <c r="AK124" s="1">
        <f t="shared" si="8"/>
        <v>0</v>
      </c>
      <c r="AL124" s="1">
        <f t="shared" si="9"/>
        <v>0</v>
      </c>
      <c r="AM124" s="1">
        <f t="shared" si="10"/>
        <v>0</v>
      </c>
      <c r="AN124" s="1">
        <f t="shared" si="11"/>
        <v>-100</v>
      </c>
      <c r="AO124" s="1">
        <f t="shared" si="6"/>
        <v>1</v>
      </c>
      <c r="AP124" s="1">
        <f t="shared" si="7"/>
        <v>1</v>
      </c>
      <c r="AQ124" s="1">
        <f>IF(IF(Y124&gt;AA124,VLOOKUP(A124,General!B:AT,11,FALSE),VLOOKUP(A124,General!B:AT,12,FALSE))=AI124,1,0)</f>
        <v>1</v>
      </c>
      <c r="AR124" s="1">
        <f>IF(VLOOKUP(A124,General!B:AT,11,FALSE)=E124,Y124-AA124,AA124-Y124)</f>
        <v>0</v>
      </c>
      <c r="AS124" s="1">
        <f>IF(IF(Z124&gt;AB124,VLOOKUP(A124,General!B:AT,11,FALSE),VLOOKUP(A124,General!B:AT,12,FALSE))=AI124,1,0)</f>
        <v>1</v>
      </c>
      <c r="AT124" s="1">
        <f>IF(VLOOKUP(A124,General!B:AT,11,FALSE)=E124,Z124-AB124,AB124-Z124)</f>
        <v>100</v>
      </c>
    </row>
    <row r="125" spans="1:46" ht="15" customHeight="1" x14ac:dyDescent="0.2">
      <c r="A125" s="1" t="s">
        <v>328</v>
      </c>
      <c r="B125" s="1">
        <v>17</v>
      </c>
      <c r="C125" s="1">
        <v>242595</v>
      </c>
      <c r="D125" s="1">
        <v>50.166015625</v>
      </c>
      <c r="E125" s="1" t="s">
        <v>52</v>
      </c>
      <c r="F125" s="1" t="s">
        <v>315</v>
      </c>
      <c r="G125" s="1" t="s">
        <v>316</v>
      </c>
      <c r="H125" s="1" t="s">
        <v>320</v>
      </c>
      <c r="I125" s="1" t="s">
        <v>315</v>
      </c>
      <c r="J125" s="1" t="s">
        <v>52</v>
      </c>
      <c r="K125" s="1">
        <v>7</v>
      </c>
      <c r="L125" s="1">
        <v>3</v>
      </c>
      <c r="M125" s="1">
        <v>2</v>
      </c>
      <c r="N125" s="1">
        <v>0</v>
      </c>
      <c r="O125" s="1">
        <v>0</v>
      </c>
      <c r="P125" s="1">
        <v>0</v>
      </c>
      <c r="Q125" s="1">
        <v>3</v>
      </c>
      <c r="R125" s="1">
        <v>0</v>
      </c>
      <c r="S125" s="1">
        <v>96.8</v>
      </c>
      <c r="T125" s="1">
        <v>933</v>
      </c>
      <c r="U125" s="1">
        <v>35</v>
      </c>
      <c r="V125" s="1">
        <v>0</v>
      </c>
      <c r="W125" s="1">
        <v>0</v>
      </c>
      <c r="X125" s="1">
        <v>0</v>
      </c>
      <c r="Y125" s="1">
        <v>20000</v>
      </c>
      <c r="Z125" s="1">
        <v>1400</v>
      </c>
      <c r="AA125" s="1">
        <v>12500</v>
      </c>
      <c r="AB125" s="1">
        <v>19350</v>
      </c>
      <c r="AC125" s="1">
        <v>0</v>
      </c>
      <c r="AD125" s="1">
        <v>0</v>
      </c>
      <c r="AE125" s="1">
        <v>1</v>
      </c>
      <c r="AF125" s="1">
        <v>0</v>
      </c>
      <c r="AG125" s="1">
        <v>0</v>
      </c>
      <c r="AH125" s="1">
        <v>0</v>
      </c>
      <c r="AI125" s="30" t="str">
        <f>VLOOKUP(A125,General!B:AT,19,FALSE)</f>
        <v>Natus Vincere</v>
      </c>
      <c r="AJ125" s="1">
        <f>IF(VLOOKUP(A125,General!B:AT,11,FALSE)=E125,1,0)</f>
        <v>0</v>
      </c>
      <c r="AK125" s="1">
        <f t="shared" si="8"/>
        <v>1</v>
      </c>
      <c r="AL125" s="1">
        <f t="shared" si="9"/>
        <v>0</v>
      </c>
      <c r="AM125" s="1">
        <f t="shared" si="10"/>
        <v>7500</v>
      </c>
      <c r="AN125" s="1">
        <f t="shared" si="11"/>
        <v>-17950</v>
      </c>
      <c r="AO125" s="1">
        <f t="shared" si="6"/>
        <v>1</v>
      </c>
      <c r="AP125" s="1">
        <f t="shared" si="7"/>
        <v>1</v>
      </c>
      <c r="AQ125" s="1">
        <f>IF(IF(Y125&gt;AA125,VLOOKUP(A125,General!B:AT,11,FALSE),VLOOKUP(A125,General!B:AT,12,FALSE))=AI125,1,0)</f>
        <v>0</v>
      </c>
      <c r="AR125" s="1">
        <f>IF(VLOOKUP(A125,General!B:AT,11,FALSE)=E125,Y125-AA125,AA125-Y125)</f>
        <v>-7500</v>
      </c>
      <c r="AS125" s="1">
        <f>IF(IF(Z125&gt;AB125,VLOOKUP(A125,General!B:AT,11,FALSE),VLOOKUP(A125,General!B:AT,12,FALSE))=AI125,1,0)</f>
        <v>1</v>
      </c>
      <c r="AT125" s="1">
        <f>IF(VLOOKUP(A125,General!B:AT,11,FALSE)=E125,Z125-AB125,AB125-Z125)</f>
        <v>17950</v>
      </c>
    </row>
    <row r="126" spans="1:46" ht="15" customHeight="1" x14ac:dyDescent="0.2">
      <c r="A126" s="1" t="s">
        <v>328</v>
      </c>
      <c r="B126" s="1">
        <v>18</v>
      </c>
      <c r="C126" s="1">
        <v>249025</v>
      </c>
      <c r="D126" s="1">
        <v>107.263916015625</v>
      </c>
      <c r="E126" s="1" t="s">
        <v>52</v>
      </c>
      <c r="F126" s="1" t="s">
        <v>315</v>
      </c>
      <c r="G126" s="1" t="s">
        <v>316</v>
      </c>
      <c r="H126" s="1" t="s">
        <v>322</v>
      </c>
      <c r="K126" s="1">
        <v>6</v>
      </c>
      <c r="L126" s="1">
        <v>4</v>
      </c>
      <c r="M126" s="1">
        <v>1</v>
      </c>
      <c r="N126" s="1">
        <v>0</v>
      </c>
      <c r="O126" s="1">
        <v>0</v>
      </c>
      <c r="P126" s="1">
        <v>0</v>
      </c>
      <c r="Q126" s="1">
        <v>2</v>
      </c>
      <c r="R126" s="1">
        <v>0</v>
      </c>
      <c r="S126" s="1">
        <v>95.8</v>
      </c>
      <c r="T126" s="1">
        <v>823</v>
      </c>
      <c r="U126" s="1">
        <v>135</v>
      </c>
      <c r="V126" s="1">
        <v>0</v>
      </c>
      <c r="W126" s="1">
        <v>0</v>
      </c>
      <c r="X126" s="1">
        <v>0</v>
      </c>
      <c r="Y126" s="1">
        <v>21000</v>
      </c>
      <c r="Z126" s="1">
        <v>21800</v>
      </c>
      <c r="AA126" s="1">
        <v>21400</v>
      </c>
      <c r="AB126" s="1">
        <v>25600</v>
      </c>
      <c r="AC126" s="1">
        <v>9</v>
      </c>
      <c r="AD126" s="1">
        <v>7</v>
      </c>
      <c r="AE126" s="1">
        <v>2</v>
      </c>
      <c r="AF126" s="1">
        <v>0</v>
      </c>
      <c r="AG126" s="1">
        <v>0</v>
      </c>
      <c r="AH126" s="1">
        <v>2</v>
      </c>
      <c r="AI126" s="30" t="str">
        <f>VLOOKUP(A126,General!B:AT,19,FALSE)</f>
        <v>Natus Vincere</v>
      </c>
      <c r="AJ126" s="1">
        <f>IF(VLOOKUP(A126,General!B:AT,11,FALSE)=E126,1,0)</f>
        <v>0</v>
      </c>
      <c r="AK126" s="1">
        <f t="shared" si="8"/>
        <v>0</v>
      </c>
      <c r="AL126" s="1">
        <f t="shared" si="9"/>
        <v>0</v>
      </c>
      <c r="AM126" s="1">
        <f t="shared" si="10"/>
        <v>-400</v>
      </c>
      <c r="AN126" s="1">
        <f t="shared" si="11"/>
        <v>-3800</v>
      </c>
      <c r="AO126" s="1">
        <f t="shared" si="6"/>
        <v>1</v>
      </c>
      <c r="AP126" s="1">
        <f t="shared" si="7"/>
        <v>1</v>
      </c>
      <c r="AQ126" s="1">
        <f>IF(IF(Y126&gt;AA126,VLOOKUP(A126,General!B:AT,11,FALSE),VLOOKUP(A126,General!B:AT,12,FALSE))=AI126,1,0)</f>
        <v>1</v>
      </c>
      <c r="AR126" s="1">
        <f>IF(VLOOKUP(A126,General!B:AT,11,FALSE)=E126,Y126-AA126,AA126-Y126)</f>
        <v>400</v>
      </c>
      <c r="AS126" s="1">
        <f>IF(IF(Z126&gt;AB126,VLOOKUP(A126,General!B:AT,11,FALSE),VLOOKUP(A126,General!B:AT,12,FALSE))=AI126,1,0)</f>
        <v>1</v>
      </c>
      <c r="AT126" s="1">
        <f>IF(VLOOKUP(A126,General!B:AT,11,FALSE)=E126,Z126-AB126,AB126-Z126)</f>
        <v>3800</v>
      </c>
    </row>
    <row r="127" spans="1:46" ht="15" customHeight="1" x14ac:dyDescent="0.2">
      <c r="A127" s="1" t="s">
        <v>328</v>
      </c>
      <c r="B127" s="1">
        <v>19</v>
      </c>
      <c r="C127" s="1">
        <v>262754</v>
      </c>
      <c r="D127" s="1">
        <v>93.501953125</v>
      </c>
      <c r="E127" s="1" t="s">
        <v>52</v>
      </c>
      <c r="F127" s="1" t="s">
        <v>315</v>
      </c>
      <c r="G127" s="1" t="s">
        <v>316</v>
      </c>
      <c r="H127" s="1" t="s">
        <v>320</v>
      </c>
      <c r="I127" s="1" t="s">
        <v>315</v>
      </c>
      <c r="J127" s="1" t="s">
        <v>52</v>
      </c>
      <c r="K127" s="1">
        <v>6</v>
      </c>
      <c r="L127" s="1">
        <v>1</v>
      </c>
      <c r="M127" s="1">
        <v>1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1">
        <v>95.8</v>
      </c>
      <c r="T127" s="1">
        <v>951</v>
      </c>
      <c r="U127" s="1">
        <v>7</v>
      </c>
      <c r="V127" s="1">
        <v>0</v>
      </c>
      <c r="W127" s="1">
        <v>0</v>
      </c>
      <c r="X127" s="1">
        <v>0</v>
      </c>
      <c r="Y127" s="1">
        <v>26350</v>
      </c>
      <c r="Z127" s="1">
        <v>3100</v>
      </c>
      <c r="AA127" s="1">
        <v>12900</v>
      </c>
      <c r="AB127" s="1">
        <v>28650</v>
      </c>
      <c r="AC127" s="1">
        <v>7</v>
      </c>
      <c r="AD127" s="1">
        <v>5</v>
      </c>
      <c r="AE127" s="1">
        <v>4</v>
      </c>
      <c r="AF127" s="1">
        <v>0</v>
      </c>
      <c r="AG127" s="1">
        <v>0</v>
      </c>
      <c r="AH127" s="1">
        <v>3</v>
      </c>
      <c r="AI127" s="30" t="str">
        <f>VLOOKUP(A127,General!B:AT,19,FALSE)</f>
        <v>Natus Vincere</v>
      </c>
      <c r="AJ127" s="1">
        <f>IF(VLOOKUP(A127,General!B:AT,11,FALSE)=E127,1,0)</f>
        <v>0</v>
      </c>
      <c r="AK127" s="1">
        <f t="shared" si="8"/>
        <v>1</v>
      </c>
      <c r="AL127" s="1">
        <f t="shared" si="9"/>
        <v>0</v>
      </c>
      <c r="AM127" s="1">
        <f t="shared" si="10"/>
        <v>13450</v>
      </c>
      <c r="AN127" s="1">
        <f t="shared" si="11"/>
        <v>-25550</v>
      </c>
      <c r="AO127" s="1">
        <f t="shared" si="6"/>
        <v>1</v>
      </c>
      <c r="AP127" s="1">
        <f t="shared" si="7"/>
        <v>1</v>
      </c>
      <c r="AQ127" s="1">
        <f>IF(IF(Y127&gt;AA127,VLOOKUP(A127,General!B:AT,11,FALSE),VLOOKUP(A127,General!B:AT,12,FALSE))=AI127,1,0)</f>
        <v>0</v>
      </c>
      <c r="AR127" s="1">
        <f>IF(VLOOKUP(A127,General!B:AT,11,FALSE)=E127,Y127-AA127,AA127-Y127)</f>
        <v>-13450</v>
      </c>
      <c r="AS127" s="1">
        <f>IF(IF(Z127&gt;AB127,VLOOKUP(A127,General!B:AT,11,FALSE),VLOOKUP(A127,General!B:AT,12,FALSE))=AI127,1,0)</f>
        <v>1</v>
      </c>
      <c r="AT127" s="1">
        <f>IF(VLOOKUP(A127,General!B:AT,11,FALSE)=E127,Z127-AB127,AB127-Z127)</f>
        <v>25550</v>
      </c>
    </row>
    <row r="128" spans="1:46" ht="15" customHeight="1" x14ac:dyDescent="0.2">
      <c r="A128" s="1" t="s">
        <v>328</v>
      </c>
      <c r="B128" s="1">
        <v>20</v>
      </c>
      <c r="C128" s="1">
        <v>274725</v>
      </c>
      <c r="D128" s="1">
        <v>137.84716796875</v>
      </c>
      <c r="E128" s="1" t="s">
        <v>63</v>
      </c>
      <c r="F128" s="1" t="s">
        <v>319</v>
      </c>
      <c r="G128" s="1" t="s">
        <v>324</v>
      </c>
      <c r="H128" s="1" t="s">
        <v>322</v>
      </c>
      <c r="K128" s="1">
        <v>9</v>
      </c>
      <c r="L128" s="1">
        <v>4</v>
      </c>
      <c r="M128" s="1">
        <v>1</v>
      </c>
      <c r="N128" s="1">
        <v>1</v>
      </c>
      <c r="O128" s="1">
        <v>0</v>
      </c>
      <c r="P128" s="1">
        <v>0</v>
      </c>
      <c r="Q128" s="1">
        <v>1</v>
      </c>
      <c r="R128" s="1">
        <v>0</v>
      </c>
      <c r="S128" s="1">
        <v>127.9</v>
      </c>
      <c r="T128" s="1">
        <v>1169</v>
      </c>
      <c r="U128" s="1">
        <v>110</v>
      </c>
      <c r="V128" s="1">
        <v>0</v>
      </c>
      <c r="W128" s="1">
        <v>1</v>
      </c>
      <c r="X128" s="1">
        <v>0</v>
      </c>
      <c r="Y128" s="1">
        <v>35050</v>
      </c>
      <c r="Z128" s="1">
        <v>24500</v>
      </c>
      <c r="AA128" s="1">
        <v>24800</v>
      </c>
      <c r="AB128" s="1">
        <v>31550</v>
      </c>
      <c r="AC128" s="1">
        <v>8</v>
      </c>
      <c r="AD128" s="1">
        <v>9</v>
      </c>
      <c r="AE128" s="1">
        <v>7</v>
      </c>
      <c r="AF128" s="1">
        <v>0</v>
      </c>
      <c r="AG128" s="1">
        <v>2</v>
      </c>
      <c r="AH128" s="1">
        <v>2</v>
      </c>
      <c r="AI128" s="30" t="str">
        <f>VLOOKUP(A128,General!B:AT,19,FALSE)</f>
        <v>Natus Vincere</v>
      </c>
      <c r="AJ128" s="1">
        <f>IF(VLOOKUP(A128,General!B:AT,11,FALSE)=E128,1,0)</f>
        <v>1</v>
      </c>
      <c r="AK128" s="1">
        <f t="shared" si="8"/>
        <v>1</v>
      </c>
      <c r="AL128" s="1">
        <f t="shared" si="9"/>
        <v>0</v>
      </c>
      <c r="AM128" s="1">
        <f t="shared" si="10"/>
        <v>10250</v>
      </c>
      <c r="AN128" s="1">
        <f t="shared" si="11"/>
        <v>-7050</v>
      </c>
      <c r="AO128" s="1">
        <f t="shared" si="6"/>
        <v>0</v>
      </c>
      <c r="AP128" s="1">
        <f t="shared" si="7"/>
        <v>0</v>
      </c>
      <c r="AQ128" s="1">
        <f>IF(IF(Y128&gt;AA128,VLOOKUP(A128,General!B:AT,11,FALSE),VLOOKUP(A128,General!B:AT,12,FALSE))=AI128,1,0)</f>
        <v>0</v>
      </c>
      <c r="AR128" s="1">
        <f>IF(VLOOKUP(A128,General!B:AT,11,FALSE)=E128,Y128-AA128,AA128-Y128)</f>
        <v>10250</v>
      </c>
      <c r="AS128" s="1">
        <f>IF(IF(Z128&gt;AB128,VLOOKUP(A128,General!B:AT,11,FALSE),VLOOKUP(A128,General!B:AT,12,FALSE))=AI128,1,0)</f>
        <v>1</v>
      </c>
      <c r="AT128" s="1">
        <f>IF(VLOOKUP(A128,General!B:AT,11,FALSE)=E128,Z128-AB128,AB128-Z128)</f>
        <v>-7050</v>
      </c>
    </row>
    <row r="129" spans="1:46" ht="15" customHeight="1" x14ac:dyDescent="0.2">
      <c r="A129" s="1" t="s">
        <v>328</v>
      </c>
      <c r="B129" s="1">
        <v>21</v>
      </c>
      <c r="C129" s="1">
        <v>292367</v>
      </c>
      <c r="D129" s="1">
        <v>98.4072265625</v>
      </c>
      <c r="E129" s="1" t="s">
        <v>63</v>
      </c>
      <c r="F129" s="1" t="s">
        <v>319</v>
      </c>
      <c r="G129" s="1" t="s">
        <v>324</v>
      </c>
      <c r="H129" s="1" t="s">
        <v>322</v>
      </c>
      <c r="K129" s="1">
        <v>8</v>
      </c>
      <c r="L129" s="1">
        <v>4</v>
      </c>
      <c r="M129" s="1">
        <v>2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115.7</v>
      </c>
      <c r="T129" s="1">
        <v>1012</v>
      </c>
      <c r="U129" s="1">
        <v>145</v>
      </c>
      <c r="V129" s="1">
        <v>1</v>
      </c>
      <c r="W129" s="1">
        <v>1</v>
      </c>
      <c r="X129" s="1">
        <v>0</v>
      </c>
      <c r="Y129" s="1">
        <v>33150</v>
      </c>
      <c r="Z129" s="1">
        <v>22900</v>
      </c>
      <c r="AA129" s="1">
        <v>19150</v>
      </c>
      <c r="AB129" s="1">
        <v>27600</v>
      </c>
      <c r="AC129" s="1">
        <v>9</v>
      </c>
      <c r="AD129" s="1">
        <v>4</v>
      </c>
      <c r="AE129" s="1">
        <v>3</v>
      </c>
      <c r="AF129" s="1">
        <v>0</v>
      </c>
      <c r="AG129" s="1">
        <v>1</v>
      </c>
      <c r="AH129" s="1">
        <v>2</v>
      </c>
      <c r="AI129" s="30" t="str">
        <f>VLOOKUP(A129,General!B:AT,19,FALSE)</f>
        <v>Natus Vincere</v>
      </c>
      <c r="AJ129" s="1">
        <f>IF(VLOOKUP(A129,General!B:AT,11,FALSE)=E129,1,0)</f>
        <v>1</v>
      </c>
      <c r="AK129" s="1">
        <f t="shared" si="8"/>
        <v>1</v>
      </c>
      <c r="AL129" s="1">
        <f t="shared" si="9"/>
        <v>0</v>
      </c>
      <c r="AM129" s="1">
        <f t="shared" si="10"/>
        <v>14000</v>
      </c>
      <c r="AN129" s="1">
        <f t="shared" si="11"/>
        <v>-4700</v>
      </c>
      <c r="AO129" s="1">
        <f t="shared" si="6"/>
        <v>0</v>
      </c>
      <c r="AP129" s="1">
        <f t="shared" si="7"/>
        <v>0</v>
      </c>
      <c r="AQ129" s="1">
        <f>IF(IF(Y129&gt;AA129,VLOOKUP(A129,General!B:AT,11,FALSE),VLOOKUP(A129,General!B:AT,12,FALSE))=AI129,1,0)</f>
        <v>0</v>
      </c>
      <c r="AR129" s="1">
        <f>IF(VLOOKUP(A129,General!B:AT,11,FALSE)=E129,Y129-AA129,AA129-Y129)</f>
        <v>14000</v>
      </c>
      <c r="AS129" s="1">
        <f>IF(IF(Z129&gt;AB129,VLOOKUP(A129,General!B:AT,11,FALSE),VLOOKUP(A129,General!B:AT,12,FALSE))=AI129,1,0)</f>
        <v>1</v>
      </c>
      <c r="AT129" s="1">
        <f>IF(VLOOKUP(A129,General!B:AT,11,FALSE)=E129,Z129-AB129,AB129-Z129)</f>
        <v>-4700</v>
      </c>
    </row>
    <row r="130" spans="1:46" ht="15" customHeight="1" x14ac:dyDescent="0.2">
      <c r="A130" s="1" t="s">
        <v>328</v>
      </c>
      <c r="B130" s="1">
        <v>22</v>
      </c>
      <c r="C130" s="1">
        <v>304972</v>
      </c>
      <c r="D130" s="1">
        <v>96.295166015625</v>
      </c>
      <c r="E130" s="1" t="s">
        <v>63</v>
      </c>
      <c r="F130" s="1" t="s">
        <v>319</v>
      </c>
      <c r="G130" s="1" t="s">
        <v>324</v>
      </c>
      <c r="H130" s="1" t="s">
        <v>320</v>
      </c>
      <c r="I130" s="1" t="s">
        <v>319</v>
      </c>
      <c r="J130" s="1" t="s">
        <v>63</v>
      </c>
      <c r="K130" s="1">
        <v>8</v>
      </c>
      <c r="L130" s="1">
        <v>5</v>
      </c>
      <c r="M130" s="1">
        <v>0</v>
      </c>
      <c r="N130" s="1">
        <v>1</v>
      </c>
      <c r="O130" s="1">
        <v>0</v>
      </c>
      <c r="P130" s="1">
        <v>0</v>
      </c>
      <c r="Q130" s="1">
        <v>2</v>
      </c>
      <c r="R130" s="1">
        <v>0</v>
      </c>
      <c r="S130" s="1">
        <v>113.2</v>
      </c>
      <c r="T130" s="1">
        <v>1049</v>
      </c>
      <c r="U130" s="1">
        <v>66</v>
      </c>
      <c r="V130" s="1">
        <v>1</v>
      </c>
      <c r="W130" s="1">
        <v>1</v>
      </c>
      <c r="X130" s="1">
        <v>0</v>
      </c>
      <c r="Y130" s="1">
        <v>16950</v>
      </c>
      <c r="Z130" s="1">
        <v>25500</v>
      </c>
      <c r="AA130" s="1">
        <v>21550</v>
      </c>
      <c r="AB130" s="1">
        <v>4950</v>
      </c>
      <c r="AC130" s="1">
        <v>4</v>
      </c>
      <c r="AD130" s="1">
        <v>5</v>
      </c>
      <c r="AE130" s="1">
        <v>2</v>
      </c>
      <c r="AF130" s="1">
        <v>0</v>
      </c>
      <c r="AG130" s="1">
        <v>2</v>
      </c>
      <c r="AH130" s="1">
        <v>0</v>
      </c>
      <c r="AI130" s="30" t="str">
        <f>VLOOKUP(A130,General!B:AT,19,FALSE)</f>
        <v>Natus Vincere</v>
      </c>
      <c r="AJ130" s="1">
        <f>IF(VLOOKUP(A130,General!B:AT,11,FALSE)=E130,1,0)</f>
        <v>1</v>
      </c>
      <c r="AK130" s="1">
        <f t="shared" si="8"/>
        <v>0</v>
      </c>
      <c r="AL130" s="1">
        <f t="shared" si="9"/>
        <v>1</v>
      </c>
      <c r="AM130" s="1">
        <f t="shared" si="10"/>
        <v>-4600</v>
      </c>
      <c r="AN130" s="1">
        <f t="shared" si="11"/>
        <v>20550</v>
      </c>
      <c r="AO130" s="1">
        <f t="shared" ref="AO130:AO193" si="12">IF(AI130=E130,1,0)</f>
        <v>0</v>
      </c>
      <c r="AP130" s="1">
        <f t="shared" ref="AP130:AP193" si="13">IF(F130="CT",1,0)</f>
        <v>0</v>
      </c>
      <c r="AQ130" s="1">
        <f>IF(IF(Y130&gt;AA130,VLOOKUP(A130,General!B:AT,11,FALSE),VLOOKUP(A130,General!B:AT,12,FALSE))=AI130,1,0)</f>
        <v>1</v>
      </c>
      <c r="AR130" s="1">
        <f>IF(VLOOKUP(A130,General!B:AT,11,FALSE)=E130,Y130-AA130,AA130-Y130)</f>
        <v>-4600</v>
      </c>
      <c r="AS130" s="1">
        <f>IF(IF(Z130&gt;AB130,VLOOKUP(A130,General!B:AT,11,FALSE),VLOOKUP(A130,General!B:AT,12,FALSE))=AI130,1,0)</f>
        <v>0</v>
      </c>
      <c r="AT130" s="1">
        <f>IF(VLOOKUP(A130,General!B:AT,11,FALSE)=E130,Z130-AB130,AB130-Z130)</f>
        <v>20550</v>
      </c>
    </row>
    <row r="131" spans="1:46" ht="15" customHeight="1" x14ac:dyDescent="0.2">
      <c r="A131" s="1" t="s">
        <v>328</v>
      </c>
      <c r="B131" s="1">
        <v>23</v>
      </c>
      <c r="C131" s="1">
        <v>317301</v>
      </c>
      <c r="D131" s="1">
        <v>116.386474609375</v>
      </c>
      <c r="E131" s="1" t="s">
        <v>52</v>
      </c>
      <c r="F131" s="1" t="s">
        <v>315</v>
      </c>
      <c r="G131" s="1" t="s">
        <v>316</v>
      </c>
      <c r="H131" s="1" t="s">
        <v>322</v>
      </c>
      <c r="K131" s="1">
        <v>6</v>
      </c>
      <c r="L131" s="1">
        <v>4</v>
      </c>
      <c r="M131" s="1">
        <v>1</v>
      </c>
      <c r="N131" s="1">
        <v>0</v>
      </c>
      <c r="O131" s="1">
        <v>0</v>
      </c>
      <c r="P131" s="1">
        <v>0</v>
      </c>
      <c r="Q131" s="1">
        <v>1</v>
      </c>
      <c r="R131" s="1">
        <v>0</v>
      </c>
      <c r="S131" s="1">
        <v>91.2</v>
      </c>
      <c r="T131" s="1">
        <v>812</v>
      </c>
      <c r="U131" s="1">
        <v>100</v>
      </c>
      <c r="V131" s="1">
        <v>0</v>
      </c>
      <c r="W131" s="1">
        <v>0</v>
      </c>
      <c r="X131" s="1">
        <v>0</v>
      </c>
      <c r="Y131" s="1">
        <v>24700</v>
      </c>
      <c r="Z131" s="1">
        <v>27350</v>
      </c>
      <c r="AA131" s="1">
        <v>23300</v>
      </c>
      <c r="AB131" s="1">
        <v>25650</v>
      </c>
      <c r="AC131" s="1">
        <v>14</v>
      </c>
      <c r="AD131" s="1">
        <v>9</v>
      </c>
      <c r="AE131" s="1">
        <v>4</v>
      </c>
      <c r="AF131" s="1">
        <v>0</v>
      </c>
      <c r="AG131" s="1">
        <v>3</v>
      </c>
      <c r="AH131" s="1">
        <v>0</v>
      </c>
      <c r="AI131" s="30" t="str">
        <f>VLOOKUP(A131,General!B:AT,19,FALSE)</f>
        <v>Natus Vincere</v>
      </c>
      <c r="AJ131" s="1">
        <f>IF(VLOOKUP(A131,General!B:AT,11,FALSE)=E131,1,0)</f>
        <v>0</v>
      </c>
      <c r="AK131" s="1">
        <f t="shared" ref="AK131:AK194" si="14">IF(Y131&gt;AA131,1,0)</f>
        <v>1</v>
      </c>
      <c r="AL131" s="1">
        <f t="shared" ref="AL131:AL194" si="15">IF(Z131&gt;AB131,1,0)</f>
        <v>1</v>
      </c>
      <c r="AM131" s="1">
        <f t="shared" ref="AM131:AM194" si="16">Y131-AA131</f>
        <v>1400</v>
      </c>
      <c r="AN131" s="1">
        <f t="shared" ref="AN131:AN194" si="17">Z131-AB131</f>
        <v>1700</v>
      </c>
      <c r="AO131" s="1">
        <f t="shared" si="12"/>
        <v>1</v>
      </c>
      <c r="AP131" s="1">
        <f t="shared" si="13"/>
        <v>1</v>
      </c>
      <c r="AQ131" s="1">
        <f>IF(IF(Y131&gt;AA131,VLOOKUP(A131,General!B:AT,11,FALSE),VLOOKUP(A131,General!B:AT,12,FALSE))=AI131,1,0)</f>
        <v>0</v>
      </c>
      <c r="AR131" s="1">
        <f>IF(VLOOKUP(A131,General!B:AT,11,FALSE)=E131,Y131-AA131,AA131-Y131)</f>
        <v>-1400</v>
      </c>
      <c r="AS131" s="1">
        <f>IF(IF(Z131&gt;AB131,VLOOKUP(A131,General!B:AT,11,FALSE),VLOOKUP(A131,General!B:AT,12,FALSE))=AI131,1,0)</f>
        <v>0</v>
      </c>
      <c r="AT131" s="1">
        <f>IF(VLOOKUP(A131,General!B:AT,11,FALSE)=E131,Z131-AB131,AB131-Z131)</f>
        <v>-1700</v>
      </c>
    </row>
    <row r="132" spans="1:46" ht="15" customHeight="1" x14ac:dyDescent="0.2">
      <c r="A132" s="1" t="s">
        <v>328</v>
      </c>
      <c r="B132" s="1">
        <v>24</v>
      </c>
      <c r="C132" s="1">
        <v>332196</v>
      </c>
      <c r="D132" s="1">
        <v>76.5556640625</v>
      </c>
      <c r="E132" s="1" t="s">
        <v>63</v>
      </c>
      <c r="F132" s="1" t="s">
        <v>319</v>
      </c>
      <c r="G132" s="1" t="s">
        <v>324</v>
      </c>
      <c r="H132" s="1" t="s">
        <v>318</v>
      </c>
      <c r="I132" s="1" t="s">
        <v>315</v>
      </c>
      <c r="J132" s="1" t="s">
        <v>52</v>
      </c>
      <c r="K132" s="1">
        <v>7</v>
      </c>
      <c r="L132" s="1">
        <v>3</v>
      </c>
      <c r="M132" s="1">
        <v>2</v>
      </c>
      <c r="N132" s="1">
        <v>0</v>
      </c>
      <c r="O132" s="1">
        <v>0</v>
      </c>
      <c r="P132" s="1">
        <v>0</v>
      </c>
      <c r="Q132" s="1">
        <v>1</v>
      </c>
      <c r="R132" s="1">
        <v>0</v>
      </c>
      <c r="S132" s="1">
        <v>111.3</v>
      </c>
      <c r="T132" s="1">
        <v>1012</v>
      </c>
      <c r="U132" s="1">
        <v>101</v>
      </c>
      <c r="V132" s="1">
        <v>0</v>
      </c>
      <c r="W132" s="1">
        <v>1</v>
      </c>
      <c r="X132" s="1">
        <v>0</v>
      </c>
      <c r="Y132" s="1">
        <v>17600</v>
      </c>
      <c r="Z132" s="1">
        <v>11700</v>
      </c>
      <c r="AA132" s="1">
        <v>12350</v>
      </c>
      <c r="AB132" s="1">
        <v>29400</v>
      </c>
      <c r="AC132" s="1">
        <v>7</v>
      </c>
      <c r="AD132" s="1">
        <v>9</v>
      </c>
      <c r="AE132" s="1">
        <v>3</v>
      </c>
      <c r="AF132" s="1">
        <v>0</v>
      </c>
      <c r="AG132" s="1">
        <v>3</v>
      </c>
      <c r="AH132" s="1">
        <v>2</v>
      </c>
      <c r="AI132" s="30" t="str">
        <f>VLOOKUP(A132,General!B:AT,19,FALSE)</f>
        <v>Natus Vincere</v>
      </c>
      <c r="AJ132" s="1">
        <f>IF(VLOOKUP(A132,General!B:AT,11,FALSE)=E132,1,0)</f>
        <v>1</v>
      </c>
      <c r="AK132" s="1">
        <f t="shared" si="14"/>
        <v>1</v>
      </c>
      <c r="AL132" s="1">
        <f t="shared" si="15"/>
        <v>0</v>
      </c>
      <c r="AM132" s="1">
        <f t="shared" si="16"/>
        <v>5250</v>
      </c>
      <c r="AN132" s="1">
        <f t="shared" si="17"/>
        <v>-17700</v>
      </c>
      <c r="AO132" s="1">
        <f t="shared" si="12"/>
        <v>0</v>
      </c>
      <c r="AP132" s="1">
        <f t="shared" si="13"/>
        <v>0</v>
      </c>
      <c r="AQ132" s="1">
        <f>IF(IF(Y132&gt;AA132,VLOOKUP(A132,General!B:AT,11,FALSE),VLOOKUP(A132,General!B:AT,12,FALSE))=AI132,1,0)</f>
        <v>0</v>
      </c>
      <c r="AR132" s="1">
        <f>IF(VLOOKUP(A132,General!B:AT,11,FALSE)=E132,Y132-AA132,AA132-Y132)</f>
        <v>5250</v>
      </c>
      <c r="AS132" s="1">
        <f>IF(IF(Z132&gt;AB132,VLOOKUP(A132,General!B:AT,11,FALSE),VLOOKUP(A132,General!B:AT,12,FALSE))=AI132,1,0)</f>
        <v>1</v>
      </c>
      <c r="AT132" s="1">
        <f>IF(VLOOKUP(A132,General!B:AT,11,FALSE)=E132,Z132-AB132,AB132-Z132)</f>
        <v>-17700</v>
      </c>
    </row>
    <row r="133" spans="1:46" ht="15" customHeight="1" x14ac:dyDescent="0.2">
      <c r="A133" s="1" t="s">
        <v>328</v>
      </c>
      <c r="B133" s="1">
        <v>25</v>
      </c>
      <c r="C133" s="1">
        <v>342001</v>
      </c>
      <c r="D133" s="1">
        <v>94.166748046875</v>
      </c>
      <c r="E133" s="1" t="s">
        <v>63</v>
      </c>
      <c r="F133" s="1" t="s">
        <v>319</v>
      </c>
      <c r="G133" s="1" t="s">
        <v>324</v>
      </c>
      <c r="H133" s="1" t="s">
        <v>320</v>
      </c>
      <c r="I133" s="1" t="s">
        <v>319</v>
      </c>
      <c r="J133" s="1" t="s">
        <v>63</v>
      </c>
      <c r="K133" s="1">
        <v>5</v>
      </c>
      <c r="L133" s="1">
        <v>1</v>
      </c>
      <c r="M133" s="1">
        <v>2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72.7</v>
      </c>
      <c r="T133" s="1">
        <v>722</v>
      </c>
      <c r="U133" s="1">
        <v>5</v>
      </c>
      <c r="V133" s="1">
        <v>0</v>
      </c>
      <c r="W133" s="1">
        <v>1</v>
      </c>
      <c r="X133" s="1">
        <v>0</v>
      </c>
      <c r="Y133" s="1">
        <v>14500</v>
      </c>
      <c r="Z133" s="1">
        <v>28950</v>
      </c>
      <c r="AA133" s="1">
        <v>18700</v>
      </c>
      <c r="AB133" s="1">
        <v>2000</v>
      </c>
      <c r="AC133" s="1">
        <v>4</v>
      </c>
      <c r="AD133" s="1">
        <v>2</v>
      </c>
      <c r="AE133" s="1">
        <v>2</v>
      </c>
      <c r="AF133" s="1">
        <v>0</v>
      </c>
      <c r="AG133" s="1">
        <v>5</v>
      </c>
      <c r="AH133" s="1">
        <v>0</v>
      </c>
      <c r="AI133" s="30" t="str">
        <f>VLOOKUP(A133,General!B:AT,19,FALSE)</f>
        <v>Natus Vincere</v>
      </c>
      <c r="AJ133" s="1">
        <f>IF(VLOOKUP(A133,General!B:AT,11,FALSE)=E133,1,0)</f>
        <v>1</v>
      </c>
      <c r="AK133" s="1">
        <f t="shared" si="14"/>
        <v>0</v>
      </c>
      <c r="AL133" s="1">
        <f t="shared" si="15"/>
        <v>1</v>
      </c>
      <c r="AM133" s="1">
        <f t="shared" si="16"/>
        <v>-4200</v>
      </c>
      <c r="AN133" s="1">
        <f t="shared" si="17"/>
        <v>26950</v>
      </c>
      <c r="AO133" s="1">
        <f t="shared" si="12"/>
        <v>0</v>
      </c>
      <c r="AP133" s="1">
        <f t="shared" si="13"/>
        <v>0</v>
      </c>
      <c r="AQ133" s="1">
        <f>IF(IF(Y133&gt;AA133,VLOOKUP(A133,General!B:AT,11,FALSE),VLOOKUP(A133,General!B:AT,12,FALSE))=AI133,1,0)</f>
        <v>1</v>
      </c>
      <c r="AR133" s="1">
        <f>IF(VLOOKUP(A133,General!B:AT,11,FALSE)=E133,Y133-AA133,AA133-Y133)</f>
        <v>-4200</v>
      </c>
      <c r="AS133" s="1">
        <f>IF(IF(Z133&gt;AB133,VLOOKUP(A133,General!B:AT,11,FALSE),VLOOKUP(A133,General!B:AT,12,FALSE))=AI133,1,0)</f>
        <v>0</v>
      </c>
      <c r="AT133" s="1">
        <f>IF(VLOOKUP(A133,General!B:AT,11,FALSE)=E133,Z133-AB133,AB133-Z133)</f>
        <v>26950</v>
      </c>
    </row>
    <row r="134" spans="1:46" ht="15" customHeight="1" x14ac:dyDescent="0.2">
      <c r="A134" s="1" t="s">
        <v>328</v>
      </c>
      <c r="B134" s="1">
        <v>26</v>
      </c>
      <c r="C134" s="1">
        <v>354056</v>
      </c>
      <c r="D134" s="1">
        <v>141.313232421875</v>
      </c>
      <c r="E134" s="1" t="s">
        <v>52</v>
      </c>
      <c r="F134" s="1" t="s">
        <v>315</v>
      </c>
      <c r="G134" s="1" t="s">
        <v>321</v>
      </c>
      <c r="H134" s="1" t="s">
        <v>322</v>
      </c>
      <c r="K134" s="1">
        <v>7</v>
      </c>
      <c r="L134" s="1">
        <v>1</v>
      </c>
      <c r="M134" s="1">
        <v>2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95.3</v>
      </c>
      <c r="T134" s="1">
        <v>883</v>
      </c>
      <c r="U134" s="1">
        <v>70</v>
      </c>
      <c r="V134" s="1">
        <v>0</v>
      </c>
      <c r="W134" s="1">
        <v>1</v>
      </c>
      <c r="X134" s="1">
        <v>1</v>
      </c>
      <c r="Y134" s="1">
        <v>21400</v>
      </c>
      <c r="Z134" s="1">
        <v>29250</v>
      </c>
      <c r="AA134" s="1">
        <v>23650</v>
      </c>
      <c r="AB134" s="1">
        <v>22150</v>
      </c>
      <c r="AC134" s="1">
        <v>14</v>
      </c>
      <c r="AD134" s="1">
        <v>7</v>
      </c>
      <c r="AE134" s="1">
        <v>3</v>
      </c>
      <c r="AF134" s="1">
        <v>0</v>
      </c>
      <c r="AG134" s="1">
        <v>2</v>
      </c>
      <c r="AH134" s="1">
        <v>0</v>
      </c>
      <c r="AI134" s="30" t="str">
        <f>VLOOKUP(A134,General!B:AT,19,FALSE)</f>
        <v>Natus Vincere</v>
      </c>
      <c r="AJ134" s="1">
        <f>IF(VLOOKUP(A134,General!B:AT,11,FALSE)=E134,1,0)</f>
        <v>0</v>
      </c>
      <c r="AK134" s="1">
        <f t="shared" si="14"/>
        <v>0</v>
      </c>
      <c r="AL134" s="1">
        <f t="shared" si="15"/>
        <v>1</v>
      </c>
      <c r="AM134" s="1">
        <f t="shared" si="16"/>
        <v>-2250</v>
      </c>
      <c r="AN134" s="1">
        <f t="shared" si="17"/>
        <v>7100</v>
      </c>
      <c r="AO134" s="1">
        <f t="shared" si="12"/>
        <v>1</v>
      </c>
      <c r="AP134" s="1">
        <f t="shared" si="13"/>
        <v>1</v>
      </c>
      <c r="AQ134" s="1">
        <f>IF(IF(Y134&gt;AA134,VLOOKUP(A134,General!B:AT,11,FALSE),VLOOKUP(A134,General!B:AT,12,FALSE))=AI134,1,0)</f>
        <v>1</v>
      </c>
      <c r="AR134" s="1">
        <f>IF(VLOOKUP(A134,General!B:AT,11,FALSE)=E134,Y134-AA134,AA134-Y134)</f>
        <v>2250</v>
      </c>
      <c r="AS134" s="1">
        <f>IF(IF(Z134&gt;AB134,VLOOKUP(A134,General!B:AT,11,FALSE),VLOOKUP(A134,General!B:AT,12,FALSE))=AI134,1,0)</f>
        <v>0</v>
      </c>
      <c r="AT134" s="1">
        <f>IF(VLOOKUP(A134,General!B:AT,11,FALSE)=E134,Z134-AB134,AB134-Z134)</f>
        <v>-7100</v>
      </c>
    </row>
    <row r="135" spans="1:46" x14ac:dyDescent="0.2">
      <c r="A135" s="1" t="s">
        <v>329</v>
      </c>
      <c r="B135" s="1">
        <v>1</v>
      </c>
      <c r="C135" s="1">
        <v>1801</v>
      </c>
      <c r="D135" s="1">
        <v>80.894134521484403</v>
      </c>
      <c r="E135" s="1" t="s">
        <v>52</v>
      </c>
      <c r="F135" s="1" t="s">
        <v>315</v>
      </c>
      <c r="G135" s="1" t="s">
        <v>316</v>
      </c>
      <c r="H135" s="1" t="s">
        <v>317</v>
      </c>
      <c r="K135" s="1">
        <v>8</v>
      </c>
      <c r="L135" s="1">
        <v>4</v>
      </c>
      <c r="M135" s="1">
        <v>2</v>
      </c>
      <c r="N135" s="1">
        <v>0</v>
      </c>
      <c r="O135" s="1">
        <v>0</v>
      </c>
      <c r="P135" s="1">
        <v>0</v>
      </c>
      <c r="Q135" s="1">
        <v>3</v>
      </c>
      <c r="R135" s="1">
        <v>0</v>
      </c>
      <c r="S135" s="1">
        <v>129.30000000000001</v>
      </c>
      <c r="T135" s="1">
        <v>1191</v>
      </c>
      <c r="U135" s="1">
        <v>102</v>
      </c>
      <c r="V135" s="1">
        <v>0</v>
      </c>
      <c r="W135" s="1">
        <v>0</v>
      </c>
      <c r="X135" s="1">
        <v>0</v>
      </c>
      <c r="Y135" s="1">
        <v>4000</v>
      </c>
      <c r="Z135" s="1">
        <v>4300</v>
      </c>
      <c r="AA135" s="1">
        <v>4000</v>
      </c>
      <c r="AB135" s="1">
        <v>4350</v>
      </c>
      <c r="AC135" s="1">
        <v>2</v>
      </c>
      <c r="AD135" s="1">
        <v>1</v>
      </c>
      <c r="AE135" s="1">
        <v>1</v>
      </c>
      <c r="AF135" s="1">
        <v>1</v>
      </c>
      <c r="AG135" s="1">
        <v>0</v>
      </c>
      <c r="AH135" s="1">
        <v>0</v>
      </c>
      <c r="AI135" s="30" t="str">
        <f>VLOOKUP(A135,General!B:AT,19,FALSE)</f>
        <v>Natus Vincere</v>
      </c>
      <c r="AJ135" s="1">
        <f>IF(VLOOKUP(A135,General!B:AT,11,FALSE)=E135,1,0)</f>
        <v>1</v>
      </c>
      <c r="AK135" s="1">
        <f t="shared" si="14"/>
        <v>0</v>
      </c>
      <c r="AL135" s="1">
        <f t="shared" si="15"/>
        <v>0</v>
      </c>
      <c r="AM135" s="1">
        <f t="shared" si="16"/>
        <v>0</v>
      </c>
      <c r="AN135" s="1">
        <f t="shared" si="17"/>
        <v>-50</v>
      </c>
      <c r="AO135" s="1">
        <f t="shared" si="12"/>
        <v>1</v>
      </c>
      <c r="AP135" s="1">
        <f t="shared" si="13"/>
        <v>1</v>
      </c>
      <c r="AQ135" s="1">
        <f>IF(IF(Y135&gt;AA135,VLOOKUP(A135,General!B:AT,11,FALSE),VLOOKUP(A135,General!B:AT,12,FALSE))=AI135,1,0)</f>
        <v>0</v>
      </c>
      <c r="AR135" s="1">
        <f>IF(VLOOKUP(A135,General!B:AT,11,FALSE)=E135,Y135-AA135,AA135-Y135)</f>
        <v>0</v>
      </c>
      <c r="AS135" s="1">
        <f>IF(IF(Z135&gt;AB135,VLOOKUP(A135,General!B:AT,11,FALSE),VLOOKUP(A135,General!B:AT,12,FALSE))=AI135,1,0)</f>
        <v>0</v>
      </c>
      <c r="AT135" s="1">
        <f>IF(VLOOKUP(A135,General!B:AT,11,FALSE)=E135,Z135-AB135,AB135-Z135)</f>
        <v>-50</v>
      </c>
    </row>
    <row r="136" spans="1:46" ht="15" customHeight="1" x14ac:dyDescent="0.2">
      <c r="A136" s="1" t="s">
        <v>329</v>
      </c>
      <c r="B136" s="1">
        <v>2</v>
      </c>
      <c r="C136" s="1">
        <v>12152</v>
      </c>
      <c r="D136" s="1">
        <v>116.246170043945</v>
      </c>
      <c r="E136" s="1" t="s">
        <v>52</v>
      </c>
      <c r="F136" s="1" t="s">
        <v>315</v>
      </c>
      <c r="G136" s="1" t="s">
        <v>316</v>
      </c>
      <c r="H136" s="1" t="s">
        <v>318</v>
      </c>
      <c r="I136" s="1" t="s">
        <v>319</v>
      </c>
      <c r="J136" s="1" t="s">
        <v>63</v>
      </c>
      <c r="K136" s="1">
        <v>5</v>
      </c>
      <c r="L136" s="1">
        <v>1</v>
      </c>
      <c r="M136" s="1">
        <v>2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80.099999999999994</v>
      </c>
      <c r="T136" s="1">
        <v>656</v>
      </c>
      <c r="U136" s="1">
        <v>145</v>
      </c>
      <c r="V136" s="1">
        <v>0</v>
      </c>
      <c r="W136" s="1">
        <v>0</v>
      </c>
      <c r="X136" s="1">
        <v>0</v>
      </c>
      <c r="Y136" s="1">
        <v>18450</v>
      </c>
      <c r="Z136" s="1">
        <v>19200</v>
      </c>
      <c r="AA136" s="1">
        <v>8550</v>
      </c>
      <c r="AB136" s="1">
        <v>8350</v>
      </c>
      <c r="AC136" s="1">
        <v>6</v>
      </c>
      <c r="AD136" s="1">
        <v>4</v>
      </c>
      <c r="AE136" s="1">
        <v>2</v>
      </c>
      <c r="AF136" s="1">
        <v>0</v>
      </c>
      <c r="AG136" s="1">
        <v>0</v>
      </c>
      <c r="AH136" s="1">
        <v>1</v>
      </c>
      <c r="AI136" s="30" t="str">
        <f>VLOOKUP(A136,General!B:AT,19,FALSE)</f>
        <v>Natus Vincere</v>
      </c>
      <c r="AJ136" s="1">
        <f>IF(VLOOKUP(A136,General!B:AT,11,FALSE)=E136,1,0)</f>
        <v>1</v>
      </c>
      <c r="AK136" s="1">
        <f t="shared" si="14"/>
        <v>1</v>
      </c>
      <c r="AL136" s="1">
        <f t="shared" si="15"/>
        <v>1</v>
      </c>
      <c r="AM136" s="1">
        <f t="shared" si="16"/>
        <v>9900</v>
      </c>
      <c r="AN136" s="1">
        <f t="shared" si="17"/>
        <v>10850</v>
      </c>
      <c r="AO136" s="1">
        <f t="shared" si="12"/>
        <v>1</v>
      </c>
      <c r="AP136" s="1">
        <f t="shared" si="13"/>
        <v>1</v>
      </c>
      <c r="AQ136" s="1">
        <f>IF(IF(Y136&gt;AA136,VLOOKUP(A136,General!B:AT,11,FALSE),VLOOKUP(A136,General!B:AT,12,FALSE))=AI136,1,0)</f>
        <v>1</v>
      </c>
      <c r="AR136" s="1">
        <f>IF(VLOOKUP(A136,General!B:AT,11,FALSE)=E136,Y136-AA136,AA136-Y136)</f>
        <v>9900</v>
      </c>
      <c r="AS136" s="1">
        <f>IF(IF(Z136&gt;AB136,VLOOKUP(A136,General!B:AT,11,FALSE),VLOOKUP(A136,General!B:AT,12,FALSE))=AI136,1,0)</f>
        <v>1</v>
      </c>
      <c r="AT136" s="1">
        <f>IF(VLOOKUP(A136,General!B:AT,11,FALSE)=E136,Z136-AB136,AB136-Z136)</f>
        <v>10850</v>
      </c>
    </row>
    <row r="137" spans="1:46" ht="15" customHeight="1" x14ac:dyDescent="0.2">
      <c r="A137" s="1" t="s">
        <v>329</v>
      </c>
      <c r="B137" s="1">
        <v>3</v>
      </c>
      <c r="C137" s="1">
        <v>27025</v>
      </c>
      <c r="D137" s="1">
        <v>64.615142822265597</v>
      </c>
      <c r="E137" s="1" t="s">
        <v>52</v>
      </c>
      <c r="F137" s="1" t="s">
        <v>315</v>
      </c>
      <c r="G137" s="1" t="s">
        <v>316</v>
      </c>
      <c r="H137" s="1" t="s">
        <v>320</v>
      </c>
      <c r="I137" s="1" t="s">
        <v>319</v>
      </c>
      <c r="J137" s="1" t="s">
        <v>63</v>
      </c>
      <c r="K137" s="1">
        <v>8</v>
      </c>
      <c r="L137" s="1">
        <v>4</v>
      </c>
      <c r="M137" s="1">
        <v>2</v>
      </c>
      <c r="N137" s="1">
        <v>0</v>
      </c>
      <c r="O137" s="1">
        <v>0</v>
      </c>
      <c r="P137" s="1">
        <v>0</v>
      </c>
      <c r="Q137" s="1">
        <v>4</v>
      </c>
      <c r="R137" s="1">
        <v>0</v>
      </c>
      <c r="S137" s="1">
        <v>132.19999999999999</v>
      </c>
      <c r="T137" s="1">
        <v>1133</v>
      </c>
      <c r="U137" s="1">
        <v>189</v>
      </c>
      <c r="V137" s="1">
        <v>0</v>
      </c>
      <c r="W137" s="1">
        <v>0</v>
      </c>
      <c r="X137" s="1">
        <v>0</v>
      </c>
      <c r="Y137" s="1">
        <v>19950</v>
      </c>
      <c r="Z137" s="1">
        <v>21900</v>
      </c>
      <c r="AA137" s="1">
        <v>9700</v>
      </c>
      <c r="AB137" s="1">
        <v>1200</v>
      </c>
      <c r="AC137" s="1">
        <v>1</v>
      </c>
      <c r="AD137" s="1">
        <v>1</v>
      </c>
      <c r="AE137" s="1">
        <v>3</v>
      </c>
      <c r="AF137" s="1">
        <v>0</v>
      </c>
      <c r="AG137" s="1">
        <v>0</v>
      </c>
      <c r="AH137" s="1">
        <v>0</v>
      </c>
      <c r="AI137" s="30" t="str">
        <f>VLOOKUP(A137,General!B:AT,19,FALSE)</f>
        <v>Natus Vincere</v>
      </c>
      <c r="AJ137" s="1">
        <f>IF(VLOOKUP(A137,General!B:AT,11,FALSE)=E137,1,0)</f>
        <v>1</v>
      </c>
      <c r="AK137" s="1">
        <f t="shared" si="14"/>
        <v>1</v>
      </c>
      <c r="AL137" s="1">
        <f t="shared" si="15"/>
        <v>1</v>
      </c>
      <c r="AM137" s="1">
        <f t="shared" si="16"/>
        <v>10250</v>
      </c>
      <c r="AN137" s="1">
        <f t="shared" si="17"/>
        <v>20700</v>
      </c>
      <c r="AO137" s="1">
        <f t="shared" si="12"/>
        <v>1</v>
      </c>
      <c r="AP137" s="1">
        <f t="shared" si="13"/>
        <v>1</v>
      </c>
      <c r="AQ137" s="1">
        <f>IF(IF(Y137&gt;AA137,VLOOKUP(A137,General!B:AT,11,FALSE),VLOOKUP(A137,General!B:AT,12,FALSE))=AI137,1,0)</f>
        <v>1</v>
      </c>
      <c r="AR137" s="1">
        <f>IF(VLOOKUP(A137,General!B:AT,11,FALSE)=E137,Y137-AA137,AA137-Y137)</f>
        <v>10250</v>
      </c>
      <c r="AS137" s="1">
        <f>IF(IF(Z137&gt;AB137,VLOOKUP(A137,General!B:AT,11,FALSE),VLOOKUP(A137,General!B:AT,12,FALSE))=AI137,1,0)</f>
        <v>1</v>
      </c>
      <c r="AT137" s="1">
        <f>IF(VLOOKUP(A137,General!B:AT,11,FALSE)=E137,Z137-AB137,AB137-Z137)</f>
        <v>20700</v>
      </c>
    </row>
    <row r="138" spans="1:46" ht="15" customHeight="1" x14ac:dyDescent="0.2">
      <c r="A138" s="1" t="s">
        <v>329</v>
      </c>
      <c r="B138" s="1">
        <v>4</v>
      </c>
      <c r="C138" s="1">
        <v>35301</v>
      </c>
      <c r="D138" s="1">
        <v>128.20498657226599</v>
      </c>
      <c r="E138" s="1" t="s">
        <v>52</v>
      </c>
      <c r="F138" s="1" t="s">
        <v>315</v>
      </c>
      <c r="G138" s="1" t="s">
        <v>316</v>
      </c>
      <c r="H138" s="1" t="s">
        <v>322</v>
      </c>
      <c r="K138" s="1">
        <v>8</v>
      </c>
      <c r="L138" s="1">
        <v>6</v>
      </c>
      <c r="M138" s="1">
        <v>1</v>
      </c>
      <c r="N138" s="1">
        <v>0</v>
      </c>
      <c r="O138" s="1">
        <v>0</v>
      </c>
      <c r="P138" s="1">
        <v>0</v>
      </c>
      <c r="Q138" s="1">
        <v>3</v>
      </c>
      <c r="R138" s="1">
        <v>0</v>
      </c>
      <c r="S138" s="1">
        <v>116</v>
      </c>
      <c r="T138" s="1">
        <v>1013</v>
      </c>
      <c r="U138" s="1">
        <v>147</v>
      </c>
      <c r="V138" s="1">
        <v>0</v>
      </c>
      <c r="W138" s="1">
        <v>0</v>
      </c>
      <c r="X138" s="1">
        <v>0</v>
      </c>
      <c r="Y138" s="1">
        <v>33900</v>
      </c>
      <c r="Z138" s="1">
        <v>30100</v>
      </c>
      <c r="AA138" s="1">
        <v>22700</v>
      </c>
      <c r="AB138" s="1">
        <v>23200</v>
      </c>
      <c r="AC138" s="1">
        <v>13</v>
      </c>
      <c r="AD138" s="1">
        <v>8</v>
      </c>
      <c r="AE138" s="1">
        <v>3</v>
      </c>
      <c r="AF138" s="1">
        <v>0</v>
      </c>
      <c r="AG138" s="1">
        <v>2</v>
      </c>
      <c r="AH138" s="1">
        <v>4</v>
      </c>
      <c r="AI138" s="30" t="str">
        <f>VLOOKUP(A138,General!B:AT,19,FALSE)</f>
        <v>Natus Vincere</v>
      </c>
      <c r="AJ138" s="1">
        <f>IF(VLOOKUP(A138,General!B:AT,11,FALSE)=E138,1,0)</f>
        <v>1</v>
      </c>
      <c r="AK138" s="1">
        <f t="shared" si="14"/>
        <v>1</v>
      </c>
      <c r="AL138" s="1">
        <f t="shared" si="15"/>
        <v>1</v>
      </c>
      <c r="AM138" s="1">
        <f t="shared" si="16"/>
        <v>11200</v>
      </c>
      <c r="AN138" s="1">
        <f t="shared" si="17"/>
        <v>6900</v>
      </c>
      <c r="AO138" s="1">
        <f t="shared" si="12"/>
        <v>1</v>
      </c>
      <c r="AP138" s="1">
        <f t="shared" si="13"/>
        <v>1</v>
      </c>
      <c r="AQ138" s="1">
        <f>IF(IF(Y138&gt;AA138,VLOOKUP(A138,General!B:AT,11,FALSE),VLOOKUP(A138,General!B:AT,12,FALSE))=AI138,1,0)</f>
        <v>1</v>
      </c>
      <c r="AR138" s="1">
        <f>IF(VLOOKUP(A138,General!B:AT,11,FALSE)=E138,Y138-AA138,AA138-Y138)</f>
        <v>11200</v>
      </c>
      <c r="AS138" s="1">
        <f>IF(IF(Z138&gt;AB138,VLOOKUP(A138,General!B:AT,11,FALSE),VLOOKUP(A138,General!B:AT,12,FALSE))=AI138,1,0)</f>
        <v>1</v>
      </c>
      <c r="AT138" s="1">
        <f>IF(VLOOKUP(A138,General!B:AT,11,FALSE)=E138,Z138-AB138,AB138-Z138)</f>
        <v>6900</v>
      </c>
    </row>
    <row r="139" spans="1:46" ht="15" customHeight="1" x14ac:dyDescent="0.2">
      <c r="A139" s="1" t="s">
        <v>329</v>
      </c>
      <c r="B139" s="1">
        <v>5</v>
      </c>
      <c r="C139" s="1">
        <v>51713</v>
      </c>
      <c r="D139" s="1">
        <v>76.5426025390625</v>
      </c>
      <c r="E139" s="1" t="s">
        <v>52</v>
      </c>
      <c r="F139" s="1" t="s">
        <v>315</v>
      </c>
      <c r="G139" s="1" t="s">
        <v>316</v>
      </c>
      <c r="H139" s="1" t="s">
        <v>320</v>
      </c>
      <c r="I139" s="1" t="s">
        <v>319</v>
      </c>
      <c r="J139" s="1" t="s">
        <v>63</v>
      </c>
      <c r="K139" s="1">
        <v>6</v>
      </c>
      <c r="L139" s="1">
        <v>2</v>
      </c>
      <c r="M139" s="1">
        <v>0</v>
      </c>
      <c r="N139" s="1">
        <v>0</v>
      </c>
      <c r="O139" s="1">
        <v>1</v>
      </c>
      <c r="P139" s="1">
        <v>0</v>
      </c>
      <c r="Q139" s="1">
        <v>2</v>
      </c>
      <c r="R139" s="1">
        <v>0</v>
      </c>
      <c r="S139" s="1">
        <v>101.8</v>
      </c>
      <c r="T139" s="1">
        <v>901</v>
      </c>
      <c r="U139" s="1">
        <v>117</v>
      </c>
      <c r="V139" s="1">
        <v>0</v>
      </c>
      <c r="W139" s="1">
        <v>0</v>
      </c>
      <c r="X139" s="1">
        <v>0</v>
      </c>
      <c r="Y139" s="1">
        <v>32600</v>
      </c>
      <c r="Z139" s="1">
        <v>25950</v>
      </c>
      <c r="AA139" s="1">
        <v>15900</v>
      </c>
      <c r="AB139" s="1">
        <v>6350</v>
      </c>
      <c r="AC139" s="1">
        <v>5</v>
      </c>
      <c r="AD139" s="1">
        <v>3</v>
      </c>
      <c r="AE139" s="1">
        <v>3</v>
      </c>
      <c r="AF139" s="1">
        <v>0</v>
      </c>
      <c r="AG139" s="1">
        <v>0</v>
      </c>
      <c r="AH139" s="1">
        <v>1</v>
      </c>
      <c r="AI139" s="30" t="str">
        <f>VLOOKUP(A139,General!B:AT,19,FALSE)</f>
        <v>Natus Vincere</v>
      </c>
      <c r="AJ139" s="1">
        <f>IF(VLOOKUP(A139,General!B:AT,11,FALSE)=E139,1,0)</f>
        <v>1</v>
      </c>
      <c r="AK139" s="1">
        <f t="shared" si="14"/>
        <v>1</v>
      </c>
      <c r="AL139" s="1">
        <f t="shared" si="15"/>
        <v>1</v>
      </c>
      <c r="AM139" s="1">
        <f t="shared" si="16"/>
        <v>16700</v>
      </c>
      <c r="AN139" s="1">
        <f t="shared" si="17"/>
        <v>19600</v>
      </c>
      <c r="AO139" s="1">
        <f t="shared" si="12"/>
        <v>1</v>
      </c>
      <c r="AP139" s="1">
        <f t="shared" si="13"/>
        <v>1</v>
      </c>
      <c r="AQ139" s="1">
        <f>IF(IF(Y139&gt;AA139,VLOOKUP(A139,General!B:AT,11,FALSE),VLOOKUP(A139,General!B:AT,12,FALSE))=AI139,1,0)</f>
        <v>1</v>
      </c>
      <c r="AR139" s="1">
        <f>IF(VLOOKUP(A139,General!B:AT,11,FALSE)=E139,Y139-AA139,AA139-Y139)</f>
        <v>16700</v>
      </c>
      <c r="AS139" s="1">
        <f>IF(IF(Z139&gt;AB139,VLOOKUP(A139,General!B:AT,11,FALSE),VLOOKUP(A139,General!B:AT,12,FALSE))=AI139,1,0)</f>
        <v>1</v>
      </c>
      <c r="AT139" s="1">
        <f>IF(VLOOKUP(A139,General!B:AT,11,FALSE)=E139,Z139-AB139,AB139-Z139)</f>
        <v>19600</v>
      </c>
    </row>
    <row r="140" spans="1:46" ht="15" customHeight="1" x14ac:dyDescent="0.2">
      <c r="A140" s="1" t="s">
        <v>329</v>
      </c>
      <c r="B140" s="1">
        <v>6</v>
      </c>
      <c r="C140" s="1">
        <v>61515</v>
      </c>
      <c r="D140" s="1">
        <v>75.094757080078097</v>
      </c>
      <c r="E140" s="1" t="s">
        <v>52</v>
      </c>
      <c r="F140" s="1" t="s">
        <v>315</v>
      </c>
      <c r="G140" s="1" t="s">
        <v>316</v>
      </c>
      <c r="H140" s="1" t="s">
        <v>322</v>
      </c>
      <c r="K140" s="1">
        <v>6</v>
      </c>
      <c r="L140" s="1">
        <v>1</v>
      </c>
      <c r="M140" s="1">
        <v>1</v>
      </c>
      <c r="N140" s="1">
        <v>1</v>
      </c>
      <c r="O140" s="1">
        <v>0</v>
      </c>
      <c r="P140" s="1">
        <v>0</v>
      </c>
      <c r="Q140" s="1">
        <v>1</v>
      </c>
      <c r="R140" s="1">
        <v>0</v>
      </c>
      <c r="S140" s="1">
        <v>99.4</v>
      </c>
      <c r="T140" s="1">
        <v>890</v>
      </c>
      <c r="U140" s="1">
        <v>104</v>
      </c>
      <c r="V140" s="1">
        <v>0</v>
      </c>
      <c r="W140" s="1">
        <v>0</v>
      </c>
      <c r="X140" s="1">
        <v>0</v>
      </c>
      <c r="Y140" s="1">
        <v>35650</v>
      </c>
      <c r="Z140" s="1">
        <v>27900</v>
      </c>
      <c r="AA140" s="1">
        <v>26850</v>
      </c>
      <c r="AB140" s="1">
        <v>24700</v>
      </c>
      <c r="AC140" s="1">
        <v>7</v>
      </c>
      <c r="AD140" s="1">
        <v>7</v>
      </c>
      <c r="AE140" s="1">
        <v>5</v>
      </c>
      <c r="AF140" s="1">
        <v>0</v>
      </c>
      <c r="AG140" s="1">
        <v>1</v>
      </c>
      <c r="AH140" s="1">
        <v>2</v>
      </c>
      <c r="AI140" s="30" t="str">
        <f>VLOOKUP(A140,General!B:AT,19,FALSE)</f>
        <v>Natus Vincere</v>
      </c>
      <c r="AJ140" s="1">
        <f>IF(VLOOKUP(A140,General!B:AT,11,FALSE)=E140,1,0)</f>
        <v>1</v>
      </c>
      <c r="AK140" s="1">
        <f t="shared" si="14"/>
        <v>1</v>
      </c>
      <c r="AL140" s="1">
        <f t="shared" si="15"/>
        <v>1</v>
      </c>
      <c r="AM140" s="1">
        <f t="shared" si="16"/>
        <v>8800</v>
      </c>
      <c r="AN140" s="1">
        <f t="shared" si="17"/>
        <v>3200</v>
      </c>
      <c r="AO140" s="1">
        <f t="shared" si="12"/>
        <v>1</v>
      </c>
      <c r="AP140" s="1">
        <f t="shared" si="13"/>
        <v>1</v>
      </c>
      <c r="AQ140" s="1">
        <f>IF(IF(Y140&gt;AA140,VLOOKUP(A140,General!B:AT,11,FALSE),VLOOKUP(A140,General!B:AT,12,FALSE))=AI140,1,0)</f>
        <v>1</v>
      </c>
      <c r="AR140" s="1">
        <f>IF(VLOOKUP(A140,General!B:AT,11,FALSE)=E140,Y140-AA140,AA140-Y140)</f>
        <v>8800</v>
      </c>
      <c r="AS140" s="1">
        <f>IF(IF(Z140&gt;AB140,VLOOKUP(A140,General!B:AT,11,FALSE),VLOOKUP(A140,General!B:AT,12,FALSE))=AI140,1,0)</f>
        <v>1</v>
      </c>
      <c r="AT140" s="1">
        <f>IF(VLOOKUP(A140,General!B:AT,11,FALSE)=E140,Z140-AB140,AB140-Z140)</f>
        <v>3200</v>
      </c>
    </row>
    <row r="141" spans="1:46" ht="15" customHeight="1" x14ac:dyDescent="0.2">
      <c r="A141" s="1" t="s">
        <v>329</v>
      </c>
      <c r="B141" s="1">
        <v>7</v>
      </c>
      <c r="C141" s="1">
        <v>71132</v>
      </c>
      <c r="D141" s="1">
        <v>152.795654296875</v>
      </c>
      <c r="E141" s="1" t="s">
        <v>63</v>
      </c>
      <c r="F141" s="1" t="s">
        <v>319</v>
      </c>
      <c r="G141" s="1" t="s">
        <v>324</v>
      </c>
      <c r="H141" s="1" t="s">
        <v>322</v>
      </c>
      <c r="K141" s="1">
        <v>9</v>
      </c>
      <c r="L141" s="1">
        <v>5</v>
      </c>
      <c r="M141" s="1">
        <v>2</v>
      </c>
      <c r="N141" s="1">
        <v>0</v>
      </c>
      <c r="O141" s="1">
        <v>0</v>
      </c>
      <c r="P141" s="1">
        <v>0</v>
      </c>
      <c r="Q141" s="1">
        <v>1</v>
      </c>
      <c r="R141" s="1">
        <v>0</v>
      </c>
      <c r="S141" s="1">
        <v>127.8</v>
      </c>
      <c r="T141" s="1">
        <v>1136</v>
      </c>
      <c r="U141" s="1">
        <v>142</v>
      </c>
      <c r="V141" s="1">
        <v>0</v>
      </c>
      <c r="W141" s="1">
        <v>1</v>
      </c>
      <c r="X141" s="1">
        <v>0</v>
      </c>
      <c r="Y141" s="1">
        <v>45700</v>
      </c>
      <c r="Z141" s="1">
        <v>30350</v>
      </c>
      <c r="AA141" s="1">
        <v>20450</v>
      </c>
      <c r="AB141" s="1">
        <v>21200</v>
      </c>
      <c r="AC141" s="1">
        <v>9</v>
      </c>
      <c r="AD141" s="1">
        <v>3</v>
      </c>
      <c r="AE141" s="1">
        <v>2</v>
      </c>
      <c r="AF141" s="1">
        <v>0</v>
      </c>
      <c r="AG141" s="1">
        <v>1</v>
      </c>
      <c r="AH141" s="1">
        <v>1</v>
      </c>
      <c r="AI141" s="30" t="str">
        <f>VLOOKUP(A141,General!B:AT,19,FALSE)</f>
        <v>Natus Vincere</v>
      </c>
      <c r="AJ141" s="1">
        <f>IF(VLOOKUP(A141,General!B:AT,11,FALSE)=E141,1,0)</f>
        <v>0</v>
      </c>
      <c r="AK141" s="1">
        <f t="shared" si="14"/>
        <v>1</v>
      </c>
      <c r="AL141" s="1">
        <f t="shared" si="15"/>
        <v>1</v>
      </c>
      <c r="AM141" s="1">
        <f t="shared" si="16"/>
        <v>25250</v>
      </c>
      <c r="AN141" s="1">
        <f t="shared" si="17"/>
        <v>9150</v>
      </c>
      <c r="AO141" s="1">
        <f t="shared" si="12"/>
        <v>0</v>
      </c>
      <c r="AP141" s="1">
        <f t="shared" si="13"/>
        <v>0</v>
      </c>
      <c r="AQ141" s="1">
        <f>IF(IF(Y141&gt;AA141,VLOOKUP(A141,General!B:AT,11,FALSE),VLOOKUP(A141,General!B:AT,12,FALSE))=AI141,1,0)</f>
        <v>1</v>
      </c>
      <c r="AR141" s="1">
        <f>IF(VLOOKUP(A141,General!B:AT,11,FALSE)=E141,Y141-AA141,AA141-Y141)</f>
        <v>-25250</v>
      </c>
      <c r="AS141" s="1">
        <f>IF(IF(Z141&gt;AB141,VLOOKUP(A141,General!B:AT,11,FALSE),VLOOKUP(A141,General!B:AT,12,FALSE))=AI141,1,0)</f>
        <v>1</v>
      </c>
      <c r="AT141" s="1">
        <f>IF(VLOOKUP(A141,General!B:AT,11,FALSE)=E141,Z141-AB141,AB141-Z141)</f>
        <v>-9150</v>
      </c>
    </row>
    <row r="142" spans="1:46" ht="15" customHeight="1" x14ac:dyDescent="0.2">
      <c r="A142" s="1" t="s">
        <v>329</v>
      </c>
      <c r="B142" s="1">
        <v>8</v>
      </c>
      <c r="C142" s="1">
        <v>90687</v>
      </c>
      <c r="D142" s="1">
        <v>182.5283203125</v>
      </c>
      <c r="E142" s="1" t="s">
        <v>63</v>
      </c>
      <c r="F142" s="1" t="s">
        <v>319</v>
      </c>
      <c r="G142" s="1" t="s">
        <v>324</v>
      </c>
      <c r="H142" s="1" t="s">
        <v>322</v>
      </c>
      <c r="K142" s="1">
        <v>7</v>
      </c>
      <c r="L142" s="1">
        <v>5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116.1</v>
      </c>
      <c r="T142" s="1">
        <v>956</v>
      </c>
      <c r="U142" s="1">
        <v>140</v>
      </c>
      <c r="V142" s="1">
        <v>1</v>
      </c>
      <c r="W142" s="1">
        <v>1</v>
      </c>
      <c r="X142" s="1">
        <v>0</v>
      </c>
      <c r="Y142" s="1">
        <v>47300</v>
      </c>
      <c r="Z142" s="1">
        <v>30850</v>
      </c>
      <c r="AA142" s="1">
        <v>18300</v>
      </c>
      <c r="AB142" s="1">
        <v>23650</v>
      </c>
      <c r="AC142" s="1">
        <v>9</v>
      </c>
      <c r="AD142" s="1">
        <v>7</v>
      </c>
      <c r="AE142" s="1">
        <v>5</v>
      </c>
      <c r="AF142" s="1">
        <v>0</v>
      </c>
      <c r="AG142" s="1">
        <v>0</v>
      </c>
      <c r="AH142" s="1">
        <v>3</v>
      </c>
      <c r="AI142" s="30" t="str">
        <f>VLOOKUP(A142,General!B:AT,19,FALSE)</f>
        <v>Natus Vincere</v>
      </c>
      <c r="AJ142" s="1">
        <f>IF(VLOOKUP(A142,General!B:AT,11,FALSE)=E142,1,0)</f>
        <v>0</v>
      </c>
      <c r="AK142" s="1">
        <f t="shared" si="14"/>
        <v>1</v>
      </c>
      <c r="AL142" s="1">
        <f t="shared" si="15"/>
        <v>1</v>
      </c>
      <c r="AM142" s="1">
        <f t="shared" si="16"/>
        <v>29000</v>
      </c>
      <c r="AN142" s="1">
        <f t="shared" si="17"/>
        <v>7200</v>
      </c>
      <c r="AO142" s="1">
        <f t="shared" si="12"/>
        <v>0</v>
      </c>
      <c r="AP142" s="1">
        <f t="shared" si="13"/>
        <v>0</v>
      </c>
      <c r="AQ142" s="1">
        <f>IF(IF(Y142&gt;AA142,VLOOKUP(A142,General!B:AT,11,FALSE),VLOOKUP(A142,General!B:AT,12,FALSE))=AI142,1,0)</f>
        <v>1</v>
      </c>
      <c r="AR142" s="1">
        <f>IF(VLOOKUP(A142,General!B:AT,11,FALSE)=E142,Y142-AA142,AA142-Y142)</f>
        <v>-29000</v>
      </c>
      <c r="AS142" s="1">
        <f>IF(IF(Z142&gt;AB142,VLOOKUP(A142,General!B:AT,11,FALSE),VLOOKUP(A142,General!B:AT,12,FALSE))=AI142,1,0)</f>
        <v>1</v>
      </c>
      <c r="AT142" s="1">
        <f>IF(VLOOKUP(A142,General!B:AT,11,FALSE)=E142,Z142-AB142,AB142-Z142)</f>
        <v>-7200</v>
      </c>
    </row>
    <row r="143" spans="1:46" ht="15" customHeight="1" x14ac:dyDescent="0.2">
      <c r="A143" s="1" t="s">
        <v>329</v>
      </c>
      <c r="B143" s="1">
        <v>9</v>
      </c>
      <c r="C143" s="1">
        <v>114051</v>
      </c>
      <c r="D143" s="1">
        <v>126.999755859375</v>
      </c>
      <c r="E143" s="1" t="s">
        <v>52</v>
      </c>
      <c r="F143" s="1" t="s">
        <v>315</v>
      </c>
      <c r="G143" s="1" t="s">
        <v>316</v>
      </c>
      <c r="H143" s="1" t="s">
        <v>322</v>
      </c>
      <c r="K143" s="1">
        <v>7</v>
      </c>
      <c r="L143" s="1">
        <v>3</v>
      </c>
      <c r="M143" s="1">
        <v>2</v>
      </c>
      <c r="N143" s="1">
        <v>0</v>
      </c>
      <c r="O143" s="1">
        <v>0</v>
      </c>
      <c r="P143" s="1">
        <v>0</v>
      </c>
      <c r="Q143" s="1">
        <v>1</v>
      </c>
      <c r="R143" s="1">
        <v>0</v>
      </c>
      <c r="S143" s="1">
        <v>96.4</v>
      </c>
      <c r="T143" s="1">
        <v>865</v>
      </c>
      <c r="U143" s="1">
        <v>99</v>
      </c>
      <c r="V143" s="1">
        <v>0</v>
      </c>
      <c r="W143" s="1">
        <v>0</v>
      </c>
      <c r="X143" s="1">
        <v>0</v>
      </c>
      <c r="Y143" s="1">
        <v>27850</v>
      </c>
      <c r="Z143" s="1">
        <v>29400</v>
      </c>
      <c r="AA143" s="1">
        <v>21100</v>
      </c>
      <c r="AB143" s="1">
        <v>26850</v>
      </c>
      <c r="AC143" s="1">
        <v>7</v>
      </c>
      <c r="AD143" s="1">
        <v>6</v>
      </c>
      <c r="AE143" s="1">
        <v>5</v>
      </c>
      <c r="AF143" s="1">
        <v>1</v>
      </c>
      <c r="AG143" s="1">
        <v>2</v>
      </c>
      <c r="AH143" s="1">
        <v>1</v>
      </c>
      <c r="AI143" s="30" t="str">
        <f>VLOOKUP(A143,General!B:AT,19,FALSE)</f>
        <v>Natus Vincere</v>
      </c>
      <c r="AJ143" s="1">
        <f>IF(VLOOKUP(A143,General!B:AT,11,FALSE)=E143,1,0)</f>
        <v>1</v>
      </c>
      <c r="AK143" s="1">
        <f t="shared" si="14"/>
        <v>1</v>
      </c>
      <c r="AL143" s="1">
        <f t="shared" si="15"/>
        <v>1</v>
      </c>
      <c r="AM143" s="1">
        <f t="shared" si="16"/>
        <v>6750</v>
      </c>
      <c r="AN143" s="1">
        <f t="shared" si="17"/>
        <v>2550</v>
      </c>
      <c r="AO143" s="1">
        <f t="shared" si="12"/>
        <v>1</v>
      </c>
      <c r="AP143" s="1">
        <f t="shared" si="13"/>
        <v>1</v>
      </c>
      <c r="AQ143" s="1">
        <f>IF(IF(Y143&gt;AA143,VLOOKUP(A143,General!B:AT,11,FALSE),VLOOKUP(A143,General!B:AT,12,FALSE))=AI143,1,0)</f>
        <v>1</v>
      </c>
      <c r="AR143" s="1">
        <f>IF(VLOOKUP(A143,General!B:AT,11,FALSE)=E143,Y143-AA143,AA143-Y143)</f>
        <v>6750</v>
      </c>
      <c r="AS143" s="1">
        <f>IF(IF(Z143&gt;AB143,VLOOKUP(A143,General!B:AT,11,FALSE),VLOOKUP(A143,General!B:AT,12,FALSE))=AI143,1,0)</f>
        <v>1</v>
      </c>
      <c r="AT143" s="1">
        <f>IF(VLOOKUP(A143,General!B:AT,11,FALSE)=E143,Z143-AB143,AB143-Z143)</f>
        <v>2550</v>
      </c>
    </row>
    <row r="144" spans="1:46" ht="15" customHeight="1" x14ac:dyDescent="0.2">
      <c r="A144" s="1" t="s">
        <v>329</v>
      </c>
      <c r="B144" s="1">
        <v>10</v>
      </c>
      <c r="C144" s="1">
        <v>130303</v>
      </c>
      <c r="D144" s="1">
        <v>196.85076904296901</v>
      </c>
      <c r="E144" s="1" t="s">
        <v>52</v>
      </c>
      <c r="F144" s="1" t="s">
        <v>315</v>
      </c>
      <c r="G144" s="1" t="s">
        <v>316</v>
      </c>
      <c r="H144" s="1" t="s">
        <v>320</v>
      </c>
      <c r="I144" s="1" t="s">
        <v>319</v>
      </c>
      <c r="J144" s="1" t="s">
        <v>63</v>
      </c>
      <c r="K144" s="1">
        <v>5</v>
      </c>
      <c r="L144" s="1">
        <v>1</v>
      </c>
      <c r="M144" s="1">
        <v>2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70.599999999999994</v>
      </c>
      <c r="T144" s="1">
        <v>697</v>
      </c>
      <c r="U144" s="1">
        <v>9</v>
      </c>
      <c r="V144" s="1">
        <v>0</v>
      </c>
      <c r="W144" s="1">
        <v>0</v>
      </c>
      <c r="X144" s="1">
        <v>0</v>
      </c>
      <c r="Y144" s="1">
        <v>21300</v>
      </c>
      <c r="Z144" s="1">
        <v>26600</v>
      </c>
      <c r="AA144" s="1">
        <v>12800</v>
      </c>
      <c r="AB144" s="1">
        <v>1300</v>
      </c>
      <c r="AC144" s="1">
        <v>5</v>
      </c>
      <c r="AD144" s="1">
        <v>2</v>
      </c>
      <c r="AE144" s="1">
        <v>3</v>
      </c>
      <c r="AF144" s="1">
        <v>0</v>
      </c>
      <c r="AG144" s="1">
        <v>0</v>
      </c>
      <c r="AH144" s="1">
        <v>2</v>
      </c>
      <c r="AI144" s="30" t="str">
        <f>VLOOKUP(A144,General!B:AT,19,FALSE)</f>
        <v>Natus Vincere</v>
      </c>
      <c r="AJ144" s="1">
        <f>IF(VLOOKUP(A144,General!B:AT,11,FALSE)=E144,1,0)</f>
        <v>1</v>
      </c>
      <c r="AK144" s="1">
        <f t="shared" si="14"/>
        <v>1</v>
      </c>
      <c r="AL144" s="1">
        <f t="shared" si="15"/>
        <v>1</v>
      </c>
      <c r="AM144" s="1">
        <f t="shared" si="16"/>
        <v>8500</v>
      </c>
      <c r="AN144" s="1">
        <f t="shared" si="17"/>
        <v>25300</v>
      </c>
      <c r="AO144" s="1">
        <f t="shared" si="12"/>
        <v>1</v>
      </c>
      <c r="AP144" s="1">
        <f t="shared" si="13"/>
        <v>1</v>
      </c>
      <c r="AQ144" s="1">
        <f>IF(IF(Y144&gt;AA144,VLOOKUP(A144,General!B:AT,11,FALSE),VLOOKUP(A144,General!B:AT,12,FALSE))=AI144,1,0)</f>
        <v>1</v>
      </c>
      <c r="AR144" s="1">
        <f>IF(VLOOKUP(A144,General!B:AT,11,FALSE)=E144,Y144-AA144,AA144-Y144)</f>
        <v>8500</v>
      </c>
      <c r="AS144" s="1">
        <f>IF(IF(Z144&gt;AB144,VLOOKUP(A144,General!B:AT,11,FALSE),VLOOKUP(A144,General!B:AT,12,FALSE))=AI144,1,0)</f>
        <v>1</v>
      </c>
      <c r="AT144" s="1">
        <f>IF(VLOOKUP(A144,General!B:AT,11,FALSE)=E144,Z144-AB144,AB144-Z144)</f>
        <v>25300</v>
      </c>
    </row>
    <row r="145" spans="1:46" ht="15" customHeight="1" x14ac:dyDescent="0.2">
      <c r="A145" s="1" t="s">
        <v>329</v>
      </c>
      <c r="B145" s="1">
        <v>11</v>
      </c>
      <c r="C145" s="1">
        <v>155476</v>
      </c>
      <c r="D145" s="1">
        <v>140.70373535156301</v>
      </c>
      <c r="E145" s="1" t="s">
        <v>52</v>
      </c>
      <c r="F145" s="1" t="s">
        <v>315</v>
      </c>
      <c r="G145" s="1" t="s">
        <v>316</v>
      </c>
      <c r="H145" s="1" t="s">
        <v>322</v>
      </c>
      <c r="K145" s="1">
        <v>8</v>
      </c>
      <c r="L145" s="1">
        <v>5</v>
      </c>
      <c r="M145" s="1">
        <v>0</v>
      </c>
      <c r="N145" s="1">
        <v>1</v>
      </c>
      <c r="O145" s="1">
        <v>0</v>
      </c>
      <c r="P145" s="1">
        <v>0</v>
      </c>
      <c r="Q145" s="1">
        <v>3</v>
      </c>
      <c r="R145" s="1">
        <v>0</v>
      </c>
      <c r="S145" s="1">
        <v>109.2</v>
      </c>
      <c r="T145" s="1">
        <v>933</v>
      </c>
      <c r="U145" s="1">
        <v>159</v>
      </c>
      <c r="V145" s="1">
        <v>0</v>
      </c>
      <c r="W145" s="1">
        <v>0</v>
      </c>
      <c r="X145" s="1">
        <v>0</v>
      </c>
      <c r="Y145" s="1">
        <v>28750</v>
      </c>
      <c r="Z145" s="1">
        <v>27400</v>
      </c>
      <c r="AA145" s="1">
        <v>21800</v>
      </c>
      <c r="AB145" s="1">
        <v>22700</v>
      </c>
      <c r="AC145" s="1">
        <v>7</v>
      </c>
      <c r="AD145" s="1">
        <v>7</v>
      </c>
      <c r="AE145" s="1">
        <v>4</v>
      </c>
      <c r="AF145" s="1">
        <v>0</v>
      </c>
      <c r="AG145" s="1">
        <v>0</v>
      </c>
      <c r="AH145" s="1">
        <v>5</v>
      </c>
      <c r="AI145" s="30" t="str">
        <f>VLOOKUP(A145,General!B:AT,19,FALSE)</f>
        <v>Natus Vincere</v>
      </c>
      <c r="AJ145" s="1">
        <f>IF(VLOOKUP(A145,General!B:AT,11,FALSE)=E145,1,0)</f>
        <v>1</v>
      </c>
      <c r="AK145" s="1">
        <f t="shared" si="14"/>
        <v>1</v>
      </c>
      <c r="AL145" s="1">
        <f t="shared" si="15"/>
        <v>1</v>
      </c>
      <c r="AM145" s="1">
        <f t="shared" si="16"/>
        <v>6950</v>
      </c>
      <c r="AN145" s="1">
        <f t="shared" si="17"/>
        <v>4700</v>
      </c>
      <c r="AO145" s="1">
        <f t="shared" si="12"/>
        <v>1</v>
      </c>
      <c r="AP145" s="1">
        <f t="shared" si="13"/>
        <v>1</v>
      </c>
      <c r="AQ145" s="1">
        <f>IF(IF(Y145&gt;AA145,VLOOKUP(A145,General!B:AT,11,FALSE),VLOOKUP(A145,General!B:AT,12,FALSE))=AI145,1,0)</f>
        <v>1</v>
      </c>
      <c r="AR145" s="1">
        <f>IF(VLOOKUP(A145,General!B:AT,11,FALSE)=E145,Y145-AA145,AA145-Y145)</f>
        <v>6950</v>
      </c>
      <c r="AS145" s="1">
        <f>IF(IF(Z145&gt;AB145,VLOOKUP(A145,General!B:AT,11,FALSE),VLOOKUP(A145,General!B:AT,12,FALSE))=AI145,1,0)</f>
        <v>1</v>
      </c>
      <c r="AT145" s="1">
        <f>IF(VLOOKUP(A145,General!B:AT,11,FALSE)=E145,Z145-AB145,AB145-Z145)</f>
        <v>4700</v>
      </c>
    </row>
    <row r="146" spans="1:46" ht="15" customHeight="1" x14ac:dyDescent="0.2">
      <c r="A146" s="1" t="s">
        <v>329</v>
      </c>
      <c r="B146" s="1">
        <v>12</v>
      </c>
      <c r="C146" s="1">
        <v>173477</v>
      </c>
      <c r="D146" s="1">
        <v>160.12902832031301</v>
      </c>
      <c r="E146" s="1" t="s">
        <v>52</v>
      </c>
      <c r="F146" s="1" t="s">
        <v>315</v>
      </c>
      <c r="G146" s="1" t="s">
        <v>321</v>
      </c>
      <c r="H146" s="1" t="s">
        <v>320</v>
      </c>
      <c r="I146" s="1" t="s">
        <v>319</v>
      </c>
      <c r="J146" s="1" t="s">
        <v>63</v>
      </c>
      <c r="K146" s="1">
        <v>8</v>
      </c>
      <c r="L146" s="1">
        <v>4</v>
      </c>
      <c r="M146" s="1">
        <v>2</v>
      </c>
      <c r="N146" s="1">
        <v>0</v>
      </c>
      <c r="O146" s="1">
        <v>0</v>
      </c>
      <c r="P146" s="1">
        <v>0</v>
      </c>
      <c r="Q146" s="1">
        <v>2</v>
      </c>
      <c r="R146" s="1">
        <v>0</v>
      </c>
      <c r="S146" s="1">
        <v>126.1</v>
      </c>
      <c r="T146" s="1">
        <v>1223</v>
      </c>
      <c r="U146" s="1">
        <v>38</v>
      </c>
      <c r="V146" s="1">
        <v>0</v>
      </c>
      <c r="W146" s="1">
        <v>1</v>
      </c>
      <c r="X146" s="1">
        <v>1</v>
      </c>
      <c r="Y146" s="1">
        <v>42600</v>
      </c>
      <c r="Z146" s="1">
        <v>31450</v>
      </c>
      <c r="AA146" s="1">
        <v>13000</v>
      </c>
      <c r="AB146" s="1">
        <v>2400</v>
      </c>
      <c r="AC146" s="1">
        <v>5</v>
      </c>
      <c r="AD146" s="1">
        <v>3</v>
      </c>
      <c r="AE146" s="1">
        <v>2</v>
      </c>
      <c r="AF146" s="1">
        <v>0</v>
      </c>
      <c r="AG146" s="1">
        <v>0</v>
      </c>
      <c r="AH146" s="1">
        <v>4</v>
      </c>
      <c r="AI146" s="30" t="str">
        <f>VLOOKUP(A146,General!B:AT,19,FALSE)</f>
        <v>Natus Vincere</v>
      </c>
      <c r="AJ146" s="1">
        <f>IF(VLOOKUP(A146,General!B:AT,11,FALSE)=E146,1,0)</f>
        <v>1</v>
      </c>
      <c r="AK146" s="1">
        <f t="shared" si="14"/>
        <v>1</v>
      </c>
      <c r="AL146" s="1">
        <f t="shared" si="15"/>
        <v>1</v>
      </c>
      <c r="AM146" s="1">
        <f t="shared" si="16"/>
        <v>29600</v>
      </c>
      <c r="AN146" s="1">
        <f t="shared" si="17"/>
        <v>29050</v>
      </c>
      <c r="AO146" s="1">
        <f t="shared" si="12"/>
        <v>1</v>
      </c>
      <c r="AP146" s="1">
        <f t="shared" si="13"/>
        <v>1</v>
      </c>
      <c r="AQ146" s="1">
        <f>IF(IF(Y146&gt;AA146,VLOOKUP(A146,General!B:AT,11,FALSE),VLOOKUP(A146,General!B:AT,12,FALSE))=AI146,1,0)</f>
        <v>1</v>
      </c>
      <c r="AR146" s="1">
        <f>IF(VLOOKUP(A146,General!B:AT,11,FALSE)=E146,Y146-AA146,AA146-Y146)</f>
        <v>29600</v>
      </c>
      <c r="AS146" s="1">
        <f>IF(IF(Z146&gt;AB146,VLOOKUP(A146,General!B:AT,11,FALSE),VLOOKUP(A146,General!B:AT,12,FALSE))=AI146,1,0)</f>
        <v>1</v>
      </c>
      <c r="AT146" s="1">
        <f>IF(VLOOKUP(A146,General!B:AT,11,FALSE)=E146,Z146-AB146,AB146-Z146)</f>
        <v>29050</v>
      </c>
    </row>
    <row r="147" spans="1:46" ht="15" customHeight="1" x14ac:dyDescent="0.2">
      <c r="A147" s="1" t="s">
        <v>329</v>
      </c>
      <c r="B147" s="1">
        <v>13</v>
      </c>
      <c r="C147" s="1">
        <v>193962</v>
      </c>
      <c r="D147" s="1">
        <v>95.2401123046875</v>
      </c>
      <c r="E147" s="1" t="s">
        <v>52</v>
      </c>
      <c r="F147" s="1" t="s">
        <v>315</v>
      </c>
      <c r="G147" s="1" t="s">
        <v>316</v>
      </c>
      <c r="H147" s="1" t="s">
        <v>322</v>
      </c>
      <c r="K147" s="1">
        <v>7</v>
      </c>
      <c r="L147" s="1">
        <v>3</v>
      </c>
      <c r="M147" s="1">
        <v>2</v>
      </c>
      <c r="N147" s="1">
        <v>0</v>
      </c>
      <c r="O147" s="1">
        <v>0</v>
      </c>
      <c r="P147" s="1">
        <v>0</v>
      </c>
      <c r="Q147" s="1">
        <v>3</v>
      </c>
      <c r="R147" s="1">
        <v>0</v>
      </c>
      <c r="S147" s="1">
        <v>109.8</v>
      </c>
      <c r="T147" s="1">
        <v>949</v>
      </c>
      <c r="U147" s="1">
        <v>149</v>
      </c>
      <c r="V147" s="1">
        <v>0</v>
      </c>
      <c r="W147" s="1">
        <v>0</v>
      </c>
      <c r="X147" s="1">
        <v>0</v>
      </c>
      <c r="Y147" s="1">
        <v>40050</v>
      </c>
      <c r="Z147" s="1">
        <v>30950</v>
      </c>
      <c r="AA147" s="1">
        <v>30500</v>
      </c>
      <c r="AB147" s="1">
        <v>25200</v>
      </c>
      <c r="AC147" s="1">
        <v>12</v>
      </c>
      <c r="AD147" s="1">
        <v>6</v>
      </c>
      <c r="AE147" s="1">
        <v>6</v>
      </c>
      <c r="AF147" s="1">
        <v>0</v>
      </c>
      <c r="AG147" s="1">
        <v>5</v>
      </c>
      <c r="AH147" s="1">
        <v>2</v>
      </c>
      <c r="AI147" s="30" t="str">
        <f>VLOOKUP(A147,General!B:AT,19,FALSE)</f>
        <v>Natus Vincere</v>
      </c>
      <c r="AJ147" s="1">
        <f>IF(VLOOKUP(A147,General!B:AT,11,FALSE)=E147,1,0)</f>
        <v>1</v>
      </c>
      <c r="AK147" s="1">
        <f t="shared" si="14"/>
        <v>1</v>
      </c>
      <c r="AL147" s="1">
        <f t="shared" si="15"/>
        <v>1</v>
      </c>
      <c r="AM147" s="1">
        <f t="shared" si="16"/>
        <v>9550</v>
      </c>
      <c r="AN147" s="1">
        <f t="shared" si="17"/>
        <v>5750</v>
      </c>
      <c r="AO147" s="1">
        <f t="shared" si="12"/>
        <v>1</v>
      </c>
      <c r="AP147" s="1">
        <f t="shared" si="13"/>
        <v>1</v>
      </c>
      <c r="AQ147" s="1">
        <f>IF(IF(Y147&gt;AA147,VLOOKUP(A147,General!B:AT,11,FALSE),VLOOKUP(A147,General!B:AT,12,FALSE))=AI147,1,0)</f>
        <v>1</v>
      </c>
      <c r="AR147" s="1">
        <f>IF(VLOOKUP(A147,General!B:AT,11,FALSE)=E147,Y147-AA147,AA147-Y147)</f>
        <v>9550</v>
      </c>
      <c r="AS147" s="1">
        <f>IF(IF(Z147&gt;AB147,VLOOKUP(A147,General!B:AT,11,FALSE),VLOOKUP(A147,General!B:AT,12,FALSE))=AI147,1,0)</f>
        <v>1</v>
      </c>
      <c r="AT147" s="1">
        <f>IF(VLOOKUP(A147,General!B:AT,11,FALSE)=E147,Z147-AB147,AB147-Z147)</f>
        <v>5750</v>
      </c>
    </row>
    <row r="148" spans="1:46" ht="15" customHeight="1" x14ac:dyDescent="0.2">
      <c r="A148" s="1" t="s">
        <v>329</v>
      </c>
      <c r="B148" s="1">
        <v>14</v>
      </c>
      <c r="C148" s="1">
        <v>206155</v>
      </c>
      <c r="D148" s="1">
        <v>107.70751953125</v>
      </c>
      <c r="E148" s="1" t="s">
        <v>52</v>
      </c>
      <c r="F148" s="1" t="s">
        <v>315</v>
      </c>
      <c r="G148" s="1" t="s">
        <v>316</v>
      </c>
      <c r="H148" s="1" t="s">
        <v>322</v>
      </c>
      <c r="K148" s="1">
        <v>6</v>
      </c>
      <c r="L148" s="1">
        <v>4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110.6</v>
      </c>
      <c r="T148" s="1">
        <v>974</v>
      </c>
      <c r="U148" s="1">
        <v>132</v>
      </c>
      <c r="V148" s="1">
        <v>0</v>
      </c>
      <c r="W148" s="1">
        <v>0</v>
      </c>
      <c r="X148" s="1">
        <v>0</v>
      </c>
      <c r="Y148" s="1">
        <v>36650</v>
      </c>
      <c r="Z148" s="1">
        <v>31050</v>
      </c>
      <c r="AA148" s="1">
        <v>23900</v>
      </c>
      <c r="AB148" s="1">
        <v>23900</v>
      </c>
      <c r="AC148" s="1">
        <v>12</v>
      </c>
      <c r="AD148" s="1">
        <v>5</v>
      </c>
      <c r="AE148" s="1">
        <v>5</v>
      </c>
      <c r="AF148" s="1">
        <v>0</v>
      </c>
      <c r="AG148" s="1">
        <v>0</v>
      </c>
      <c r="AH148" s="1">
        <v>3</v>
      </c>
      <c r="AI148" s="30" t="str">
        <f>VLOOKUP(A148,General!B:AT,19,FALSE)</f>
        <v>Natus Vincere</v>
      </c>
      <c r="AJ148" s="1">
        <f>IF(VLOOKUP(A148,General!B:AT,11,FALSE)=E148,1,0)</f>
        <v>1</v>
      </c>
      <c r="AK148" s="1">
        <f t="shared" si="14"/>
        <v>1</v>
      </c>
      <c r="AL148" s="1">
        <f t="shared" si="15"/>
        <v>1</v>
      </c>
      <c r="AM148" s="1">
        <f t="shared" si="16"/>
        <v>12750</v>
      </c>
      <c r="AN148" s="1">
        <f t="shared" si="17"/>
        <v>7150</v>
      </c>
      <c r="AO148" s="1">
        <f t="shared" si="12"/>
        <v>1</v>
      </c>
      <c r="AP148" s="1">
        <f t="shared" si="13"/>
        <v>1</v>
      </c>
      <c r="AQ148" s="1">
        <f>IF(IF(Y148&gt;AA148,VLOOKUP(A148,General!B:AT,11,FALSE),VLOOKUP(A148,General!B:AT,12,FALSE))=AI148,1,0)</f>
        <v>1</v>
      </c>
      <c r="AR148" s="1">
        <f>IF(VLOOKUP(A148,General!B:AT,11,FALSE)=E148,Y148-AA148,AA148-Y148)</f>
        <v>12750</v>
      </c>
      <c r="AS148" s="1">
        <f>IF(IF(Z148&gt;AB148,VLOOKUP(A148,General!B:AT,11,FALSE),VLOOKUP(A148,General!B:AT,12,FALSE))=AI148,1,0)</f>
        <v>1</v>
      </c>
      <c r="AT148" s="1">
        <f>IF(VLOOKUP(A148,General!B:AT,11,FALSE)=E148,Z148-AB148,AB148-Z148)</f>
        <v>7150</v>
      </c>
    </row>
    <row r="149" spans="1:46" ht="15" customHeight="1" x14ac:dyDescent="0.2">
      <c r="A149" s="1" t="s">
        <v>329</v>
      </c>
      <c r="B149" s="1">
        <v>15</v>
      </c>
      <c r="C149" s="1">
        <v>219943</v>
      </c>
      <c r="D149" s="1">
        <v>237.759521484375</v>
      </c>
      <c r="E149" s="1" t="s">
        <v>52</v>
      </c>
      <c r="F149" s="1" t="s">
        <v>315</v>
      </c>
      <c r="G149" s="1" t="s">
        <v>316</v>
      </c>
      <c r="H149" s="1" t="s">
        <v>322</v>
      </c>
      <c r="K149" s="1">
        <v>7</v>
      </c>
      <c r="L149" s="1">
        <v>3</v>
      </c>
      <c r="M149" s="1">
        <v>2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109.3</v>
      </c>
      <c r="T149" s="1">
        <v>986</v>
      </c>
      <c r="U149" s="1">
        <v>107</v>
      </c>
      <c r="V149" s="1">
        <v>0</v>
      </c>
      <c r="W149" s="1">
        <v>0</v>
      </c>
      <c r="X149" s="1">
        <v>0</v>
      </c>
      <c r="Y149" s="1">
        <v>39800</v>
      </c>
      <c r="Z149" s="1">
        <v>30350</v>
      </c>
      <c r="AA149" s="1">
        <v>18300</v>
      </c>
      <c r="AB149" s="1">
        <v>18950</v>
      </c>
      <c r="AC149" s="1">
        <v>6</v>
      </c>
      <c r="AD149" s="1">
        <v>6</v>
      </c>
      <c r="AE149" s="1">
        <v>3</v>
      </c>
      <c r="AF149" s="1">
        <v>0</v>
      </c>
      <c r="AG149" s="1">
        <v>1</v>
      </c>
      <c r="AH149" s="1">
        <v>1</v>
      </c>
      <c r="AI149" s="30" t="str">
        <f>VLOOKUP(A149,General!B:AT,19,FALSE)</f>
        <v>Natus Vincere</v>
      </c>
      <c r="AJ149" s="1">
        <f>IF(VLOOKUP(A149,General!B:AT,11,FALSE)=E149,1,0)</f>
        <v>1</v>
      </c>
      <c r="AK149" s="1">
        <f t="shared" si="14"/>
        <v>1</v>
      </c>
      <c r="AL149" s="1">
        <f t="shared" si="15"/>
        <v>1</v>
      </c>
      <c r="AM149" s="1">
        <f t="shared" si="16"/>
        <v>21500</v>
      </c>
      <c r="AN149" s="1">
        <f t="shared" si="17"/>
        <v>11400</v>
      </c>
      <c r="AO149" s="1">
        <f t="shared" si="12"/>
        <v>1</v>
      </c>
      <c r="AP149" s="1">
        <f t="shared" si="13"/>
        <v>1</v>
      </c>
      <c r="AQ149" s="1">
        <f>IF(IF(Y149&gt;AA149,VLOOKUP(A149,General!B:AT,11,FALSE),VLOOKUP(A149,General!B:AT,12,FALSE))=AI149,1,0)</f>
        <v>1</v>
      </c>
      <c r="AR149" s="1">
        <f>IF(VLOOKUP(A149,General!B:AT,11,FALSE)=E149,Y149-AA149,AA149-Y149)</f>
        <v>21500</v>
      </c>
      <c r="AS149" s="1">
        <f>IF(IF(Z149&gt;AB149,VLOOKUP(A149,General!B:AT,11,FALSE),VLOOKUP(A149,General!B:AT,12,FALSE))=AI149,1,0)</f>
        <v>1</v>
      </c>
      <c r="AT149" s="1">
        <f>IF(VLOOKUP(A149,General!B:AT,11,FALSE)=E149,Z149-AB149,AB149-Z149)</f>
        <v>11400</v>
      </c>
    </row>
    <row r="150" spans="1:46" x14ac:dyDescent="0.2">
      <c r="A150" s="1" t="s">
        <v>329</v>
      </c>
      <c r="B150" s="1">
        <v>16</v>
      </c>
      <c r="C150" s="1">
        <v>250373</v>
      </c>
      <c r="D150" s="1">
        <v>90.9276123046875</v>
      </c>
      <c r="E150" s="1" t="s">
        <v>63</v>
      </c>
      <c r="F150" s="1" t="s">
        <v>315</v>
      </c>
      <c r="G150" s="1" t="s">
        <v>321</v>
      </c>
      <c r="H150" s="1" t="s">
        <v>317</v>
      </c>
      <c r="K150" s="1">
        <v>7</v>
      </c>
      <c r="L150" s="1">
        <v>3</v>
      </c>
      <c r="M150" s="1">
        <v>2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122.5</v>
      </c>
      <c r="T150" s="1">
        <v>1161</v>
      </c>
      <c r="U150" s="1">
        <v>64</v>
      </c>
      <c r="V150" s="1">
        <v>0</v>
      </c>
      <c r="W150" s="1">
        <v>1</v>
      </c>
      <c r="X150" s="1">
        <v>1</v>
      </c>
      <c r="Y150" s="1">
        <v>4000</v>
      </c>
      <c r="Z150" s="1">
        <v>4350</v>
      </c>
      <c r="AA150" s="1">
        <v>4000</v>
      </c>
      <c r="AB150" s="1">
        <v>4400</v>
      </c>
      <c r="AC150" s="1">
        <v>4</v>
      </c>
      <c r="AD150" s="1">
        <v>1</v>
      </c>
      <c r="AE150" s="1">
        <v>0</v>
      </c>
      <c r="AF150" s="1">
        <v>1</v>
      </c>
      <c r="AG150" s="1">
        <v>0</v>
      </c>
      <c r="AH150" s="1">
        <v>0</v>
      </c>
      <c r="AI150" s="30" t="str">
        <f>VLOOKUP(A150,General!B:AT,19,FALSE)</f>
        <v>Natus Vincere</v>
      </c>
      <c r="AJ150" s="1">
        <f>IF(VLOOKUP(A150,General!B:AT,11,FALSE)=E150,1,0)</f>
        <v>0</v>
      </c>
      <c r="AK150" s="1">
        <f t="shared" si="14"/>
        <v>0</v>
      </c>
      <c r="AL150" s="1">
        <f t="shared" si="15"/>
        <v>0</v>
      </c>
      <c r="AM150" s="1">
        <f t="shared" si="16"/>
        <v>0</v>
      </c>
      <c r="AN150" s="1">
        <f t="shared" si="17"/>
        <v>-50</v>
      </c>
      <c r="AO150" s="1">
        <f t="shared" si="12"/>
        <v>0</v>
      </c>
      <c r="AP150" s="1">
        <f t="shared" si="13"/>
        <v>1</v>
      </c>
      <c r="AQ150" s="1">
        <f>IF(IF(Y150&gt;AA150,VLOOKUP(A150,General!B:AT,11,FALSE),VLOOKUP(A150,General!B:AT,12,FALSE))=AI150,1,0)</f>
        <v>0</v>
      </c>
      <c r="AR150" s="1">
        <f>IF(VLOOKUP(A150,General!B:AT,11,FALSE)=E150,Y150-AA150,AA150-Y150)</f>
        <v>0</v>
      </c>
      <c r="AS150" s="1">
        <f>IF(IF(Z150&gt;AB150,VLOOKUP(A150,General!B:AT,11,FALSE),VLOOKUP(A150,General!B:AT,12,FALSE))=AI150,1,0)</f>
        <v>0</v>
      </c>
      <c r="AT150" s="1">
        <f>IF(VLOOKUP(A150,General!B:AT,11,FALSE)=E150,Z150-AB150,AB150-Z150)</f>
        <v>50</v>
      </c>
    </row>
    <row r="151" spans="1:46" ht="15" customHeight="1" x14ac:dyDescent="0.2">
      <c r="A151" s="1" t="s">
        <v>329</v>
      </c>
      <c r="B151" s="1">
        <v>17</v>
      </c>
      <c r="C151" s="1">
        <v>262028</v>
      </c>
      <c r="D151" s="1">
        <v>118.797607421875</v>
      </c>
      <c r="E151" s="1" t="s">
        <v>63</v>
      </c>
      <c r="F151" s="1" t="s">
        <v>315</v>
      </c>
      <c r="G151" s="1" t="s">
        <v>316</v>
      </c>
      <c r="H151" s="1" t="s">
        <v>320</v>
      </c>
      <c r="I151" s="1" t="s">
        <v>315</v>
      </c>
      <c r="J151" s="1" t="s">
        <v>63</v>
      </c>
      <c r="K151" s="1">
        <v>6</v>
      </c>
      <c r="L151" s="1">
        <v>2</v>
      </c>
      <c r="M151" s="1">
        <v>2</v>
      </c>
      <c r="N151" s="1">
        <v>0</v>
      </c>
      <c r="O151" s="1">
        <v>0</v>
      </c>
      <c r="P151" s="1">
        <v>0</v>
      </c>
      <c r="Q151" s="1">
        <v>2</v>
      </c>
      <c r="R151" s="1">
        <v>0</v>
      </c>
      <c r="S151" s="1">
        <v>80.2</v>
      </c>
      <c r="T151" s="1">
        <v>798</v>
      </c>
      <c r="U151" s="1">
        <v>4</v>
      </c>
      <c r="V151" s="1">
        <v>0</v>
      </c>
      <c r="W151" s="1">
        <v>0</v>
      </c>
      <c r="X151" s="1">
        <v>0</v>
      </c>
      <c r="Y151" s="1">
        <v>19900</v>
      </c>
      <c r="Z151" s="1">
        <v>3100</v>
      </c>
      <c r="AA151" s="1">
        <v>12550</v>
      </c>
      <c r="AB151" s="1">
        <v>20750</v>
      </c>
      <c r="AC151" s="1">
        <v>0</v>
      </c>
      <c r="AD151" s="1">
        <v>4</v>
      </c>
      <c r="AE151" s="1">
        <v>2</v>
      </c>
      <c r="AF151" s="1">
        <v>0</v>
      </c>
      <c r="AG151" s="1">
        <v>0</v>
      </c>
      <c r="AH151" s="1">
        <v>1</v>
      </c>
      <c r="AI151" s="30" t="str">
        <f>VLOOKUP(A151,General!B:AT,19,FALSE)</f>
        <v>Natus Vincere</v>
      </c>
      <c r="AJ151" s="1">
        <f>IF(VLOOKUP(A151,General!B:AT,11,FALSE)=E151,1,0)</f>
        <v>0</v>
      </c>
      <c r="AK151" s="1">
        <f t="shared" si="14"/>
        <v>1</v>
      </c>
      <c r="AL151" s="1">
        <f t="shared" si="15"/>
        <v>0</v>
      </c>
      <c r="AM151" s="1">
        <f t="shared" si="16"/>
        <v>7350</v>
      </c>
      <c r="AN151" s="1">
        <f t="shared" si="17"/>
        <v>-17650</v>
      </c>
      <c r="AO151" s="1">
        <f t="shared" si="12"/>
        <v>0</v>
      </c>
      <c r="AP151" s="1">
        <f t="shared" si="13"/>
        <v>1</v>
      </c>
      <c r="AQ151" s="1">
        <f>IF(IF(Y151&gt;AA151,VLOOKUP(A151,General!B:AT,11,FALSE),VLOOKUP(A151,General!B:AT,12,FALSE))=AI151,1,0)</f>
        <v>1</v>
      </c>
      <c r="AR151" s="1">
        <f>IF(VLOOKUP(A151,General!B:AT,11,FALSE)=E151,Y151-AA151,AA151-Y151)</f>
        <v>-7350</v>
      </c>
      <c r="AS151" s="1">
        <f>IF(IF(Z151&gt;AB151,VLOOKUP(A151,General!B:AT,11,FALSE),VLOOKUP(A151,General!B:AT,12,FALSE))=AI151,1,0)</f>
        <v>0</v>
      </c>
      <c r="AT151" s="1">
        <f>IF(VLOOKUP(A151,General!B:AT,11,FALSE)=E151,Z151-AB151,AB151-Z151)</f>
        <v>17650</v>
      </c>
    </row>
    <row r="152" spans="1:46" ht="15" customHeight="1" x14ac:dyDescent="0.2">
      <c r="A152" s="1" t="s">
        <v>329</v>
      </c>
      <c r="B152" s="1">
        <v>18</v>
      </c>
      <c r="C152" s="1">
        <v>277243</v>
      </c>
      <c r="D152" s="1">
        <v>141.9951171875</v>
      </c>
      <c r="E152" s="1" t="s">
        <v>63</v>
      </c>
      <c r="F152" s="1" t="s">
        <v>315</v>
      </c>
      <c r="G152" s="1" t="s">
        <v>324</v>
      </c>
      <c r="H152" s="1" t="s">
        <v>322</v>
      </c>
      <c r="K152" s="1">
        <v>5</v>
      </c>
      <c r="L152" s="1">
        <v>2</v>
      </c>
      <c r="M152" s="1">
        <v>0</v>
      </c>
      <c r="N152" s="1">
        <v>1</v>
      </c>
      <c r="O152" s="1">
        <v>0</v>
      </c>
      <c r="P152" s="1">
        <v>0</v>
      </c>
      <c r="Q152" s="1">
        <v>0</v>
      </c>
      <c r="R152" s="1">
        <v>0</v>
      </c>
      <c r="S152" s="1">
        <v>93.6</v>
      </c>
      <c r="T152" s="1">
        <v>806</v>
      </c>
      <c r="U152" s="1">
        <v>130</v>
      </c>
      <c r="V152" s="1">
        <v>0</v>
      </c>
      <c r="W152" s="1">
        <v>0</v>
      </c>
      <c r="X152" s="1">
        <v>0</v>
      </c>
      <c r="Y152" s="1">
        <v>19200</v>
      </c>
      <c r="Z152" s="1">
        <v>19850</v>
      </c>
      <c r="AA152" s="1">
        <v>19250</v>
      </c>
      <c r="AB152" s="1">
        <v>24500</v>
      </c>
      <c r="AC152" s="1">
        <v>8</v>
      </c>
      <c r="AD152" s="1">
        <v>7</v>
      </c>
      <c r="AE152" s="1">
        <v>4</v>
      </c>
      <c r="AF152" s="1">
        <v>0</v>
      </c>
      <c r="AG152" s="1">
        <v>0</v>
      </c>
      <c r="AH152" s="1">
        <v>5</v>
      </c>
      <c r="AI152" s="30" t="str">
        <f>VLOOKUP(A152,General!B:AT,19,FALSE)</f>
        <v>Natus Vincere</v>
      </c>
      <c r="AJ152" s="1">
        <f>IF(VLOOKUP(A152,General!B:AT,11,FALSE)=E152,1,0)</f>
        <v>0</v>
      </c>
      <c r="AK152" s="1">
        <f t="shared" si="14"/>
        <v>0</v>
      </c>
      <c r="AL152" s="1">
        <f t="shared" si="15"/>
        <v>0</v>
      </c>
      <c r="AM152" s="1">
        <f t="shared" si="16"/>
        <v>-50</v>
      </c>
      <c r="AN152" s="1">
        <f t="shared" si="17"/>
        <v>-4650</v>
      </c>
      <c r="AO152" s="1">
        <f t="shared" si="12"/>
        <v>0</v>
      </c>
      <c r="AP152" s="1">
        <f t="shared" si="13"/>
        <v>1</v>
      </c>
      <c r="AQ152" s="1">
        <f>IF(IF(Y152&gt;AA152,VLOOKUP(A152,General!B:AT,11,FALSE),VLOOKUP(A152,General!B:AT,12,FALSE))=AI152,1,0)</f>
        <v>0</v>
      </c>
      <c r="AR152" s="1">
        <f>IF(VLOOKUP(A152,General!B:AT,11,FALSE)=E152,Y152-AA152,AA152-Y152)</f>
        <v>50</v>
      </c>
      <c r="AS152" s="1">
        <f>IF(IF(Z152&gt;AB152,VLOOKUP(A152,General!B:AT,11,FALSE),VLOOKUP(A152,General!B:AT,12,FALSE))=AI152,1,0)</f>
        <v>0</v>
      </c>
      <c r="AT152" s="1">
        <f>IF(VLOOKUP(A152,General!B:AT,11,FALSE)=E152,Z152-AB152,AB152-Z152)</f>
        <v>4650</v>
      </c>
    </row>
    <row r="153" spans="1:46" ht="15" customHeight="1" x14ac:dyDescent="0.2">
      <c r="A153" s="1" t="s">
        <v>329</v>
      </c>
      <c r="B153" s="1">
        <v>19</v>
      </c>
      <c r="C153" s="1">
        <v>295419</v>
      </c>
      <c r="D153" s="1">
        <v>74.24169921875</v>
      </c>
      <c r="E153" s="1" t="s">
        <v>63</v>
      </c>
      <c r="F153" s="1" t="s">
        <v>315</v>
      </c>
      <c r="G153" s="1" t="s">
        <v>316</v>
      </c>
      <c r="H153" s="1" t="s">
        <v>320</v>
      </c>
      <c r="I153" s="1" t="s">
        <v>315</v>
      </c>
      <c r="J153" s="1" t="s">
        <v>63</v>
      </c>
      <c r="K153" s="1">
        <v>6</v>
      </c>
      <c r="L153" s="1">
        <v>2</v>
      </c>
      <c r="M153" s="1">
        <v>0</v>
      </c>
      <c r="N153" s="1">
        <v>0</v>
      </c>
      <c r="O153" s="1">
        <v>1</v>
      </c>
      <c r="P153" s="1">
        <v>0</v>
      </c>
      <c r="Q153" s="1">
        <v>1</v>
      </c>
      <c r="R153" s="1">
        <v>0</v>
      </c>
      <c r="S153" s="1">
        <v>97.5</v>
      </c>
      <c r="T153" s="1">
        <v>896</v>
      </c>
      <c r="U153" s="1">
        <v>79</v>
      </c>
      <c r="V153" s="1">
        <v>0</v>
      </c>
      <c r="W153" s="1">
        <v>0</v>
      </c>
      <c r="X153" s="1">
        <v>0</v>
      </c>
      <c r="Y153" s="1">
        <v>26450</v>
      </c>
      <c r="Z153" s="1">
        <v>7550</v>
      </c>
      <c r="AA153" s="1">
        <v>10300</v>
      </c>
      <c r="AB153" s="1">
        <v>30250</v>
      </c>
      <c r="AC153" s="1">
        <v>2</v>
      </c>
      <c r="AD153" s="1">
        <v>1</v>
      </c>
      <c r="AE153" s="1">
        <v>3</v>
      </c>
      <c r="AF153" s="1">
        <v>0</v>
      </c>
      <c r="AG153" s="1">
        <v>0</v>
      </c>
      <c r="AH153" s="1">
        <v>2</v>
      </c>
      <c r="AI153" s="30" t="str">
        <f>VLOOKUP(A153,General!B:AT,19,FALSE)</f>
        <v>Natus Vincere</v>
      </c>
      <c r="AJ153" s="1">
        <f>IF(VLOOKUP(A153,General!B:AT,11,FALSE)=E153,1,0)</f>
        <v>0</v>
      </c>
      <c r="AK153" s="1">
        <f t="shared" si="14"/>
        <v>1</v>
      </c>
      <c r="AL153" s="1">
        <f t="shared" si="15"/>
        <v>0</v>
      </c>
      <c r="AM153" s="1">
        <f t="shared" si="16"/>
        <v>16150</v>
      </c>
      <c r="AN153" s="1">
        <f t="shared" si="17"/>
        <v>-22700</v>
      </c>
      <c r="AO153" s="1">
        <f t="shared" si="12"/>
        <v>0</v>
      </c>
      <c r="AP153" s="1">
        <f t="shared" si="13"/>
        <v>1</v>
      </c>
      <c r="AQ153" s="1">
        <f>IF(IF(Y153&gt;AA153,VLOOKUP(A153,General!B:AT,11,FALSE),VLOOKUP(A153,General!B:AT,12,FALSE))=AI153,1,0)</f>
        <v>1</v>
      </c>
      <c r="AR153" s="1">
        <f>IF(VLOOKUP(A153,General!B:AT,11,FALSE)=E153,Y153-AA153,AA153-Y153)</f>
        <v>-16150</v>
      </c>
      <c r="AS153" s="1">
        <f>IF(IF(Z153&gt;AB153,VLOOKUP(A153,General!B:AT,11,FALSE),VLOOKUP(A153,General!B:AT,12,FALSE))=AI153,1,0)</f>
        <v>0</v>
      </c>
      <c r="AT153" s="1">
        <f>IF(VLOOKUP(A153,General!B:AT,11,FALSE)=E153,Z153-AB153,AB153-Z153)</f>
        <v>22700</v>
      </c>
    </row>
    <row r="154" spans="1:46" ht="15" customHeight="1" x14ac:dyDescent="0.2">
      <c r="A154" s="1" t="s">
        <v>329</v>
      </c>
      <c r="B154" s="1">
        <v>20</v>
      </c>
      <c r="C154" s="1">
        <v>304934</v>
      </c>
      <c r="D154" s="1">
        <v>157.3193359375</v>
      </c>
      <c r="E154" s="1" t="s">
        <v>52</v>
      </c>
      <c r="F154" s="1" t="s">
        <v>319</v>
      </c>
      <c r="G154" s="1" t="s">
        <v>324</v>
      </c>
      <c r="H154" s="1" t="s">
        <v>322</v>
      </c>
      <c r="K154" s="1">
        <v>9</v>
      </c>
      <c r="L154" s="1">
        <v>4</v>
      </c>
      <c r="M154" s="1">
        <v>1</v>
      </c>
      <c r="N154" s="1">
        <v>1</v>
      </c>
      <c r="O154" s="1">
        <v>0</v>
      </c>
      <c r="P154" s="1">
        <v>0</v>
      </c>
      <c r="Q154" s="1">
        <v>2</v>
      </c>
      <c r="R154" s="1">
        <v>0</v>
      </c>
      <c r="S154" s="1">
        <v>129.19999999999999</v>
      </c>
      <c r="T154" s="1">
        <v>1069</v>
      </c>
      <c r="U154" s="1">
        <v>154</v>
      </c>
      <c r="V154" s="1">
        <v>1</v>
      </c>
      <c r="W154" s="1">
        <v>1</v>
      </c>
      <c r="X154" s="1">
        <v>0</v>
      </c>
      <c r="Y154" s="1">
        <v>33000</v>
      </c>
      <c r="Z154" s="1">
        <v>20550</v>
      </c>
      <c r="AA154" s="1">
        <v>21450</v>
      </c>
      <c r="AB154" s="1">
        <v>30400</v>
      </c>
      <c r="AC154" s="1">
        <v>9</v>
      </c>
      <c r="AD154" s="1">
        <v>8</v>
      </c>
      <c r="AE154" s="1">
        <v>5</v>
      </c>
      <c r="AF154" s="1">
        <v>1</v>
      </c>
      <c r="AG154" s="1">
        <v>1</v>
      </c>
      <c r="AH154" s="1">
        <v>4</v>
      </c>
      <c r="AI154" s="30" t="str">
        <f>VLOOKUP(A154,General!B:AT,19,FALSE)</f>
        <v>Natus Vincere</v>
      </c>
      <c r="AJ154" s="1">
        <f>IF(VLOOKUP(A154,General!B:AT,11,FALSE)=E154,1,0)</f>
        <v>1</v>
      </c>
      <c r="AK154" s="1">
        <f t="shared" si="14"/>
        <v>1</v>
      </c>
      <c r="AL154" s="1">
        <f t="shared" si="15"/>
        <v>0</v>
      </c>
      <c r="AM154" s="1">
        <f t="shared" si="16"/>
        <v>11550</v>
      </c>
      <c r="AN154" s="1">
        <f t="shared" si="17"/>
        <v>-9850</v>
      </c>
      <c r="AO154" s="1">
        <f t="shared" si="12"/>
        <v>1</v>
      </c>
      <c r="AP154" s="1">
        <f t="shared" si="13"/>
        <v>0</v>
      </c>
      <c r="AQ154" s="1">
        <f>IF(IF(Y154&gt;AA154,VLOOKUP(A154,General!B:AT,11,FALSE),VLOOKUP(A154,General!B:AT,12,FALSE))=AI154,1,0)</f>
        <v>1</v>
      </c>
      <c r="AR154" s="1">
        <f>IF(VLOOKUP(A154,General!B:AT,11,FALSE)=E154,Y154-AA154,AA154-Y154)</f>
        <v>11550</v>
      </c>
      <c r="AS154" s="1">
        <f>IF(IF(Z154&gt;AB154,VLOOKUP(A154,General!B:AT,11,FALSE),VLOOKUP(A154,General!B:AT,12,FALSE))=AI154,1,0)</f>
        <v>0</v>
      </c>
      <c r="AT154" s="1">
        <f>IF(VLOOKUP(A154,General!B:AT,11,FALSE)=E154,Z154-AB154,AB154-Z154)</f>
        <v>-9850</v>
      </c>
    </row>
    <row r="155" spans="1:46" ht="15" customHeight="1" x14ac:dyDescent="0.2">
      <c r="A155" s="1" t="s">
        <v>329</v>
      </c>
      <c r="B155" s="1">
        <v>21</v>
      </c>
      <c r="C155" s="1">
        <v>325061</v>
      </c>
      <c r="D155" s="1">
        <v>112.254638671875</v>
      </c>
      <c r="E155" s="1" t="s">
        <v>63</v>
      </c>
      <c r="F155" s="1" t="s">
        <v>315</v>
      </c>
      <c r="G155" s="1" t="s">
        <v>316</v>
      </c>
      <c r="H155" s="1" t="s">
        <v>323</v>
      </c>
      <c r="I155" s="1" t="s">
        <v>315</v>
      </c>
      <c r="J155" s="1" t="s">
        <v>63</v>
      </c>
      <c r="K155" s="1">
        <v>5</v>
      </c>
      <c r="L155" s="1">
        <v>0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R155" s="1">
        <v>0</v>
      </c>
      <c r="S155" s="1">
        <v>119</v>
      </c>
      <c r="T155" s="1">
        <v>1095</v>
      </c>
      <c r="U155" s="1">
        <v>95</v>
      </c>
      <c r="V155" s="1">
        <v>0</v>
      </c>
      <c r="W155" s="1">
        <v>0</v>
      </c>
      <c r="X155" s="1">
        <v>0</v>
      </c>
      <c r="Y155" s="1">
        <v>33000</v>
      </c>
      <c r="Z155" s="1">
        <v>18250</v>
      </c>
      <c r="AA155" s="1">
        <v>16500</v>
      </c>
      <c r="AB155" s="1">
        <v>30600</v>
      </c>
      <c r="AC155" s="1">
        <v>3</v>
      </c>
      <c r="AD155" s="1">
        <v>8</v>
      </c>
      <c r="AE155" s="1">
        <v>3</v>
      </c>
      <c r="AF155" s="1">
        <v>0</v>
      </c>
      <c r="AG155" s="1">
        <v>1</v>
      </c>
      <c r="AH155" s="1">
        <v>3</v>
      </c>
      <c r="AI155" s="30" t="str">
        <f>VLOOKUP(A155,General!B:AT,19,FALSE)</f>
        <v>Natus Vincere</v>
      </c>
      <c r="AJ155" s="1">
        <f>IF(VLOOKUP(A155,General!B:AT,11,FALSE)=E155,1,0)</f>
        <v>0</v>
      </c>
      <c r="AK155" s="1">
        <f t="shared" si="14"/>
        <v>1</v>
      </c>
      <c r="AL155" s="1">
        <f t="shared" si="15"/>
        <v>0</v>
      </c>
      <c r="AM155" s="1">
        <f t="shared" si="16"/>
        <v>16500</v>
      </c>
      <c r="AN155" s="1">
        <f t="shared" si="17"/>
        <v>-12350</v>
      </c>
      <c r="AO155" s="1">
        <f t="shared" si="12"/>
        <v>0</v>
      </c>
      <c r="AP155" s="1">
        <f t="shared" si="13"/>
        <v>1</v>
      </c>
      <c r="AQ155" s="1">
        <f>IF(IF(Y155&gt;AA155,VLOOKUP(A155,General!B:AT,11,FALSE),VLOOKUP(A155,General!B:AT,12,FALSE))=AI155,1,0)</f>
        <v>1</v>
      </c>
      <c r="AR155" s="1">
        <f>IF(VLOOKUP(A155,General!B:AT,11,FALSE)=E155,Y155-AA155,AA155-Y155)</f>
        <v>-16500</v>
      </c>
      <c r="AS155" s="1">
        <f>IF(IF(Z155&gt;AB155,VLOOKUP(A155,General!B:AT,11,FALSE),VLOOKUP(A155,General!B:AT,12,FALSE))=AI155,1,0)</f>
        <v>0</v>
      </c>
      <c r="AT155" s="1">
        <f>IF(VLOOKUP(A155,General!B:AT,11,FALSE)=E155,Z155-AB155,AB155-Z155)</f>
        <v>12350</v>
      </c>
    </row>
    <row r="156" spans="1:46" ht="15" customHeight="1" x14ac:dyDescent="0.2">
      <c r="A156" s="1" t="s">
        <v>329</v>
      </c>
      <c r="B156" s="1">
        <v>22</v>
      </c>
      <c r="C156" s="1">
        <v>339431</v>
      </c>
      <c r="D156" s="1">
        <v>142.21435546875</v>
      </c>
      <c r="E156" s="1" t="s">
        <v>63</v>
      </c>
      <c r="F156" s="1" t="s">
        <v>315</v>
      </c>
      <c r="G156" s="1" t="s">
        <v>321</v>
      </c>
      <c r="H156" s="1" t="s">
        <v>320</v>
      </c>
      <c r="I156" s="1" t="s">
        <v>315</v>
      </c>
      <c r="J156" s="1" t="s">
        <v>63</v>
      </c>
      <c r="K156" s="1">
        <v>7</v>
      </c>
      <c r="L156" s="1">
        <v>3</v>
      </c>
      <c r="M156" s="1">
        <v>2</v>
      </c>
      <c r="N156" s="1">
        <v>0</v>
      </c>
      <c r="O156" s="1">
        <v>0</v>
      </c>
      <c r="P156" s="1">
        <v>0</v>
      </c>
      <c r="Q156" s="1">
        <v>2</v>
      </c>
      <c r="R156" s="1">
        <v>0</v>
      </c>
      <c r="S156" s="1">
        <v>113.6</v>
      </c>
      <c r="T156" s="1">
        <v>1008</v>
      </c>
      <c r="U156" s="1">
        <v>128</v>
      </c>
      <c r="V156" s="1">
        <v>0</v>
      </c>
      <c r="W156" s="1">
        <v>1</v>
      </c>
      <c r="X156" s="1">
        <v>1</v>
      </c>
      <c r="Y156" s="1">
        <v>21150</v>
      </c>
      <c r="Z156" s="1">
        <v>3700</v>
      </c>
      <c r="AA156" s="1">
        <v>8150</v>
      </c>
      <c r="AB156" s="1">
        <v>31800</v>
      </c>
      <c r="AC156" s="1">
        <v>9</v>
      </c>
      <c r="AD156" s="1">
        <v>7</v>
      </c>
      <c r="AE156" s="1">
        <v>4</v>
      </c>
      <c r="AF156" s="1">
        <v>0</v>
      </c>
      <c r="AG156" s="1">
        <v>0</v>
      </c>
      <c r="AH156" s="1">
        <v>4</v>
      </c>
      <c r="AI156" s="30" t="str">
        <f>VLOOKUP(A156,General!B:AT,19,FALSE)</f>
        <v>Natus Vincere</v>
      </c>
      <c r="AJ156" s="1">
        <f>IF(VLOOKUP(A156,General!B:AT,11,FALSE)=E156,1,0)</f>
        <v>0</v>
      </c>
      <c r="AK156" s="1">
        <f t="shared" si="14"/>
        <v>1</v>
      </c>
      <c r="AL156" s="1">
        <f t="shared" si="15"/>
        <v>0</v>
      </c>
      <c r="AM156" s="1">
        <f t="shared" si="16"/>
        <v>13000</v>
      </c>
      <c r="AN156" s="1">
        <f t="shared" si="17"/>
        <v>-28100</v>
      </c>
      <c r="AO156" s="1">
        <f t="shared" si="12"/>
        <v>0</v>
      </c>
      <c r="AP156" s="1">
        <f t="shared" si="13"/>
        <v>1</v>
      </c>
      <c r="AQ156" s="1">
        <f>IF(IF(Y156&gt;AA156,VLOOKUP(A156,General!B:AT,11,FALSE),VLOOKUP(A156,General!B:AT,12,FALSE))=AI156,1,0)</f>
        <v>1</v>
      </c>
      <c r="AR156" s="1">
        <f>IF(VLOOKUP(A156,General!B:AT,11,FALSE)=E156,Y156-AA156,AA156-Y156)</f>
        <v>-13000</v>
      </c>
      <c r="AS156" s="1">
        <f>IF(IF(Z156&gt;AB156,VLOOKUP(A156,General!B:AT,11,FALSE),VLOOKUP(A156,General!B:AT,12,FALSE))=AI156,1,0)</f>
        <v>0</v>
      </c>
      <c r="AT156" s="1">
        <f>IF(VLOOKUP(A156,General!B:AT,11,FALSE)=E156,Z156-AB156,AB156-Z156)</f>
        <v>28100</v>
      </c>
    </row>
    <row r="157" spans="1:46" ht="15" customHeight="1" x14ac:dyDescent="0.2">
      <c r="A157" s="1" t="s">
        <v>329</v>
      </c>
      <c r="B157" s="1">
        <v>23</v>
      </c>
      <c r="C157" s="1">
        <v>357625</v>
      </c>
      <c r="D157" s="1">
        <v>67.4169921875</v>
      </c>
      <c r="E157" s="1" t="s">
        <v>63</v>
      </c>
      <c r="F157" s="1" t="s">
        <v>315</v>
      </c>
      <c r="G157" s="1" t="s">
        <v>316</v>
      </c>
      <c r="H157" s="1" t="s">
        <v>320</v>
      </c>
      <c r="I157" s="1" t="s">
        <v>315</v>
      </c>
      <c r="J157" s="1" t="s">
        <v>63</v>
      </c>
      <c r="K157" s="1">
        <v>5</v>
      </c>
      <c r="L157" s="1">
        <v>1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78.599999999999994</v>
      </c>
      <c r="T157" s="1">
        <v>762</v>
      </c>
      <c r="U157" s="1">
        <v>24</v>
      </c>
      <c r="V157" s="1">
        <v>0</v>
      </c>
      <c r="W157" s="1">
        <v>0</v>
      </c>
      <c r="X157" s="1">
        <v>0</v>
      </c>
      <c r="Y157" s="1">
        <v>35350</v>
      </c>
      <c r="Z157" s="1">
        <v>4650</v>
      </c>
      <c r="AA157" s="1">
        <v>14850</v>
      </c>
      <c r="AB157" s="1">
        <v>32200</v>
      </c>
      <c r="AC157" s="1">
        <v>0</v>
      </c>
      <c r="AD157" s="1">
        <v>3</v>
      </c>
      <c r="AE157" s="1">
        <v>3</v>
      </c>
      <c r="AF157" s="1">
        <v>0</v>
      </c>
      <c r="AG157" s="1">
        <v>0</v>
      </c>
      <c r="AH157" s="1">
        <v>0</v>
      </c>
      <c r="AI157" s="30" t="str">
        <f>VLOOKUP(A157,General!B:AT,19,FALSE)</f>
        <v>Natus Vincere</v>
      </c>
      <c r="AJ157" s="1">
        <f>IF(VLOOKUP(A157,General!B:AT,11,FALSE)=E157,1,0)</f>
        <v>0</v>
      </c>
      <c r="AK157" s="1">
        <f t="shared" si="14"/>
        <v>1</v>
      </c>
      <c r="AL157" s="1">
        <f t="shared" si="15"/>
        <v>0</v>
      </c>
      <c r="AM157" s="1">
        <f t="shared" si="16"/>
        <v>20500</v>
      </c>
      <c r="AN157" s="1">
        <f t="shared" si="17"/>
        <v>-27550</v>
      </c>
      <c r="AO157" s="1">
        <f t="shared" si="12"/>
        <v>0</v>
      </c>
      <c r="AP157" s="1">
        <f t="shared" si="13"/>
        <v>1</v>
      </c>
      <c r="AQ157" s="1">
        <f>IF(IF(Y157&gt;AA157,VLOOKUP(A157,General!B:AT,11,FALSE),VLOOKUP(A157,General!B:AT,12,FALSE))=AI157,1,0)</f>
        <v>1</v>
      </c>
      <c r="AR157" s="1">
        <f>IF(VLOOKUP(A157,General!B:AT,11,FALSE)=E157,Y157-AA157,AA157-Y157)</f>
        <v>-20500</v>
      </c>
      <c r="AS157" s="1">
        <f>IF(IF(Z157&gt;AB157,VLOOKUP(A157,General!B:AT,11,FALSE),VLOOKUP(A157,General!B:AT,12,FALSE))=AI157,1,0)</f>
        <v>0</v>
      </c>
      <c r="AT157" s="1">
        <f>IF(VLOOKUP(A157,General!B:AT,11,FALSE)=E157,Z157-AB157,AB157-Z157)</f>
        <v>27550</v>
      </c>
    </row>
    <row r="158" spans="1:46" ht="15" customHeight="1" x14ac:dyDescent="0.2">
      <c r="A158" s="1" t="s">
        <v>329</v>
      </c>
      <c r="B158" s="1">
        <v>24</v>
      </c>
      <c r="C158" s="1">
        <v>366260</v>
      </c>
      <c r="D158" s="1">
        <v>129.480712890625</v>
      </c>
      <c r="E158" s="1" t="s">
        <v>52</v>
      </c>
      <c r="F158" s="1" t="s">
        <v>319</v>
      </c>
      <c r="G158" s="1" t="s">
        <v>324</v>
      </c>
      <c r="H158" s="1" t="s">
        <v>322</v>
      </c>
      <c r="K158" s="1">
        <v>8</v>
      </c>
      <c r="L158" s="1">
        <v>2</v>
      </c>
      <c r="M158" s="1">
        <v>3</v>
      </c>
      <c r="N158" s="1">
        <v>0</v>
      </c>
      <c r="O158" s="1">
        <v>0</v>
      </c>
      <c r="P158" s="1">
        <v>0</v>
      </c>
      <c r="Q158" s="1">
        <v>2</v>
      </c>
      <c r="R158" s="1">
        <v>0</v>
      </c>
      <c r="S158" s="1">
        <v>149.80000000000001</v>
      </c>
      <c r="T158" s="1">
        <v>1413</v>
      </c>
      <c r="U158" s="1">
        <v>85</v>
      </c>
      <c r="V158" s="1">
        <v>0</v>
      </c>
      <c r="W158" s="1">
        <v>1</v>
      </c>
      <c r="X158" s="1">
        <v>0</v>
      </c>
      <c r="Y158" s="1">
        <v>37000</v>
      </c>
      <c r="Z158" s="1">
        <v>22950</v>
      </c>
      <c r="AA158" s="1">
        <v>22200</v>
      </c>
      <c r="AB158" s="1">
        <v>33000</v>
      </c>
      <c r="AC158" s="1">
        <v>5</v>
      </c>
      <c r="AD158" s="1">
        <v>6</v>
      </c>
      <c r="AE158" s="1">
        <v>2</v>
      </c>
      <c r="AF158" s="1">
        <v>0</v>
      </c>
      <c r="AG158" s="1">
        <v>1</v>
      </c>
      <c r="AH158" s="1">
        <v>4</v>
      </c>
      <c r="AI158" s="30" t="str">
        <f>VLOOKUP(A158,General!B:AT,19,FALSE)</f>
        <v>Natus Vincere</v>
      </c>
      <c r="AJ158" s="1">
        <f>IF(VLOOKUP(A158,General!B:AT,11,FALSE)=E158,1,0)</f>
        <v>1</v>
      </c>
      <c r="AK158" s="1">
        <f t="shared" si="14"/>
        <v>1</v>
      </c>
      <c r="AL158" s="1">
        <f t="shared" si="15"/>
        <v>0</v>
      </c>
      <c r="AM158" s="1">
        <f t="shared" si="16"/>
        <v>14800</v>
      </c>
      <c r="AN158" s="1">
        <f t="shared" si="17"/>
        <v>-10050</v>
      </c>
      <c r="AO158" s="1">
        <f t="shared" si="12"/>
        <v>1</v>
      </c>
      <c r="AP158" s="1">
        <f t="shared" si="13"/>
        <v>0</v>
      </c>
      <c r="AQ158" s="1">
        <f>IF(IF(Y158&gt;AA158,VLOOKUP(A158,General!B:AT,11,FALSE),VLOOKUP(A158,General!B:AT,12,FALSE))=AI158,1,0)</f>
        <v>1</v>
      </c>
      <c r="AR158" s="1">
        <f>IF(VLOOKUP(A158,General!B:AT,11,FALSE)=E158,Y158-AA158,AA158-Y158)</f>
        <v>14800</v>
      </c>
      <c r="AS158" s="1">
        <f>IF(IF(Z158&gt;AB158,VLOOKUP(A158,General!B:AT,11,FALSE),VLOOKUP(A158,General!B:AT,12,FALSE))=AI158,1,0)</f>
        <v>0</v>
      </c>
      <c r="AT158" s="1">
        <f>IF(VLOOKUP(A158,General!B:AT,11,FALSE)=E158,Z158-AB158,AB158-Z158)</f>
        <v>-10050</v>
      </c>
    </row>
    <row r="159" spans="1:46" ht="15" customHeight="1" x14ac:dyDescent="0.2">
      <c r="A159" s="1" t="s">
        <v>329</v>
      </c>
      <c r="B159" s="1">
        <v>25</v>
      </c>
      <c r="C159" s="1">
        <v>382833</v>
      </c>
      <c r="D159" s="1">
        <v>85.48828125</v>
      </c>
      <c r="E159" s="1" t="s">
        <v>52</v>
      </c>
      <c r="F159" s="1" t="s">
        <v>319</v>
      </c>
      <c r="G159" s="1" t="s">
        <v>324</v>
      </c>
      <c r="H159" s="1" t="s">
        <v>322</v>
      </c>
      <c r="K159" s="1">
        <v>9</v>
      </c>
      <c r="L159" s="1">
        <v>4</v>
      </c>
      <c r="M159" s="1">
        <v>1</v>
      </c>
      <c r="N159" s="1">
        <v>1</v>
      </c>
      <c r="O159" s="1">
        <v>0</v>
      </c>
      <c r="P159" s="1">
        <v>0</v>
      </c>
      <c r="Q159" s="1">
        <v>3</v>
      </c>
      <c r="R159" s="1">
        <v>0</v>
      </c>
      <c r="S159" s="1">
        <v>122.7</v>
      </c>
      <c r="T159" s="1">
        <v>1064</v>
      </c>
      <c r="U159" s="1">
        <v>163</v>
      </c>
      <c r="V159" s="1">
        <v>0</v>
      </c>
      <c r="W159" s="1">
        <v>1</v>
      </c>
      <c r="X159" s="1">
        <v>0</v>
      </c>
      <c r="Y159" s="1">
        <v>42900</v>
      </c>
      <c r="Z159" s="1">
        <v>23950</v>
      </c>
      <c r="AA159" s="1">
        <v>17900</v>
      </c>
      <c r="AB159" s="1">
        <v>32450</v>
      </c>
      <c r="AC159" s="1">
        <v>8</v>
      </c>
      <c r="AD159" s="1">
        <v>2</v>
      </c>
      <c r="AE159" s="1">
        <v>4</v>
      </c>
      <c r="AF159" s="1">
        <v>0</v>
      </c>
      <c r="AG159" s="1">
        <v>3</v>
      </c>
      <c r="AH159" s="1">
        <v>2</v>
      </c>
      <c r="AI159" s="30" t="str">
        <f>VLOOKUP(A159,General!B:AT,19,FALSE)</f>
        <v>Natus Vincere</v>
      </c>
      <c r="AJ159" s="1">
        <f>IF(VLOOKUP(A159,General!B:AT,11,FALSE)=E159,1,0)</f>
        <v>1</v>
      </c>
      <c r="AK159" s="1">
        <f t="shared" si="14"/>
        <v>1</v>
      </c>
      <c r="AL159" s="1">
        <f t="shared" si="15"/>
        <v>0</v>
      </c>
      <c r="AM159" s="1">
        <f t="shared" si="16"/>
        <v>25000</v>
      </c>
      <c r="AN159" s="1">
        <f t="shared" si="17"/>
        <v>-8500</v>
      </c>
      <c r="AO159" s="1">
        <f t="shared" si="12"/>
        <v>1</v>
      </c>
      <c r="AP159" s="1">
        <f t="shared" si="13"/>
        <v>0</v>
      </c>
      <c r="AQ159" s="1">
        <f>IF(IF(Y159&gt;AA159,VLOOKUP(A159,General!B:AT,11,FALSE),VLOOKUP(A159,General!B:AT,12,FALSE))=AI159,1,0)</f>
        <v>1</v>
      </c>
      <c r="AR159" s="1">
        <f>IF(VLOOKUP(A159,General!B:AT,11,FALSE)=E159,Y159-AA159,AA159-Y159)</f>
        <v>25000</v>
      </c>
      <c r="AS159" s="1">
        <f>IF(IF(Z159&gt;AB159,VLOOKUP(A159,General!B:AT,11,FALSE),VLOOKUP(A159,General!B:AT,12,FALSE))=AI159,1,0)</f>
        <v>0</v>
      </c>
      <c r="AT159" s="1">
        <f>IF(VLOOKUP(A159,General!B:AT,11,FALSE)=E159,Z159-AB159,AB159-Z159)</f>
        <v>-8500</v>
      </c>
    </row>
    <row r="160" spans="1:46" x14ac:dyDescent="0.2">
      <c r="A160" s="1" t="s">
        <v>330</v>
      </c>
      <c r="B160" s="1">
        <v>1</v>
      </c>
      <c r="C160" s="1">
        <v>1801</v>
      </c>
      <c r="D160" s="1">
        <v>90.680587768554702</v>
      </c>
      <c r="E160" s="1" t="s">
        <v>67</v>
      </c>
      <c r="F160" s="1" t="s">
        <v>315</v>
      </c>
      <c r="G160" s="1" t="s">
        <v>321</v>
      </c>
      <c r="H160" s="1" t="s">
        <v>317</v>
      </c>
      <c r="K160" s="1">
        <v>9</v>
      </c>
      <c r="L160" s="1">
        <v>4</v>
      </c>
      <c r="M160" s="1">
        <v>1</v>
      </c>
      <c r="N160" s="1">
        <v>1</v>
      </c>
      <c r="O160" s="1">
        <v>0</v>
      </c>
      <c r="P160" s="1">
        <v>0</v>
      </c>
      <c r="Q160" s="1">
        <v>4</v>
      </c>
      <c r="R160" s="1">
        <v>0</v>
      </c>
      <c r="S160" s="1">
        <v>120.9</v>
      </c>
      <c r="T160" s="1">
        <v>1142</v>
      </c>
      <c r="U160" s="1">
        <v>67</v>
      </c>
      <c r="V160" s="1">
        <v>0</v>
      </c>
      <c r="W160" s="1">
        <v>1</v>
      </c>
      <c r="X160" s="1">
        <v>1</v>
      </c>
      <c r="Y160" s="1">
        <v>4000</v>
      </c>
      <c r="Z160" s="1">
        <v>4350</v>
      </c>
      <c r="AA160" s="1">
        <v>4000</v>
      </c>
      <c r="AB160" s="1">
        <v>4300</v>
      </c>
      <c r="AC160" s="1">
        <v>2</v>
      </c>
      <c r="AD160" s="1">
        <v>3</v>
      </c>
      <c r="AE160" s="1">
        <v>0</v>
      </c>
      <c r="AF160" s="1">
        <v>0</v>
      </c>
      <c r="AG160" s="1">
        <v>0</v>
      </c>
      <c r="AH160" s="1">
        <v>0</v>
      </c>
      <c r="AI160" s="30" t="str">
        <f>VLOOKUP(A160,General!B:AT,19,FALSE)</f>
        <v>Luminosity Gaming</v>
      </c>
      <c r="AJ160" s="1">
        <f>IF(VLOOKUP(A160,General!B:AT,11,FALSE)=E160,1,0)</f>
        <v>1</v>
      </c>
      <c r="AK160" s="1">
        <f t="shared" si="14"/>
        <v>0</v>
      </c>
      <c r="AL160" s="1">
        <f t="shared" si="15"/>
        <v>1</v>
      </c>
      <c r="AM160" s="1">
        <f t="shared" si="16"/>
        <v>0</v>
      </c>
      <c r="AN160" s="1">
        <f t="shared" si="17"/>
        <v>50</v>
      </c>
      <c r="AO160" s="1">
        <f t="shared" si="12"/>
        <v>0</v>
      </c>
      <c r="AP160" s="1">
        <f t="shared" si="13"/>
        <v>1</v>
      </c>
      <c r="AQ160" s="1">
        <f>IF(IF(Y160&gt;AA160,VLOOKUP(A160,General!B:AT,11,FALSE),VLOOKUP(A160,General!B:AT,12,FALSE))=AI160,1,0)</f>
        <v>1</v>
      </c>
      <c r="AR160" s="1">
        <f>IF(VLOOKUP(A160,General!B:AT,11,FALSE)=E160,Y160-AA160,AA160-Y160)</f>
        <v>0</v>
      </c>
      <c r="AS160" s="1">
        <f>IF(IF(Z160&gt;AB160,VLOOKUP(A160,General!B:AT,11,FALSE),VLOOKUP(A160,General!B:AT,12,FALSE))=AI160,1,0)</f>
        <v>0</v>
      </c>
      <c r="AT160" s="1">
        <f>IF(VLOOKUP(A160,General!B:AT,11,FALSE)=E160,Z160-AB160,AB160-Z160)</f>
        <v>50</v>
      </c>
    </row>
    <row r="161" spans="1:46" ht="15" customHeight="1" x14ac:dyDescent="0.2">
      <c r="A161" s="1" t="s">
        <v>330</v>
      </c>
      <c r="B161" s="1">
        <v>2</v>
      </c>
      <c r="C161" s="1">
        <v>13403</v>
      </c>
      <c r="D161" s="1">
        <v>113.959091186523</v>
      </c>
      <c r="E161" s="1" t="s">
        <v>67</v>
      </c>
      <c r="F161" s="1" t="s">
        <v>315</v>
      </c>
      <c r="G161" s="1" t="s">
        <v>321</v>
      </c>
      <c r="H161" s="1" t="s">
        <v>320</v>
      </c>
      <c r="I161" s="1" t="s">
        <v>319</v>
      </c>
      <c r="J161" s="1" t="s">
        <v>51</v>
      </c>
      <c r="K161" s="1">
        <v>7</v>
      </c>
      <c r="L161" s="1">
        <v>3</v>
      </c>
      <c r="M161" s="1">
        <v>2</v>
      </c>
      <c r="N161" s="1">
        <v>0</v>
      </c>
      <c r="O161" s="1">
        <v>0</v>
      </c>
      <c r="P161" s="1">
        <v>0</v>
      </c>
      <c r="Q161" s="1">
        <v>2</v>
      </c>
      <c r="R161" s="1">
        <v>0</v>
      </c>
      <c r="S161" s="1">
        <v>98.2</v>
      </c>
      <c r="T161" s="1">
        <v>944</v>
      </c>
      <c r="U161" s="1">
        <v>38</v>
      </c>
      <c r="V161" s="1">
        <v>0</v>
      </c>
      <c r="W161" s="1">
        <v>1</v>
      </c>
      <c r="X161" s="1">
        <v>1</v>
      </c>
      <c r="Y161" s="1">
        <v>19950</v>
      </c>
      <c r="Z161" s="1">
        <v>18900</v>
      </c>
      <c r="AA161" s="1">
        <v>13200</v>
      </c>
      <c r="AB161" s="1">
        <v>2200</v>
      </c>
      <c r="AC161" s="1">
        <v>5</v>
      </c>
      <c r="AD161" s="1">
        <v>5</v>
      </c>
      <c r="AE161" s="1">
        <v>5</v>
      </c>
      <c r="AF161" s="1">
        <v>0</v>
      </c>
      <c r="AG161" s="1">
        <v>0</v>
      </c>
      <c r="AH161" s="1">
        <v>0</v>
      </c>
      <c r="AI161" s="30" t="str">
        <f>VLOOKUP(A161,General!B:AT,19,FALSE)</f>
        <v>Luminosity Gaming</v>
      </c>
      <c r="AJ161" s="1">
        <f>IF(VLOOKUP(A161,General!B:AT,11,FALSE)=E161,1,0)</f>
        <v>1</v>
      </c>
      <c r="AK161" s="1">
        <f t="shared" si="14"/>
        <v>1</v>
      </c>
      <c r="AL161" s="1">
        <f t="shared" si="15"/>
        <v>1</v>
      </c>
      <c r="AM161" s="1">
        <f t="shared" si="16"/>
        <v>6750</v>
      </c>
      <c r="AN161" s="1">
        <f t="shared" si="17"/>
        <v>16700</v>
      </c>
      <c r="AO161" s="1">
        <f t="shared" si="12"/>
        <v>0</v>
      </c>
      <c r="AP161" s="1">
        <f t="shared" si="13"/>
        <v>1</v>
      </c>
      <c r="AQ161" s="1">
        <f>IF(IF(Y161&gt;AA161,VLOOKUP(A161,General!B:AT,11,FALSE),VLOOKUP(A161,General!B:AT,12,FALSE))=AI161,1,0)</f>
        <v>0</v>
      </c>
      <c r="AR161" s="1">
        <f>IF(VLOOKUP(A161,General!B:AT,11,FALSE)=E161,Y161-AA161,AA161-Y161)</f>
        <v>6750</v>
      </c>
      <c r="AS161" s="1">
        <f>IF(IF(Z161&gt;AB161,VLOOKUP(A161,General!B:AT,11,FALSE),VLOOKUP(A161,General!B:AT,12,FALSE))=AI161,1,0)</f>
        <v>0</v>
      </c>
      <c r="AT161" s="1">
        <f>IF(VLOOKUP(A161,General!B:AT,11,FALSE)=E161,Z161-AB161,AB161-Z161)</f>
        <v>16700</v>
      </c>
    </row>
    <row r="162" spans="1:46" ht="15" customHeight="1" x14ac:dyDescent="0.2">
      <c r="A162" s="1" t="s">
        <v>330</v>
      </c>
      <c r="B162" s="1">
        <v>3</v>
      </c>
      <c r="C162" s="1">
        <v>27988</v>
      </c>
      <c r="D162" s="1">
        <v>127.417602539063</v>
      </c>
      <c r="E162" s="1" t="s">
        <v>67</v>
      </c>
      <c r="F162" s="1" t="s">
        <v>315</v>
      </c>
      <c r="G162" s="1" t="s">
        <v>321</v>
      </c>
      <c r="H162" s="1" t="s">
        <v>322</v>
      </c>
      <c r="K162" s="1">
        <v>8</v>
      </c>
      <c r="L162" s="1">
        <v>2</v>
      </c>
      <c r="M162" s="1">
        <v>3</v>
      </c>
      <c r="N162" s="1">
        <v>0</v>
      </c>
      <c r="O162" s="1">
        <v>0</v>
      </c>
      <c r="P162" s="1">
        <v>0</v>
      </c>
      <c r="Q162" s="1">
        <v>3</v>
      </c>
      <c r="R162" s="1">
        <v>0</v>
      </c>
      <c r="S162" s="1">
        <v>118.7</v>
      </c>
      <c r="T162" s="1">
        <v>1049</v>
      </c>
      <c r="U162" s="1">
        <v>138</v>
      </c>
      <c r="V162" s="1">
        <v>0</v>
      </c>
      <c r="W162" s="1">
        <v>1</v>
      </c>
      <c r="X162" s="1">
        <v>1</v>
      </c>
      <c r="Y162" s="1">
        <v>23050</v>
      </c>
      <c r="Z162" s="1">
        <v>22150</v>
      </c>
      <c r="AA162" s="1">
        <v>25400</v>
      </c>
      <c r="AB162" s="1">
        <v>25800</v>
      </c>
      <c r="AC162" s="1">
        <v>14</v>
      </c>
      <c r="AD162" s="1">
        <v>8</v>
      </c>
      <c r="AE162" s="1">
        <v>4</v>
      </c>
      <c r="AF162" s="1">
        <v>1</v>
      </c>
      <c r="AG162" s="1">
        <v>2</v>
      </c>
      <c r="AH162" s="1">
        <v>1</v>
      </c>
      <c r="AI162" s="30" t="str">
        <f>VLOOKUP(A162,General!B:AT,19,FALSE)</f>
        <v>Luminosity Gaming</v>
      </c>
      <c r="AJ162" s="1">
        <f>IF(VLOOKUP(A162,General!B:AT,11,FALSE)=E162,1,0)</f>
        <v>1</v>
      </c>
      <c r="AK162" s="1">
        <f t="shared" si="14"/>
        <v>0</v>
      </c>
      <c r="AL162" s="1">
        <f t="shared" si="15"/>
        <v>0</v>
      </c>
      <c r="AM162" s="1">
        <f t="shared" si="16"/>
        <v>-2350</v>
      </c>
      <c r="AN162" s="1">
        <f t="shared" si="17"/>
        <v>-3650</v>
      </c>
      <c r="AO162" s="1">
        <f t="shared" si="12"/>
        <v>0</v>
      </c>
      <c r="AP162" s="1">
        <f t="shared" si="13"/>
        <v>1</v>
      </c>
      <c r="AQ162" s="1">
        <f>IF(IF(Y162&gt;AA162,VLOOKUP(A162,General!B:AT,11,FALSE),VLOOKUP(A162,General!B:AT,12,FALSE))=AI162,1,0)</f>
        <v>1</v>
      </c>
      <c r="AR162" s="1">
        <f>IF(VLOOKUP(A162,General!B:AT,11,FALSE)=E162,Y162-AA162,AA162-Y162)</f>
        <v>-2350</v>
      </c>
      <c r="AS162" s="1">
        <f>IF(IF(Z162&gt;AB162,VLOOKUP(A162,General!B:AT,11,FALSE),VLOOKUP(A162,General!B:AT,12,FALSE))=AI162,1,0)</f>
        <v>1</v>
      </c>
      <c r="AT162" s="1">
        <f>IF(VLOOKUP(A162,General!B:AT,11,FALSE)=E162,Z162-AB162,AB162-Z162)</f>
        <v>-3650</v>
      </c>
    </row>
    <row r="163" spans="1:46" ht="15" customHeight="1" x14ac:dyDescent="0.2">
      <c r="A163" s="1" t="s">
        <v>330</v>
      </c>
      <c r="B163" s="1">
        <v>4</v>
      </c>
      <c r="C163" s="1">
        <v>44297</v>
      </c>
      <c r="D163" s="1">
        <v>75.923187255859403</v>
      </c>
      <c r="E163" s="1" t="s">
        <v>67</v>
      </c>
      <c r="F163" s="1" t="s">
        <v>315</v>
      </c>
      <c r="G163" s="1" t="s">
        <v>316</v>
      </c>
      <c r="H163" s="1" t="s">
        <v>320</v>
      </c>
      <c r="I163" s="1" t="s">
        <v>319</v>
      </c>
      <c r="J163" s="1" t="s">
        <v>51</v>
      </c>
      <c r="K163" s="1">
        <v>5</v>
      </c>
      <c r="L163" s="1">
        <v>0</v>
      </c>
      <c r="M163" s="1">
        <v>1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97</v>
      </c>
      <c r="T163" s="1">
        <v>907</v>
      </c>
      <c r="U163" s="1">
        <v>63</v>
      </c>
      <c r="V163" s="1">
        <v>0</v>
      </c>
      <c r="W163" s="1">
        <v>0</v>
      </c>
      <c r="X163" s="1">
        <v>0</v>
      </c>
      <c r="Y163" s="1">
        <v>31100</v>
      </c>
      <c r="Z163" s="1">
        <v>29700</v>
      </c>
      <c r="AA163" s="1">
        <v>17800</v>
      </c>
      <c r="AB163" s="1">
        <v>6850</v>
      </c>
      <c r="AC163" s="1">
        <v>5</v>
      </c>
      <c r="AD163" s="1">
        <v>4</v>
      </c>
      <c r="AE163" s="1">
        <v>5</v>
      </c>
      <c r="AF163" s="1">
        <v>0</v>
      </c>
      <c r="AG163" s="1">
        <v>0</v>
      </c>
      <c r="AH163" s="1">
        <v>0</v>
      </c>
      <c r="AI163" s="30" t="str">
        <f>VLOOKUP(A163,General!B:AT,19,FALSE)</f>
        <v>Luminosity Gaming</v>
      </c>
      <c r="AJ163" s="1">
        <f>IF(VLOOKUP(A163,General!B:AT,11,FALSE)=E163,1,0)</f>
        <v>1</v>
      </c>
      <c r="AK163" s="1">
        <f t="shared" si="14"/>
        <v>1</v>
      </c>
      <c r="AL163" s="1">
        <f t="shared" si="15"/>
        <v>1</v>
      </c>
      <c r="AM163" s="1">
        <f t="shared" si="16"/>
        <v>13300</v>
      </c>
      <c r="AN163" s="1">
        <f t="shared" si="17"/>
        <v>22850</v>
      </c>
      <c r="AO163" s="1">
        <f t="shared" si="12"/>
        <v>0</v>
      </c>
      <c r="AP163" s="1">
        <f t="shared" si="13"/>
        <v>1</v>
      </c>
      <c r="AQ163" s="1">
        <f>IF(IF(Y163&gt;AA163,VLOOKUP(A163,General!B:AT,11,FALSE),VLOOKUP(A163,General!B:AT,12,FALSE))=AI163,1,0)</f>
        <v>0</v>
      </c>
      <c r="AR163" s="1">
        <f>IF(VLOOKUP(A163,General!B:AT,11,FALSE)=E163,Y163-AA163,AA163-Y163)</f>
        <v>13300</v>
      </c>
      <c r="AS163" s="1">
        <f>IF(IF(Z163&gt;AB163,VLOOKUP(A163,General!B:AT,11,FALSE),VLOOKUP(A163,General!B:AT,12,FALSE))=AI163,1,0)</f>
        <v>0</v>
      </c>
      <c r="AT163" s="1">
        <f>IF(VLOOKUP(A163,General!B:AT,11,FALSE)=E163,Z163-AB163,AB163-Z163)</f>
        <v>22850</v>
      </c>
    </row>
    <row r="164" spans="1:46" ht="15" customHeight="1" x14ac:dyDescent="0.2">
      <c r="A164" s="1" t="s">
        <v>330</v>
      </c>
      <c r="B164" s="1">
        <v>5</v>
      </c>
      <c r="C164" s="1">
        <v>54023</v>
      </c>
      <c r="D164" s="1">
        <v>151.58029174804699</v>
      </c>
      <c r="E164" s="1" t="s">
        <v>67</v>
      </c>
      <c r="F164" s="1" t="s">
        <v>315</v>
      </c>
      <c r="G164" s="1" t="s">
        <v>321</v>
      </c>
      <c r="H164" s="1" t="s">
        <v>322</v>
      </c>
      <c r="K164" s="1">
        <v>9</v>
      </c>
      <c r="L164" s="1">
        <v>1</v>
      </c>
      <c r="M164" s="1">
        <v>2</v>
      </c>
      <c r="N164" s="1">
        <v>0</v>
      </c>
      <c r="O164" s="1">
        <v>1</v>
      </c>
      <c r="P164" s="1">
        <v>0</v>
      </c>
      <c r="Q164" s="1">
        <v>1</v>
      </c>
      <c r="R164" s="1">
        <v>0</v>
      </c>
      <c r="S164" s="1">
        <v>131.19999999999999</v>
      </c>
      <c r="T164" s="1">
        <v>1205</v>
      </c>
      <c r="U164" s="1">
        <v>107</v>
      </c>
      <c r="V164" s="1">
        <v>0</v>
      </c>
      <c r="W164" s="1">
        <v>1</v>
      </c>
      <c r="X164" s="1">
        <v>1</v>
      </c>
      <c r="Y164" s="1">
        <v>28150</v>
      </c>
      <c r="Z164" s="1">
        <v>30900</v>
      </c>
      <c r="AA164" s="1">
        <v>25450</v>
      </c>
      <c r="AB164" s="1">
        <v>25700</v>
      </c>
      <c r="AC164" s="1">
        <v>16</v>
      </c>
      <c r="AD164" s="1">
        <v>10</v>
      </c>
      <c r="AE164" s="1">
        <v>5</v>
      </c>
      <c r="AF164" s="1">
        <v>0</v>
      </c>
      <c r="AG164" s="1">
        <v>1</v>
      </c>
      <c r="AH164" s="1">
        <v>3</v>
      </c>
      <c r="AI164" s="30" t="str">
        <f>VLOOKUP(A164,General!B:AT,19,FALSE)</f>
        <v>Luminosity Gaming</v>
      </c>
      <c r="AJ164" s="1">
        <f>IF(VLOOKUP(A164,General!B:AT,11,FALSE)=E164,1,0)</f>
        <v>1</v>
      </c>
      <c r="AK164" s="1">
        <f t="shared" si="14"/>
        <v>1</v>
      </c>
      <c r="AL164" s="1">
        <f t="shared" si="15"/>
        <v>1</v>
      </c>
      <c r="AM164" s="1">
        <f t="shared" si="16"/>
        <v>2700</v>
      </c>
      <c r="AN164" s="1">
        <f t="shared" si="17"/>
        <v>5200</v>
      </c>
      <c r="AO164" s="1">
        <f t="shared" si="12"/>
        <v>0</v>
      </c>
      <c r="AP164" s="1">
        <f t="shared" si="13"/>
        <v>1</v>
      </c>
      <c r="AQ164" s="1">
        <f>IF(IF(Y164&gt;AA164,VLOOKUP(A164,General!B:AT,11,FALSE),VLOOKUP(A164,General!B:AT,12,FALSE))=AI164,1,0)</f>
        <v>0</v>
      </c>
      <c r="AR164" s="1">
        <f>IF(VLOOKUP(A164,General!B:AT,11,FALSE)=E164,Y164-AA164,AA164-Y164)</f>
        <v>2700</v>
      </c>
      <c r="AS164" s="1">
        <f>IF(IF(Z164&gt;AB164,VLOOKUP(A164,General!B:AT,11,FALSE),VLOOKUP(A164,General!B:AT,12,FALSE))=AI164,1,0)</f>
        <v>0</v>
      </c>
      <c r="AT164" s="1">
        <f>IF(VLOOKUP(A164,General!B:AT,11,FALSE)=E164,Z164-AB164,AB164-Z164)</f>
        <v>5200</v>
      </c>
    </row>
    <row r="165" spans="1:46" ht="15" customHeight="1" x14ac:dyDescent="0.2">
      <c r="A165" s="1" t="s">
        <v>330</v>
      </c>
      <c r="B165" s="1">
        <v>6</v>
      </c>
      <c r="C165" s="1">
        <v>73418</v>
      </c>
      <c r="D165" s="1">
        <v>97.30029296875</v>
      </c>
      <c r="E165" s="1" t="s">
        <v>51</v>
      </c>
      <c r="F165" s="1" t="s">
        <v>319</v>
      </c>
      <c r="G165" s="1" t="s">
        <v>324</v>
      </c>
      <c r="H165" s="1" t="s">
        <v>322</v>
      </c>
      <c r="K165" s="1">
        <v>9</v>
      </c>
      <c r="L165" s="1">
        <v>6</v>
      </c>
      <c r="M165" s="1">
        <v>0</v>
      </c>
      <c r="N165" s="1">
        <v>1</v>
      </c>
      <c r="O165" s="1">
        <v>0</v>
      </c>
      <c r="P165" s="1">
        <v>0</v>
      </c>
      <c r="Q165" s="1">
        <v>3</v>
      </c>
      <c r="R165" s="1">
        <v>0</v>
      </c>
      <c r="S165" s="1">
        <v>123.8</v>
      </c>
      <c r="T165" s="1">
        <v>1090</v>
      </c>
      <c r="U165" s="1">
        <v>148</v>
      </c>
      <c r="V165" s="1">
        <v>0</v>
      </c>
      <c r="W165" s="1">
        <v>1</v>
      </c>
      <c r="X165" s="1">
        <v>0</v>
      </c>
      <c r="Y165" s="1">
        <v>43650</v>
      </c>
      <c r="Z165" s="1">
        <v>29900</v>
      </c>
      <c r="AA165" s="1">
        <v>22850</v>
      </c>
      <c r="AB165" s="1">
        <v>23400</v>
      </c>
      <c r="AC165" s="1">
        <v>8</v>
      </c>
      <c r="AD165" s="1">
        <v>9</v>
      </c>
      <c r="AE165" s="1">
        <v>7</v>
      </c>
      <c r="AF165" s="1">
        <v>0</v>
      </c>
      <c r="AG165" s="1">
        <v>2</v>
      </c>
      <c r="AH165" s="1">
        <v>1</v>
      </c>
      <c r="AI165" s="30" t="str">
        <f>VLOOKUP(A165,General!B:AT,19,FALSE)</f>
        <v>Luminosity Gaming</v>
      </c>
      <c r="AJ165" s="1">
        <f>IF(VLOOKUP(A165,General!B:AT,11,FALSE)=E165,1,0)</f>
        <v>0</v>
      </c>
      <c r="AK165" s="1">
        <f t="shared" si="14"/>
        <v>1</v>
      </c>
      <c r="AL165" s="1">
        <f t="shared" si="15"/>
        <v>1</v>
      </c>
      <c r="AM165" s="1">
        <f t="shared" si="16"/>
        <v>20800</v>
      </c>
      <c r="AN165" s="1">
        <f t="shared" si="17"/>
        <v>6500</v>
      </c>
      <c r="AO165" s="1">
        <f t="shared" si="12"/>
        <v>1</v>
      </c>
      <c r="AP165" s="1">
        <f t="shared" si="13"/>
        <v>0</v>
      </c>
      <c r="AQ165" s="1">
        <f>IF(IF(Y165&gt;AA165,VLOOKUP(A165,General!B:AT,11,FALSE),VLOOKUP(A165,General!B:AT,12,FALSE))=AI165,1,0)</f>
        <v>0</v>
      </c>
      <c r="AR165" s="1">
        <f>IF(VLOOKUP(A165,General!B:AT,11,FALSE)=E165,Y165-AA165,AA165-Y165)</f>
        <v>-20800</v>
      </c>
      <c r="AS165" s="1">
        <f>IF(IF(Z165&gt;AB165,VLOOKUP(A165,General!B:AT,11,FALSE),VLOOKUP(A165,General!B:AT,12,FALSE))=AI165,1,0)</f>
        <v>0</v>
      </c>
      <c r="AT165" s="1">
        <f>IF(VLOOKUP(A165,General!B:AT,11,FALSE)=E165,Z165-AB165,AB165-Z165)</f>
        <v>-6500</v>
      </c>
    </row>
    <row r="166" spans="1:46" ht="15" customHeight="1" x14ac:dyDescent="0.2">
      <c r="A166" s="1" t="s">
        <v>330</v>
      </c>
      <c r="B166" s="1">
        <v>7</v>
      </c>
      <c r="C166" s="1">
        <v>85878</v>
      </c>
      <c r="D166" s="1">
        <v>100.031127929688</v>
      </c>
      <c r="E166" s="1" t="s">
        <v>51</v>
      </c>
      <c r="F166" s="1" t="s">
        <v>319</v>
      </c>
      <c r="G166" s="1" t="s">
        <v>324</v>
      </c>
      <c r="H166" s="1" t="s">
        <v>322</v>
      </c>
      <c r="K166" s="1">
        <v>9</v>
      </c>
      <c r="L166" s="1">
        <v>4</v>
      </c>
      <c r="M166" s="1">
        <v>1</v>
      </c>
      <c r="N166" s="1">
        <v>1</v>
      </c>
      <c r="O166" s="1">
        <v>0</v>
      </c>
      <c r="P166" s="1">
        <v>0</v>
      </c>
      <c r="Q166" s="1">
        <v>3</v>
      </c>
      <c r="R166" s="1">
        <v>0</v>
      </c>
      <c r="S166" s="1">
        <v>130.5</v>
      </c>
      <c r="T166" s="1">
        <v>1161</v>
      </c>
      <c r="U166" s="1">
        <v>144</v>
      </c>
      <c r="V166" s="1">
        <v>0</v>
      </c>
      <c r="W166" s="1">
        <v>0</v>
      </c>
      <c r="X166" s="1">
        <v>0</v>
      </c>
      <c r="Y166" s="1">
        <v>28500</v>
      </c>
      <c r="Z166" s="1">
        <v>26750</v>
      </c>
      <c r="AA166" s="1">
        <v>18500</v>
      </c>
      <c r="AB166" s="1">
        <v>20000</v>
      </c>
      <c r="AC166" s="1">
        <v>7</v>
      </c>
      <c r="AD166" s="1">
        <v>7</v>
      </c>
      <c r="AE166" s="1">
        <v>2</v>
      </c>
      <c r="AF166" s="1">
        <v>0</v>
      </c>
      <c r="AG166" s="1">
        <v>1</v>
      </c>
      <c r="AH166" s="1">
        <v>1</v>
      </c>
      <c r="AI166" s="30" t="str">
        <f>VLOOKUP(A166,General!B:AT,19,FALSE)</f>
        <v>Luminosity Gaming</v>
      </c>
      <c r="AJ166" s="1">
        <f>IF(VLOOKUP(A166,General!B:AT,11,FALSE)=E166,1,0)</f>
        <v>0</v>
      </c>
      <c r="AK166" s="1">
        <f t="shared" si="14"/>
        <v>1</v>
      </c>
      <c r="AL166" s="1">
        <f t="shared" si="15"/>
        <v>1</v>
      </c>
      <c r="AM166" s="1">
        <f t="shared" si="16"/>
        <v>10000</v>
      </c>
      <c r="AN166" s="1">
        <f t="shared" si="17"/>
        <v>6750</v>
      </c>
      <c r="AO166" s="1">
        <f t="shared" si="12"/>
        <v>1</v>
      </c>
      <c r="AP166" s="1">
        <f t="shared" si="13"/>
        <v>0</v>
      </c>
      <c r="AQ166" s="1">
        <f>IF(IF(Y166&gt;AA166,VLOOKUP(A166,General!B:AT,11,FALSE),VLOOKUP(A166,General!B:AT,12,FALSE))=AI166,1,0)</f>
        <v>0</v>
      </c>
      <c r="AR166" s="1">
        <f>IF(VLOOKUP(A166,General!B:AT,11,FALSE)=E166,Y166-AA166,AA166-Y166)</f>
        <v>-10000</v>
      </c>
      <c r="AS166" s="1">
        <f>IF(IF(Z166&gt;AB166,VLOOKUP(A166,General!B:AT,11,FALSE),VLOOKUP(A166,General!B:AT,12,FALSE))=AI166,1,0)</f>
        <v>0</v>
      </c>
      <c r="AT166" s="1">
        <f>IF(VLOOKUP(A166,General!B:AT,11,FALSE)=E166,Z166-AB166,AB166-Z166)</f>
        <v>-6750</v>
      </c>
    </row>
    <row r="167" spans="1:46" ht="15" customHeight="1" x14ac:dyDescent="0.2">
      <c r="A167" s="1" t="s">
        <v>330</v>
      </c>
      <c r="B167" s="1">
        <v>8</v>
      </c>
      <c r="C167" s="1">
        <v>98686</v>
      </c>
      <c r="D167" s="1">
        <v>83.4661865234375</v>
      </c>
      <c r="E167" s="1" t="s">
        <v>51</v>
      </c>
      <c r="F167" s="1" t="s">
        <v>319</v>
      </c>
      <c r="G167" s="1" t="s">
        <v>324</v>
      </c>
      <c r="H167" s="1" t="s">
        <v>320</v>
      </c>
      <c r="I167" s="1" t="s">
        <v>315</v>
      </c>
      <c r="J167" s="1" t="s">
        <v>67</v>
      </c>
      <c r="K167" s="1">
        <v>5</v>
      </c>
      <c r="L167" s="1">
        <v>3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69.599999999999994</v>
      </c>
      <c r="T167" s="1">
        <v>687</v>
      </c>
      <c r="U167" s="1">
        <v>6</v>
      </c>
      <c r="V167" s="1">
        <v>0</v>
      </c>
      <c r="W167" s="1">
        <v>0</v>
      </c>
      <c r="X167" s="1">
        <v>0</v>
      </c>
      <c r="Y167" s="1">
        <v>13050</v>
      </c>
      <c r="Z167" s="1">
        <v>2300</v>
      </c>
      <c r="AA167" s="1">
        <v>20750</v>
      </c>
      <c r="AB167" s="1">
        <v>21700</v>
      </c>
      <c r="AC167" s="1">
        <v>4</v>
      </c>
      <c r="AD167" s="1">
        <v>2</v>
      </c>
      <c r="AE167" s="1">
        <v>3</v>
      </c>
      <c r="AF167" s="1">
        <v>0</v>
      </c>
      <c r="AG167" s="1">
        <v>2</v>
      </c>
      <c r="AH167" s="1">
        <v>0</v>
      </c>
      <c r="AI167" s="30" t="str">
        <f>VLOOKUP(A167,General!B:AT,19,FALSE)</f>
        <v>Luminosity Gaming</v>
      </c>
      <c r="AJ167" s="1">
        <f>IF(VLOOKUP(A167,General!B:AT,11,FALSE)=E167,1,0)</f>
        <v>0</v>
      </c>
      <c r="AK167" s="1">
        <f t="shared" si="14"/>
        <v>0</v>
      </c>
      <c r="AL167" s="1">
        <f t="shared" si="15"/>
        <v>0</v>
      </c>
      <c r="AM167" s="1">
        <f t="shared" si="16"/>
        <v>-7700</v>
      </c>
      <c r="AN167" s="1">
        <f t="shared" si="17"/>
        <v>-19400</v>
      </c>
      <c r="AO167" s="1">
        <f t="shared" si="12"/>
        <v>1</v>
      </c>
      <c r="AP167" s="1">
        <f t="shared" si="13"/>
        <v>0</v>
      </c>
      <c r="AQ167" s="1">
        <f>IF(IF(Y167&gt;AA167,VLOOKUP(A167,General!B:AT,11,FALSE),VLOOKUP(A167,General!B:AT,12,FALSE))=AI167,1,0)</f>
        <v>1</v>
      </c>
      <c r="AR167" s="1">
        <f>IF(VLOOKUP(A167,General!B:AT,11,FALSE)=E167,Y167-AA167,AA167-Y167)</f>
        <v>7700</v>
      </c>
      <c r="AS167" s="1">
        <f>IF(IF(Z167&gt;AB167,VLOOKUP(A167,General!B:AT,11,FALSE),VLOOKUP(A167,General!B:AT,12,FALSE))=AI167,1,0)</f>
        <v>1</v>
      </c>
      <c r="AT167" s="1">
        <f>IF(VLOOKUP(A167,General!B:AT,11,FALSE)=E167,Z167-AB167,AB167-Z167)</f>
        <v>19400</v>
      </c>
    </row>
    <row r="168" spans="1:46" ht="15" customHeight="1" x14ac:dyDescent="0.2">
      <c r="A168" s="1" t="s">
        <v>330</v>
      </c>
      <c r="B168" s="1">
        <v>9</v>
      </c>
      <c r="C168" s="1">
        <v>109375</v>
      </c>
      <c r="D168" s="1">
        <v>67.535095214843807</v>
      </c>
      <c r="E168" s="1" t="s">
        <v>67</v>
      </c>
      <c r="F168" s="1" t="s">
        <v>315</v>
      </c>
      <c r="G168" s="1" t="s">
        <v>316</v>
      </c>
      <c r="H168" s="1" t="s">
        <v>322</v>
      </c>
      <c r="K168" s="1">
        <v>7</v>
      </c>
      <c r="L168" s="1">
        <v>4</v>
      </c>
      <c r="M168" s="1">
        <v>0</v>
      </c>
      <c r="N168" s="1">
        <v>1</v>
      </c>
      <c r="O168" s="1">
        <v>0</v>
      </c>
      <c r="P168" s="1">
        <v>0</v>
      </c>
      <c r="Q168" s="1">
        <v>2</v>
      </c>
      <c r="R168" s="1">
        <v>0</v>
      </c>
      <c r="S168" s="1">
        <v>122.7</v>
      </c>
      <c r="T168" s="1">
        <v>1071</v>
      </c>
      <c r="U168" s="1">
        <v>156</v>
      </c>
      <c r="V168" s="1">
        <v>0</v>
      </c>
      <c r="W168" s="1">
        <v>0</v>
      </c>
      <c r="X168" s="1">
        <v>0</v>
      </c>
      <c r="Y168" s="1">
        <v>22950</v>
      </c>
      <c r="Z168" s="1">
        <v>23750</v>
      </c>
      <c r="AA168" s="1">
        <v>20100</v>
      </c>
      <c r="AB168" s="1">
        <v>25900</v>
      </c>
      <c r="AC168" s="1">
        <v>6</v>
      </c>
      <c r="AD168" s="1">
        <v>6</v>
      </c>
      <c r="AE168" s="1">
        <v>1</v>
      </c>
      <c r="AF168" s="1">
        <v>0</v>
      </c>
      <c r="AG168" s="1">
        <v>2</v>
      </c>
      <c r="AH168" s="1">
        <v>1</v>
      </c>
      <c r="AI168" s="30" t="str">
        <f>VLOOKUP(A168,General!B:AT,19,FALSE)</f>
        <v>Luminosity Gaming</v>
      </c>
      <c r="AJ168" s="1">
        <f>IF(VLOOKUP(A168,General!B:AT,11,FALSE)=E168,1,0)</f>
        <v>1</v>
      </c>
      <c r="AK168" s="1">
        <f t="shared" si="14"/>
        <v>1</v>
      </c>
      <c r="AL168" s="1">
        <f t="shared" si="15"/>
        <v>0</v>
      </c>
      <c r="AM168" s="1">
        <f t="shared" si="16"/>
        <v>2850</v>
      </c>
      <c r="AN168" s="1">
        <f t="shared" si="17"/>
        <v>-2150</v>
      </c>
      <c r="AO168" s="1">
        <f t="shared" si="12"/>
        <v>0</v>
      </c>
      <c r="AP168" s="1">
        <f t="shared" si="13"/>
        <v>1</v>
      </c>
      <c r="AQ168" s="1">
        <f>IF(IF(Y168&gt;AA168,VLOOKUP(A168,General!B:AT,11,FALSE),VLOOKUP(A168,General!B:AT,12,FALSE))=AI168,1,0)</f>
        <v>0</v>
      </c>
      <c r="AR168" s="1">
        <f>IF(VLOOKUP(A168,General!B:AT,11,FALSE)=E168,Y168-AA168,AA168-Y168)</f>
        <v>2850</v>
      </c>
      <c r="AS168" s="1">
        <f>IF(IF(Z168&gt;AB168,VLOOKUP(A168,General!B:AT,11,FALSE),VLOOKUP(A168,General!B:AT,12,FALSE))=AI168,1,0)</f>
        <v>1</v>
      </c>
      <c r="AT168" s="1">
        <f>IF(VLOOKUP(A168,General!B:AT,11,FALSE)=E168,Z168-AB168,AB168-Z168)</f>
        <v>-2150</v>
      </c>
    </row>
    <row r="169" spans="1:46" ht="15" customHeight="1" x14ac:dyDescent="0.2">
      <c r="A169" s="1" t="s">
        <v>330</v>
      </c>
      <c r="B169" s="1">
        <v>10</v>
      </c>
      <c r="C169" s="1">
        <v>118027</v>
      </c>
      <c r="D169" s="1">
        <v>104.49114990234401</v>
      </c>
      <c r="E169" s="1" t="s">
        <v>51</v>
      </c>
      <c r="F169" s="1" t="s">
        <v>319</v>
      </c>
      <c r="G169" s="1" t="s">
        <v>324</v>
      </c>
      <c r="H169" s="1" t="s">
        <v>322</v>
      </c>
      <c r="K169" s="1">
        <v>8</v>
      </c>
      <c r="L169" s="1">
        <v>4</v>
      </c>
      <c r="M169" s="1">
        <v>2</v>
      </c>
      <c r="N169" s="1">
        <v>0</v>
      </c>
      <c r="O169" s="1">
        <v>0</v>
      </c>
      <c r="P169" s="1">
        <v>0</v>
      </c>
      <c r="Q169" s="1">
        <v>3</v>
      </c>
      <c r="R169" s="1">
        <v>0</v>
      </c>
      <c r="S169" s="1">
        <v>119.8</v>
      </c>
      <c r="T169" s="1">
        <v>1076</v>
      </c>
      <c r="U169" s="1">
        <v>118</v>
      </c>
      <c r="V169" s="1">
        <v>1</v>
      </c>
      <c r="W169" s="1">
        <v>1</v>
      </c>
      <c r="X169" s="1">
        <v>0</v>
      </c>
      <c r="Y169" s="1">
        <v>17950</v>
      </c>
      <c r="Z169" s="1">
        <v>23500</v>
      </c>
      <c r="AA169" s="1">
        <v>24500</v>
      </c>
      <c r="AB169" s="1">
        <v>23400</v>
      </c>
      <c r="AC169" s="1">
        <v>11</v>
      </c>
      <c r="AD169" s="1">
        <v>7</v>
      </c>
      <c r="AE169" s="1">
        <v>2</v>
      </c>
      <c r="AF169" s="1">
        <v>0</v>
      </c>
      <c r="AG169" s="1">
        <v>2</v>
      </c>
      <c r="AH169" s="1">
        <v>1</v>
      </c>
      <c r="AI169" s="30" t="str">
        <f>VLOOKUP(A169,General!B:AT,19,FALSE)</f>
        <v>Luminosity Gaming</v>
      </c>
      <c r="AJ169" s="1">
        <f>IF(VLOOKUP(A169,General!B:AT,11,FALSE)=E169,1,0)</f>
        <v>0</v>
      </c>
      <c r="AK169" s="1">
        <f t="shared" si="14"/>
        <v>0</v>
      </c>
      <c r="AL169" s="1">
        <f t="shared" si="15"/>
        <v>1</v>
      </c>
      <c r="AM169" s="1">
        <f t="shared" si="16"/>
        <v>-6550</v>
      </c>
      <c r="AN169" s="1">
        <f t="shared" si="17"/>
        <v>100</v>
      </c>
      <c r="AO169" s="1">
        <f t="shared" si="12"/>
        <v>1</v>
      </c>
      <c r="AP169" s="1">
        <f t="shared" si="13"/>
        <v>0</v>
      </c>
      <c r="AQ169" s="1">
        <f>IF(IF(Y169&gt;AA169,VLOOKUP(A169,General!B:AT,11,FALSE),VLOOKUP(A169,General!B:AT,12,FALSE))=AI169,1,0)</f>
        <v>1</v>
      </c>
      <c r="AR169" s="1">
        <f>IF(VLOOKUP(A169,General!B:AT,11,FALSE)=E169,Y169-AA169,AA169-Y169)</f>
        <v>6550</v>
      </c>
      <c r="AS169" s="1">
        <f>IF(IF(Z169&gt;AB169,VLOOKUP(A169,General!B:AT,11,FALSE),VLOOKUP(A169,General!B:AT,12,FALSE))=AI169,1,0)</f>
        <v>0</v>
      </c>
      <c r="AT169" s="1">
        <f>IF(VLOOKUP(A169,General!B:AT,11,FALSE)=E169,Z169-AB169,AB169-Z169)</f>
        <v>-100</v>
      </c>
    </row>
    <row r="170" spans="1:46" ht="15" customHeight="1" x14ac:dyDescent="0.2">
      <c r="A170" s="1" t="s">
        <v>330</v>
      </c>
      <c r="B170" s="1">
        <v>11</v>
      </c>
      <c r="C170" s="1">
        <v>131404</v>
      </c>
      <c r="D170" s="1">
        <v>128.2705078125</v>
      </c>
      <c r="E170" s="1" t="s">
        <v>51</v>
      </c>
      <c r="F170" s="1" t="s">
        <v>319</v>
      </c>
      <c r="G170" s="1" t="s">
        <v>324</v>
      </c>
      <c r="H170" s="1" t="s">
        <v>320</v>
      </c>
      <c r="I170" s="1" t="s">
        <v>315</v>
      </c>
      <c r="J170" s="1" t="s">
        <v>67</v>
      </c>
      <c r="K170" s="1">
        <v>7</v>
      </c>
      <c r="L170" s="1">
        <v>5</v>
      </c>
      <c r="M170" s="1">
        <v>1</v>
      </c>
      <c r="N170" s="1">
        <v>0</v>
      </c>
      <c r="O170" s="1">
        <v>0</v>
      </c>
      <c r="P170" s="1">
        <v>0</v>
      </c>
      <c r="Q170" s="1">
        <v>4</v>
      </c>
      <c r="R170" s="1">
        <v>0</v>
      </c>
      <c r="S170" s="1">
        <v>114.7</v>
      </c>
      <c r="T170" s="1">
        <v>1081</v>
      </c>
      <c r="U170" s="1">
        <v>66</v>
      </c>
      <c r="V170" s="1">
        <v>0</v>
      </c>
      <c r="W170" s="1">
        <v>0</v>
      </c>
      <c r="X170" s="1">
        <v>0</v>
      </c>
      <c r="Y170" s="1">
        <v>12250</v>
      </c>
      <c r="Z170" s="1">
        <v>8500</v>
      </c>
      <c r="AA170" s="1">
        <v>21100</v>
      </c>
      <c r="AB170" s="1">
        <v>23200</v>
      </c>
      <c r="AC170" s="1">
        <v>7</v>
      </c>
      <c r="AD170" s="1">
        <v>5</v>
      </c>
      <c r="AE170" s="1">
        <v>1</v>
      </c>
      <c r="AF170" s="1">
        <v>0</v>
      </c>
      <c r="AG170" s="1">
        <v>2</v>
      </c>
      <c r="AH170" s="1">
        <v>0</v>
      </c>
      <c r="AI170" s="30" t="str">
        <f>VLOOKUP(A170,General!B:AT,19,FALSE)</f>
        <v>Luminosity Gaming</v>
      </c>
      <c r="AJ170" s="1">
        <f>IF(VLOOKUP(A170,General!B:AT,11,FALSE)=E170,1,0)</f>
        <v>0</v>
      </c>
      <c r="AK170" s="1">
        <f t="shared" si="14"/>
        <v>0</v>
      </c>
      <c r="AL170" s="1">
        <f t="shared" si="15"/>
        <v>0</v>
      </c>
      <c r="AM170" s="1">
        <f t="shared" si="16"/>
        <v>-8850</v>
      </c>
      <c r="AN170" s="1">
        <f t="shared" si="17"/>
        <v>-14700</v>
      </c>
      <c r="AO170" s="1">
        <f t="shared" si="12"/>
        <v>1</v>
      </c>
      <c r="AP170" s="1">
        <f t="shared" si="13"/>
        <v>0</v>
      </c>
      <c r="AQ170" s="1">
        <f>IF(IF(Y170&gt;AA170,VLOOKUP(A170,General!B:AT,11,FALSE),VLOOKUP(A170,General!B:AT,12,FALSE))=AI170,1,0)</f>
        <v>1</v>
      </c>
      <c r="AR170" s="1">
        <f>IF(VLOOKUP(A170,General!B:AT,11,FALSE)=E170,Y170-AA170,AA170-Y170)</f>
        <v>8850</v>
      </c>
      <c r="AS170" s="1">
        <f>IF(IF(Z170&gt;AB170,VLOOKUP(A170,General!B:AT,11,FALSE),VLOOKUP(A170,General!B:AT,12,FALSE))=AI170,1,0)</f>
        <v>1</v>
      </c>
      <c r="AT170" s="1">
        <f>IF(VLOOKUP(A170,General!B:AT,11,FALSE)=E170,Z170-AB170,AB170-Z170)</f>
        <v>14700</v>
      </c>
    </row>
    <row r="171" spans="1:46" ht="15" customHeight="1" x14ac:dyDescent="0.2">
      <c r="A171" s="1" t="s">
        <v>330</v>
      </c>
      <c r="B171" s="1">
        <v>12</v>
      </c>
      <c r="C171" s="1">
        <v>147822</v>
      </c>
      <c r="D171" s="1">
        <v>92.91064453125</v>
      </c>
      <c r="E171" s="1" t="s">
        <v>51</v>
      </c>
      <c r="F171" s="1" t="s">
        <v>319</v>
      </c>
      <c r="G171" s="1" t="s">
        <v>324</v>
      </c>
      <c r="H171" s="1" t="s">
        <v>320</v>
      </c>
      <c r="I171" s="1" t="s">
        <v>315</v>
      </c>
      <c r="J171" s="1" t="s">
        <v>67</v>
      </c>
      <c r="K171" s="1">
        <v>7</v>
      </c>
      <c r="L171" s="1">
        <v>5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82.8</v>
      </c>
      <c r="T171" s="1">
        <v>808</v>
      </c>
      <c r="U171" s="1">
        <v>20</v>
      </c>
      <c r="V171" s="1">
        <v>0</v>
      </c>
      <c r="W171" s="1">
        <v>0</v>
      </c>
      <c r="X171" s="1">
        <v>0</v>
      </c>
      <c r="Y171" s="1">
        <v>18250</v>
      </c>
      <c r="Z171" s="1">
        <v>2700</v>
      </c>
      <c r="AA171" s="1">
        <v>20350</v>
      </c>
      <c r="AB171" s="1">
        <v>25400</v>
      </c>
      <c r="AC171" s="1">
        <v>8</v>
      </c>
      <c r="AD171" s="1">
        <v>3</v>
      </c>
      <c r="AE171" s="1">
        <v>3</v>
      </c>
      <c r="AF171" s="1">
        <v>0</v>
      </c>
      <c r="AG171" s="1">
        <v>4</v>
      </c>
      <c r="AH171" s="1">
        <v>0</v>
      </c>
      <c r="AI171" s="30" t="str">
        <f>VLOOKUP(A171,General!B:AT,19,FALSE)</f>
        <v>Luminosity Gaming</v>
      </c>
      <c r="AJ171" s="1">
        <f>IF(VLOOKUP(A171,General!B:AT,11,FALSE)=E171,1,0)</f>
        <v>0</v>
      </c>
      <c r="AK171" s="1">
        <f t="shared" si="14"/>
        <v>0</v>
      </c>
      <c r="AL171" s="1">
        <f t="shared" si="15"/>
        <v>0</v>
      </c>
      <c r="AM171" s="1">
        <f t="shared" si="16"/>
        <v>-2100</v>
      </c>
      <c r="AN171" s="1">
        <f t="shared" si="17"/>
        <v>-22700</v>
      </c>
      <c r="AO171" s="1">
        <f t="shared" si="12"/>
        <v>1</v>
      </c>
      <c r="AP171" s="1">
        <f t="shared" si="13"/>
        <v>0</v>
      </c>
      <c r="AQ171" s="1">
        <f>IF(IF(Y171&gt;AA171,VLOOKUP(A171,General!B:AT,11,FALSE),VLOOKUP(A171,General!B:AT,12,FALSE))=AI171,1,0)</f>
        <v>1</v>
      </c>
      <c r="AR171" s="1">
        <f>IF(VLOOKUP(A171,General!B:AT,11,FALSE)=E171,Y171-AA171,AA171-Y171)</f>
        <v>2100</v>
      </c>
      <c r="AS171" s="1">
        <f>IF(IF(Z171&gt;AB171,VLOOKUP(A171,General!B:AT,11,FALSE),VLOOKUP(A171,General!B:AT,12,FALSE))=AI171,1,0)</f>
        <v>1</v>
      </c>
      <c r="AT171" s="1">
        <f>IF(VLOOKUP(A171,General!B:AT,11,FALSE)=E171,Z171-AB171,AB171-Z171)</f>
        <v>22700</v>
      </c>
    </row>
    <row r="172" spans="1:46" ht="15" customHeight="1" x14ac:dyDescent="0.2">
      <c r="A172" s="1" t="s">
        <v>330</v>
      </c>
      <c r="B172" s="1">
        <v>13</v>
      </c>
      <c r="C172" s="1">
        <v>159722</v>
      </c>
      <c r="D172" s="1">
        <v>127.66796875</v>
      </c>
      <c r="E172" s="1" t="s">
        <v>67</v>
      </c>
      <c r="F172" s="1" t="s">
        <v>315</v>
      </c>
      <c r="G172" s="1" t="s">
        <v>316</v>
      </c>
      <c r="H172" s="1" t="s">
        <v>322</v>
      </c>
      <c r="K172" s="1">
        <v>6</v>
      </c>
      <c r="L172" s="1">
        <v>3</v>
      </c>
      <c r="M172" s="1">
        <v>0</v>
      </c>
      <c r="N172" s="1">
        <v>1</v>
      </c>
      <c r="O172" s="1">
        <v>0</v>
      </c>
      <c r="P172" s="1">
        <v>0</v>
      </c>
      <c r="Q172" s="1">
        <v>0</v>
      </c>
      <c r="R172" s="1">
        <v>0</v>
      </c>
      <c r="S172" s="1">
        <v>96.4</v>
      </c>
      <c r="T172" s="1">
        <v>897</v>
      </c>
      <c r="U172" s="1">
        <v>67</v>
      </c>
      <c r="V172" s="1">
        <v>0</v>
      </c>
      <c r="W172" s="1">
        <v>0</v>
      </c>
      <c r="X172" s="1">
        <v>0</v>
      </c>
      <c r="Y172" s="1">
        <v>28350</v>
      </c>
      <c r="Z172" s="1">
        <v>24800</v>
      </c>
      <c r="AA172" s="1">
        <v>25300</v>
      </c>
      <c r="AB172" s="1">
        <v>27650</v>
      </c>
      <c r="AC172" s="1">
        <v>9</v>
      </c>
      <c r="AD172" s="1">
        <v>10</v>
      </c>
      <c r="AE172" s="1">
        <v>6</v>
      </c>
      <c r="AF172" s="1">
        <v>0</v>
      </c>
      <c r="AG172" s="1">
        <v>3</v>
      </c>
      <c r="AH172" s="1">
        <v>2</v>
      </c>
      <c r="AI172" s="30" t="str">
        <f>VLOOKUP(A172,General!B:AT,19,FALSE)</f>
        <v>Luminosity Gaming</v>
      </c>
      <c r="AJ172" s="1">
        <f>IF(VLOOKUP(A172,General!B:AT,11,FALSE)=E172,1,0)</f>
        <v>1</v>
      </c>
      <c r="AK172" s="1">
        <f t="shared" si="14"/>
        <v>1</v>
      </c>
      <c r="AL172" s="1">
        <f t="shared" si="15"/>
        <v>0</v>
      </c>
      <c r="AM172" s="1">
        <f t="shared" si="16"/>
        <v>3050</v>
      </c>
      <c r="AN172" s="1">
        <f t="shared" si="17"/>
        <v>-2850</v>
      </c>
      <c r="AO172" s="1">
        <f t="shared" si="12"/>
        <v>0</v>
      </c>
      <c r="AP172" s="1">
        <f t="shared" si="13"/>
        <v>1</v>
      </c>
      <c r="AQ172" s="1">
        <f>IF(IF(Y172&gt;AA172,VLOOKUP(A172,General!B:AT,11,FALSE),VLOOKUP(A172,General!B:AT,12,FALSE))=AI172,1,0)</f>
        <v>0</v>
      </c>
      <c r="AR172" s="1">
        <f>IF(VLOOKUP(A172,General!B:AT,11,FALSE)=E172,Y172-AA172,AA172-Y172)</f>
        <v>3050</v>
      </c>
      <c r="AS172" s="1">
        <f>IF(IF(Z172&gt;AB172,VLOOKUP(A172,General!B:AT,11,FALSE),VLOOKUP(A172,General!B:AT,12,FALSE))=AI172,1,0)</f>
        <v>1</v>
      </c>
      <c r="AT172" s="1">
        <f>IF(VLOOKUP(A172,General!B:AT,11,FALSE)=E172,Z172-AB172,AB172-Z172)</f>
        <v>-2850</v>
      </c>
    </row>
    <row r="173" spans="1:46" ht="15" customHeight="1" x14ac:dyDescent="0.2">
      <c r="A173" s="1" t="s">
        <v>330</v>
      </c>
      <c r="B173" s="1">
        <v>14</v>
      </c>
      <c r="C173" s="1">
        <v>176063</v>
      </c>
      <c r="D173" s="1">
        <v>100.367553710938</v>
      </c>
      <c r="E173" s="1" t="s">
        <v>67</v>
      </c>
      <c r="F173" s="1" t="s">
        <v>315</v>
      </c>
      <c r="G173" s="1" t="s">
        <v>321</v>
      </c>
      <c r="H173" s="1" t="s">
        <v>322</v>
      </c>
      <c r="K173" s="1">
        <v>9</v>
      </c>
      <c r="L173" s="1">
        <v>4</v>
      </c>
      <c r="M173" s="1">
        <v>1</v>
      </c>
      <c r="N173" s="1">
        <v>1</v>
      </c>
      <c r="O173" s="1">
        <v>0</v>
      </c>
      <c r="P173" s="1">
        <v>0</v>
      </c>
      <c r="Q173" s="1">
        <v>3</v>
      </c>
      <c r="R173" s="1">
        <v>0</v>
      </c>
      <c r="S173" s="1">
        <v>131.4</v>
      </c>
      <c r="T173" s="1">
        <v>1186</v>
      </c>
      <c r="U173" s="1">
        <v>128</v>
      </c>
      <c r="V173" s="1">
        <v>0</v>
      </c>
      <c r="W173" s="1">
        <v>1</v>
      </c>
      <c r="X173" s="1">
        <v>1</v>
      </c>
      <c r="Y173" s="1">
        <v>18400</v>
      </c>
      <c r="Z173" s="1">
        <v>31350</v>
      </c>
      <c r="AA173" s="1">
        <v>17650</v>
      </c>
      <c r="AB173" s="1">
        <v>19000</v>
      </c>
      <c r="AC173" s="1">
        <v>9</v>
      </c>
      <c r="AD173" s="1">
        <v>9</v>
      </c>
      <c r="AE173" s="1">
        <v>2</v>
      </c>
      <c r="AF173" s="1">
        <v>2</v>
      </c>
      <c r="AG173" s="1">
        <v>1</v>
      </c>
      <c r="AH173" s="1">
        <v>3</v>
      </c>
      <c r="AI173" s="30" t="str">
        <f>VLOOKUP(A173,General!B:AT,19,FALSE)</f>
        <v>Luminosity Gaming</v>
      </c>
      <c r="AJ173" s="1">
        <f>IF(VLOOKUP(A173,General!B:AT,11,FALSE)=E173,1,0)</f>
        <v>1</v>
      </c>
      <c r="AK173" s="1">
        <f t="shared" si="14"/>
        <v>1</v>
      </c>
      <c r="AL173" s="1">
        <f t="shared" si="15"/>
        <v>1</v>
      </c>
      <c r="AM173" s="1">
        <f t="shared" si="16"/>
        <v>750</v>
      </c>
      <c r="AN173" s="1">
        <f t="shared" si="17"/>
        <v>12350</v>
      </c>
      <c r="AO173" s="1">
        <f t="shared" si="12"/>
        <v>0</v>
      </c>
      <c r="AP173" s="1">
        <f t="shared" si="13"/>
        <v>1</v>
      </c>
      <c r="AQ173" s="1">
        <f>IF(IF(Y173&gt;AA173,VLOOKUP(A173,General!B:AT,11,FALSE),VLOOKUP(A173,General!B:AT,12,FALSE))=AI173,1,0)</f>
        <v>0</v>
      </c>
      <c r="AR173" s="1">
        <f>IF(VLOOKUP(A173,General!B:AT,11,FALSE)=E173,Y173-AA173,AA173-Y173)</f>
        <v>750</v>
      </c>
      <c r="AS173" s="1">
        <f>IF(IF(Z173&gt;AB173,VLOOKUP(A173,General!B:AT,11,FALSE),VLOOKUP(A173,General!B:AT,12,FALSE))=AI173,1,0)</f>
        <v>0</v>
      </c>
      <c r="AT173" s="1">
        <f>IF(VLOOKUP(A173,General!B:AT,11,FALSE)=E173,Z173-AB173,AB173-Z173)</f>
        <v>12350</v>
      </c>
    </row>
    <row r="174" spans="1:46" ht="15" customHeight="1" x14ac:dyDescent="0.2">
      <c r="A174" s="1" t="s">
        <v>330</v>
      </c>
      <c r="B174" s="1">
        <v>15</v>
      </c>
      <c r="C174" s="1">
        <v>188916</v>
      </c>
      <c r="D174" s="1">
        <v>178.732177734375</v>
      </c>
      <c r="E174" s="1" t="s">
        <v>67</v>
      </c>
      <c r="F174" s="1" t="s">
        <v>315</v>
      </c>
      <c r="G174" s="1" t="s">
        <v>316</v>
      </c>
      <c r="H174" s="1" t="s">
        <v>322</v>
      </c>
      <c r="K174" s="1">
        <v>6</v>
      </c>
      <c r="L174" s="1">
        <v>3</v>
      </c>
      <c r="M174" s="1">
        <v>0</v>
      </c>
      <c r="N174" s="1">
        <v>1</v>
      </c>
      <c r="O174" s="1">
        <v>0</v>
      </c>
      <c r="P174" s="1">
        <v>0</v>
      </c>
      <c r="Q174" s="1">
        <v>1</v>
      </c>
      <c r="R174" s="1">
        <v>0</v>
      </c>
      <c r="S174" s="1">
        <v>119.6</v>
      </c>
      <c r="T174" s="1">
        <v>1118</v>
      </c>
      <c r="U174" s="1">
        <v>78</v>
      </c>
      <c r="V174" s="1">
        <v>0</v>
      </c>
      <c r="W174" s="1">
        <v>0</v>
      </c>
      <c r="X174" s="1">
        <v>0</v>
      </c>
      <c r="Y174" s="1">
        <v>27050</v>
      </c>
      <c r="Z174" s="1">
        <v>26350</v>
      </c>
      <c r="AA174" s="1">
        <v>16650</v>
      </c>
      <c r="AB174" s="1">
        <v>16250</v>
      </c>
      <c r="AC174" s="1">
        <v>5</v>
      </c>
      <c r="AD174" s="1">
        <v>5</v>
      </c>
      <c r="AE174" s="1">
        <v>4</v>
      </c>
      <c r="AF174" s="1">
        <v>0</v>
      </c>
      <c r="AG174" s="1">
        <v>2</v>
      </c>
      <c r="AH174" s="1">
        <v>0</v>
      </c>
      <c r="AI174" s="30" t="str">
        <f>VLOOKUP(A174,General!B:AT,19,FALSE)</f>
        <v>Luminosity Gaming</v>
      </c>
      <c r="AJ174" s="1">
        <f>IF(VLOOKUP(A174,General!B:AT,11,FALSE)=E174,1,0)</f>
        <v>1</v>
      </c>
      <c r="AK174" s="1">
        <f t="shared" si="14"/>
        <v>1</v>
      </c>
      <c r="AL174" s="1">
        <f t="shared" si="15"/>
        <v>1</v>
      </c>
      <c r="AM174" s="1">
        <f t="shared" si="16"/>
        <v>10400</v>
      </c>
      <c r="AN174" s="1">
        <f t="shared" si="17"/>
        <v>10100</v>
      </c>
      <c r="AO174" s="1">
        <f t="shared" si="12"/>
        <v>0</v>
      </c>
      <c r="AP174" s="1">
        <f t="shared" si="13"/>
        <v>1</v>
      </c>
      <c r="AQ174" s="1">
        <f>IF(IF(Y174&gt;AA174,VLOOKUP(A174,General!B:AT,11,FALSE),VLOOKUP(A174,General!B:AT,12,FALSE))=AI174,1,0)</f>
        <v>0</v>
      </c>
      <c r="AR174" s="1">
        <f>IF(VLOOKUP(A174,General!B:AT,11,FALSE)=E174,Y174-AA174,AA174-Y174)</f>
        <v>10400</v>
      </c>
      <c r="AS174" s="1">
        <f>IF(IF(Z174&gt;AB174,VLOOKUP(A174,General!B:AT,11,FALSE),VLOOKUP(A174,General!B:AT,12,FALSE))=AI174,1,0)</f>
        <v>0</v>
      </c>
      <c r="AT174" s="1">
        <f>IF(VLOOKUP(A174,General!B:AT,11,FALSE)=E174,Z174-AB174,AB174-Z174)</f>
        <v>10100</v>
      </c>
    </row>
    <row r="175" spans="1:46" x14ac:dyDescent="0.2">
      <c r="A175" s="1" t="s">
        <v>330</v>
      </c>
      <c r="B175" s="1">
        <v>16</v>
      </c>
      <c r="C175" s="1">
        <v>211786</v>
      </c>
      <c r="D175" s="1">
        <v>107.143676757813</v>
      </c>
      <c r="E175" s="1" t="s">
        <v>67</v>
      </c>
      <c r="F175" s="1" t="s">
        <v>319</v>
      </c>
      <c r="G175" s="1" t="s">
        <v>324</v>
      </c>
      <c r="H175" s="1" t="s">
        <v>317</v>
      </c>
      <c r="K175" s="1">
        <v>8</v>
      </c>
      <c r="L175" s="1">
        <v>5</v>
      </c>
      <c r="M175" s="1">
        <v>0</v>
      </c>
      <c r="N175" s="1">
        <v>1</v>
      </c>
      <c r="O175" s="1">
        <v>0</v>
      </c>
      <c r="P175" s="1">
        <v>0</v>
      </c>
      <c r="Q175" s="1">
        <v>0</v>
      </c>
      <c r="R175" s="1">
        <v>0</v>
      </c>
      <c r="S175" s="1">
        <v>146.9</v>
      </c>
      <c r="T175" s="1">
        <v>1275</v>
      </c>
      <c r="U175" s="1">
        <v>194</v>
      </c>
      <c r="V175" s="1">
        <v>0</v>
      </c>
      <c r="W175" s="1">
        <v>1</v>
      </c>
      <c r="X175" s="1">
        <v>0</v>
      </c>
      <c r="Y175" s="1">
        <v>4000</v>
      </c>
      <c r="Z175" s="1">
        <v>4300</v>
      </c>
      <c r="AA175" s="1">
        <v>4000</v>
      </c>
      <c r="AB175" s="1">
        <v>4300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1">
        <v>0</v>
      </c>
      <c r="AI175" s="30" t="str">
        <f>VLOOKUP(A175,General!B:AT,19,FALSE)</f>
        <v>Luminosity Gaming</v>
      </c>
      <c r="AJ175" s="1">
        <f>IF(VLOOKUP(A175,General!B:AT,11,FALSE)=E175,1,0)</f>
        <v>1</v>
      </c>
      <c r="AK175" s="1">
        <f t="shared" si="14"/>
        <v>0</v>
      </c>
      <c r="AL175" s="1">
        <f t="shared" si="15"/>
        <v>0</v>
      </c>
      <c r="AM175" s="1">
        <f t="shared" si="16"/>
        <v>0</v>
      </c>
      <c r="AN175" s="1">
        <f t="shared" si="17"/>
        <v>0</v>
      </c>
      <c r="AO175" s="1">
        <f t="shared" si="12"/>
        <v>0</v>
      </c>
      <c r="AP175" s="1">
        <f t="shared" si="13"/>
        <v>0</v>
      </c>
      <c r="AQ175" s="1">
        <f>IF(IF(Y175&gt;AA175,VLOOKUP(A175,General!B:AT,11,FALSE),VLOOKUP(A175,General!B:AT,12,FALSE))=AI175,1,0)</f>
        <v>1</v>
      </c>
      <c r="AR175" s="1">
        <f>IF(VLOOKUP(A175,General!B:AT,11,FALSE)=E175,Y175-AA175,AA175-Y175)</f>
        <v>0</v>
      </c>
      <c r="AS175" s="1">
        <f>IF(IF(Z175&gt;AB175,VLOOKUP(A175,General!B:AT,11,FALSE),VLOOKUP(A175,General!B:AT,12,FALSE))=AI175,1,0)</f>
        <v>1</v>
      </c>
      <c r="AT175" s="1">
        <f>IF(VLOOKUP(A175,General!B:AT,11,FALSE)=E175,Z175-AB175,AB175-Z175)</f>
        <v>0</v>
      </c>
    </row>
    <row r="176" spans="1:46" ht="15" customHeight="1" x14ac:dyDescent="0.2">
      <c r="A176" s="1" t="s">
        <v>330</v>
      </c>
      <c r="B176" s="1">
        <v>17</v>
      </c>
      <c r="C176" s="1">
        <v>225510</v>
      </c>
      <c r="D176" s="1">
        <v>107.0107421875</v>
      </c>
      <c r="E176" s="1" t="s">
        <v>67</v>
      </c>
      <c r="F176" s="1" t="s">
        <v>319</v>
      </c>
      <c r="G176" s="1" t="s">
        <v>324</v>
      </c>
      <c r="H176" s="1" t="s">
        <v>320</v>
      </c>
      <c r="I176" s="1" t="s">
        <v>319</v>
      </c>
      <c r="J176" s="1" t="s">
        <v>67</v>
      </c>
      <c r="K176" s="1">
        <v>8</v>
      </c>
      <c r="L176" s="1">
        <v>1</v>
      </c>
      <c r="M176" s="1">
        <v>2</v>
      </c>
      <c r="N176" s="1">
        <v>1</v>
      </c>
      <c r="O176" s="1">
        <v>0</v>
      </c>
      <c r="P176" s="1">
        <v>0</v>
      </c>
      <c r="Q176" s="1">
        <v>2</v>
      </c>
      <c r="R176" s="1">
        <v>0</v>
      </c>
      <c r="S176" s="1">
        <v>119.8</v>
      </c>
      <c r="T176" s="1">
        <v>1079</v>
      </c>
      <c r="U176" s="1">
        <v>119</v>
      </c>
      <c r="V176" s="1">
        <v>0</v>
      </c>
      <c r="W176" s="1">
        <v>0</v>
      </c>
      <c r="X176" s="1">
        <v>0</v>
      </c>
      <c r="Y176" s="1">
        <v>8600</v>
      </c>
      <c r="Z176" s="1">
        <v>18350</v>
      </c>
      <c r="AA176" s="1">
        <v>18750</v>
      </c>
      <c r="AB176" s="1">
        <v>6950</v>
      </c>
      <c r="AC176" s="1">
        <v>8</v>
      </c>
      <c r="AD176" s="1">
        <v>3</v>
      </c>
      <c r="AE176" s="1">
        <v>3</v>
      </c>
      <c r="AF176" s="1">
        <v>0</v>
      </c>
      <c r="AG176" s="1">
        <v>4</v>
      </c>
      <c r="AH176" s="1">
        <v>0</v>
      </c>
      <c r="AI176" s="30" t="str">
        <f>VLOOKUP(A176,General!B:AT,19,FALSE)</f>
        <v>Luminosity Gaming</v>
      </c>
      <c r="AJ176" s="1">
        <f>IF(VLOOKUP(A176,General!B:AT,11,FALSE)=E176,1,0)</f>
        <v>1</v>
      </c>
      <c r="AK176" s="1">
        <f t="shared" si="14"/>
        <v>0</v>
      </c>
      <c r="AL176" s="1">
        <f t="shared" si="15"/>
        <v>1</v>
      </c>
      <c r="AM176" s="1">
        <f t="shared" si="16"/>
        <v>-10150</v>
      </c>
      <c r="AN176" s="1">
        <f t="shared" si="17"/>
        <v>11400</v>
      </c>
      <c r="AO176" s="1">
        <f t="shared" si="12"/>
        <v>0</v>
      </c>
      <c r="AP176" s="1">
        <f t="shared" si="13"/>
        <v>0</v>
      </c>
      <c r="AQ176" s="1">
        <f>IF(IF(Y176&gt;AA176,VLOOKUP(A176,General!B:AT,11,FALSE),VLOOKUP(A176,General!B:AT,12,FALSE))=AI176,1,0)</f>
        <v>1</v>
      </c>
      <c r="AR176" s="1">
        <f>IF(VLOOKUP(A176,General!B:AT,11,FALSE)=E176,Y176-AA176,AA176-Y176)</f>
        <v>-10150</v>
      </c>
      <c r="AS176" s="1">
        <f>IF(IF(Z176&gt;AB176,VLOOKUP(A176,General!B:AT,11,FALSE),VLOOKUP(A176,General!B:AT,12,FALSE))=AI176,1,0)</f>
        <v>0</v>
      </c>
      <c r="AT176" s="1">
        <f>IF(VLOOKUP(A176,General!B:AT,11,FALSE)=E176,Z176-AB176,AB176-Z176)</f>
        <v>11400</v>
      </c>
    </row>
    <row r="177" spans="1:46" ht="15" customHeight="1" x14ac:dyDescent="0.2">
      <c r="A177" s="1" t="s">
        <v>330</v>
      </c>
      <c r="B177" s="1">
        <v>18</v>
      </c>
      <c r="C177" s="1">
        <v>239212</v>
      </c>
      <c r="D177" s="1">
        <v>84.15478515625</v>
      </c>
      <c r="E177" s="1" t="s">
        <v>67</v>
      </c>
      <c r="F177" s="1" t="s">
        <v>319</v>
      </c>
      <c r="G177" s="1" t="s">
        <v>324</v>
      </c>
      <c r="H177" s="1" t="s">
        <v>320</v>
      </c>
      <c r="I177" s="1" t="s">
        <v>319</v>
      </c>
      <c r="J177" s="1" t="s">
        <v>67</v>
      </c>
      <c r="K177" s="1">
        <v>6</v>
      </c>
      <c r="L177" s="1">
        <v>2</v>
      </c>
      <c r="M177" s="1">
        <v>2</v>
      </c>
      <c r="N177" s="1">
        <v>0</v>
      </c>
      <c r="O177" s="1">
        <v>0</v>
      </c>
      <c r="P177" s="1">
        <v>0</v>
      </c>
      <c r="Q177" s="1">
        <v>1</v>
      </c>
      <c r="R177" s="1">
        <v>0</v>
      </c>
      <c r="S177" s="1">
        <v>81</v>
      </c>
      <c r="T177" s="1">
        <v>756</v>
      </c>
      <c r="U177" s="1">
        <v>54</v>
      </c>
      <c r="V177" s="1">
        <v>0</v>
      </c>
      <c r="W177" s="1">
        <v>1</v>
      </c>
      <c r="X177" s="1">
        <v>0</v>
      </c>
      <c r="Y177" s="1">
        <v>12050</v>
      </c>
      <c r="Z177" s="1">
        <v>17650</v>
      </c>
      <c r="AA177" s="1">
        <v>19450</v>
      </c>
      <c r="AB177" s="1">
        <v>1300</v>
      </c>
      <c r="AC177" s="1">
        <v>0</v>
      </c>
      <c r="AD177" s="1">
        <v>4</v>
      </c>
      <c r="AE177" s="1">
        <v>4</v>
      </c>
      <c r="AF177" s="1">
        <v>0</v>
      </c>
      <c r="AG177" s="1">
        <v>1</v>
      </c>
      <c r="AH177" s="1">
        <v>0</v>
      </c>
      <c r="AI177" s="30" t="str">
        <f>VLOOKUP(A177,General!B:AT,19,FALSE)</f>
        <v>Luminosity Gaming</v>
      </c>
      <c r="AJ177" s="1">
        <f>IF(VLOOKUP(A177,General!B:AT,11,FALSE)=E177,1,0)</f>
        <v>1</v>
      </c>
      <c r="AK177" s="1">
        <f t="shared" si="14"/>
        <v>0</v>
      </c>
      <c r="AL177" s="1">
        <f t="shared" si="15"/>
        <v>1</v>
      </c>
      <c r="AM177" s="1">
        <f t="shared" si="16"/>
        <v>-7400</v>
      </c>
      <c r="AN177" s="1">
        <f t="shared" si="17"/>
        <v>16350</v>
      </c>
      <c r="AO177" s="1">
        <f t="shared" si="12"/>
        <v>0</v>
      </c>
      <c r="AP177" s="1">
        <f t="shared" si="13"/>
        <v>0</v>
      </c>
      <c r="AQ177" s="1">
        <f>IF(IF(Y177&gt;AA177,VLOOKUP(A177,General!B:AT,11,FALSE),VLOOKUP(A177,General!B:AT,12,FALSE))=AI177,1,0)</f>
        <v>1</v>
      </c>
      <c r="AR177" s="1">
        <f>IF(VLOOKUP(A177,General!B:AT,11,FALSE)=E177,Y177-AA177,AA177-Y177)</f>
        <v>-7400</v>
      </c>
      <c r="AS177" s="1">
        <f>IF(IF(Z177&gt;AB177,VLOOKUP(A177,General!B:AT,11,FALSE),VLOOKUP(A177,General!B:AT,12,FALSE))=AI177,1,0)</f>
        <v>0</v>
      </c>
      <c r="AT177" s="1">
        <f>IF(VLOOKUP(A177,General!B:AT,11,FALSE)=E177,Z177-AB177,AB177-Z177)</f>
        <v>16350</v>
      </c>
    </row>
    <row r="178" spans="1:46" ht="15" customHeight="1" x14ac:dyDescent="0.2">
      <c r="A178" s="1" t="s">
        <v>330</v>
      </c>
      <c r="B178" s="1">
        <v>19</v>
      </c>
      <c r="C178" s="1">
        <v>249992</v>
      </c>
      <c r="D178" s="1">
        <v>101.345825195313</v>
      </c>
      <c r="E178" s="1" t="s">
        <v>67</v>
      </c>
      <c r="F178" s="1" t="s">
        <v>319</v>
      </c>
      <c r="G178" s="1" t="s">
        <v>324</v>
      </c>
      <c r="H178" s="1" t="s">
        <v>322</v>
      </c>
      <c r="K178" s="1">
        <v>5</v>
      </c>
      <c r="L178" s="1">
        <v>5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90.8</v>
      </c>
      <c r="T178" s="1">
        <v>801</v>
      </c>
      <c r="U178" s="1">
        <v>93</v>
      </c>
      <c r="V178" s="1">
        <v>1</v>
      </c>
      <c r="W178" s="1">
        <v>1</v>
      </c>
      <c r="X178" s="1">
        <v>0</v>
      </c>
      <c r="Y178" s="1">
        <v>23850</v>
      </c>
      <c r="Z178" s="1">
        <v>21700</v>
      </c>
      <c r="AA178" s="1">
        <v>26100</v>
      </c>
      <c r="AB178" s="1">
        <v>24550</v>
      </c>
      <c r="AC178" s="1">
        <v>8</v>
      </c>
      <c r="AD178" s="1">
        <v>6</v>
      </c>
      <c r="AE178" s="1">
        <v>5</v>
      </c>
      <c r="AF178" s="1">
        <v>0</v>
      </c>
      <c r="AG178" s="1">
        <v>1</v>
      </c>
      <c r="AH178" s="1">
        <v>0</v>
      </c>
      <c r="AI178" s="30" t="str">
        <f>VLOOKUP(A178,General!B:AT,19,FALSE)</f>
        <v>Luminosity Gaming</v>
      </c>
      <c r="AJ178" s="1">
        <f>IF(VLOOKUP(A178,General!B:AT,11,FALSE)=E178,1,0)</f>
        <v>1</v>
      </c>
      <c r="AK178" s="1">
        <f t="shared" si="14"/>
        <v>0</v>
      </c>
      <c r="AL178" s="1">
        <f t="shared" si="15"/>
        <v>0</v>
      </c>
      <c r="AM178" s="1">
        <f t="shared" si="16"/>
        <v>-2250</v>
      </c>
      <c r="AN178" s="1">
        <f t="shared" si="17"/>
        <v>-2850</v>
      </c>
      <c r="AO178" s="1">
        <f t="shared" si="12"/>
        <v>0</v>
      </c>
      <c r="AP178" s="1">
        <f t="shared" si="13"/>
        <v>0</v>
      </c>
      <c r="AQ178" s="1">
        <f>IF(IF(Y178&gt;AA178,VLOOKUP(A178,General!B:AT,11,FALSE),VLOOKUP(A178,General!B:AT,12,FALSE))=AI178,1,0)</f>
        <v>1</v>
      </c>
      <c r="AR178" s="1">
        <f>IF(VLOOKUP(A178,General!B:AT,11,FALSE)=E178,Y178-AA178,AA178-Y178)</f>
        <v>-2250</v>
      </c>
      <c r="AS178" s="1">
        <f>IF(IF(Z178&gt;AB178,VLOOKUP(A178,General!B:AT,11,FALSE),VLOOKUP(A178,General!B:AT,12,FALSE))=AI178,1,0)</f>
        <v>1</v>
      </c>
      <c r="AT178" s="1">
        <f>IF(VLOOKUP(A178,General!B:AT,11,FALSE)=E178,Z178-AB178,AB178-Z178)</f>
        <v>-2850</v>
      </c>
    </row>
    <row r="179" spans="1:46" ht="15" customHeight="1" x14ac:dyDescent="0.2">
      <c r="A179" s="1" t="s">
        <v>330</v>
      </c>
      <c r="B179" s="1">
        <v>20</v>
      </c>
      <c r="C179" s="1">
        <v>262968</v>
      </c>
      <c r="D179" s="1">
        <v>83.818115234375</v>
      </c>
      <c r="E179" s="1" t="s">
        <v>67</v>
      </c>
      <c r="F179" s="1" t="s">
        <v>319</v>
      </c>
      <c r="G179" s="1" t="s">
        <v>324</v>
      </c>
      <c r="H179" s="1" t="s">
        <v>322</v>
      </c>
      <c r="K179" s="1">
        <v>8</v>
      </c>
      <c r="L179" s="1">
        <v>8</v>
      </c>
      <c r="M179" s="1">
        <v>0</v>
      </c>
      <c r="N179" s="1">
        <v>0</v>
      </c>
      <c r="O179" s="1">
        <v>0</v>
      </c>
      <c r="P179" s="1">
        <v>0</v>
      </c>
      <c r="Q179" s="1">
        <v>2</v>
      </c>
      <c r="R179" s="1">
        <v>0</v>
      </c>
      <c r="S179" s="1">
        <v>108.5</v>
      </c>
      <c r="T179" s="1">
        <v>973</v>
      </c>
      <c r="U179" s="1">
        <v>112</v>
      </c>
      <c r="V179" s="1">
        <v>0</v>
      </c>
      <c r="W179" s="1">
        <v>1</v>
      </c>
      <c r="X179" s="1">
        <v>0</v>
      </c>
      <c r="Y179" s="1">
        <v>15400</v>
      </c>
      <c r="Z179" s="1">
        <v>27550</v>
      </c>
      <c r="AA179" s="1">
        <v>37900</v>
      </c>
      <c r="AB179" s="1">
        <v>24000</v>
      </c>
      <c r="AC179" s="1">
        <v>6</v>
      </c>
      <c r="AD179" s="1">
        <v>5</v>
      </c>
      <c r="AE179" s="1">
        <v>2</v>
      </c>
      <c r="AF179" s="1">
        <v>0</v>
      </c>
      <c r="AG179" s="1">
        <v>2</v>
      </c>
      <c r="AH179" s="1">
        <v>0</v>
      </c>
      <c r="AI179" s="30" t="str">
        <f>VLOOKUP(A179,General!B:AT,19,FALSE)</f>
        <v>Luminosity Gaming</v>
      </c>
      <c r="AJ179" s="1">
        <f>IF(VLOOKUP(A179,General!B:AT,11,FALSE)=E179,1,0)</f>
        <v>1</v>
      </c>
      <c r="AK179" s="1">
        <f t="shared" si="14"/>
        <v>0</v>
      </c>
      <c r="AL179" s="1">
        <f t="shared" si="15"/>
        <v>1</v>
      </c>
      <c r="AM179" s="1">
        <f t="shared" si="16"/>
        <v>-22500</v>
      </c>
      <c r="AN179" s="1">
        <f t="shared" si="17"/>
        <v>3550</v>
      </c>
      <c r="AO179" s="1">
        <f t="shared" si="12"/>
        <v>0</v>
      </c>
      <c r="AP179" s="1">
        <f t="shared" si="13"/>
        <v>0</v>
      </c>
      <c r="AQ179" s="1">
        <f>IF(IF(Y179&gt;AA179,VLOOKUP(A179,General!B:AT,11,FALSE),VLOOKUP(A179,General!B:AT,12,FALSE))=AI179,1,0)</f>
        <v>1</v>
      </c>
      <c r="AR179" s="1">
        <f>IF(VLOOKUP(A179,General!B:AT,11,FALSE)=E179,Y179-AA179,AA179-Y179)</f>
        <v>-22500</v>
      </c>
      <c r="AS179" s="1">
        <f>IF(IF(Z179&gt;AB179,VLOOKUP(A179,General!B:AT,11,FALSE),VLOOKUP(A179,General!B:AT,12,FALSE))=AI179,1,0)</f>
        <v>0</v>
      </c>
      <c r="AT179" s="1">
        <f>IF(VLOOKUP(A179,General!B:AT,11,FALSE)=E179,Z179-AB179,AB179-Z179)</f>
        <v>3550</v>
      </c>
    </row>
    <row r="180" spans="1:46" ht="15" customHeight="1" x14ac:dyDescent="0.2">
      <c r="A180" s="1" t="s">
        <v>330</v>
      </c>
      <c r="B180" s="1">
        <v>21</v>
      </c>
      <c r="C180" s="1">
        <v>273703</v>
      </c>
      <c r="D180" s="1">
        <v>159.295654296875</v>
      </c>
      <c r="E180" s="1" t="s">
        <v>67</v>
      </c>
      <c r="F180" s="1" t="s">
        <v>319</v>
      </c>
      <c r="G180" s="1" t="s">
        <v>324</v>
      </c>
      <c r="H180" s="1" t="s">
        <v>322</v>
      </c>
      <c r="K180" s="1">
        <v>6</v>
      </c>
      <c r="L180" s="1">
        <v>2</v>
      </c>
      <c r="M180" s="1">
        <v>2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136.9</v>
      </c>
      <c r="T180" s="1">
        <v>1228</v>
      </c>
      <c r="U180" s="1">
        <v>101</v>
      </c>
      <c r="V180" s="1">
        <v>1</v>
      </c>
      <c r="W180" s="1">
        <v>1</v>
      </c>
      <c r="X180" s="1">
        <v>0</v>
      </c>
      <c r="Y180" s="1">
        <v>18800</v>
      </c>
      <c r="Z180" s="1">
        <v>20600</v>
      </c>
      <c r="AA180" s="1">
        <v>43050</v>
      </c>
      <c r="AB180" s="1">
        <v>19700</v>
      </c>
      <c r="AC180" s="1">
        <v>8</v>
      </c>
      <c r="AD180" s="1">
        <v>7</v>
      </c>
      <c r="AE180" s="1">
        <v>6</v>
      </c>
      <c r="AF180" s="1">
        <v>2</v>
      </c>
      <c r="AG180" s="1">
        <v>5</v>
      </c>
      <c r="AH180" s="1">
        <v>0</v>
      </c>
      <c r="AI180" s="30" t="str">
        <f>VLOOKUP(A180,General!B:AT,19,FALSE)</f>
        <v>Luminosity Gaming</v>
      </c>
      <c r="AJ180" s="1">
        <f>IF(VLOOKUP(A180,General!B:AT,11,FALSE)=E180,1,0)</f>
        <v>1</v>
      </c>
      <c r="AK180" s="1">
        <f t="shared" si="14"/>
        <v>0</v>
      </c>
      <c r="AL180" s="1">
        <f t="shared" si="15"/>
        <v>1</v>
      </c>
      <c r="AM180" s="1">
        <f t="shared" si="16"/>
        <v>-24250</v>
      </c>
      <c r="AN180" s="1">
        <f t="shared" si="17"/>
        <v>900</v>
      </c>
      <c r="AO180" s="1">
        <f t="shared" si="12"/>
        <v>0</v>
      </c>
      <c r="AP180" s="1">
        <f t="shared" si="13"/>
        <v>0</v>
      </c>
      <c r="AQ180" s="1">
        <f>IF(IF(Y180&gt;AA180,VLOOKUP(A180,General!B:AT,11,FALSE),VLOOKUP(A180,General!B:AT,12,FALSE))=AI180,1,0)</f>
        <v>1</v>
      </c>
      <c r="AR180" s="1">
        <f>IF(VLOOKUP(A180,General!B:AT,11,FALSE)=E180,Y180-AA180,AA180-Y180)</f>
        <v>-24250</v>
      </c>
      <c r="AS180" s="1">
        <f>IF(IF(Z180&gt;AB180,VLOOKUP(A180,General!B:AT,11,FALSE),VLOOKUP(A180,General!B:AT,12,FALSE))=AI180,1,0)</f>
        <v>0</v>
      </c>
      <c r="AT180" s="1">
        <f>IF(VLOOKUP(A180,General!B:AT,11,FALSE)=E180,Z180-AB180,AB180-Z180)</f>
        <v>900</v>
      </c>
    </row>
    <row r="181" spans="1:46" ht="15" customHeight="1" x14ac:dyDescent="0.2">
      <c r="A181" s="1" t="s">
        <v>330</v>
      </c>
      <c r="B181" s="1">
        <v>22</v>
      </c>
      <c r="C181" s="1">
        <v>294086</v>
      </c>
      <c r="D181" s="1">
        <v>158.09033203125</v>
      </c>
      <c r="E181" s="1" t="s">
        <v>51</v>
      </c>
      <c r="F181" s="1" t="s">
        <v>315</v>
      </c>
      <c r="G181" s="1" t="s">
        <v>321</v>
      </c>
      <c r="H181" s="1" t="s">
        <v>322</v>
      </c>
      <c r="K181" s="1">
        <v>8</v>
      </c>
      <c r="L181" s="1">
        <v>4</v>
      </c>
      <c r="M181" s="1">
        <v>2</v>
      </c>
      <c r="N181" s="1">
        <v>0</v>
      </c>
      <c r="O181" s="1">
        <v>0</v>
      </c>
      <c r="P181" s="1">
        <v>0</v>
      </c>
      <c r="Q181" s="1">
        <v>2</v>
      </c>
      <c r="R181" s="1">
        <v>0</v>
      </c>
      <c r="S181" s="1">
        <v>121.3</v>
      </c>
      <c r="T181" s="1">
        <v>1086</v>
      </c>
      <c r="U181" s="1">
        <v>127</v>
      </c>
      <c r="V181" s="1">
        <v>0</v>
      </c>
      <c r="W181" s="1">
        <v>1</v>
      </c>
      <c r="X181" s="1">
        <v>1</v>
      </c>
      <c r="Y181" s="1">
        <v>18000</v>
      </c>
      <c r="Z181" s="1">
        <v>27750</v>
      </c>
      <c r="AA181" s="1">
        <v>44550</v>
      </c>
      <c r="AB181" s="1">
        <v>25650</v>
      </c>
      <c r="AC181" s="1">
        <v>7</v>
      </c>
      <c r="AD181" s="1">
        <v>8</v>
      </c>
      <c r="AE181" s="1">
        <v>4</v>
      </c>
      <c r="AF181" s="1">
        <v>0</v>
      </c>
      <c r="AG181" s="1">
        <v>4</v>
      </c>
      <c r="AH181" s="1">
        <v>2</v>
      </c>
      <c r="AI181" s="30" t="str">
        <f>VLOOKUP(A181,General!B:AT,19,FALSE)</f>
        <v>Luminosity Gaming</v>
      </c>
      <c r="AJ181" s="1">
        <f>IF(VLOOKUP(A181,General!B:AT,11,FALSE)=E181,1,0)</f>
        <v>0</v>
      </c>
      <c r="AK181" s="1">
        <f t="shared" si="14"/>
        <v>0</v>
      </c>
      <c r="AL181" s="1">
        <f t="shared" si="15"/>
        <v>1</v>
      </c>
      <c r="AM181" s="1">
        <f t="shared" si="16"/>
        <v>-26550</v>
      </c>
      <c r="AN181" s="1">
        <f t="shared" si="17"/>
        <v>2100</v>
      </c>
      <c r="AO181" s="1">
        <f t="shared" si="12"/>
        <v>1</v>
      </c>
      <c r="AP181" s="1">
        <f t="shared" si="13"/>
        <v>1</v>
      </c>
      <c r="AQ181" s="1">
        <f>IF(IF(Y181&gt;AA181,VLOOKUP(A181,General!B:AT,11,FALSE),VLOOKUP(A181,General!B:AT,12,FALSE))=AI181,1,0)</f>
        <v>1</v>
      </c>
      <c r="AR181" s="1">
        <f>IF(VLOOKUP(A181,General!B:AT,11,FALSE)=E181,Y181-AA181,AA181-Y181)</f>
        <v>26550</v>
      </c>
      <c r="AS181" s="1">
        <f>IF(IF(Z181&gt;AB181,VLOOKUP(A181,General!B:AT,11,FALSE),VLOOKUP(A181,General!B:AT,12,FALSE))=AI181,1,0)</f>
        <v>0</v>
      </c>
      <c r="AT181" s="1">
        <f>IF(VLOOKUP(A181,General!B:AT,11,FALSE)=E181,Z181-AB181,AB181-Z181)</f>
        <v>-2100</v>
      </c>
    </row>
    <row r="182" spans="1:46" ht="15" customHeight="1" x14ac:dyDescent="0.2">
      <c r="A182" s="1" t="s">
        <v>330</v>
      </c>
      <c r="B182" s="1">
        <v>23</v>
      </c>
      <c r="C182" s="1">
        <v>314317</v>
      </c>
      <c r="D182" s="1">
        <v>137.61328125</v>
      </c>
      <c r="E182" s="1" t="s">
        <v>51</v>
      </c>
      <c r="F182" s="1" t="s">
        <v>315</v>
      </c>
      <c r="G182" s="1" t="s">
        <v>316</v>
      </c>
      <c r="H182" s="1" t="s">
        <v>322</v>
      </c>
      <c r="K182" s="1">
        <v>8</v>
      </c>
      <c r="L182" s="1">
        <v>2</v>
      </c>
      <c r="M182" s="1">
        <v>1</v>
      </c>
      <c r="N182" s="1">
        <v>0</v>
      </c>
      <c r="O182" s="1">
        <v>1</v>
      </c>
      <c r="P182" s="1">
        <v>0</v>
      </c>
      <c r="Q182" s="1">
        <v>1</v>
      </c>
      <c r="R182" s="1">
        <v>0</v>
      </c>
      <c r="S182" s="1">
        <v>113.1</v>
      </c>
      <c r="T182" s="1">
        <v>983</v>
      </c>
      <c r="U182" s="1">
        <v>148</v>
      </c>
      <c r="V182" s="1">
        <v>0</v>
      </c>
      <c r="W182" s="1">
        <v>0</v>
      </c>
      <c r="X182" s="1">
        <v>0</v>
      </c>
      <c r="Y182" s="1">
        <v>20450</v>
      </c>
      <c r="Z182" s="1">
        <v>24650</v>
      </c>
      <c r="AA182" s="1">
        <v>40050</v>
      </c>
      <c r="AB182" s="1">
        <v>29500</v>
      </c>
      <c r="AC182" s="1">
        <v>14</v>
      </c>
      <c r="AD182" s="1">
        <v>8</v>
      </c>
      <c r="AE182" s="1">
        <v>5</v>
      </c>
      <c r="AF182" s="1">
        <v>0</v>
      </c>
      <c r="AG182" s="1">
        <v>4</v>
      </c>
      <c r="AH182" s="1">
        <v>2</v>
      </c>
      <c r="AI182" s="30" t="str">
        <f>VLOOKUP(A182,General!B:AT,19,FALSE)</f>
        <v>Luminosity Gaming</v>
      </c>
      <c r="AJ182" s="1">
        <f>IF(VLOOKUP(A182,General!B:AT,11,FALSE)=E182,1,0)</f>
        <v>0</v>
      </c>
      <c r="AK182" s="1">
        <f t="shared" si="14"/>
        <v>0</v>
      </c>
      <c r="AL182" s="1">
        <f t="shared" si="15"/>
        <v>0</v>
      </c>
      <c r="AM182" s="1">
        <f t="shared" si="16"/>
        <v>-19600</v>
      </c>
      <c r="AN182" s="1">
        <f t="shared" si="17"/>
        <v>-4850</v>
      </c>
      <c r="AO182" s="1">
        <f t="shared" si="12"/>
        <v>1</v>
      </c>
      <c r="AP182" s="1">
        <f t="shared" si="13"/>
        <v>1</v>
      </c>
      <c r="AQ182" s="1">
        <f>IF(IF(Y182&gt;AA182,VLOOKUP(A182,General!B:AT,11,FALSE),VLOOKUP(A182,General!B:AT,12,FALSE))=AI182,1,0)</f>
        <v>1</v>
      </c>
      <c r="AR182" s="1">
        <f>IF(VLOOKUP(A182,General!B:AT,11,FALSE)=E182,Y182-AA182,AA182-Y182)</f>
        <v>19600</v>
      </c>
      <c r="AS182" s="1">
        <f>IF(IF(Z182&gt;AB182,VLOOKUP(A182,General!B:AT,11,FALSE),VLOOKUP(A182,General!B:AT,12,FALSE))=AI182,1,0)</f>
        <v>1</v>
      </c>
      <c r="AT182" s="1">
        <f>IF(VLOOKUP(A182,General!B:AT,11,FALSE)=E182,Z182-AB182,AB182-Z182)</f>
        <v>4850</v>
      </c>
    </row>
    <row r="183" spans="1:46" ht="15" customHeight="1" x14ac:dyDescent="0.2">
      <c r="A183" s="1" t="s">
        <v>330</v>
      </c>
      <c r="B183" s="1">
        <v>24</v>
      </c>
      <c r="C183" s="1">
        <v>331931</v>
      </c>
      <c r="D183" s="1">
        <v>156.74462890625</v>
      </c>
      <c r="E183" s="1" t="s">
        <v>51</v>
      </c>
      <c r="F183" s="1" t="s">
        <v>315</v>
      </c>
      <c r="G183" s="1" t="s">
        <v>321</v>
      </c>
      <c r="H183" s="1" t="s">
        <v>322</v>
      </c>
      <c r="K183" s="1">
        <v>6</v>
      </c>
      <c r="L183" s="1">
        <v>4</v>
      </c>
      <c r="M183" s="1">
        <v>1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91.9</v>
      </c>
      <c r="T183" s="1">
        <v>868</v>
      </c>
      <c r="U183" s="1">
        <v>51</v>
      </c>
      <c r="V183" s="1">
        <v>0</v>
      </c>
      <c r="W183" s="1">
        <v>1</v>
      </c>
      <c r="X183" s="1">
        <v>1</v>
      </c>
      <c r="Y183" s="1">
        <v>19950</v>
      </c>
      <c r="Z183" s="1">
        <v>23850</v>
      </c>
      <c r="AA183" s="1">
        <v>23900</v>
      </c>
      <c r="AB183" s="1">
        <v>29700</v>
      </c>
      <c r="AC183" s="1">
        <v>12</v>
      </c>
      <c r="AD183" s="1">
        <v>8</v>
      </c>
      <c r="AE183" s="1">
        <v>1</v>
      </c>
      <c r="AF183" s="1">
        <v>1</v>
      </c>
      <c r="AG183" s="1">
        <v>0</v>
      </c>
      <c r="AH183" s="1">
        <v>3</v>
      </c>
      <c r="AI183" s="30" t="str">
        <f>VLOOKUP(A183,General!B:AT,19,FALSE)</f>
        <v>Luminosity Gaming</v>
      </c>
      <c r="AJ183" s="1">
        <f>IF(VLOOKUP(A183,General!B:AT,11,FALSE)=E183,1,0)</f>
        <v>0</v>
      </c>
      <c r="AK183" s="1">
        <f t="shared" si="14"/>
        <v>0</v>
      </c>
      <c r="AL183" s="1">
        <f t="shared" si="15"/>
        <v>0</v>
      </c>
      <c r="AM183" s="1">
        <f t="shared" si="16"/>
        <v>-3950</v>
      </c>
      <c r="AN183" s="1">
        <f t="shared" si="17"/>
        <v>-5850</v>
      </c>
      <c r="AO183" s="1">
        <f t="shared" si="12"/>
        <v>1</v>
      </c>
      <c r="AP183" s="1">
        <f t="shared" si="13"/>
        <v>1</v>
      </c>
      <c r="AQ183" s="1">
        <f>IF(IF(Y183&gt;AA183,VLOOKUP(A183,General!B:AT,11,FALSE),VLOOKUP(A183,General!B:AT,12,FALSE))=AI183,1,0)</f>
        <v>1</v>
      </c>
      <c r="AR183" s="1">
        <f>IF(VLOOKUP(A183,General!B:AT,11,FALSE)=E183,Y183-AA183,AA183-Y183)</f>
        <v>3950</v>
      </c>
      <c r="AS183" s="1">
        <f>IF(IF(Z183&gt;AB183,VLOOKUP(A183,General!B:AT,11,FALSE),VLOOKUP(A183,General!B:AT,12,FALSE))=AI183,1,0)</f>
        <v>1</v>
      </c>
      <c r="AT183" s="1">
        <f>IF(VLOOKUP(A183,General!B:AT,11,FALSE)=E183,Z183-AB183,AB183-Z183)</f>
        <v>5850</v>
      </c>
    </row>
    <row r="184" spans="1:46" ht="15" customHeight="1" x14ac:dyDescent="0.2">
      <c r="A184" s="1" t="s">
        <v>330</v>
      </c>
      <c r="B184" s="1">
        <v>25</v>
      </c>
      <c r="C184" s="1">
        <v>351987</v>
      </c>
      <c r="D184" s="1">
        <v>114.4755859375</v>
      </c>
      <c r="E184" s="1" t="s">
        <v>51</v>
      </c>
      <c r="F184" s="1" t="s">
        <v>315</v>
      </c>
      <c r="G184" s="1" t="s">
        <v>321</v>
      </c>
      <c r="H184" s="1" t="s">
        <v>320</v>
      </c>
      <c r="I184" s="1" t="s">
        <v>315</v>
      </c>
      <c r="J184" s="1" t="s">
        <v>51</v>
      </c>
      <c r="K184" s="1">
        <v>7</v>
      </c>
      <c r="L184" s="1">
        <v>2</v>
      </c>
      <c r="M184" s="1">
        <v>1</v>
      </c>
      <c r="N184" s="1">
        <v>1</v>
      </c>
      <c r="O184" s="1">
        <v>0</v>
      </c>
      <c r="P184" s="1">
        <v>0</v>
      </c>
      <c r="Q184" s="1">
        <v>1</v>
      </c>
      <c r="R184" s="1">
        <v>0</v>
      </c>
      <c r="S184" s="1">
        <v>101.4</v>
      </c>
      <c r="T184" s="1">
        <v>964</v>
      </c>
      <c r="U184" s="1">
        <v>50</v>
      </c>
      <c r="V184" s="1">
        <v>0</v>
      </c>
      <c r="W184" s="1">
        <v>1</v>
      </c>
      <c r="X184" s="1">
        <v>1</v>
      </c>
      <c r="Y184" s="1">
        <v>21400</v>
      </c>
      <c r="Z184" s="1">
        <v>5500</v>
      </c>
      <c r="AA184" s="1">
        <v>17250</v>
      </c>
      <c r="AB184" s="1">
        <v>30550</v>
      </c>
      <c r="AC184" s="1">
        <v>7</v>
      </c>
      <c r="AD184" s="1">
        <v>7</v>
      </c>
      <c r="AE184" s="1">
        <v>4</v>
      </c>
      <c r="AF184" s="1">
        <v>0</v>
      </c>
      <c r="AG184" s="1">
        <v>0</v>
      </c>
      <c r="AH184" s="1">
        <v>3</v>
      </c>
      <c r="AI184" s="30" t="str">
        <f>VLOOKUP(A184,General!B:AT,19,FALSE)</f>
        <v>Luminosity Gaming</v>
      </c>
      <c r="AJ184" s="1">
        <f>IF(VLOOKUP(A184,General!B:AT,11,FALSE)=E184,1,0)</f>
        <v>0</v>
      </c>
      <c r="AK184" s="1">
        <f t="shared" si="14"/>
        <v>1</v>
      </c>
      <c r="AL184" s="1">
        <f t="shared" si="15"/>
        <v>0</v>
      </c>
      <c r="AM184" s="1">
        <f t="shared" si="16"/>
        <v>4150</v>
      </c>
      <c r="AN184" s="1">
        <f t="shared" si="17"/>
        <v>-25050</v>
      </c>
      <c r="AO184" s="1">
        <f t="shared" si="12"/>
        <v>1</v>
      </c>
      <c r="AP184" s="1">
        <f t="shared" si="13"/>
        <v>1</v>
      </c>
      <c r="AQ184" s="1">
        <f>IF(IF(Y184&gt;AA184,VLOOKUP(A184,General!B:AT,11,FALSE),VLOOKUP(A184,General!B:AT,12,FALSE))=AI184,1,0)</f>
        <v>0</v>
      </c>
      <c r="AR184" s="1">
        <f>IF(VLOOKUP(A184,General!B:AT,11,FALSE)=E184,Y184-AA184,AA184-Y184)</f>
        <v>-4150</v>
      </c>
      <c r="AS184" s="1">
        <f>IF(IF(Z184&gt;AB184,VLOOKUP(A184,General!B:AT,11,FALSE),VLOOKUP(A184,General!B:AT,12,FALSE))=AI184,1,0)</f>
        <v>1</v>
      </c>
      <c r="AT184" s="1">
        <f>IF(VLOOKUP(A184,General!B:AT,11,FALSE)=E184,Z184-AB184,AB184-Z184)</f>
        <v>25050</v>
      </c>
    </row>
    <row r="185" spans="1:46" ht="15" customHeight="1" x14ac:dyDescent="0.2">
      <c r="A185" s="1" t="s">
        <v>330</v>
      </c>
      <c r="B185" s="1">
        <v>26</v>
      </c>
      <c r="C185" s="1">
        <v>366641</v>
      </c>
      <c r="D185" s="1">
        <v>111.79931640625</v>
      </c>
      <c r="E185" s="1" t="s">
        <v>51</v>
      </c>
      <c r="F185" s="1" t="s">
        <v>315</v>
      </c>
      <c r="G185" s="1" t="s">
        <v>316</v>
      </c>
      <c r="H185" s="1" t="s">
        <v>322</v>
      </c>
      <c r="K185" s="1">
        <v>6</v>
      </c>
      <c r="L185" s="1">
        <v>3</v>
      </c>
      <c r="M185" s="1">
        <v>0</v>
      </c>
      <c r="N185" s="1">
        <v>1</v>
      </c>
      <c r="O185" s="1">
        <v>0</v>
      </c>
      <c r="P185" s="1">
        <v>0</v>
      </c>
      <c r="Q185" s="1">
        <v>0</v>
      </c>
      <c r="R185" s="1">
        <v>0</v>
      </c>
      <c r="S185" s="1">
        <v>95.2</v>
      </c>
      <c r="T185" s="1">
        <v>857</v>
      </c>
      <c r="U185" s="1">
        <v>95</v>
      </c>
      <c r="V185" s="1">
        <v>0</v>
      </c>
      <c r="W185" s="1">
        <v>0</v>
      </c>
      <c r="X185" s="1">
        <v>0</v>
      </c>
      <c r="Y185" s="1">
        <v>29600</v>
      </c>
      <c r="Z185" s="1">
        <v>21050</v>
      </c>
      <c r="AA185" s="1">
        <v>31150</v>
      </c>
      <c r="AB185" s="1">
        <v>34200</v>
      </c>
      <c r="AC185" s="1">
        <v>12</v>
      </c>
      <c r="AD185" s="1">
        <v>8</v>
      </c>
      <c r="AE185" s="1">
        <v>6</v>
      </c>
      <c r="AF185" s="1">
        <v>0</v>
      </c>
      <c r="AG185" s="1">
        <v>1</v>
      </c>
      <c r="AH185" s="1">
        <v>2</v>
      </c>
      <c r="AI185" s="30" t="str">
        <f>VLOOKUP(A185,General!B:AT,19,FALSE)</f>
        <v>Luminosity Gaming</v>
      </c>
      <c r="AJ185" s="1">
        <f>IF(VLOOKUP(A185,General!B:AT,11,FALSE)=E185,1,0)</f>
        <v>0</v>
      </c>
      <c r="AK185" s="1">
        <f t="shared" si="14"/>
        <v>0</v>
      </c>
      <c r="AL185" s="1">
        <f t="shared" si="15"/>
        <v>0</v>
      </c>
      <c r="AM185" s="1">
        <f t="shared" si="16"/>
        <v>-1550</v>
      </c>
      <c r="AN185" s="1">
        <f t="shared" si="17"/>
        <v>-13150</v>
      </c>
      <c r="AO185" s="1">
        <f t="shared" si="12"/>
        <v>1</v>
      </c>
      <c r="AP185" s="1">
        <f t="shared" si="13"/>
        <v>1</v>
      </c>
      <c r="AQ185" s="1">
        <f>IF(IF(Y185&gt;AA185,VLOOKUP(A185,General!B:AT,11,FALSE),VLOOKUP(A185,General!B:AT,12,FALSE))=AI185,1,0)</f>
        <v>1</v>
      </c>
      <c r="AR185" s="1">
        <f>IF(VLOOKUP(A185,General!B:AT,11,FALSE)=E185,Y185-AA185,AA185-Y185)</f>
        <v>1550</v>
      </c>
      <c r="AS185" s="1">
        <f>IF(IF(Z185&gt;AB185,VLOOKUP(A185,General!B:AT,11,FALSE),VLOOKUP(A185,General!B:AT,12,FALSE))=AI185,1,0)</f>
        <v>1</v>
      </c>
      <c r="AT185" s="1">
        <f>IF(VLOOKUP(A185,General!B:AT,11,FALSE)=E185,Z185-AB185,AB185-Z185)</f>
        <v>13150</v>
      </c>
    </row>
    <row r="186" spans="1:46" ht="15" customHeight="1" x14ac:dyDescent="0.2">
      <c r="A186" s="1" t="s">
        <v>330</v>
      </c>
      <c r="B186" s="1">
        <v>27</v>
      </c>
      <c r="C186" s="1">
        <v>380955</v>
      </c>
      <c r="D186" s="1">
        <v>99.75732421875</v>
      </c>
      <c r="E186" s="1" t="s">
        <v>51</v>
      </c>
      <c r="F186" s="1" t="s">
        <v>315</v>
      </c>
      <c r="G186" s="1" t="s">
        <v>316</v>
      </c>
      <c r="H186" s="1" t="s">
        <v>322</v>
      </c>
      <c r="K186" s="1">
        <v>5</v>
      </c>
      <c r="L186" s="1">
        <v>0</v>
      </c>
      <c r="M186" s="1">
        <v>1</v>
      </c>
      <c r="N186" s="1">
        <v>1</v>
      </c>
      <c r="O186" s="1">
        <v>0</v>
      </c>
      <c r="P186" s="1">
        <v>0</v>
      </c>
      <c r="Q186" s="1">
        <v>0</v>
      </c>
      <c r="R186" s="1">
        <v>0</v>
      </c>
      <c r="S186" s="1">
        <v>80.3</v>
      </c>
      <c r="T186" s="1">
        <v>707</v>
      </c>
      <c r="U186" s="1">
        <v>96</v>
      </c>
      <c r="V186" s="1">
        <v>0</v>
      </c>
      <c r="W186" s="1">
        <v>0</v>
      </c>
      <c r="X186" s="1">
        <v>0</v>
      </c>
      <c r="Y186" s="1">
        <v>29900</v>
      </c>
      <c r="Z186" s="1">
        <v>22400</v>
      </c>
      <c r="AA186" s="1">
        <v>23500</v>
      </c>
      <c r="AB186" s="1">
        <v>33850</v>
      </c>
      <c r="AC186" s="1">
        <v>5</v>
      </c>
      <c r="AD186" s="1">
        <v>6</v>
      </c>
      <c r="AE186" s="1">
        <v>5</v>
      </c>
      <c r="AF186" s="1">
        <v>0</v>
      </c>
      <c r="AG186" s="1">
        <v>2</v>
      </c>
      <c r="AH186" s="1">
        <v>3</v>
      </c>
      <c r="AI186" s="30" t="str">
        <f>VLOOKUP(A186,General!B:AT,19,FALSE)</f>
        <v>Luminosity Gaming</v>
      </c>
      <c r="AJ186" s="1">
        <f>IF(VLOOKUP(A186,General!B:AT,11,FALSE)=E186,1,0)</f>
        <v>0</v>
      </c>
      <c r="AK186" s="1">
        <f t="shared" si="14"/>
        <v>1</v>
      </c>
      <c r="AL186" s="1">
        <f t="shared" si="15"/>
        <v>0</v>
      </c>
      <c r="AM186" s="1">
        <f t="shared" si="16"/>
        <v>6400</v>
      </c>
      <c r="AN186" s="1">
        <f t="shared" si="17"/>
        <v>-11450</v>
      </c>
      <c r="AO186" s="1">
        <f t="shared" si="12"/>
        <v>1</v>
      </c>
      <c r="AP186" s="1">
        <f t="shared" si="13"/>
        <v>1</v>
      </c>
      <c r="AQ186" s="1">
        <f>IF(IF(Y186&gt;AA186,VLOOKUP(A186,General!B:AT,11,FALSE),VLOOKUP(A186,General!B:AT,12,FALSE))=AI186,1,0)</f>
        <v>0</v>
      </c>
      <c r="AR186" s="1">
        <f>IF(VLOOKUP(A186,General!B:AT,11,FALSE)=E186,Y186-AA186,AA186-Y186)</f>
        <v>-6400</v>
      </c>
      <c r="AS186" s="1">
        <f>IF(IF(Z186&gt;AB186,VLOOKUP(A186,General!B:AT,11,FALSE),VLOOKUP(A186,General!B:AT,12,FALSE))=AI186,1,0)</f>
        <v>1</v>
      </c>
      <c r="AT186" s="1">
        <f>IF(VLOOKUP(A186,General!B:AT,11,FALSE)=E186,Z186-AB186,AB186-Z186)</f>
        <v>11450</v>
      </c>
    </row>
    <row r="187" spans="1:46" ht="15" customHeight="1" x14ac:dyDescent="0.2">
      <c r="A187" s="1" t="s">
        <v>330</v>
      </c>
      <c r="B187" s="1">
        <v>28</v>
      </c>
      <c r="C187" s="1">
        <v>393730</v>
      </c>
      <c r="D187" s="1">
        <v>210.234375</v>
      </c>
      <c r="E187" s="1" t="s">
        <v>51</v>
      </c>
      <c r="F187" s="1" t="s">
        <v>315</v>
      </c>
      <c r="G187" s="1" t="s">
        <v>316</v>
      </c>
      <c r="H187" s="1" t="s">
        <v>320</v>
      </c>
      <c r="I187" s="1" t="s">
        <v>315</v>
      </c>
      <c r="J187" s="1" t="s">
        <v>51</v>
      </c>
      <c r="K187" s="1">
        <v>7</v>
      </c>
      <c r="L187" s="1">
        <v>4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93.5</v>
      </c>
      <c r="T187" s="1">
        <v>901</v>
      </c>
      <c r="U187" s="1">
        <v>34</v>
      </c>
      <c r="V187" s="1">
        <v>0</v>
      </c>
      <c r="W187" s="1">
        <v>0</v>
      </c>
      <c r="X187" s="1">
        <v>0</v>
      </c>
      <c r="Y187" s="1">
        <v>34250</v>
      </c>
      <c r="Z187" s="1">
        <v>5800</v>
      </c>
      <c r="AA187" s="1">
        <v>18300</v>
      </c>
      <c r="AB187" s="1">
        <v>33650</v>
      </c>
      <c r="AC187" s="1">
        <v>8</v>
      </c>
      <c r="AD187" s="1">
        <v>6</v>
      </c>
      <c r="AE187" s="1">
        <v>1</v>
      </c>
      <c r="AF187" s="1">
        <v>0</v>
      </c>
      <c r="AG187" s="1">
        <v>2</v>
      </c>
      <c r="AH187" s="1">
        <v>4</v>
      </c>
      <c r="AI187" s="30" t="str">
        <f>VLOOKUP(A187,General!B:AT,19,FALSE)</f>
        <v>Luminosity Gaming</v>
      </c>
      <c r="AJ187" s="1">
        <f>IF(VLOOKUP(A187,General!B:AT,11,FALSE)=E187,1,0)</f>
        <v>0</v>
      </c>
      <c r="AK187" s="1">
        <f t="shared" si="14"/>
        <v>1</v>
      </c>
      <c r="AL187" s="1">
        <f t="shared" si="15"/>
        <v>0</v>
      </c>
      <c r="AM187" s="1">
        <f t="shared" si="16"/>
        <v>15950</v>
      </c>
      <c r="AN187" s="1">
        <f t="shared" si="17"/>
        <v>-27850</v>
      </c>
      <c r="AO187" s="1">
        <f t="shared" si="12"/>
        <v>1</v>
      </c>
      <c r="AP187" s="1">
        <f t="shared" si="13"/>
        <v>1</v>
      </c>
      <c r="AQ187" s="1">
        <f>IF(IF(Y187&gt;AA187,VLOOKUP(A187,General!B:AT,11,FALSE),VLOOKUP(A187,General!B:AT,12,FALSE))=AI187,1,0)</f>
        <v>0</v>
      </c>
      <c r="AR187" s="1">
        <f>IF(VLOOKUP(A187,General!B:AT,11,FALSE)=E187,Y187-AA187,AA187-Y187)</f>
        <v>-15950</v>
      </c>
      <c r="AS187" s="1">
        <f>IF(IF(Z187&gt;AB187,VLOOKUP(A187,General!B:AT,11,FALSE),VLOOKUP(A187,General!B:AT,12,FALSE))=AI187,1,0)</f>
        <v>1</v>
      </c>
      <c r="AT187" s="1">
        <f>IF(VLOOKUP(A187,General!B:AT,11,FALSE)=E187,Z187-AB187,AB187-Z187)</f>
        <v>27850</v>
      </c>
    </row>
    <row r="188" spans="1:46" ht="15" customHeight="1" x14ac:dyDescent="0.2">
      <c r="A188" s="1" t="s">
        <v>330</v>
      </c>
      <c r="B188" s="1">
        <v>29</v>
      </c>
      <c r="C188" s="1">
        <v>420622</v>
      </c>
      <c r="D188" s="1">
        <v>133.02783203125</v>
      </c>
      <c r="E188" s="1" t="s">
        <v>51</v>
      </c>
      <c r="F188" s="1" t="s">
        <v>315</v>
      </c>
      <c r="G188" s="1" t="s">
        <v>321</v>
      </c>
      <c r="H188" s="1" t="s">
        <v>322</v>
      </c>
      <c r="K188" s="1">
        <v>7</v>
      </c>
      <c r="L188" s="1">
        <v>5</v>
      </c>
      <c r="M188" s="1">
        <v>1</v>
      </c>
      <c r="N188" s="1">
        <v>0</v>
      </c>
      <c r="O188" s="1">
        <v>0</v>
      </c>
      <c r="P188" s="1">
        <v>0</v>
      </c>
      <c r="Q188" s="1">
        <v>1</v>
      </c>
      <c r="R188" s="1">
        <v>0</v>
      </c>
      <c r="S188" s="1">
        <v>109.7</v>
      </c>
      <c r="T188" s="1">
        <v>955</v>
      </c>
      <c r="U188" s="1">
        <v>142</v>
      </c>
      <c r="V188" s="1">
        <v>0</v>
      </c>
      <c r="W188" s="1">
        <v>1</v>
      </c>
      <c r="X188" s="1">
        <v>1</v>
      </c>
      <c r="Y188" s="1">
        <v>47500</v>
      </c>
      <c r="Z188" s="1">
        <v>26050</v>
      </c>
      <c r="AA188" s="1">
        <v>30100</v>
      </c>
      <c r="AB188" s="1">
        <v>33750</v>
      </c>
      <c r="AC188" s="1">
        <v>14</v>
      </c>
      <c r="AD188" s="1">
        <v>9</v>
      </c>
      <c r="AE188" s="1">
        <v>5</v>
      </c>
      <c r="AF188" s="1">
        <v>0</v>
      </c>
      <c r="AG188" s="1">
        <v>2</v>
      </c>
      <c r="AH188" s="1">
        <v>4</v>
      </c>
      <c r="AI188" s="30" t="str">
        <f>VLOOKUP(A188,General!B:AT,19,FALSE)</f>
        <v>Luminosity Gaming</v>
      </c>
      <c r="AJ188" s="1">
        <f>IF(VLOOKUP(A188,General!B:AT,11,FALSE)=E188,1,0)</f>
        <v>0</v>
      </c>
      <c r="AK188" s="1">
        <f t="shared" si="14"/>
        <v>1</v>
      </c>
      <c r="AL188" s="1">
        <f t="shared" si="15"/>
        <v>0</v>
      </c>
      <c r="AM188" s="1">
        <f t="shared" si="16"/>
        <v>17400</v>
      </c>
      <c r="AN188" s="1">
        <f t="shared" si="17"/>
        <v>-7700</v>
      </c>
      <c r="AO188" s="1">
        <f t="shared" si="12"/>
        <v>1</v>
      </c>
      <c r="AP188" s="1">
        <f t="shared" si="13"/>
        <v>1</v>
      </c>
      <c r="AQ188" s="1">
        <f>IF(IF(Y188&gt;AA188,VLOOKUP(A188,General!B:AT,11,FALSE),VLOOKUP(A188,General!B:AT,12,FALSE))=AI188,1,0)</f>
        <v>0</v>
      </c>
      <c r="AR188" s="1">
        <f>IF(VLOOKUP(A188,General!B:AT,11,FALSE)=E188,Y188-AA188,AA188-Y188)</f>
        <v>-17400</v>
      </c>
      <c r="AS188" s="1">
        <f>IF(IF(Z188&gt;AB188,VLOOKUP(A188,General!B:AT,11,FALSE),VLOOKUP(A188,General!B:AT,12,FALSE))=AI188,1,0)</f>
        <v>1</v>
      </c>
      <c r="AT188" s="1">
        <f>IF(VLOOKUP(A188,General!B:AT,11,FALSE)=E188,Z188-AB188,AB188-Z188)</f>
        <v>7700</v>
      </c>
    </row>
    <row r="189" spans="1:46" ht="15" customHeight="1" x14ac:dyDescent="0.2">
      <c r="A189" s="1" t="s">
        <v>330</v>
      </c>
      <c r="B189" s="1">
        <v>30</v>
      </c>
      <c r="C189" s="1">
        <v>437645</v>
      </c>
      <c r="D189" s="1">
        <v>255.2109375</v>
      </c>
      <c r="E189" s="1" t="s">
        <v>51</v>
      </c>
      <c r="F189" s="1" t="s">
        <v>315</v>
      </c>
      <c r="G189" s="1" t="s">
        <v>324</v>
      </c>
      <c r="H189" s="1" t="s">
        <v>322</v>
      </c>
      <c r="K189" s="1">
        <v>8</v>
      </c>
      <c r="L189" s="1">
        <v>6</v>
      </c>
      <c r="M189" s="1">
        <v>1</v>
      </c>
      <c r="N189" s="1">
        <v>0</v>
      </c>
      <c r="O189" s="1">
        <v>0</v>
      </c>
      <c r="P189" s="1">
        <v>0</v>
      </c>
      <c r="Q189" s="1">
        <v>4</v>
      </c>
      <c r="R189" s="1">
        <v>0</v>
      </c>
      <c r="S189" s="1">
        <v>141.80000000000001</v>
      </c>
      <c r="T189" s="1">
        <v>1260</v>
      </c>
      <c r="U189" s="1">
        <v>158</v>
      </c>
      <c r="V189" s="1">
        <v>0</v>
      </c>
      <c r="W189" s="1">
        <v>0</v>
      </c>
      <c r="X189" s="1">
        <v>0</v>
      </c>
      <c r="Y189" s="1">
        <v>49400</v>
      </c>
      <c r="Z189" s="1">
        <v>26300</v>
      </c>
      <c r="AA189" s="1">
        <v>26750</v>
      </c>
      <c r="AB189" s="1">
        <v>34350</v>
      </c>
      <c r="AC189" s="1">
        <v>11</v>
      </c>
      <c r="AD189" s="1">
        <v>7</v>
      </c>
      <c r="AE189" s="1">
        <v>7</v>
      </c>
      <c r="AF189" s="1">
        <v>1</v>
      </c>
      <c r="AG189" s="1">
        <v>2</v>
      </c>
      <c r="AH189" s="1">
        <v>3</v>
      </c>
      <c r="AI189" s="30" t="str">
        <f>VLOOKUP(A189,General!B:AT,19,FALSE)</f>
        <v>Luminosity Gaming</v>
      </c>
      <c r="AJ189" s="1">
        <f>IF(VLOOKUP(A189,General!B:AT,11,FALSE)=E189,1,0)</f>
        <v>0</v>
      </c>
      <c r="AK189" s="1">
        <f t="shared" si="14"/>
        <v>1</v>
      </c>
      <c r="AL189" s="1">
        <f t="shared" si="15"/>
        <v>0</v>
      </c>
      <c r="AM189" s="1">
        <f t="shared" si="16"/>
        <v>22650</v>
      </c>
      <c r="AN189" s="1">
        <f t="shared" si="17"/>
        <v>-8050</v>
      </c>
      <c r="AO189" s="1">
        <f t="shared" si="12"/>
        <v>1</v>
      </c>
      <c r="AP189" s="1">
        <f t="shared" si="13"/>
        <v>1</v>
      </c>
      <c r="AQ189" s="1">
        <f>IF(IF(Y189&gt;AA189,VLOOKUP(A189,General!B:AT,11,FALSE),VLOOKUP(A189,General!B:AT,12,FALSE))=AI189,1,0)</f>
        <v>0</v>
      </c>
      <c r="AR189" s="1">
        <f>IF(VLOOKUP(A189,General!B:AT,11,FALSE)=E189,Y189-AA189,AA189-Y189)</f>
        <v>-22650</v>
      </c>
      <c r="AS189" s="1">
        <f>IF(IF(Z189&gt;AB189,VLOOKUP(A189,General!B:AT,11,FALSE),VLOOKUP(A189,General!B:AT,12,FALSE))=AI189,1,0)</f>
        <v>1</v>
      </c>
      <c r="AT189" s="1">
        <f>IF(VLOOKUP(A189,General!B:AT,11,FALSE)=E189,Z189-AB189,AB189-Z189)</f>
        <v>8050</v>
      </c>
    </row>
    <row r="190" spans="1:46" ht="15" customHeight="1" x14ac:dyDescent="0.2">
      <c r="A190" s="1" t="s">
        <v>330</v>
      </c>
      <c r="B190" s="1">
        <v>31</v>
      </c>
      <c r="C190" s="1">
        <v>470286</v>
      </c>
      <c r="D190" s="1">
        <v>97.0419921875</v>
      </c>
      <c r="E190" s="1" t="s">
        <v>51</v>
      </c>
      <c r="F190" s="1" t="s">
        <v>315</v>
      </c>
      <c r="G190" s="1" t="s">
        <v>321</v>
      </c>
      <c r="H190" s="1" t="s">
        <v>322</v>
      </c>
      <c r="K190" s="1">
        <v>7</v>
      </c>
      <c r="L190" s="1">
        <v>3</v>
      </c>
      <c r="M190" s="1">
        <v>2</v>
      </c>
      <c r="N190" s="1">
        <v>0</v>
      </c>
      <c r="O190" s="1">
        <v>0</v>
      </c>
      <c r="P190" s="1">
        <v>0</v>
      </c>
      <c r="Q190" s="1">
        <v>1</v>
      </c>
      <c r="R190" s="1">
        <v>0</v>
      </c>
      <c r="S190" s="1">
        <v>120.4</v>
      </c>
      <c r="T190" s="1">
        <v>1060</v>
      </c>
      <c r="U190" s="1">
        <v>144</v>
      </c>
      <c r="V190" s="1">
        <v>0</v>
      </c>
      <c r="W190" s="1">
        <v>1</v>
      </c>
      <c r="X190" s="1">
        <v>1</v>
      </c>
      <c r="Y190" s="1">
        <v>47100</v>
      </c>
      <c r="Z190" s="1">
        <v>26850</v>
      </c>
      <c r="AA190" s="1">
        <v>15450</v>
      </c>
      <c r="AB190" s="1">
        <v>30150</v>
      </c>
      <c r="AC190" s="1">
        <v>8</v>
      </c>
      <c r="AD190" s="1">
        <v>7</v>
      </c>
      <c r="AE190" s="1">
        <v>6</v>
      </c>
      <c r="AF190" s="1">
        <v>0</v>
      </c>
      <c r="AG190" s="1">
        <v>3</v>
      </c>
      <c r="AH190" s="1">
        <v>2</v>
      </c>
      <c r="AI190" s="30" t="str">
        <f>VLOOKUP(A190,General!B:AT,19,FALSE)</f>
        <v>Luminosity Gaming</v>
      </c>
      <c r="AJ190" s="1">
        <f>IF(VLOOKUP(A190,General!B:AT,11,FALSE)=E190,1,0)</f>
        <v>0</v>
      </c>
      <c r="AK190" s="1">
        <f t="shared" si="14"/>
        <v>1</v>
      </c>
      <c r="AL190" s="1">
        <f t="shared" si="15"/>
        <v>0</v>
      </c>
      <c r="AM190" s="1">
        <f t="shared" si="16"/>
        <v>31650</v>
      </c>
      <c r="AN190" s="1">
        <f t="shared" si="17"/>
        <v>-3300</v>
      </c>
      <c r="AO190" s="1">
        <f t="shared" si="12"/>
        <v>1</v>
      </c>
      <c r="AP190" s="1">
        <f t="shared" si="13"/>
        <v>1</v>
      </c>
      <c r="AQ190" s="1">
        <f>IF(IF(Y190&gt;AA190,VLOOKUP(A190,General!B:AT,11,FALSE),VLOOKUP(A190,General!B:AT,12,FALSE))=AI190,1,0)</f>
        <v>0</v>
      </c>
      <c r="AR190" s="1">
        <f>IF(VLOOKUP(A190,General!B:AT,11,FALSE)=E190,Y190-AA190,AA190-Y190)</f>
        <v>-31650</v>
      </c>
      <c r="AS190" s="1">
        <f>IF(IF(Z190&gt;AB190,VLOOKUP(A190,General!B:AT,11,FALSE),VLOOKUP(A190,General!B:AT,12,FALSE))=AI190,1,0)</f>
        <v>1</v>
      </c>
      <c r="AT190" s="1">
        <f>IF(VLOOKUP(A190,General!B:AT,11,FALSE)=E190,Z190-AB190,AB190-Z190)</f>
        <v>3300</v>
      </c>
    </row>
    <row r="191" spans="1:46" ht="15" customHeight="1" x14ac:dyDescent="0.2">
      <c r="A191" s="1" t="s">
        <v>330</v>
      </c>
      <c r="B191" s="1">
        <v>32</v>
      </c>
      <c r="C191" s="1">
        <v>482713</v>
      </c>
      <c r="D191" s="1">
        <v>142.472412109375</v>
      </c>
      <c r="E191" s="1" t="s">
        <v>51</v>
      </c>
      <c r="F191" s="1" t="s">
        <v>315</v>
      </c>
      <c r="G191" s="1" t="s">
        <v>321</v>
      </c>
      <c r="H191" s="1" t="s">
        <v>322</v>
      </c>
      <c r="K191" s="1">
        <v>8</v>
      </c>
      <c r="L191" s="1">
        <v>2</v>
      </c>
      <c r="M191" s="1">
        <v>3</v>
      </c>
      <c r="N191" s="1">
        <v>0</v>
      </c>
      <c r="O191" s="1">
        <v>0</v>
      </c>
      <c r="P191" s="1">
        <v>0</v>
      </c>
      <c r="Q191" s="1">
        <v>1</v>
      </c>
      <c r="R191" s="1">
        <v>0</v>
      </c>
      <c r="S191" s="1">
        <v>136.30000000000001</v>
      </c>
      <c r="T191" s="1">
        <v>1226</v>
      </c>
      <c r="U191" s="1">
        <v>131</v>
      </c>
      <c r="V191" s="1">
        <v>0</v>
      </c>
      <c r="W191" s="1">
        <v>1</v>
      </c>
      <c r="X191" s="1">
        <v>1</v>
      </c>
      <c r="Y191" s="1">
        <v>39950</v>
      </c>
      <c r="Z191" s="1">
        <v>24600</v>
      </c>
      <c r="AA191" s="1">
        <v>35850</v>
      </c>
      <c r="AB191" s="1">
        <v>33150</v>
      </c>
      <c r="AC191" s="1">
        <v>15</v>
      </c>
      <c r="AD191" s="1">
        <v>9</v>
      </c>
      <c r="AE191" s="1">
        <v>7</v>
      </c>
      <c r="AF191" s="1">
        <v>0</v>
      </c>
      <c r="AG191" s="1">
        <v>2</v>
      </c>
      <c r="AH191" s="1">
        <v>4</v>
      </c>
      <c r="AI191" s="30" t="str">
        <f>VLOOKUP(A191,General!B:AT,19,FALSE)</f>
        <v>Luminosity Gaming</v>
      </c>
      <c r="AJ191" s="1">
        <f>IF(VLOOKUP(A191,General!B:AT,11,FALSE)=E191,1,0)</f>
        <v>0</v>
      </c>
      <c r="AK191" s="1">
        <f t="shared" si="14"/>
        <v>1</v>
      </c>
      <c r="AL191" s="1">
        <f t="shared" si="15"/>
        <v>0</v>
      </c>
      <c r="AM191" s="1">
        <f t="shared" si="16"/>
        <v>4100</v>
      </c>
      <c r="AN191" s="1">
        <f t="shared" si="17"/>
        <v>-8550</v>
      </c>
      <c r="AO191" s="1">
        <f t="shared" si="12"/>
        <v>1</v>
      </c>
      <c r="AP191" s="1">
        <f t="shared" si="13"/>
        <v>1</v>
      </c>
      <c r="AQ191" s="1">
        <f>IF(IF(Y191&gt;AA191,VLOOKUP(A191,General!B:AT,11,FALSE),VLOOKUP(A191,General!B:AT,12,FALSE))=AI191,1,0)</f>
        <v>0</v>
      </c>
      <c r="AR191" s="1">
        <f>IF(VLOOKUP(A191,General!B:AT,11,FALSE)=E191,Y191-AA191,AA191-Y191)</f>
        <v>-4100</v>
      </c>
      <c r="AS191" s="1">
        <f>IF(IF(Z191&gt;AB191,VLOOKUP(A191,General!B:AT,11,FALSE),VLOOKUP(A191,General!B:AT,12,FALSE))=AI191,1,0)</f>
        <v>1</v>
      </c>
      <c r="AT191" s="1">
        <f>IF(VLOOKUP(A191,General!B:AT,11,FALSE)=E191,Z191-AB191,AB191-Z191)</f>
        <v>8550</v>
      </c>
    </row>
    <row r="192" spans="1:46" ht="15" customHeight="1" x14ac:dyDescent="0.2">
      <c r="A192" s="1" t="s">
        <v>330</v>
      </c>
      <c r="B192" s="1">
        <v>33</v>
      </c>
      <c r="C192" s="1">
        <v>500948</v>
      </c>
      <c r="D192" s="1">
        <v>232.2607421875</v>
      </c>
      <c r="E192" s="1" t="s">
        <v>67</v>
      </c>
      <c r="F192" s="1" t="s">
        <v>319</v>
      </c>
      <c r="G192" s="1" t="s">
        <v>324</v>
      </c>
      <c r="H192" s="1" t="s">
        <v>322</v>
      </c>
      <c r="K192" s="1">
        <v>8</v>
      </c>
      <c r="L192" s="1">
        <v>1</v>
      </c>
      <c r="M192" s="1">
        <v>2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185.1</v>
      </c>
      <c r="T192" s="1">
        <v>1271</v>
      </c>
      <c r="U192" s="1">
        <v>92</v>
      </c>
      <c r="V192" s="1">
        <v>1</v>
      </c>
      <c r="W192" s="1">
        <v>1</v>
      </c>
      <c r="X192" s="1">
        <v>0</v>
      </c>
      <c r="Y192" s="1">
        <v>41650</v>
      </c>
      <c r="Z192" s="1">
        <v>27150</v>
      </c>
      <c r="AA192" s="1">
        <v>26950</v>
      </c>
      <c r="AB192" s="1">
        <v>33450</v>
      </c>
      <c r="AC192" s="1">
        <v>13</v>
      </c>
      <c r="AD192" s="1">
        <v>9</v>
      </c>
      <c r="AE192" s="1">
        <v>4</v>
      </c>
      <c r="AF192" s="1">
        <v>0</v>
      </c>
      <c r="AG192" s="1">
        <v>1</v>
      </c>
      <c r="AH192" s="1">
        <v>2</v>
      </c>
      <c r="AI192" s="30" t="str">
        <f>VLOOKUP(A192,General!B:AT,19,FALSE)</f>
        <v>Luminosity Gaming</v>
      </c>
      <c r="AJ192" s="1">
        <f>IF(VLOOKUP(A192,General!B:AT,11,FALSE)=E192,1,0)</f>
        <v>1</v>
      </c>
      <c r="AK192" s="1">
        <f t="shared" si="14"/>
        <v>1</v>
      </c>
      <c r="AL192" s="1">
        <f t="shared" si="15"/>
        <v>0</v>
      </c>
      <c r="AM192" s="1">
        <f t="shared" si="16"/>
        <v>14700</v>
      </c>
      <c r="AN192" s="1">
        <f t="shared" si="17"/>
        <v>-6300</v>
      </c>
      <c r="AO192" s="1">
        <f t="shared" si="12"/>
        <v>0</v>
      </c>
      <c r="AP192" s="1">
        <f t="shared" si="13"/>
        <v>0</v>
      </c>
      <c r="AQ192" s="1">
        <f>IF(IF(Y192&gt;AA192,VLOOKUP(A192,General!B:AT,11,FALSE),VLOOKUP(A192,General!B:AT,12,FALSE))=AI192,1,0)</f>
        <v>0</v>
      </c>
      <c r="AR192" s="1">
        <f>IF(VLOOKUP(A192,General!B:AT,11,FALSE)=E192,Y192-AA192,AA192-Y192)</f>
        <v>14700</v>
      </c>
      <c r="AS192" s="1">
        <f>IF(IF(Z192&gt;AB192,VLOOKUP(A192,General!B:AT,11,FALSE),VLOOKUP(A192,General!B:AT,12,FALSE))=AI192,1,0)</f>
        <v>1</v>
      </c>
      <c r="AT192" s="1">
        <f>IF(VLOOKUP(A192,General!B:AT,11,FALSE)=E192,Z192-AB192,AB192-Z192)</f>
        <v>-6300</v>
      </c>
    </row>
    <row r="193" spans="1:46" ht="15" customHeight="1" x14ac:dyDescent="0.2">
      <c r="A193" s="1" t="s">
        <v>330</v>
      </c>
      <c r="B193" s="1">
        <v>34</v>
      </c>
      <c r="C193" s="1">
        <v>530661</v>
      </c>
      <c r="D193" s="1">
        <v>148.3251953125</v>
      </c>
      <c r="E193" s="1" t="s">
        <v>51</v>
      </c>
      <c r="F193" s="1" t="s">
        <v>319</v>
      </c>
      <c r="G193" s="1" t="s">
        <v>324</v>
      </c>
      <c r="H193" s="1" t="s">
        <v>322</v>
      </c>
      <c r="K193" s="1">
        <v>6</v>
      </c>
      <c r="L193" s="1">
        <v>3</v>
      </c>
      <c r="M193" s="1">
        <v>0</v>
      </c>
      <c r="N193" s="1">
        <v>1</v>
      </c>
      <c r="O193" s="1">
        <v>0</v>
      </c>
      <c r="P193" s="1">
        <v>0</v>
      </c>
      <c r="Q193" s="1">
        <v>1</v>
      </c>
      <c r="R193" s="1">
        <v>0</v>
      </c>
      <c r="S193" s="1">
        <v>149.69999999999999</v>
      </c>
      <c r="T193" s="1">
        <v>1381</v>
      </c>
      <c r="U193" s="1">
        <v>116</v>
      </c>
      <c r="V193" s="1">
        <v>0</v>
      </c>
      <c r="W193" s="1">
        <v>1</v>
      </c>
      <c r="X193" s="1">
        <v>0</v>
      </c>
      <c r="Y193" s="1">
        <v>23550</v>
      </c>
      <c r="Z193" s="1">
        <v>30050</v>
      </c>
      <c r="AA193" s="1">
        <v>17850</v>
      </c>
      <c r="AB193" s="1">
        <v>27250</v>
      </c>
      <c r="AC193" s="1">
        <v>17</v>
      </c>
      <c r="AD193" s="1">
        <v>10</v>
      </c>
      <c r="AE193" s="1">
        <v>5</v>
      </c>
      <c r="AF193" s="1">
        <v>0</v>
      </c>
      <c r="AG193" s="1">
        <v>4</v>
      </c>
      <c r="AH193" s="1">
        <v>2</v>
      </c>
      <c r="AI193" s="30" t="str">
        <f>VLOOKUP(A193,General!B:AT,19,FALSE)</f>
        <v>Luminosity Gaming</v>
      </c>
      <c r="AJ193" s="1">
        <f>IF(VLOOKUP(A193,General!B:AT,11,FALSE)=E193,1,0)</f>
        <v>0</v>
      </c>
      <c r="AK193" s="1">
        <f t="shared" si="14"/>
        <v>1</v>
      </c>
      <c r="AL193" s="1">
        <f t="shared" si="15"/>
        <v>1</v>
      </c>
      <c r="AM193" s="1">
        <f t="shared" si="16"/>
        <v>5700</v>
      </c>
      <c r="AN193" s="1">
        <f t="shared" si="17"/>
        <v>2800</v>
      </c>
      <c r="AO193" s="1">
        <f t="shared" si="12"/>
        <v>1</v>
      </c>
      <c r="AP193" s="1">
        <f t="shared" si="13"/>
        <v>0</v>
      </c>
      <c r="AQ193" s="1">
        <f>IF(IF(Y193&gt;AA193,VLOOKUP(A193,General!B:AT,11,FALSE),VLOOKUP(A193,General!B:AT,12,FALSE))=AI193,1,0)</f>
        <v>0</v>
      </c>
      <c r="AR193" s="1">
        <f>IF(VLOOKUP(A193,General!B:AT,11,FALSE)=E193,Y193-AA193,AA193-Y193)</f>
        <v>-5700</v>
      </c>
      <c r="AS193" s="1">
        <f>IF(IF(Z193&gt;AB193,VLOOKUP(A193,General!B:AT,11,FALSE),VLOOKUP(A193,General!B:AT,12,FALSE))=AI193,1,0)</f>
        <v>0</v>
      </c>
      <c r="AT193" s="1">
        <f>IF(VLOOKUP(A193,General!B:AT,11,FALSE)=E193,Z193-AB193,AB193-Z193)</f>
        <v>-2800</v>
      </c>
    </row>
    <row r="194" spans="1:46" ht="15" customHeight="1" x14ac:dyDescent="0.2">
      <c r="A194" s="1" t="s">
        <v>330</v>
      </c>
      <c r="B194" s="1">
        <v>35</v>
      </c>
      <c r="C194" s="1">
        <v>549644</v>
      </c>
      <c r="D194" s="1">
        <v>81.158203125</v>
      </c>
      <c r="E194" s="1" t="s">
        <v>51</v>
      </c>
      <c r="F194" s="1" t="s">
        <v>319</v>
      </c>
      <c r="G194" s="1" t="s">
        <v>324</v>
      </c>
      <c r="H194" s="1" t="s">
        <v>322</v>
      </c>
      <c r="K194" s="1">
        <v>6</v>
      </c>
      <c r="L194" s="1">
        <v>4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100.9</v>
      </c>
      <c r="T194" s="1">
        <v>961</v>
      </c>
      <c r="U194" s="1">
        <v>48</v>
      </c>
      <c r="V194" s="1">
        <v>0</v>
      </c>
      <c r="W194" s="1">
        <v>1</v>
      </c>
      <c r="X194" s="1">
        <v>0</v>
      </c>
      <c r="Y194" s="1">
        <v>28050</v>
      </c>
      <c r="Z194" s="1">
        <v>27100</v>
      </c>
      <c r="AA194" s="1">
        <v>41400</v>
      </c>
      <c r="AB194" s="1">
        <v>27850</v>
      </c>
      <c r="AC194" s="1">
        <v>9</v>
      </c>
      <c r="AD194" s="1">
        <v>8</v>
      </c>
      <c r="AE194" s="1">
        <v>3</v>
      </c>
      <c r="AF194" s="1">
        <v>0</v>
      </c>
      <c r="AG194" s="1">
        <v>4</v>
      </c>
      <c r="AH194" s="1">
        <v>0</v>
      </c>
      <c r="AI194" s="30" t="str">
        <f>VLOOKUP(A194,General!B:AT,19,FALSE)</f>
        <v>Luminosity Gaming</v>
      </c>
      <c r="AJ194" s="1">
        <f>IF(VLOOKUP(A194,General!B:AT,11,FALSE)=E194,1,0)</f>
        <v>0</v>
      </c>
      <c r="AK194" s="1">
        <f t="shared" si="14"/>
        <v>0</v>
      </c>
      <c r="AL194" s="1">
        <f t="shared" si="15"/>
        <v>0</v>
      </c>
      <c r="AM194" s="1">
        <f t="shared" si="16"/>
        <v>-13350</v>
      </c>
      <c r="AN194" s="1">
        <f t="shared" si="17"/>
        <v>-750</v>
      </c>
      <c r="AO194" s="1">
        <f t="shared" ref="AO194:AO257" si="18">IF(AI194=E194,1,0)</f>
        <v>1</v>
      </c>
      <c r="AP194" s="1">
        <f t="shared" ref="AP194:AP257" si="19">IF(F194="CT",1,0)</f>
        <v>0</v>
      </c>
      <c r="AQ194" s="1">
        <f>IF(IF(Y194&gt;AA194,VLOOKUP(A194,General!B:AT,11,FALSE),VLOOKUP(A194,General!B:AT,12,FALSE))=AI194,1,0)</f>
        <v>1</v>
      </c>
      <c r="AR194" s="1">
        <f>IF(VLOOKUP(A194,General!B:AT,11,FALSE)=E194,Y194-AA194,AA194-Y194)</f>
        <v>13350</v>
      </c>
      <c r="AS194" s="1">
        <f>IF(IF(Z194&gt;AB194,VLOOKUP(A194,General!B:AT,11,FALSE),VLOOKUP(A194,General!B:AT,12,FALSE))=AI194,1,0)</f>
        <v>1</v>
      </c>
      <c r="AT194" s="1">
        <f>IF(VLOOKUP(A194,General!B:AT,11,FALSE)=E194,Z194-AB194,AB194-Z194)</f>
        <v>750</v>
      </c>
    </row>
    <row r="195" spans="1:46" ht="15" customHeight="1" x14ac:dyDescent="0.2">
      <c r="A195" s="1" t="s">
        <v>330</v>
      </c>
      <c r="B195" s="1">
        <v>35</v>
      </c>
      <c r="C195" s="1">
        <v>549644</v>
      </c>
      <c r="D195" s="1">
        <v>81.158203125</v>
      </c>
      <c r="E195" s="1" t="s">
        <v>51</v>
      </c>
      <c r="F195" s="1" t="s">
        <v>319</v>
      </c>
      <c r="G195" s="1" t="s">
        <v>324</v>
      </c>
      <c r="H195" s="1" t="s">
        <v>322</v>
      </c>
      <c r="K195" s="1">
        <v>6</v>
      </c>
      <c r="L195" s="1">
        <v>4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100.9</v>
      </c>
      <c r="T195" s="1">
        <v>961</v>
      </c>
      <c r="U195" s="1">
        <v>48</v>
      </c>
      <c r="V195" s="1">
        <v>0</v>
      </c>
      <c r="W195" s="1">
        <v>1</v>
      </c>
      <c r="X195" s="1">
        <v>0</v>
      </c>
      <c r="Y195" s="1">
        <v>28050</v>
      </c>
      <c r="Z195" s="1">
        <v>27100</v>
      </c>
      <c r="AA195" s="1">
        <v>41400</v>
      </c>
      <c r="AB195" s="1">
        <v>27850</v>
      </c>
      <c r="AC195" s="1">
        <v>9</v>
      </c>
      <c r="AD195" s="1">
        <v>8</v>
      </c>
      <c r="AE195" s="1">
        <v>3</v>
      </c>
      <c r="AF195" s="1">
        <v>0</v>
      </c>
      <c r="AG195" s="1">
        <v>4</v>
      </c>
      <c r="AH195" s="1">
        <v>0</v>
      </c>
      <c r="AI195" s="30" t="str">
        <f>VLOOKUP(A195,General!B:AT,19,FALSE)</f>
        <v>Luminosity Gaming</v>
      </c>
      <c r="AJ195" s="1">
        <f>IF(VLOOKUP(A195,General!B:AT,11,FALSE)=E195,1,0)</f>
        <v>0</v>
      </c>
      <c r="AK195" s="1">
        <f t="shared" ref="AK195:AK258" si="20">IF(Y195&gt;AA195,1,0)</f>
        <v>0</v>
      </c>
      <c r="AL195" s="1">
        <f t="shared" ref="AL195:AL258" si="21">IF(Z195&gt;AB195,1,0)</f>
        <v>0</v>
      </c>
      <c r="AM195" s="1">
        <f t="shared" ref="AM195:AM258" si="22">Y195-AA195</f>
        <v>-13350</v>
      </c>
      <c r="AN195" s="1">
        <f t="shared" ref="AN195:AN258" si="23">Z195-AB195</f>
        <v>-750</v>
      </c>
      <c r="AO195" s="1">
        <f t="shared" si="18"/>
        <v>1</v>
      </c>
      <c r="AP195" s="1">
        <f t="shared" si="19"/>
        <v>0</v>
      </c>
      <c r="AQ195" s="1">
        <f>IF(IF(Y195&gt;AA195,VLOOKUP(A195,General!B:AT,11,FALSE),VLOOKUP(A195,General!B:AT,12,FALSE))=AI195,1,0)</f>
        <v>1</v>
      </c>
      <c r="AR195" s="1">
        <f>IF(VLOOKUP(A195,General!B:AT,11,FALSE)=E195,Y195-AA195,AA195-Y195)</f>
        <v>13350</v>
      </c>
      <c r="AS195" s="1">
        <f>IF(IF(Z195&gt;AB195,VLOOKUP(A195,General!B:AT,11,FALSE),VLOOKUP(A195,General!B:AT,12,FALSE))=AI195,1,0)</f>
        <v>1</v>
      </c>
      <c r="AT195" s="1">
        <f>IF(VLOOKUP(A195,General!B:AT,11,FALSE)=E195,Z195-AB195,AB195-Z195)</f>
        <v>750</v>
      </c>
    </row>
    <row r="196" spans="1:46" x14ac:dyDescent="0.2">
      <c r="A196" s="1" t="s">
        <v>331</v>
      </c>
      <c r="B196" s="1">
        <v>1</v>
      </c>
      <c r="C196" s="1">
        <v>1801</v>
      </c>
      <c r="D196" s="1">
        <v>182.94332885742199</v>
      </c>
      <c r="E196" s="1" t="s">
        <v>51</v>
      </c>
      <c r="F196" s="1" t="s">
        <v>319</v>
      </c>
      <c r="G196" s="1" t="s">
        <v>324</v>
      </c>
      <c r="H196" s="1" t="s">
        <v>317</v>
      </c>
      <c r="K196" s="1">
        <v>7</v>
      </c>
      <c r="L196" s="1">
        <v>2</v>
      </c>
      <c r="M196" s="1">
        <v>1</v>
      </c>
      <c r="N196" s="1">
        <v>1</v>
      </c>
      <c r="O196" s="1">
        <v>0</v>
      </c>
      <c r="P196" s="1">
        <v>0</v>
      </c>
      <c r="Q196" s="1">
        <v>1</v>
      </c>
      <c r="R196" s="1">
        <v>0</v>
      </c>
      <c r="S196" s="1">
        <v>105</v>
      </c>
      <c r="T196" s="1">
        <v>1008</v>
      </c>
      <c r="U196" s="1">
        <v>42</v>
      </c>
      <c r="V196" s="1">
        <v>0</v>
      </c>
      <c r="W196" s="1">
        <v>1</v>
      </c>
      <c r="X196" s="1">
        <v>0</v>
      </c>
      <c r="Y196" s="1">
        <v>4000</v>
      </c>
      <c r="Z196" s="1">
        <v>3350</v>
      </c>
      <c r="AA196" s="1">
        <v>4000</v>
      </c>
      <c r="AB196" s="1">
        <v>4250</v>
      </c>
      <c r="AC196" s="1">
        <v>2</v>
      </c>
      <c r="AD196" s="1">
        <v>3</v>
      </c>
      <c r="AE196" s="1">
        <v>0</v>
      </c>
      <c r="AF196" s="1">
        <v>0</v>
      </c>
      <c r="AG196" s="1">
        <v>0</v>
      </c>
      <c r="AH196" s="1">
        <v>0</v>
      </c>
      <c r="AI196" s="30" t="str">
        <f>VLOOKUP(A196,General!B:AT,19,FALSE)</f>
        <v>Luminosity Gaming</v>
      </c>
      <c r="AJ196" s="1">
        <f>IF(VLOOKUP(A196,General!B:AT,11,FALSE)=E196,1,0)</f>
        <v>0</v>
      </c>
      <c r="AK196" s="1">
        <f t="shared" si="20"/>
        <v>0</v>
      </c>
      <c r="AL196" s="1">
        <f t="shared" si="21"/>
        <v>0</v>
      </c>
      <c r="AM196" s="1">
        <f t="shared" si="22"/>
        <v>0</v>
      </c>
      <c r="AN196" s="1">
        <f t="shared" si="23"/>
        <v>-900</v>
      </c>
      <c r="AO196" s="1">
        <f t="shared" si="18"/>
        <v>1</v>
      </c>
      <c r="AP196" s="1">
        <f t="shared" si="19"/>
        <v>0</v>
      </c>
      <c r="AQ196" s="1">
        <f>IF(IF(Y196&gt;AA196,VLOOKUP(A196,General!B:AT,11,FALSE),VLOOKUP(A196,General!B:AT,12,FALSE))=AI196,1,0)</f>
        <v>1</v>
      </c>
      <c r="AR196" s="1">
        <f>IF(VLOOKUP(A196,General!B:AT,11,FALSE)=E196,Y196-AA196,AA196-Y196)</f>
        <v>0</v>
      </c>
      <c r="AS196" s="1">
        <f>IF(IF(Z196&gt;AB196,VLOOKUP(A196,General!B:AT,11,FALSE),VLOOKUP(A196,General!B:AT,12,FALSE))=AI196,1,0)</f>
        <v>1</v>
      </c>
      <c r="AT196" s="1">
        <f>IF(VLOOKUP(A196,General!B:AT,11,FALSE)=E196,Z196-AB196,AB196-Z196)</f>
        <v>900</v>
      </c>
    </row>
    <row r="197" spans="1:46" ht="15" customHeight="1" x14ac:dyDescent="0.2">
      <c r="A197" s="1" t="s">
        <v>331</v>
      </c>
      <c r="B197" s="1">
        <v>2</v>
      </c>
      <c r="C197" s="1">
        <v>25200</v>
      </c>
      <c r="D197" s="1">
        <v>85.836074829101605</v>
      </c>
      <c r="E197" s="1" t="s">
        <v>67</v>
      </c>
      <c r="F197" s="1" t="s">
        <v>315</v>
      </c>
      <c r="G197" s="1" t="s">
        <v>316</v>
      </c>
      <c r="H197" s="1" t="s">
        <v>320</v>
      </c>
      <c r="I197" s="1" t="s">
        <v>315</v>
      </c>
      <c r="J197" s="1" t="s">
        <v>67</v>
      </c>
      <c r="K197" s="1">
        <v>9</v>
      </c>
      <c r="L197" s="1">
        <v>3</v>
      </c>
      <c r="M197" s="1">
        <v>1</v>
      </c>
      <c r="N197" s="1">
        <v>0</v>
      </c>
      <c r="O197" s="1">
        <v>1</v>
      </c>
      <c r="P197" s="1">
        <v>0</v>
      </c>
      <c r="Q197" s="1">
        <v>2</v>
      </c>
      <c r="R197" s="1">
        <v>0</v>
      </c>
      <c r="S197" s="1">
        <v>131.9</v>
      </c>
      <c r="T197" s="1">
        <v>1185</v>
      </c>
      <c r="U197" s="1">
        <v>134</v>
      </c>
      <c r="V197" s="1">
        <v>0</v>
      </c>
      <c r="W197" s="1">
        <v>0</v>
      </c>
      <c r="X197" s="1">
        <v>0</v>
      </c>
      <c r="Y197" s="1">
        <v>8400</v>
      </c>
      <c r="Z197" s="1">
        <v>3800</v>
      </c>
      <c r="AA197" s="1">
        <v>18600</v>
      </c>
      <c r="AB197" s="1">
        <v>18000</v>
      </c>
      <c r="AC197" s="1">
        <v>4</v>
      </c>
      <c r="AD197" s="1">
        <v>3</v>
      </c>
      <c r="AE197" s="1">
        <v>5</v>
      </c>
      <c r="AF197" s="1">
        <v>1</v>
      </c>
      <c r="AG197" s="1">
        <v>2</v>
      </c>
      <c r="AH197" s="1">
        <v>0</v>
      </c>
      <c r="AI197" s="30" t="str">
        <f>VLOOKUP(A197,General!B:AT,19,FALSE)</f>
        <v>Luminosity Gaming</v>
      </c>
      <c r="AJ197" s="1">
        <f>IF(VLOOKUP(A197,General!B:AT,11,FALSE)=E197,1,0)</f>
        <v>1</v>
      </c>
      <c r="AK197" s="1">
        <f t="shared" si="20"/>
        <v>0</v>
      </c>
      <c r="AL197" s="1">
        <f t="shared" si="21"/>
        <v>0</v>
      </c>
      <c r="AM197" s="1">
        <f t="shared" si="22"/>
        <v>-10200</v>
      </c>
      <c r="AN197" s="1">
        <f t="shared" si="23"/>
        <v>-14200</v>
      </c>
      <c r="AO197" s="1">
        <f t="shared" si="18"/>
        <v>0</v>
      </c>
      <c r="AP197" s="1">
        <f t="shared" si="19"/>
        <v>1</v>
      </c>
      <c r="AQ197" s="1">
        <f>IF(IF(Y197&gt;AA197,VLOOKUP(A197,General!B:AT,11,FALSE),VLOOKUP(A197,General!B:AT,12,FALSE))=AI197,1,0)</f>
        <v>1</v>
      </c>
      <c r="AR197" s="1">
        <f>IF(VLOOKUP(A197,General!B:AT,11,FALSE)=E197,Y197-AA197,AA197-Y197)</f>
        <v>-10200</v>
      </c>
      <c r="AS197" s="1">
        <f>IF(IF(Z197&gt;AB197,VLOOKUP(A197,General!B:AT,11,FALSE),VLOOKUP(A197,General!B:AT,12,FALSE))=AI197,1,0)</f>
        <v>1</v>
      </c>
      <c r="AT197" s="1">
        <f>IF(VLOOKUP(A197,General!B:AT,11,FALSE)=E197,Z197-AB197,AB197-Z197)</f>
        <v>-14200</v>
      </c>
    </row>
    <row r="198" spans="1:46" ht="15" customHeight="1" x14ac:dyDescent="0.2">
      <c r="A198" s="1" t="s">
        <v>331</v>
      </c>
      <c r="B198" s="1">
        <v>3</v>
      </c>
      <c r="C198" s="1">
        <v>36193</v>
      </c>
      <c r="D198" s="1">
        <v>79.492614746093807</v>
      </c>
      <c r="E198" s="1" t="s">
        <v>51</v>
      </c>
      <c r="F198" s="1" t="s">
        <v>319</v>
      </c>
      <c r="G198" s="1" t="s">
        <v>324</v>
      </c>
      <c r="H198" s="1" t="s">
        <v>323</v>
      </c>
      <c r="I198" s="1" t="s">
        <v>319</v>
      </c>
      <c r="J198" s="1" t="s">
        <v>51</v>
      </c>
      <c r="K198" s="1">
        <v>7</v>
      </c>
      <c r="L198" s="1">
        <v>5</v>
      </c>
      <c r="M198" s="1">
        <v>1</v>
      </c>
      <c r="N198" s="1">
        <v>0</v>
      </c>
      <c r="O198" s="1">
        <v>0</v>
      </c>
      <c r="P198" s="1">
        <v>0</v>
      </c>
      <c r="Q198" s="1">
        <v>2</v>
      </c>
      <c r="R198" s="1">
        <v>0</v>
      </c>
      <c r="S198" s="1">
        <v>98.7</v>
      </c>
      <c r="T198" s="1">
        <v>873</v>
      </c>
      <c r="U198" s="1">
        <v>114</v>
      </c>
      <c r="V198" s="1">
        <v>0</v>
      </c>
      <c r="W198" s="1">
        <v>1</v>
      </c>
      <c r="X198" s="1">
        <v>0</v>
      </c>
      <c r="Y198" s="1">
        <v>22650</v>
      </c>
      <c r="Z198" s="1">
        <v>22950</v>
      </c>
      <c r="AA198" s="1">
        <v>10850</v>
      </c>
      <c r="AB198" s="1">
        <v>10500</v>
      </c>
      <c r="AC198" s="1">
        <v>4</v>
      </c>
      <c r="AD198" s="1">
        <v>4</v>
      </c>
      <c r="AE198" s="1">
        <v>3</v>
      </c>
      <c r="AF198" s="1">
        <v>0</v>
      </c>
      <c r="AG198" s="1">
        <v>0</v>
      </c>
      <c r="AH198" s="1">
        <v>0</v>
      </c>
      <c r="AI198" s="30" t="str">
        <f>VLOOKUP(A198,General!B:AT,19,FALSE)</f>
        <v>Luminosity Gaming</v>
      </c>
      <c r="AJ198" s="1">
        <f>IF(VLOOKUP(A198,General!B:AT,11,FALSE)=E198,1,0)</f>
        <v>0</v>
      </c>
      <c r="AK198" s="1">
        <f t="shared" si="20"/>
        <v>1</v>
      </c>
      <c r="AL198" s="1">
        <f t="shared" si="21"/>
        <v>1</v>
      </c>
      <c r="AM198" s="1">
        <f t="shared" si="22"/>
        <v>11800</v>
      </c>
      <c r="AN198" s="1">
        <f t="shared" si="23"/>
        <v>12450</v>
      </c>
      <c r="AO198" s="1">
        <f t="shared" si="18"/>
        <v>1</v>
      </c>
      <c r="AP198" s="1">
        <f t="shared" si="19"/>
        <v>0</v>
      </c>
      <c r="AQ198" s="1">
        <f>IF(IF(Y198&gt;AA198,VLOOKUP(A198,General!B:AT,11,FALSE),VLOOKUP(A198,General!B:AT,12,FALSE))=AI198,1,0)</f>
        <v>0</v>
      </c>
      <c r="AR198" s="1">
        <f>IF(VLOOKUP(A198,General!B:AT,11,FALSE)=E198,Y198-AA198,AA198-Y198)</f>
        <v>-11800</v>
      </c>
      <c r="AS198" s="1">
        <f>IF(IF(Z198&gt;AB198,VLOOKUP(A198,General!B:AT,11,FALSE),VLOOKUP(A198,General!B:AT,12,FALSE))=AI198,1,0)</f>
        <v>0</v>
      </c>
      <c r="AT198" s="1">
        <f>IF(VLOOKUP(A198,General!B:AT,11,FALSE)=E198,Z198-AB198,AB198-Z198)</f>
        <v>-12450</v>
      </c>
    </row>
    <row r="199" spans="1:46" ht="15" customHeight="1" x14ac:dyDescent="0.2">
      <c r="A199" s="1" t="s">
        <v>331</v>
      </c>
      <c r="B199" s="1">
        <v>4</v>
      </c>
      <c r="C199" s="1">
        <v>46377</v>
      </c>
      <c r="D199" s="1">
        <v>155.551513671875</v>
      </c>
      <c r="E199" s="1" t="s">
        <v>51</v>
      </c>
      <c r="F199" s="1" t="s">
        <v>319</v>
      </c>
      <c r="G199" s="1" t="s">
        <v>324</v>
      </c>
      <c r="H199" s="1" t="s">
        <v>320</v>
      </c>
      <c r="I199" s="1" t="s">
        <v>315</v>
      </c>
      <c r="J199" s="1" t="s">
        <v>67</v>
      </c>
      <c r="K199" s="1">
        <v>5</v>
      </c>
      <c r="L199" s="1">
        <v>3</v>
      </c>
      <c r="M199" s="1">
        <v>1</v>
      </c>
      <c r="N199" s="1">
        <v>0</v>
      </c>
      <c r="O199" s="1">
        <v>0</v>
      </c>
      <c r="P199" s="1">
        <v>0</v>
      </c>
      <c r="Q199" s="1">
        <v>1</v>
      </c>
      <c r="R199" s="1">
        <v>0</v>
      </c>
      <c r="S199" s="1">
        <v>101</v>
      </c>
      <c r="T199" s="1">
        <v>878</v>
      </c>
      <c r="U199" s="1">
        <v>50</v>
      </c>
      <c r="V199" s="1">
        <v>1</v>
      </c>
      <c r="W199" s="1">
        <v>1</v>
      </c>
      <c r="X199" s="1">
        <v>0</v>
      </c>
      <c r="Y199" s="1">
        <v>10500</v>
      </c>
      <c r="Z199" s="1">
        <v>5800</v>
      </c>
      <c r="AA199" s="1">
        <v>18600</v>
      </c>
      <c r="AB199" s="1">
        <v>22200</v>
      </c>
      <c r="AC199" s="1">
        <v>3</v>
      </c>
      <c r="AD199" s="1">
        <v>4</v>
      </c>
      <c r="AE199" s="1">
        <v>6</v>
      </c>
      <c r="AF199" s="1">
        <v>1</v>
      </c>
      <c r="AG199" s="1">
        <v>2</v>
      </c>
      <c r="AH199" s="1">
        <v>1</v>
      </c>
      <c r="AI199" s="30" t="str">
        <f>VLOOKUP(A199,General!B:AT,19,FALSE)</f>
        <v>Luminosity Gaming</v>
      </c>
      <c r="AJ199" s="1">
        <f>IF(VLOOKUP(A199,General!B:AT,11,FALSE)=E199,1,0)</f>
        <v>0</v>
      </c>
      <c r="AK199" s="1">
        <f t="shared" si="20"/>
        <v>0</v>
      </c>
      <c r="AL199" s="1">
        <f t="shared" si="21"/>
        <v>0</v>
      </c>
      <c r="AM199" s="1">
        <f t="shared" si="22"/>
        <v>-8100</v>
      </c>
      <c r="AN199" s="1">
        <f t="shared" si="23"/>
        <v>-16400</v>
      </c>
      <c r="AO199" s="1">
        <f t="shared" si="18"/>
        <v>1</v>
      </c>
      <c r="AP199" s="1">
        <f t="shared" si="19"/>
        <v>0</v>
      </c>
      <c r="AQ199" s="1">
        <f>IF(IF(Y199&gt;AA199,VLOOKUP(A199,General!B:AT,11,FALSE),VLOOKUP(A199,General!B:AT,12,FALSE))=AI199,1,0)</f>
        <v>1</v>
      </c>
      <c r="AR199" s="1">
        <f>IF(VLOOKUP(A199,General!B:AT,11,FALSE)=E199,Y199-AA199,AA199-Y199)</f>
        <v>8100</v>
      </c>
      <c r="AS199" s="1">
        <f>IF(IF(Z199&gt;AB199,VLOOKUP(A199,General!B:AT,11,FALSE),VLOOKUP(A199,General!B:AT,12,FALSE))=AI199,1,0)</f>
        <v>1</v>
      </c>
      <c r="AT199" s="1">
        <f>IF(VLOOKUP(A199,General!B:AT,11,FALSE)=E199,Z199-AB199,AB199-Z199)</f>
        <v>16400</v>
      </c>
    </row>
    <row r="200" spans="1:46" ht="15" customHeight="1" x14ac:dyDescent="0.2">
      <c r="A200" s="1" t="s">
        <v>331</v>
      </c>
      <c r="B200" s="1">
        <v>5</v>
      </c>
      <c r="C200" s="1">
        <v>66284</v>
      </c>
      <c r="D200" s="1">
        <v>94.0645751953125</v>
      </c>
      <c r="E200" s="1" t="s">
        <v>51</v>
      </c>
      <c r="F200" s="1" t="s">
        <v>319</v>
      </c>
      <c r="G200" s="1" t="s">
        <v>324</v>
      </c>
      <c r="H200" s="1" t="s">
        <v>320</v>
      </c>
      <c r="I200" s="1" t="s">
        <v>315</v>
      </c>
      <c r="J200" s="1" t="s">
        <v>67</v>
      </c>
      <c r="K200" s="1">
        <v>7</v>
      </c>
      <c r="L200" s="1">
        <v>4</v>
      </c>
      <c r="M200" s="1">
        <v>0</v>
      </c>
      <c r="N200" s="1">
        <v>1</v>
      </c>
      <c r="O200" s="1">
        <v>0</v>
      </c>
      <c r="P200" s="1">
        <v>0</v>
      </c>
      <c r="Q200" s="1">
        <v>1</v>
      </c>
      <c r="R200" s="1">
        <v>0</v>
      </c>
      <c r="S200" s="1">
        <v>117.4</v>
      </c>
      <c r="T200" s="1">
        <v>1109</v>
      </c>
      <c r="U200" s="1">
        <v>65</v>
      </c>
      <c r="V200" s="1">
        <v>1</v>
      </c>
      <c r="W200" s="1">
        <v>1</v>
      </c>
      <c r="X200" s="1">
        <v>0</v>
      </c>
      <c r="Y200" s="1">
        <v>14700</v>
      </c>
      <c r="Z200" s="1">
        <v>5050</v>
      </c>
      <c r="AA200" s="1">
        <v>26550</v>
      </c>
      <c r="AB200" s="1">
        <v>27750</v>
      </c>
      <c r="AC200" s="1">
        <v>10</v>
      </c>
      <c r="AD200" s="1">
        <v>4</v>
      </c>
      <c r="AE200" s="1">
        <v>1</v>
      </c>
      <c r="AF200" s="1">
        <v>0</v>
      </c>
      <c r="AG200" s="1">
        <v>3</v>
      </c>
      <c r="AH200" s="1">
        <v>0</v>
      </c>
      <c r="AI200" s="30" t="str">
        <f>VLOOKUP(A200,General!B:AT,19,FALSE)</f>
        <v>Luminosity Gaming</v>
      </c>
      <c r="AJ200" s="1">
        <f>IF(VLOOKUP(A200,General!B:AT,11,FALSE)=E200,1,0)</f>
        <v>0</v>
      </c>
      <c r="AK200" s="1">
        <f t="shared" si="20"/>
        <v>0</v>
      </c>
      <c r="AL200" s="1">
        <f t="shared" si="21"/>
        <v>0</v>
      </c>
      <c r="AM200" s="1">
        <f t="shared" si="22"/>
        <v>-11850</v>
      </c>
      <c r="AN200" s="1">
        <f t="shared" si="23"/>
        <v>-22700</v>
      </c>
      <c r="AO200" s="1">
        <f t="shared" si="18"/>
        <v>1</v>
      </c>
      <c r="AP200" s="1">
        <f t="shared" si="19"/>
        <v>0</v>
      </c>
      <c r="AQ200" s="1">
        <f>IF(IF(Y200&gt;AA200,VLOOKUP(A200,General!B:AT,11,FALSE),VLOOKUP(A200,General!B:AT,12,FALSE))=AI200,1,0)</f>
        <v>1</v>
      </c>
      <c r="AR200" s="1">
        <f>IF(VLOOKUP(A200,General!B:AT,11,FALSE)=E200,Y200-AA200,AA200-Y200)</f>
        <v>11850</v>
      </c>
      <c r="AS200" s="1">
        <f>IF(IF(Z200&gt;AB200,VLOOKUP(A200,General!B:AT,11,FALSE),VLOOKUP(A200,General!B:AT,12,FALSE))=AI200,1,0)</f>
        <v>1</v>
      </c>
      <c r="AT200" s="1">
        <f>IF(VLOOKUP(A200,General!B:AT,11,FALSE)=E200,Z200-AB200,AB200-Z200)</f>
        <v>22700</v>
      </c>
    </row>
    <row r="201" spans="1:46" ht="15" customHeight="1" x14ac:dyDescent="0.2">
      <c r="A201" s="1" t="s">
        <v>331</v>
      </c>
      <c r="B201" s="1">
        <v>6</v>
      </c>
      <c r="C201" s="1">
        <v>78329</v>
      </c>
      <c r="D201" s="1">
        <v>114.21343994140599</v>
      </c>
      <c r="E201" s="1" t="s">
        <v>67</v>
      </c>
      <c r="F201" s="1" t="s">
        <v>315</v>
      </c>
      <c r="G201" s="1" t="s">
        <v>316</v>
      </c>
      <c r="H201" s="1" t="s">
        <v>322</v>
      </c>
      <c r="K201" s="1">
        <v>7</v>
      </c>
      <c r="L201" s="1">
        <v>3</v>
      </c>
      <c r="M201" s="1">
        <v>2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102.5</v>
      </c>
      <c r="T201" s="1">
        <v>902</v>
      </c>
      <c r="U201" s="1">
        <v>123</v>
      </c>
      <c r="V201" s="1">
        <v>0</v>
      </c>
      <c r="W201" s="1">
        <v>0</v>
      </c>
      <c r="X201" s="1">
        <v>0</v>
      </c>
      <c r="Y201" s="1">
        <v>25150</v>
      </c>
      <c r="Z201" s="1">
        <v>25200</v>
      </c>
      <c r="AA201" s="1">
        <v>30750</v>
      </c>
      <c r="AB201" s="1">
        <v>27150</v>
      </c>
      <c r="AC201" s="1">
        <v>12</v>
      </c>
      <c r="AD201" s="1">
        <v>6</v>
      </c>
      <c r="AE201" s="1">
        <v>2</v>
      </c>
      <c r="AF201" s="1">
        <v>0</v>
      </c>
      <c r="AG201" s="1">
        <v>2</v>
      </c>
      <c r="AH201" s="1">
        <v>1</v>
      </c>
      <c r="AI201" s="30" t="str">
        <f>VLOOKUP(A201,General!B:AT,19,FALSE)</f>
        <v>Luminosity Gaming</v>
      </c>
      <c r="AJ201" s="1">
        <f>IF(VLOOKUP(A201,General!B:AT,11,FALSE)=E201,1,0)</f>
        <v>1</v>
      </c>
      <c r="AK201" s="1">
        <f t="shared" si="20"/>
        <v>0</v>
      </c>
      <c r="AL201" s="1">
        <f t="shared" si="21"/>
        <v>0</v>
      </c>
      <c r="AM201" s="1">
        <f t="shared" si="22"/>
        <v>-5600</v>
      </c>
      <c r="AN201" s="1">
        <f t="shared" si="23"/>
        <v>-1950</v>
      </c>
      <c r="AO201" s="1">
        <f t="shared" si="18"/>
        <v>0</v>
      </c>
      <c r="AP201" s="1">
        <f t="shared" si="19"/>
        <v>1</v>
      </c>
      <c r="AQ201" s="1">
        <f>IF(IF(Y201&gt;AA201,VLOOKUP(A201,General!B:AT,11,FALSE),VLOOKUP(A201,General!B:AT,12,FALSE))=AI201,1,0)</f>
        <v>1</v>
      </c>
      <c r="AR201" s="1">
        <f>IF(VLOOKUP(A201,General!B:AT,11,FALSE)=E201,Y201-AA201,AA201-Y201)</f>
        <v>-5600</v>
      </c>
      <c r="AS201" s="1">
        <f>IF(IF(Z201&gt;AB201,VLOOKUP(A201,General!B:AT,11,FALSE),VLOOKUP(A201,General!B:AT,12,FALSE))=AI201,1,0)</f>
        <v>1</v>
      </c>
      <c r="AT201" s="1">
        <f>IF(VLOOKUP(A201,General!B:AT,11,FALSE)=E201,Z201-AB201,AB201-Z201)</f>
        <v>-1950</v>
      </c>
    </row>
    <row r="202" spans="1:46" ht="15" customHeight="1" x14ac:dyDescent="0.2">
      <c r="A202" s="1" t="s">
        <v>331</v>
      </c>
      <c r="B202" s="1">
        <v>7</v>
      </c>
      <c r="C202" s="1">
        <v>92952</v>
      </c>
      <c r="D202" s="1">
        <v>171.78167724609401</v>
      </c>
      <c r="E202" s="1" t="s">
        <v>51</v>
      </c>
      <c r="F202" s="1" t="s">
        <v>319</v>
      </c>
      <c r="G202" s="1" t="s">
        <v>324</v>
      </c>
      <c r="H202" s="1" t="s">
        <v>322</v>
      </c>
      <c r="K202" s="1">
        <v>5</v>
      </c>
      <c r="L202" s="1">
        <v>5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80.3</v>
      </c>
      <c r="T202" s="1">
        <v>695</v>
      </c>
      <c r="U202" s="1">
        <v>55</v>
      </c>
      <c r="V202" s="1">
        <v>1</v>
      </c>
      <c r="W202" s="1">
        <v>1</v>
      </c>
      <c r="X202" s="1">
        <v>0</v>
      </c>
      <c r="Y202" s="1">
        <v>18700</v>
      </c>
      <c r="Z202" s="1">
        <v>25800</v>
      </c>
      <c r="AA202" s="1">
        <v>26850</v>
      </c>
      <c r="AB202" s="1">
        <v>25950</v>
      </c>
      <c r="AC202" s="1">
        <v>9</v>
      </c>
      <c r="AD202" s="1">
        <v>9</v>
      </c>
      <c r="AE202" s="1">
        <v>3</v>
      </c>
      <c r="AF202" s="1">
        <v>1</v>
      </c>
      <c r="AG202" s="1">
        <v>3</v>
      </c>
      <c r="AH202" s="1">
        <v>1</v>
      </c>
      <c r="AI202" s="30" t="str">
        <f>VLOOKUP(A202,General!B:AT,19,FALSE)</f>
        <v>Luminosity Gaming</v>
      </c>
      <c r="AJ202" s="1">
        <f>IF(VLOOKUP(A202,General!B:AT,11,FALSE)=E202,1,0)</f>
        <v>0</v>
      </c>
      <c r="AK202" s="1">
        <f t="shared" si="20"/>
        <v>0</v>
      </c>
      <c r="AL202" s="1">
        <f t="shared" si="21"/>
        <v>0</v>
      </c>
      <c r="AM202" s="1">
        <f t="shared" si="22"/>
        <v>-8150</v>
      </c>
      <c r="AN202" s="1">
        <f t="shared" si="23"/>
        <v>-150</v>
      </c>
      <c r="AO202" s="1">
        <f t="shared" si="18"/>
        <v>1</v>
      </c>
      <c r="AP202" s="1">
        <f t="shared" si="19"/>
        <v>0</v>
      </c>
      <c r="AQ202" s="1">
        <f>IF(IF(Y202&gt;AA202,VLOOKUP(A202,General!B:AT,11,FALSE),VLOOKUP(A202,General!B:AT,12,FALSE))=AI202,1,0)</f>
        <v>1</v>
      </c>
      <c r="AR202" s="1">
        <f>IF(VLOOKUP(A202,General!B:AT,11,FALSE)=E202,Y202-AA202,AA202-Y202)</f>
        <v>8150</v>
      </c>
      <c r="AS202" s="1">
        <f>IF(IF(Z202&gt;AB202,VLOOKUP(A202,General!B:AT,11,FALSE),VLOOKUP(A202,General!B:AT,12,FALSE))=AI202,1,0)</f>
        <v>1</v>
      </c>
      <c r="AT202" s="1">
        <f>IF(VLOOKUP(A202,General!B:AT,11,FALSE)=E202,Z202-AB202,AB202-Z202)</f>
        <v>150</v>
      </c>
    </row>
    <row r="203" spans="1:46" ht="15" customHeight="1" x14ac:dyDescent="0.2">
      <c r="A203" s="1" t="s">
        <v>331</v>
      </c>
      <c r="B203" s="1">
        <v>8</v>
      </c>
      <c r="C203" s="1">
        <v>114941</v>
      </c>
      <c r="D203" s="1">
        <v>98.327392578125</v>
      </c>
      <c r="E203" s="1" t="s">
        <v>51</v>
      </c>
      <c r="F203" s="1" t="s">
        <v>319</v>
      </c>
      <c r="G203" s="1" t="s">
        <v>324</v>
      </c>
      <c r="H203" s="1" t="s">
        <v>322</v>
      </c>
      <c r="K203" s="1">
        <v>5</v>
      </c>
      <c r="L203" s="1">
        <v>3</v>
      </c>
      <c r="M203" s="1">
        <v>1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77.099999999999994</v>
      </c>
      <c r="T203" s="1">
        <v>679</v>
      </c>
      <c r="U203" s="1">
        <v>88</v>
      </c>
      <c r="V203" s="1">
        <v>1</v>
      </c>
      <c r="W203" s="1">
        <v>1</v>
      </c>
      <c r="X203" s="1">
        <v>0</v>
      </c>
      <c r="Y203" s="1">
        <v>11200</v>
      </c>
      <c r="Z203" s="1">
        <v>21200</v>
      </c>
      <c r="AA203" s="1">
        <v>20400</v>
      </c>
      <c r="AB203" s="1">
        <v>25850</v>
      </c>
      <c r="AC203" s="1">
        <v>11</v>
      </c>
      <c r="AD203" s="1">
        <v>4</v>
      </c>
      <c r="AE203" s="1">
        <v>1</v>
      </c>
      <c r="AF203" s="1">
        <v>0</v>
      </c>
      <c r="AG203" s="1">
        <v>1</v>
      </c>
      <c r="AH203" s="1">
        <v>0</v>
      </c>
      <c r="AI203" s="30" t="str">
        <f>VLOOKUP(A203,General!B:AT,19,FALSE)</f>
        <v>Luminosity Gaming</v>
      </c>
      <c r="AJ203" s="1">
        <f>IF(VLOOKUP(A203,General!B:AT,11,FALSE)=E203,1,0)</f>
        <v>0</v>
      </c>
      <c r="AK203" s="1">
        <f t="shared" si="20"/>
        <v>0</v>
      </c>
      <c r="AL203" s="1">
        <f t="shared" si="21"/>
        <v>0</v>
      </c>
      <c r="AM203" s="1">
        <f t="shared" si="22"/>
        <v>-9200</v>
      </c>
      <c r="AN203" s="1">
        <f t="shared" si="23"/>
        <v>-4650</v>
      </c>
      <c r="AO203" s="1">
        <f t="shared" si="18"/>
        <v>1</v>
      </c>
      <c r="AP203" s="1">
        <f t="shared" si="19"/>
        <v>0</v>
      </c>
      <c r="AQ203" s="1">
        <f>IF(IF(Y203&gt;AA203,VLOOKUP(A203,General!B:AT,11,FALSE),VLOOKUP(A203,General!B:AT,12,FALSE))=AI203,1,0)</f>
        <v>1</v>
      </c>
      <c r="AR203" s="1">
        <f>IF(VLOOKUP(A203,General!B:AT,11,FALSE)=E203,Y203-AA203,AA203-Y203)</f>
        <v>9200</v>
      </c>
      <c r="AS203" s="1">
        <f>IF(IF(Z203&gt;AB203,VLOOKUP(A203,General!B:AT,11,FALSE),VLOOKUP(A203,General!B:AT,12,FALSE))=AI203,1,0)</f>
        <v>1</v>
      </c>
      <c r="AT203" s="1">
        <f>IF(VLOOKUP(A203,General!B:AT,11,FALSE)=E203,Z203-AB203,AB203-Z203)</f>
        <v>4650</v>
      </c>
    </row>
    <row r="204" spans="1:46" ht="15" customHeight="1" x14ac:dyDescent="0.2">
      <c r="A204" s="1" t="s">
        <v>331</v>
      </c>
      <c r="B204" s="1">
        <v>9</v>
      </c>
      <c r="C204" s="1">
        <v>127534</v>
      </c>
      <c r="D204" s="1">
        <v>99.1722412109375</v>
      </c>
      <c r="E204" s="1" t="s">
        <v>51</v>
      </c>
      <c r="F204" s="1" t="s">
        <v>319</v>
      </c>
      <c r="G204" s="1" t="s">
        <v>324</v>
      </c>
      <c r="H204" s="1" t="s">
        <v>320</v>
      </c>
      <c r="I204" s="1" t="s">
        <v>315</v>
      </c>
      <c r="J204" s="1" t="s">
        <v>67</v>
      </c>
      <c r="K204" s="1">
        <v>6</v>
      </c>
      <c r="L204" s="1">
        <v>4</v>
      </c>
      <c r="M204" s="1">
        <v>1</v>
      </c>
      <c r="N204" s="1">
        <v>0</v>
      </c>
      <c r="O204" s="1">
        <v>0</v>
      </c>
      <c r="P204" s="1">
        <v>0</v>
      </c>
      <c r="Q204" s="1">
        <v>1</v>
      </c>
      <c r="R204" s="1">
        <v>0</v>
      </c>
      <c r="S204" s="1">
        <v>112.9</v>
      </c>
      <c r="T204" s="1">
        <v>1034</v>
      </c>
      <c r="U204" s="1">
        <v>55</v>
      </c>
      <c r="V204" s="1">
        <v>1</v>
      </c>
      <c r="W204" s="1">
        <v>1</v>
      </c>
      <c r="X204" s="1">
        <v>0</v>
      </c>
      <c r="Y204" s="1">
        <v>10650</v>
      </c>
      <c r="Z204" s="1">
        <v>8900</v>
      </c>
      <c r="AA204" s="1">
        <v>25850</v>
      </c>
      <c r="AB204" s="1">
        <v>24550</v>
      </c>
      <c r="AC204" s="1">
        <v>8</v>
      </c>
      <c r="AD204" s="1">
        <v>5</v>
      </c>
      <c r="AE204" s="1">
        <v>2</v>
      </c>
      <c r="AF204" s="1">
        <v>0</v>
      </c>
      <c r="AG204" s="1">
        <v>4</v>
      </c>
      <c r="AH204" s="1">
        <v>0</v>
      </c>
      <c r="AI204" s="30" t="str">
        <f>VLOOKUP(A204,General!B:AT,19,FALSE)</f>
        <v>Luminosity Gaming</v>
      </c>
      <c r="AJ204" s="1">
        <f>IF(VLOOKUP(A204,General!B:AT,11,FALSE)=E204,1,0)</f>
        <v>0</v>
      </c>
      <c r="AK204" s="1">
        <f t="shared" si="20"/>
        <v>0</v>
      </c>
      <c r="AL204" s="1">
        <f t="shared" si="21"/>
        <v>0</v>
      </c>
      <c r="AM204" s="1">
        <f t="shared" si="22"/>
        <v>-15200</v>
      </c>
      <c r="AN204" s="1">
        <f t="shared" si="23"/>
        <v>-15650</v>
      </c>
      <c r="AO204" s="1">
        <f t="shared" si="18"/>
        <v>1</v>
      </c>
      <c r="AP204" s="1">
        <f t="shared" si="19"/>
        <v>0</v>
      </c>
      <c r="AQ204" s="1">
        <f>IF(IF(Y204&gt;AA204,VLOOKUP(A204,General!B:AT,11,FALSE),VLOOKUP(A204,General!B:AT,12,FALSE))=AI204,1,0)</f>
        <v>1</v>
      </c>
      <c r="AR204" s="1">
        <f>IF(VLOOKUP(A204,General!B:AT,11,FALSE)=E204,Y204-AA204,AA204-Y204)</f>
        <v>15200</v>
      </c>
      <c r="AS204" s="1">
        <f>IF(IF(Z204&gt;AB204,VLOOKUP(A204,General!B:AT,11,FALSE),VLOOKUP(A204,General!B:AT,12,FALSE))=AI204,1,0)</f>
        <v>1</v>
      </c>
      <c r="AT204" s="1">
        <f>IF(VLOOKUP(A204,General!B:AT,11,FALSE)=E204,Z204-AB204,AB204-Z204)</f>
        <v>15650</v>
      </c>
    </row>
    <row r="205" spans="1:46" ht="15" customHeight="1" x14ac:dyDescent="0.2">
      <c r="A205" s="1" t="s">
        <v>331</v>
      </c>
      <c r="B205" s="1">
        <v>10</v>
      </c>
      <c r="C205" s="1">
        <v>140232</v>
      </c>
      <c r="D205" s="1">
        <v>85.3824462890625</v>
      </c>
      <c r="E205" s="1" t="s">
        <v>67</v>
      </c>
      <c r="F205" s="1" t="s">
        <v>315</v>
      </c>
      <c r="G205" s="1" t="s">
        <v>316</v>
      </c>
      <c r="H205" s="1" t="s">
        <v>322</v>
      </c>
      <c r="K205" s="1">
        <v>7</v>
      </c>
      <c r="L205" s="1">
        <v>5</v>
      </c>
      <c r="M205" s="1">
        <v>1</v>
      </c>
      <c r="N205" s="1">
        <v>0</v>
      </c>
      <c r="O205" s="1">
        <v>0</v>
      </c>
      <c r="P205" s="1">
        <v>0</v>
      </c>
      <c r="Q205" s="1">
        <v>2</v>
      </c>
      <c r="R205" s="1">
        <v>0</v>
      </c>
      <c r="S205" s="1">
        <v>105.9</v>
      </c>
      <c r="T205" s="1">
        <v>949</v>
      </c>
      <c r="U205" s="1">
        <v>110</v>
      </c>
      <c r="V205" s="1">
        <v>0</v>
      </c>
      <c r="W205" s="1">
        <v>0</v>
      </c>
      <c r="X205" s="1">
        <v>0</v>
      </c>
      <c r="Y205" s="1">
        <v>22650</v>
      </c>
      <c r="Z205" s="1">
        <v>24850</v>
      </c>
      <c r="AA205" s="1">
        <v>33150</v>
      </c>
      <c r="AB205" s="1">
        <v>27150</v>
      </c>
      <c r="AC205" s="1">
        <v>4</v>
      </c>
      <c r="AD205" s="1">
        <v>4</v>
      </c>
      <c r="AE205" s="1">
        <v>0</v>
      </c>
      <c r="AF205" s="1">
        <v>0</v>
      </c>
      <c r="AG205" s="1">
        <v>0</v>
      </c>
      <c r="AH205" s="1">
        <v>0</v>
      </c>
      <c r="AI205" s="30" t="str">
        <f>VLOOKUP(A205,General!B:AT,19,FALSE)</f>
        <v>Luminosity Gaming</v>
      </c>
      <c r="AJ205" s="1">
        <f>IF(VLOOKUP(A205,General!B:AT,11,FALSE)=E205,1,0)</f>
        <v>1</v>
      </c>
      <c r="AK205" s="1">
        <f t="shared" si="20"/>
        <v>0</v>
      </c>
      <c r="AL205" s="1">
        <f t="shared" si="21"/>
        <v>0</v>
      </c>
      <c r="AM205" s="1">
        <f t="shared" si="22"/>
        <v>-10500</v>
      </c>
      <c r="AN205" s="1">
        <f t="shared" si="23"/>
        <v>-2300</v>
      </c>
      <c r="AO205" s="1">
        <f t="shared" si="18"/>
        <v>0</v>
      </c>
      <c r="AP205" s="1">
        <f t="shared" si="19"/>
        <v>1</v>
      </c>
      <c r="AQ205" s="1">
        <f>IF(IF(Y205&gt;AA205,VLOOKUP(A205,General!B:AT,11,FALSE),VLOOKUP(A205,General!B:AT,12,FALSE))=AI205,1,0)</f>
        <v>1</v>
      </c>
      <c r="AR205" s="1">
        <f>IF(VLOOKUP(A205,General!B:AT,11,FALSE)=E205,Y205-AA205,AA205-Y205)</f>
        <v>-10500</v>
      </c>
      <c r="AS205" s="1">
        <f>IF(IF(Z205&gt;AB205,VLOOKUP(A205,General!B:AT,11,FALSE),VLOOKUP(A205,General!B:AT,12,FALSE))=AI205,1,0)</f>
        <v>1</v>
      </c>
      <c r="AT205" s="1">
        <f>IF(VLOOKUP(A205,General!B:AT,11,FALSE)=E205,Z205-AB205,AB205-Z205)</f>
        <v>-2300</v>
      </c>
    </row>
    <row r="206" spans="1:46" ht="15" customHeight="1" x14ac:dyDescent="0.2">
      <c r="A206" s="1" t="s">
        <v>331</v>
      </c>
      <c r="B206" s="1">
        <v>11</v>
      </c>
      <c r="C206" s="1">
        <v>151166</v>
      </c>
      <c r="D206" s="1">
        <v>142.035400390625</v>
      </c>
      <c r="E206" s="1" t="s">
        <v>67</v>
      </c>
      <c r="F206" s="1" t="s">
        <v>315</v>
      </c>
      <c r="G206" s="1" t="s">
        <v>324</v>
      </c>
      <c r="H206" s="1" t="s">
        <v>322</v>
      </c>
      <c r="K206" s="1">
        <v>7</v>
      </c>
      <c r="L206" s="1">
        <v>5</v>
      </c>
      <c r="M206" s="1">
        <v>1</v>
      </c>
      <c r="N206" s="1">
        <v>0</v>
      </c>
      <c r="O206" s="1">
        <v>0</v>
      </c>
      <c r="P206" s="1">
        <v>0</v>
      </c>
      <c r="Q206" s="1">
        <v>1</v>
      </c>
      <c r="R206" s="1">
        <v>0</v>
      </c>
      <c r="S206" s="1">
        <v>98</v>
      </c>
      <c r="T206" s="1">
        <v>895</v>
      </c>
      <c r="U206" s="1">
        <v>85</v>
      </c>
      <c r="V206" s="1">
        <v>0</v>
      </c>
      <c r="W206" s="1">
        <v>0</v>
      </c>
      <c r="X206" s="1">
        <v>0</v>
      </c>
      <c r="Y206" s="1">
        <v>19450</v>
      </c>
      <c r="Z206" s="1">
        <v>26450</v>
      </c>
      <c r="AA206" s="1">
        <v>28350</v>
      </c>
      <c r="AB206" s="1">
        <v>26250</v>
      </c>
      <c r="AC206" s="1">
        <v>10</v>
      </c>
      <c r="AD206" s="1">
        <v>7</v>
      </c>
      <c r="AE206" s="1">
        <v>3</v>
      </c>
      <c r="AF206" s="1">
        <v>0</v>
      </c>
      <c r="AG206" s="1">
        <v>3</v>
      </c>
      <c r="AH206" s="1">
        <v>1</v>
      </c>
      <c r="AI206" s="30" t="str">
        <f>VLOOKUP(A206,General!B:AT,19,FALSE)</f>
        <v>Luminosity Gaming</v>
      </c>
      <c r="AJ206" s="1">
        <f>IF(VLOOKUP(A206,General!B:AT,11,FALSE)=E206,1,0)</f>
        <v>1</v>
      </c>
      <c r="AK206" s="1">
        <f t="shared" si="20"/>
        <v>0</v>
      </c>
      <c r="AL206" s="1">
        <f t="shared" si="21"/>
        <v>1</v>
      </c>
      <c r="AM206" s="1">
        <f t="shared" si="22"/>
        <v>-8900</v>
      </c>
      <c r="AN206" s="1">
        <f t="shared" si="23"/>
        <v>200</v>
      </c>
      <c r="AO206" s="1">
        <f t="shared" si="18"/>
        <v>0</v>
      </c>
      <c r="AP206" s="1">
        <f t="shared" si="19"/>
        <v>1</v>
      </c>
      <c r="AQ206" s="1">
        <f>IF(IF(Y206&gt;AA206,VLOOKUP(A206,General!B:AT,11,FALSE),VLOOKUP(A206,General!B:AT,12,FALSE))=AI206,1,0)</f>
        <v>1</v>
      </c>
      <c r="AR206" s="1">
        <f>IF(VLOOKUP(A206,General!B:AT,11,FALSE)=E206,Y206-AA206,AA206-Y206)</f>
        <v>-8900</v>
      </c>
      <c r="AS206" s="1">
        <f>IF(IF(Z206&gt;AB206,VLOOKUP(A206,General!B:AT,11,FALSE),VLOOKUP(A206,General!B:AT,12,FALSE))=AI206,1,0)</f>
        <v>0</v>
      </c>
      <c r="AT206" s="1">
        <f>IF(VLOOKUP(A206,General!B:AT,11,FALSE)=E206,Z206-AB206,AB206-Z206)</f>
        <v>200</v>
      </c>
    </row>
    <row r="207" spans="1:46" ht="15" customHeight="1" x14ac:dyDescent="0.2">
      <c r="A207" s="1" t="s">
        <v>331</v>
      </c>
      <c r="B207" s="1">
        <v>12</v>
      </c>
      <c r="C207" s="1">
        <v>169342</v>
      </c>
      <c r="D207" s="1">
        <v>91.7728271484375</v>
      </c>
      <c r="E207" s="1" t="s">
        <v>67</v>
      </c>
      <c r="F207" s="1" t="s">
        <v>315</v>
      </c>
      <c r="G207" s="1" t="s">
        <v>316</v>
      </c>
      <c r="H207" s="1" t="s">
        <v>320</v>
      </c>
      <c r="I207" s="1" t="s">
        <v>319</v>
      </c>
      <c r="J207" s="1" t="s">
        <v>51</v>
      </c>
      <c r="K207" s="1">
        <v>7</v>
      </c>
      <c r="L207" s="1">
        <v>3</v>
      </c>
      <c r="M207" s="1">
        <v>2</v>
      </c>
      <c r="N207" s="1">
        <v>0</v>
      </c>
      <c r="O207" s="1">
        <v>0</v>
      </c>
      <c r="P207" s="1">
        <v>0</v>
      </c>
      <c r="Q207" s="1">
        <v>3</v>
      </c>
      <c r="R207" s="1">
        <v>0</v>
      </c>
      <c r="S207" s="1">
        <v>86.5</v>
      </c>
      <c r="T207" s="1">
        <v>851</v>
      </c>
      <c r="U207" s="1">
        <v>14</v>
      </c>
      <c r="V207" s="1">
        <v>0</v>
      </c>
      <c r="W207" s="1">
        <v>0</v>
      </c>
      <c r="X207" s="1">
        <v>0</v>
      </c>
      <c r="Y207" s="1">
        <v>24750</v>
      </c>
      <c r="Z207" s="1">
        <v>32150</v>
      </c>
      <c r="AA207" s="1">
        <v>11100</v>
      </c>
      <c r="AB207" s="1">
        <v>2500</v>
      </c>
      <c r="AC207" s="1">
        <v>2</v>
      </c>
      <c r="AD207" s="1">
        <v>3</v>
      </c>
      <c r="AE207" s="1">
        <v>3</v>
      </c>
      <c r="AF207" s="1">
        <v>0</v>
      </c>
      <c r="AG207" s="1">
        <v>0</v>
      </c>
      <c r="AH207" s="1">
        <v>2</v>
      </c>
      <c r="AI207" s="30" t="str">
        <f>VLOOKUP(A207,General!B:AT,19,FALSE)</f>
        <v>Luminosity Gaming</v>
      </c>
      <c r="AJ207" s="1">
        <f>IF(VLOOKUP(A207,General!B:AT,11,FALSE)=E207,1,0)</f>
        <v>1</v>
      </c>
      <c r="AK207" s="1">
        <f t="shared" si="20"/>
        <v>1</v>
      </c>
      <c r="AL207" s="1">
        <f t="shared" si="21"/>
        <v>1</v>
      </c>
      <c r="AM207" s="1">
        <f t="shared" si="22"/>
        <v>13650</v>
      </c>
      <c r="AN207" s="1">
        <f t="shared" si="23"/>
        <v>29650</v>
      </c>
      <c r="AO207" s="1">
        <f t="shared" si="18"/>
        <v>0</v>
      </c>
      <c r="AP207" s="1">
        <f t="shared" si="19"/>
        <v>1</v>
      </c>
      <c r="AQ207" s="1">
        <f>IF(IF(Y207&gt;AA207,VLOOKUP(A207,General!B:AT,11,FALSE),VLOOKUP(A207,General!B:AT,12,FALSE))=AI207,1,0)</f>
        <v>0</v>
      </c>
      <c r="AR207" s="1">
        <f>IF(VLOOKUP(A207,General!B:AT,11,FALSE)=E207,Y207-AA207,AA207-Y207)</f>
        <v>13650</v>
      </c>
      <c r="AS207" s="1">
        <f>IF(IF(Z207&gt;AB207,VLOOKUP(A207,General!B:AT,11,FALSE),VLOOKUP(A207,General!B:AT,12,FALSE))=AI207,1,0)</f>
        <v>0</v>
      </c>
      <c r="AT207" s="1">
        <f>IF(VLOOKUP(A207,General!B:AT,11,FALSE)=E207,Z207-AB207,AB207-Z207)</f>
        <v>29650</v>
      </c>
    </row>
    <row r="208" spans="1:46" ht="15" customHeight="1" x14ac:dyDescent="0.2">
      <c r="A208" s="1" t="s">
        <v>331</v>
      </c>
      <c r="B208" s="1">
        <v>13</v>
      </c>
      <c r="C208" s="1">
        <v>181092</v>
      </c>
      <c r="D208" s="1">
        <v>67.2359619140625</v>
      </c>
      <c r="E208" s="1" t="s">
        <v>51</v>
      </c>
      <c r="F208" s="1" t="s">
        <v>319</v>
      </c>
      <c r="G208" s="1" t="s">
        <v>324</v>
      </c>
      <c r="H208" s="1" t="s">
        <v>322</v>
      </c>
      <c r="K208" s="1">
        <v>8</v>
      </c>
      <c r="L208" s="1">
        <v>3</v>
      </c>
      <c r="M208" s="1">
        <v>1</v>
      </c>
      <c r="N208" s="1">
        <v>1</v>
      </c>
      <c r="O208" s="1">
        <v>0</v>
      </c>
      <c r="P208" s="1">
        <v>0</v>
      </c>
      <c r="Q208" s="1">
        <v>2</v>
      </c>
      <c r="R208" s="1">
        <v>0</v>
      </c>
      <c r="S208" s="1">
        <v>115.9</v>
      </c>
      <c r="T208" s="1">
        <v>1039</v>
      </c>
      <c r="U208" s="1">
        <v>120</v>
      </c>
      <c r="V208" s="1">
        <v>0</v>
      </c>
      <c r="W208" s="1">
        <v>0</v>
      </c>
      <c r="X208" s="1">
        <v>0</v>
      </c>
      <c r="Y208" s="1">
        <v>28200</v>
      </c>
      <c r="Z208" s="1">
        <v>31900</v>
      </c>
      <c r="AA208" s="1">
        <v>21100</v>
      </c>
      <c r="AB208" s="1">
        <v>21750</v>
      </c>
      <c r="AC208" s="1">
        <v>3</v>
      </c>
      <c r="AD208" s="1">
        <v>7</v>
      </c>
      <c r="AE208" s="1">
        <v>3</v>
      </c>
      <c r="AF208" s="1">
        <v>1</v>
      </c>
      <c r="AG208" s="1">
        <v>1</v>
      </c>
      <c r="AH208" s="1">
        <v>1</v>
      </c>
      <c r="AI208" s="30" t="str">
        <f>VLOOKUP(A208,General!B:AT,19,FALSE)</f>
        <v>Luminosity Gaming</v>
      </c>
      <c r="AJ208" s="1">
        <f>IF(VLOOKUP(A208,General!B:AT,11,FALSE)=E208,1,0)</f>
        <v>0</v>
      </c>
      <c r="AK208" s="1">
        <f t="shared" si="20"/>
        <v>1</v>
      </c>
      <c r="AL208" s="1">
        <f t="shared" si="21"/>
        <v>1</v>
      </c>
      <c r="AM208" s="1">
        <f t="shared" si="22"/>
        <v>7100</v>
      </c>
      <c r="AN208" s="1">
        <f t="shared" si="23"/>
        <v>10150</v>
      </c>
      <c r="AO208" s="1">
        <f t="shared" si="18"/>
        <v>1</v>
      </c>
      <c r="AP208" s="1">
        <f t="shared" si="19"/>
        <v>0</v>
      </c>
      <c r="AQ208" s="1">
        <f>IF(IF(Y208&gt;AA208,VLOOKUP(A208,General!B:AT,11,FALSE),VLOOKUP(A208,General!B:AT,12,FALSE))=AI208,1,0)</f>
        <v>0</v>
      </c>
      <c r="AR208" s="1">
        <f>IF(VLOOKUP(A208,General!B:AT,11,FALSE)=E208,Y208-AA208,AA208-Y208)</f>
        <v>-7100</v>
      </c>
      <c r="AS208" s="1">
        <f>IF(IF(Z208&gt;AB208,VLOOKUP(A208,General!B:AT,11,FALSE),VLOOKUP(A208,General!B:AT,12,FALSE))=AI208,1,0)</f>
        <v>0</v>
      </c>
      <c r="AT208" s="1">
        <f>IF(VLOOKUP(A208,General!B:AT,11,FALSE)=E208,Z208-AB208,AB208-Z208)</f>
        <v>-10150</v>
      </c>
    </row>
    <row r="209" spans="1:46" ht="15" customHeight="1" x14ac:dyDescent="0.2">
      <c r="A209" s="1" t="s">
        <v>331</v>
      </c>
      <c r="B209" s="1">
        <v>14</v>
      </c>
      <c r="C209" s="1">
        <v>189706</v>
      </c>
      <c r="D209" s="1">
        <v>130.73291015625</v>
      </c>
      <c r="E209" s="1" t="s">
        <v>67</v>
      </c>
      <c r="F209" s="1" t="s">
        <v>315</v>
      </c>
      <c r="G209" s="1" t="s">
        <v>316</v>
      </c>
      <c r="H209" s="1" t="s">
        <v>322</v>
      </c>
      <c r="K209" s="1">
        <v>5</v>
      </c>
      <c r="L209" s="1">
        <v>3</v>
      </c>
      <c r="M209" s="1">
        <v>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81</v>
      </c>
      <c r="T209" s="1">
        <v>703</v>
      </c>
      <c r="U209" s="1">
        <v>107</v>
      </c>
      <c r="V209" s="1">
        <v>0</v>
      </c>
      <c r="W209" s="1">
        <v>0</v>
      </c>
      <c r="X209" s="1">
        <v>0</v>
      </c>
      <c r="Y209" s="1">
        <v>22400</v>
      </c>
      <c r="Z209" s="1">
        <v>22750</v>
      </c>
      <c r="AA209" s="1">
        <v>18050</v>
      </c>
      <c r="AB209" s="1">
        <v>25750</v>
      </c>
      <c r="AC209" s="1">
        <v>9</v>
      </c>
      <c r="AD209" s="1">
        <v>7</v>
      </c>
      <c r="AE209" s="1">
        <v>1</v>
      </c>
      <c r="AF209" s="1">
        <v>1</v>
      </c>
      <c r="AG209" s="1">
        <v>2</v>
      </c>
      <c r="AH209" s="1">
        <v>0</v>
      </c>
      <c r="AI209" s="30" t="str">
        <f>VLOOKUP(A209,General!B:AT,19,FALSE)</f>
        <v>Luminosity Gaming</v>
      </c>
      <c r="AJ209" s="1">
        <f>IF(VLOOKUP(A209,General!B:AT,11,FALSE)=E209,1,0)</f>
        <v>1</v>
      </c>
      <c r="AK209" s="1">
        <f t="shared" si="20"/>
        <v>1</v>
      </c>
      <c r="AL209" s="1">
        <f t="shared" si="21"/>
        <v>0</v>
      </c>
      <c r="AM209" s="1">
        <f t="shared" si="22"/>
        <v>4350</v>
      </c>
      <c r="AN209" s="1">
        <f t="shared" si="23"/>
        <v>-3000</v>
      </c>
      <c r="AO209" s="1">
        <f t="shared" si="18"/>
        <v>0</v>
      </c>
      <c r="AP209" s="1">
        <f t="shared" si="19"/>
        <v>1</v>
      </c>
      <c r="AQ209" s="1">
        <f>IF(IF(Y209&gt;AA209,VLOOKUP(A209,General!B:AT,11,FALSE),VLOOKUP(A209,General!B:AT,12,FALSE))=AI209,1,0)</f>
        <v>0</v>
      </c>
      <c r="AR209" s="1">
        <f>IF(VLOOKUP(A209,General!B:AT,11,FALSE)=E209,Y209-AA209,AA209-Y209)</f>
        <v>4350</v>
      </c>
      <c r="AS209" s="1">
        <f>IF(IF(Z209&gt;AB209,VLOOKUP(A209,General!B:AT,11,FALSE),VLOOKUP(A209,General!B:AT,12,FALSE))=AI209,1,0)</f>
        <v>1</v>
      </c>
      <c r="AT209" s="1">
        <f>IF(VLOOKUP(A209,General!B:AT,11,FALSE)=E209,Z209-AB209,AB209-Z209)</f>
        <v>-3000</v>
      </c>
    </row>
    <row r="210" spans="1:46" ht="15" customHeight="1" x14ac:dyDescent="0.2">
      <c r="A210" s="1" t="s">
        <v>331</v>
      </c>
      <c r="B210" s="1">
        <v>15</v>
      </c>
      <c r="C210" s="1">
        <v>206440</v>
      </c>
      <c r="D210" s="1">
        <v>225.548583984375</v>
      </c>
      <c r="E210" s="1" t="s">
        <v>67</v>
      </c>
      <c r="F210" s="1" t="s">
        <v>315</v>
      </c>
      <c r="G210" s="1" t="s">
        <v>321</v>
      </c>
      <c r="H210" s="1" t="s">
        <v>320</v>
      </c>
      <c r="I210" s="1" t="s">
        <v>319</v>
      </c>
      <c r="J210" s="1" t="s">
        <v>51</v>
      </c>
      <c r="K210" s="1">
        <v>8</v>
      </c>
      <c r="L210" s="1">
        <v>4</v>
      </c>
      <c r="M210" s="1">
        <v>2</v>
      </c>
      <c r="N210" s="1">
        <v>0</v>
      </c>
      <c r="O210" s="1">
        <v>0</v>
      </c>
      <c r="P210" s="1">
        <v>0</v>
      </c>
      <c r="Q210" s="1">
        <v>1</v>
      </c>
      <c r="R210" s="1">
        <v>0</v>
      </c>
      <c r="S210" s="1">
        <v>113.8</v>
      </c>
      <c r="T210" s="1">
        <v>1062</v>
      </c>
      <c r="U210" s="1">
        <v>76</v>
      </c>
      <c r="V210" s="1">
        <v>0</v>
      </c>
      <c r="W210" s="1">
        <v>1</v>
      </c>
      <c r="X210" s="1">
        <v>1</v>
      </c>
      <c r="Y210" s="1">
        <v>17950</v>
      </c>
      <c r="Z210" s="1">
        <v>25400</v>
      </c>
      <c r="AA210" s="1">
        <v>9750</v>
      </c>
      <c r="AB210" s="1">
        <v>9500</v>
      </c>
      <c r="AC210" s="1">
        <v>7</v>
      </c>
      <c r="AD210" s="1">
        <v>4</v>
      </c>
      <c r="AE210" s="1">
        <v>3</v>
      </c>
      <c r="AF210" s="1">
        <v>1</v>
      </c>
      <c r="AG210" s="1">
        <v>1</v>
      </c>
      <c r="AH210" s="1">
        <v>3</v>
      </c>
      <c r="AI210" s="30" t="str">
        <f>VLOOKUP(A210,General!B:AT,19,FALSE)</f>
        <v>Luminosity Gaming</v>
      </c>
      <c r="AJ210" s="1">
        <f>IF(VLOOKUP(A210,General!B:AT,11,FALSE)=E210,1,0)</f>
        <v>1</v>
      </c>
      <c r="AK210" s="1">
        <f t="shared" si="20"/>
        <v>1</v>
      </c>
      <c r="AL210" s="1">
        <f t="shared" si="21"/>
        <v>1</v>
      </c>
      <c r="AM210" s="1">
        <f t="shared" si="22"/>
        <v>8200</v>
      </c>
      <c r="AN210" s="1">
        <f t="shared" si="23"/>
        <v>15900</v>
      </c>
      <c r="AO210" s="1">
        <f t="shared" si="18"/>
        <v>0</v>
      </c>
      <c r="AP210" s="1">
        <f t="shared" si="19"/>
        <v>1</v>
      </c>
      <c r="AQ210" s="1">
        <f>IF(IF(Y210&gt;AA210,VLOOKUP(A210,General!B:AT,11,FALSE),VLOOKUP(A210,General!B:AT,12,FALSE))=AI210,1,0)</f>
        <v>0</v>
      </c>
      <c r="AR210" s="1">
        <f>IF(VLOOKUP(A210,General!B:AT,11,FALSE)=E210,Y210-AA210,AA210-Y210)</f>
        <v>8200</v>
      </c>
      <c r="AS210" s="1">
        <f>IF(IF(Z210&gt;AB210,VLOOKUP(A210,General!B:AT,11,FALSE),VLOOKUP(A210,General!B:AT,12,FALSE))=AI210,1,0)</f>
        <v>0</v>
      </c>
      <c r="AT210" s="1">
        <f>IF(VLOOKUP(A210,General!B:AT,11,FALSE)=E210,Z210-AB210,AB210-Z210)</f>
        <v>15900</v>
      </c>
    </row>
    <row r="211" spans="1:46" x14ac:dyDescent="0.2">
      <c r="A211" s="1" t="s">
        <v>331</v>
      </c>
      <c r="B211" s="1">
        <v>16</v>
      </c>
      <c r="C211" s="1">
        <v>235297</v>
      </c>
      <c r="D211" s="1">
        <v>64.0367431640625</v>
      </c>
      <c r="E211" s="1" t="s">
        <v>67</v>
      </c>
      <c r="F211" s="1" t="s">
        <v>319</v>
      </c>
      <c r="G211" s="1" t="s">
        <v>324</v>
      </c>
      <c r="H211" s="1" t="s">
        <v>317</v>
      </c>
      <c r="K211" s="1">
        <v>7</v>
      </c>
      <c r="L211" s="1">
        <v>1</v>
      </c>
      <c r="M211" s="1">
        <v>3</v>
      </c>
      <c r="N211" s="1">
        <v>0</v>
      </c>
      <c r="O211" s="1">
        <v>0</v>
      </c>
      <c r="P211" s="1">
        <v>0</v>
      </c>
      <c r="Q211" s="1">
        <v>1</v>
      </c>
      <c r="R211" s="1">
        <v>0</v>
      </c>
      <c r="S211" s="1">
        <v>110.9</v>
      </c>
      <c r="T211" s="1">
        <v>1022</v>
      </c>
      <c r="U211" s="1">
        <v>87</v>
      </c>
      <c r="V211" s="1">
        <v>0</v>
      </c>
      <c r="W211" s="1">
        <v>1</v>
      </c>
      <c r="X211" s="1">
        <v>0</v>
      </c>
      <c r="Y211" s="1">
        <v>4000</v>
      </c>
      <c r="Z211" s="1">
        <v>4250</v>
      </c>
      <c r="AA211" s="1">
        <v>4000</v>
      </c>
      <c r="AB211" s="1">
        <v>4300</v>
      </c>
      <c r="AC211" s="1">
        <v>0</v>
      </c>
      <c r="AD211" s="1">
        <v>1</v>
      </c>
      <c r="AE211" s="1">
        <v>0</v>
      </c>
      <c r="AF211" s="1">
        <v>0</v>
      </c>
      <c r="AG211" s="1">
        <v>0</v>
      </c>
      <c r="AH211" s="1">
        <v>0</v>
      </c>
      <c r="AI211" s="30" t="str">
        <f>VLOOKUP(A211,General!B:AT,19,FALSE)</f>
        <v>Luminosity Gaming</v>
      </c>
      <c r="AJ211" s="1">
        <f>IF(VLOOKUP(A211,General!B:AT,11,FALSE)=E211,1,0)</f>
        <v>1</v>
      </c>
      <c r="AK211" s="1">
        <f t="shared" si="20"/>
        <v>0</v>
      </c>
      <c r="AL211" s="1">
        <f t="shared" si="21"/>
        <v>0</v>
      </c>
      <c r="AM211" s="1">
        <f t="shared" si="22"/>
        <v>0</v>
      </c>
      <c r="AN211" s="1">
        <f t="shared" si="23"/>
        <v>-50</v>
      </c>
      <c r="AO211" s="1">
        <f t="shared" si="18"/>
        <v>0</v>
      </c>
      <c r="AP211" s="1">
        <f t="shared" si="19"/>
        <v>0</v>
      </c>
      <c r="AQ211" s="1">
        <f>IF(IF(Y211&gt;AA211,VLOOKUP(A211,General!B:AT,11,FALSE),VLOOKUP(A211,General!B:AT,12,FALSE))=AI211,1,0)</f>
        <v>1</v>
      </c>
      <c r="AR211" s="1">
        <f>IF(VLOOKUP(A211,General!B:AT,11,FALSE)=E211,Y211-AA211,AA211-Y211)</f>
        <v>0</v>
      </c>
      <c r="AS211" s="1">
        <f>IF(IF(Z211&gt;AB211,VLOOKUP(A211,General!B:AT,11,FALSE),VLOOKUP(A211,General!B:AT,12,FALSE))=AI211,1,0)</f>
        <v>1</v>
      </c>
      <c r="AT211" s="1">
        <f>IF(VLOOKUP(A211,General!B:AT,11,FALSE)=E211,Z211-AB211,AB211-Z211)</f>
        <v>-50</v>
      </c>
    </row>
    <row r="212" spans="1:46" ht="15" customHeight="1" x14ac:dyDescent="0.2">
      <c r="A212" s="1" t="s">
        <v>331</v>
      </c>
      <c r="B212" s="1">
        <v>17</v>
      </c>
      <c r="C212" s="1">
        <v>243504</v>
      </c>
      <c r="D212" s="1">
        <v>128.808837890625</v>
      </c>
      <c r="E212" s="1" t="s">
        <v>67</v>
      </c>
      <c r="F212" s="1" t="s">
        <v>319</v>
      </c>
      <c r="G212" s="1" t="s">
        <v>324</v>
      </c>
      <c r="H212" s="1" t="s">
        <v>318</v>
      </c>
      <c r="I212" s="1" t="s">
        <v>319</v>
      </c>
      <c r="J212" s="1" t="s">
        <v>67</v>
      </c>
      <c r="K212" s="1">
        <v>9</v>
      </c>
      <c r="L212" s="1">
        <v>2</v>
      </c>
      <c r="M212" s="1">
        <v>2</v>
      </c>
      <c r="N212" s="1">
        <v>1</v>
      </c>
      <c r="O212" s="1">
        <v>0</v>
      </c>
      <c r="P212" s="1">
        <v>0</v>
      </c>
      <c r="Q212" s="1">
        <v>3</v>
      </c>
      <c r="R212" s="1">
        <v>0</v>
      </c>
      <c r="S212" s="1">
        <v>118.1</v>
      </c>
      <c r="T212" s="1">
        <v>1060</v>
      </c>
      <c r="U212" s="1">
        <v>121</v>
      </c>
      <c r="V212" s="1">
        <v>0</v>
      </c>
      <c r="W212" s="1">
        <v>1</v>
      </c>
      <c r="X212" s="1">
        <v>0</v>
      </c>
      <c r="Y212" s="1">
        <v>8300</v>
      </c>
      <c r="Z212" s="1">
        <v>17950</v>
      </c>
      <c r="AA212" s="1">
        <v>18800</v>
      </c>
      <c r="AB212" s="1">
        <v>7400</v>
      </c>
      <c r="AC212" s="1">
        <v>3</v>
      </c>
      <c r="AD212" s="1">
        <v>2</v>
      </c>
      <c r="AE212" s="1">
        <v>4</v>
      </c>
      <c r="AF212" s="1">
        <v>0</v>
      </c>
      <c r="AG212" s="1">
        <v>1</v>
      </c>
      <c r="AH212" s="1">
        <v>0</v>
      </c>
      <c r="AI212" s="30" t="str">
        <f>VLOOKUP(A212,General!B:AT,19,FALSE)</f>
        <v>Luminosity Gaming</v>
      </c>
      <c r="AJ212" s="1">
        <f>IF(VLOOKUP(A212,General!B:AT,11,FALSE)=E212,1,0)</f>
        <v>1</v>
      </c>
      <c r="AK212" s="1">
        <f t="shared" si="20"/>
        <v>0</v>
      </c>
      <c r="AL212" s="1">
        <f t="shared" si="21"/>
        <v>1</v>
      </c>
      <c r="AM212" s="1">
        <f t="shared" si="22"/>
        <v>-10500</v>
      </c>
      <c r="AN212" s="1">
        <f t="shared" si="23"/>
        <v>10550</v>
      </c>
      <c r="AO212" s="1">
        <f t="shared" si="18"/>
        <v>0</v>
      </c>
      <c r="AP212" s="1">
        <f t="shared" si="19"/>
        <v>0</v>
      </c>
      <c r="AQ212" s="1">
        <f>IF(IF(Y212&gt;AA212,VLOOKUP(A212,General!B:AT,11,FALSE),VLOOKUP(A212,General!B:AT,12,FALSE))=AI212,1,0)</f>
        <v>1</v>
      </c>
      <c r="AR212" s="1">
        <f>IF(VLOOKUP(A212,General!B:AT,11,FALSE)=E212,Y212-AA212,AA212-Y212)</f>
        <v>-10500</v>
      </c>
      <c r="AS212" s="1">
        <f>IF(IF(Z212&gt;AB212,VLOOKUP(A212,General!B:AT,11,FALSE),VLOOKUP(A212,General!B:AT,12,FALSE))=AI212,1,0)</f>
        <v>0</v>
      </c>
      <c r="AT212" s="1">
        <f>IF(VLOOKUP(A212,General!B:AT,11,FALSE)=E212,Z212-AB212,AB212-Z212)</f>
        <v>10550</v>
      </c>
    </row>
    <row r="213" spans="1:46" ht="15" customHeight="1" x14ac:dyDescent="0.2">
      <c r="A213" s="1" t="s">
        <v>331</v>
      </c>
      <c r="B213" s="1">
        <v>18</v>
      </c>
      <c r="C213" s="1">
        <v>259994</v>
      </c>
      <c r="D213" s="1">
        <v>95.6212158203125</v>
      </c>
      <c r="E213" s="1" t="s">
        <v>67</v>
      </c>
      <c r="F213" s="1" t="s">
        <v>319</v>
      </c>
      <c r="G213" s="1" t="s">
        <v>324</v>
      </c>
      <c r="H213" s="1" t="s">
        <v>320</v>
      </c>
      <c r="I213" s="1" t="s">
        <v>319</v>
      </c>
      <c r="J213" s="1" t="s">
        <v>67</v>
      </c>
      <c r="K213" s="1">
        <v>4</v>
      </c>
      <c r="L213" s="1">
        <v>2</v>
      </c>
      <c r="M213" s="1">
        <v>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68.900000000000006</v>
      </c>
      <c r="T213" s="1">
        <v>541</v>
      </c>
      <c r="U213" s="1">
        <v>83</v>
      </c>
      <c r="V213" s="1">
        <v>1</v>
      </c>
      <c r="W213" s="1">
        <v>1</v>
      </c>
      <c r="X213" s="1">
        <v>0</v>
      </c>
      <c r="Y213" s="1">
        <v>11600</v>
      </c>
      <c r="Z213" s="1">
        <v>20500</v>
      </c>
      <c r="AA213" s="1">
        <v>19900</v>
      </c>
      <c r="AB213" s="1">
        <v>1300</v>
      </c>
      <c r="AC213" s="1">
        <v>6</v>
      </c>
      <c r="AD213" s="1">
        <v>1</v>
      </c>
      <c r="AE213" s="1">
        <v>3</v>
      </c>
      <c r="AF213" s="1">
        <v>0</v>
      </c>
      <c r="AG213" s="1">
        <v>0</v>
      </c>
      <c r="AH213" s="1">
        <v>0</v>
      </c>
      <c r="AI213" s="30" t="str">
        <f>VLOOKUP(A213,General!B:AT,19,FALSE)</f>
        <v>Luminosity Gaming</v>
      </c>
      <c r="AJ213" s="1">
        <f>IF(VLOOKUP(A213,General!B:AT,11,FALSE)=E213,1,0)</f>
        <v>1</v>
      </c>
      <c r="AK213" s="1">
        <f t="shared" si="20"/>
        <v>0</v>
      </c>
      <c r="AL213" s="1">
        <f t="shared" si="21"/>
        <v>1</v>
      </c>
      <c r="AM213" s="1">
        <f t="shared" si="22"/>
        <v>-8300</v>
      </c>
      <c r="AN213" s="1">
        <f t="shared" si="23"/>
        <v>19200</v>
      </c>
      <c r="AO213" s="1">
        <f t="shared" si="18"/>
        <v>0</v>
      </c>
      <c r="AP213" s="1">
        <f t="shared" si="19"/>
        <v>0</v>
      </c>
      <c r="AQ213" s="1">
        <f>IF(IF(Y213&gt;AA213,VLOOKUP(A213,General!B:AT,11,FALSE),VLOOKUP(A213,General!B:AT,12,FALSE))=AI213,1,0)</f>
        <v>1</v>
      </c>
      <c r="AR213" s="1">
        <f>IF(VLOOKUP(A213,General!B:AT,11,FALSE)=E213,Y213-AA213,AA213-Y213)</f>
        <v>-8300</v>
      </c>
      <c r="AS213" s="1">
        <f>IF(IF(Z213&gt;AB213,VLOOKUP(A213,General!B:AT,11,FALSE),VLOOKUP(A213,General!B:AT,12,FALSE))=AI213,1,0)</f>
        <v>0</v>
      </c>
      <c r="AT213" s="1">
        <f>IF(VLOOKUP(A213,General!B:AT,11,FALSE)=E213,Z213-AB213,AB213-Z213)</f>
        <v>19200</v>
      </c>
    </row>
    <row r="214" spans="1:46" ht="15" customHeight="1" x14ac:dyDescent="0.2">
      <c r="A214" s="1" t="s">
        <v>331</v>
      </c>
      <c r="B214" s="1">
        <v>19</v>
      </c>
      <c r="C214" s="1">
        <v>272240</v>
      </c>
      <c r="D214" s="1">
        <v>135.26953125</v>
      </c>
      <c r="E214" s="1" t="s">
        <v>67</v>
      </c>
      <c r="F214" s="1" t="s">
        <v>319</v>
      </c>
      <c r="G214" s="1" t="s">
        <v>324</v>
      </c>
      <c r="H214" s="1" t="s">
        <v>322</v>
      </c>
      <c r="K214" s="1">
        <v>4</v>
      </c>
      <c r="L214" s="1">
        <v>4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73.8</v>
      </c>
      <c r="T214" s="1">
        <v>594</v>
      </c>
      <c r="U214" s="1">
        <v>84</v>
      </c>
      <c r="V214" s="1">
        <v>1</v>
      </c>
      <c r="W214" s="1">
        <v>1</v>
      </c>
      <c r="X214" s="1">
        <v>0</v>
      </c>
      <c r="Y214" s="1">
        <v>23100</v>
      </c>
      <c r="Z214" s="1">
        <v>26550</v>
      </c>
      <c r="AA214" s="1">
        <v>23300</v>
      </c>
      <c r="AB214" s="1">
        <v>24150</v>
      </c>
      <c r="AC214" s="1">
        <v>7</v>
      </c>
      <c r="AD214" s="1">
        <v>7</v>
      </c>
      <c r="AE214" s="1">
        <v>5</v>
      </c>
      <c r="AF214" s="1">
        <v>0</v>
      </c>
      <c r="AG214" s="1">
        <v>1</v>
      </c>
      <c r="AH214" s="1">
        <v>0</v>
      </c>
      <c r="AI214" s="30" t="str">
        <f>VLOOKUP(A214,General!B:AT,19,FALSE)</f>
        <v>Luminosity Gaming</v>
      </c>
      <c r="AJ214" s="1">
        <f>IF(VLOOKUP(A214,General!B:AT,11,FALSE)=E214,1,0)</f>
        <v>1</v>
      </c>
      <c r="AK214" s="1">
        <f t="shared" si="20"/>
        <v>0</v>
      </c>
      <c r="AL214" s="1">
        <f t="shared" si="21"/>
        <v>1</v>
      </c>
      <c r="AM214" s="1">
        <f t="shared" si="22"/>
        <v>-200</v>
      </c>
      <c r="AN214" s="1">
        <f t="shared" si="23"/>
        <v>2400</v>
      </c>
      <c r="AO214" s="1">
        <f t="shared" si="18"/>
        <v>0</v>
      </c>
      <c r="AP214" s="1">
        <f t="shared" si="19"/>
        <v>0</v>
      </c>
      <c r="AQ214" s="1">
        <f>IF(IF(Y214&gt;AA214,VLOOKUP(A214,General!B:AT,11,FALSE),VLOOKUP(A214,General!B:AT,12,FALSE))=AI214,1,0)</f>
        <v>1</v>
      </c>
      <c r="AR214" s="1">
        <f>IF(VLOOKUP(A214,General!B:AT,11,FALSE)=E214,Y214-AA214,AA214-Y214)</f>
        <v>-200</v>
      </c>
      <c r="AS214" s="1">
        <f>IF(IF(Z214&gt;AB214,VLOOKUP(A214,General!B:AT,11,FALSE),VLOOKUP(A214,General!B:AT,12,FALSE))=AI214,1,0)</f>
        <v>0</v>
      </c>
      <c r="AT214" s="1">
        <f>IF(VLOOKUP(A214,General!B:AT,11,FALSE)=E214,Z214-AB214,AB214-Z214)</f>
        <v>2400</v>
      </c>
    </row>
    <row r="215" spans="1:46" ht="15" customHeight="1" x14ac:dyDescent="0.2">
      <c r="A215" s="1" t="s">
        <v>331</v>
      </c>
      <c r="B215" s="1">
        <v>20</v>
      </c>
      <c r="C215" s="1">
        <v>289550</v>
      </c>
      <c r="D215" s="1">
        <v>240.58984375</v>
      </c>
      <c r="E215" s="1" t="s">
        <v>51</v>
      </c>
      <c r="F215" s="1" t="s">
        <v>315</v>
      </c>
      <c r="G215" s="1" t="s">
        <v>316</v>
      </c>
      <c r="H215" s="1" t="s">
        <v>322</v>
      </c>
      <c r="K215" s="1">
        <v>8</v>
      </c>
      <c r="L215" s="1">
        <v>4</v>
      </c>
      <c r="M215" s="1">
        <v>0</v>
      </c>
      <c r="N215" s="1">
        <v>0</v>
      </c>
      <c r="O215" s="1">
        <v>1</v>
      </c>
      <c r="P215" s="1">
        <v>0</v>
      </c>
      <c r="Q215" s="1">
        <v>2</v>
      </c>
      <c r="R215" s="1">
        <v>0</v>
      </c>
      <c r="S215" s="1">
        <v>109.1</v>
      </c>
      <c r="T215" s="1">
        <v>1008</v>
      </c>
      <c r="U215" s="1">
        <v>83</v>
      </c>
      <c r="V215" s="1">
        <v>0</v>
      </c>
      <c r="W215" s="1">
        <v>0</v>
      </c>
      <c r="X215" s="1">
        <v>0</v>
      </c>
      <c r="Y215" s="1">
        <v>15150</v>
      </c>
      <c r="Z215" s="1">
        <v>26350</v>
      </c>
      <c r="AA215" s="1">
        <v>28850</v>
      </c>
      <c r="AB215" s="1">
        <v>26500</v>
      </c>
      <c r="AC215" s="1">
        <v>10</v>
      </c>
      <c r="AD215" s="1">
        <v>5</v>
      </c>
      <c r="AE215" s="1">
        <v>3</v>
      </c>
      <c r="AF215" s="1">
        <v>0</v>
      </c>
      <c r="AG215" s="1">
        <v>2</v>
      </c>
      <c r="AH215" s="1">
        <v>1</v>
      </c>
      <c r="AI215" s="30" t="str">
        <f>VLOOKUP(A215,General!B:AT,19,FALSE)</f>
        <v>Luminosity Gaming</v>
      </c>
      <c r="AJ215" s="1">
        <f>IF(VLOOKUP(A215,General!B:AT,11,FALSE)=E215,1,0)</f>
        <v>0</v>
      </c>
      <c r="AK215" s="1">
        <f t="shared" si="20"/>
        <v>0</v>
      </c>
      <c r="AL215" s="1">
        <f t="shared" si="21"/>
        <v>0</v>
      </c>
      <c r="AM215" s="1">
        <f t="shared" si="22"/>
        <v>-13700</v>
      </c>
      <c r="AN215" s="1">
        <f t="shared" si="23"/>
        <v>-150</v>
      </c>
      <c r="AO215" s="1">
        <f t="shared" si="18"/>
        <v>1</v>
      </c>
      <c r="AP215" s="1">
        <f t="shared" si="19"/>
        <v>1</v>
      </c>
      <c r="AQ215" s="1">
        <f>IF(IF(Y215&gt;AA215,VLOOKUP(A215,General!B:AT,11,FALSE),VLOOKUP(A215,General!B:AT,12,FALSE))=AI215,1,0)</f>
        <v>1</v>
      </c>
      <c r="AR215" s="1">
        <f>IF(VLOOKUP(A215,General!B:AT,11,FALSE)=E215,Y215-AA215,AA215-Y215)</f>
        <v>13700</v>
      </c>
      <c r="AS215" s="1">
        <f>IF(IF(Z215&gt;AB215,VLOOKUP(A215,General!B:AT,11,FALSE),VLOOKUP(A215,General!B:AT,12,FALSE))=AI215,1,0)</f>
        <v>1</v>
      </c>
      <c r="AT215" s="1">
        <f>IF(VLOOKUP(A215,General!B:AT,11,FALSE)=E215,Z215-AB215,AB215-Z215)</f>
        <v>150</v>
      </c>
    </row>
    <row r="216" spans="1:46" ht="15" customHeight="1" x14ac:dyDescent="0.2">
      <c r="A216" s="1" t="s">
        <v>331</v>
      </c>
      <c r="B216" s="1">
        <v>21</v>
      </c>
      <c r="C216" s="1">
        <v>320328</v>
      </c>
      <c r="D216" s="1">
        <v>151.65625</v>
      </c>
      <c r="E216" s="1" t="s">
        <v>67</v>
      </c>
      <c r="F216" s="1" t="s">
        <v>319</v>
      </c>
      <c r="G216" s="1" t="s">
        <v>324</v>
      </c>
      <c r="H216" s="1" t="s">
        <v>322</v>
      </c>
      <c r="K216" s="1">
        <v>3</v>
      </c>
      <c r="L216" s="1">
        <v>1</v>
      </c>
      <c r="M216" s="1">
        <v>1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41.4</v>
      </c>
      <c r="T216" s="1">
        <v>373</v>
      </c>
      <c r="U216" s="1">
        <v>28</v>
      </c>
      <c r="V216" s="1">
        <v>1</v>
      </c>
      <c r="W216" s="1">
        <v>1</v>
      </c>
      <c r="X216" s="1">
        <v>0</v>
      </c>
      <c r="Y216" s="1">
        <v>20650</v>
      </c>
      <c r="Z216" s="1">
        <v>25750</v>
      </c>
      <c r="AA216" s="1">
        <v>25050</v>
      </c>
      <c r="AB216" s="1">
        <v>28750</v>
      </c>
      <c r="AC216" s="1">
        <v>10</v>
      </c>
      <c r="AD216" s="1">
        <v>8</v>
      </c>
      <c r="AE216" s="1">
        <v>4</v>
      </c>
      <c r="AF216" s="1">
        <v>0</v>
      </c>
      <c r="AG216" s="1">
        <v>1</v>
      </c>
      <c r="AH216" s="1">
        <v>0</v>
      </c>
      <c r="AI216" s="30" t="str">
        <f>VLOOKUP(A216,General!B:AT,19,FALSE)</f>
        <v>Luminosity Gaming</v>
      </c>
      <c r="AJ216" s="1">
        <f>IF(VLOOKUP(A216,General!B:AT,11,FALSE)=E216,1,0)</f>
        <v>1</v>
      </c>
      <c r="AK216" s="1">
        <f t="shared" si="20"/>
        <v>0</v>
      </c>
      <c r="AL216" s="1">
        <f t="shared" si="21"/>
        <v>0</v>
      </c>
      <c r="AM216" s="1">
        <f t="shared" si="22"/>
        <v>-4400</v>
      </c>
      <c r="AN216" s="1">
        <f t="shared" si="23"/>
        <v>-3000</v>
      </c>
      <c r="AO216" s="1">
        <f t="shared" si="18"/>
        <v>0</v>
      </c>
      <c r="AP216" s="1">
        <f t="shared" si="19"/>
        <v>0</v>
      </c>
      <c r="AQ216" s="1">
        <f>IF(IF(Y216&gt;AA216,VLOOKUP(A216,General!B:AT,11,FALSE),VLOOKUP(A216,General!B:AT,12,FALSE))=AI216,1,0)</f>
        <v>1</v>
      </c>
      <c r="AR216" s="1">
        <f>IF(VLOOKUP(A216,General!B:AT,11,FALSE)=E216,Y216-AA216,AA216-Y216)</f>
        <v>-4400</v>
      </c>
      <c r="AS216" s="1">
        <f>IF(IF(Z216&gt;AB216,VLOOKUP(A216,General!B:AT,11,FALSE),VLOOKUP(A216,General!B:AT,12,FALSE))=AI216,1,0)</f>
        <v>1</v>
      </c>
      <c r="AT216" s="1">
        <f>IF(VLOOKUP(A216,General!B:AT,11,FALSE)=E216,Z216-AB216,AB216-Z216)</f>
        <v>-3000</v>
      </c>
    </row>
    <row r="217" spans="1:46" ht="15" customHeight="1" x14ac:dyDescent="0.2">
      <c r="A217" s="1" t="s">
        <v>331</v>
      </c>
      <c r="B217" s="1">
        <v>22</v>
      </c>
      <c r="C217" s="1">
        <v>339737</v>
      </c>
      <c r="D217" s="1">
        <v>115.09716796875</v>
      </c>
      <c r="E217" s="1" t="s">
        <v>67</v>
      </c>
      <c r="F217" s="1" t="s">
        <v>319</v>
      </c>
      <c r="G217" s="1" t="s">
        <v>324</v>
      </c>
      <c r="H217" s="1" t="s">
        <v>322</v>
      </c>
      <c r="K217" s="1">
        <v>6</v>
      </c>
      <c r="L217" s="1">
        <v>1</v>
      </c>
      <c r="M217" s="1">
        <v>1</v>
      </c>
      <c r="N217" s="1">
        <v>1</v>
      </c>
      <c r="O217" s="1">
        <v>0</v>
      </c>
      <c r="P217" s="1">
        <v>0</v>
      </c>
      <c r="Q217" s="1">
        <v>0</v>
      </c>
      <c r="R217" s="1">
        <v>0</v>
      </c>
      <c r="S217" s="1">
        <v>94</v>
      </c>
      <c r="T217" s="1">
        <v>867</v>
      </c>
      <c r="U217" s="1">
        <v>40</v>
      </c>
      <c r="V217" s="1">
        <v>1</v>
      </c>
      <c r="W217" s="1">
        <v>1</v>
      </c>
      <c r="X217" s="1">
        <v>0</v>
      </c>
      <c r="Y217" s="1">
        <v>10350</v>
      </c>
      <c r="Z217" s="1">
        <v>27250</v>
      </c>
      <c r="AA217" s="1">
        <v>18700</v>
      </c>
      <c r="AB217" s="1">
        <v>19500</v>
      </c>
      <c r="AC217" s="1">
        <v>9</v>
      </c>
      <c r="AD217" s="1">
        <v>8</v>
      </c>
      <c r="AE217" s="1">
        <v>1</v>
      </c>
      <c r="AF217" s="1">
        <v>1</v>
      </c>
      <c r="AG217" s="1">
        <v>2</v>
      </c>
      <c r="AH217" s="1">
        <v>1</v>
      </c>
      <c r="AI217" s="30" t="str">
        <f>VLOOKUP(A217,General!B:AT,19,FALSE)</f>
        <v>Luminosity Gaming</v>
      </c>
      <c r="AJ217" s="1">
        <f>IF(VLOOKUP(A217,General!B:AT,11,FALSE)=E217,1,0)</f>
        <v>1</v>
      </c>
      <c r="AK217" s="1">
        <f t="shared" si="20"/>
        <v>0</v>
      </c>
      <c r="AL217" s="1">
        <f t="shared" si="21"/>
        <v>1</v>
      </c>
      <c r="AM217" s="1">
        <f t="shared" si="22"/>
        <v>-8350</v>
      </c>
      <c r="AN217" s="1">
        <f t="shared" si="23"/>
        <v>7750</v>
      </c>
      <c r="AO217" s="1">
        <f t="shared" si="18"/>
        <v>0</v>
      </c>
      <c r="AP217" s="1">
        <f t="shared" si="19"/>
        <v>0</v>
      </c>
      <c r="AQ217" s="1">
        <f>IF(IF(Y217&gt;AA217,VLOOKUP(A217,General!B:AT,11,FALSE),VLOOKUP(A217,General!B:AT,12,FALSE))=AI217,1,0)</f>
        <v>1</v>
      </c>
      <c r="AR217" s="1">
        <f>IF(VLOOKUP(A217,General!B:AT,11,FALSE)=E217,Y217-AA217,AA217-Y217)</f>
        <v>-8350</v>
      </c>
      <c r="AS217" s="1">
        <f>IF(IF(Z217&gt;AB217,VLOOKUP(A217,General!B:AT,11,FALSE),VLOOKUP(A217,General!B:AT,12,FALSE))=AI217,1,0)</f>
        <v>0</v>
      </c>
      <c r="AT217" s="1">
        <f>IF(VLOOKUP(A217,General!B:AT,11,FALSE)=E217,Z217-AB217,AB217-Z217)</f>
        <v>7750</v>
      </c>
    </row>
    <row r="218" spans="1:46" ht="15" customHeight="1" x14ac:dyDescent="0.2">
      <c r="A218" s="1" t="s">
        <v>331</v>
      </c>
      <c r="B218" s="1">
        <v>23</v>
      </c>
      <c r="C218" s="1">
        <v>354468</v>
      </c>
      <c r="D218" s="1">
        <v>163.193359375</v>
      </c>
      <c r="E218" s="1" t="s">
        <v>67</v>
      </c>
      <c r="F218" s="1" t="s">
        <v>319</v>
      </c>
      <c r="G218" s="1" t="s">
        <v>324</v>
      </c>
      <c r="H218" s="1" t="s">
        <v>322</v>
      </c>
      <c r="K218" s="1">
        <v>6</v>
      </c>
      <c r="L218" s="1">
        <v>2</v>
      </c>
      <c r="M218" s="1">
        <v>2</v>
      </c>
      <c r="N218" s="1">
        <v>0</v>
      </c>
      <c r="O218" s="1">
        <v>0</v>
      </c>
      <c r="P218" s="1">
        <v>0</v>
      </c>
      <c r="Q218" s="1">
        <v>1</v>
      </c>
      <c r="R218" s="1">
        <v>0</v>
      </c>
      <c r="S218" s="1">
        <v>118.8</v>
      </c>
      <c r="T218" s="1">
        <v>1041</v>
      </c>
      <c r="U218" s="1">
        <v>38</v>
      </c>
      <c r="V218" s="1">
        <v>1</v>
      </c>
      <c r="W218" s="1">
        <v>1</v>
      </c>
      <c r="X218" s="1">
        <v>0</v>
      </c>
      <c r="Y218" s="1">
        <v>14050</v>
      </c>
      <c r="Z218" s="1">
        <v>27350</v>
      </c>
      <c r="AA218" s="1">
        <v>28000</v>
      </c>
      <c r="AB218" s="1">
        <v>25350</v>
      </c>
      <c r="AC218" s="1">
        <v>10</v>
      </c>
      <c r="AD218" s="1">
        <v>8</v>
      </c>
      <c r="AE218" s="1">
        <v>6</v>
      </c>
      <c r="AF218" s="1">
        <v>1</v>
      </c>
      <c r="AG218" s="1">
        <v>2</v>
      </c>
      <c r="AH218" s="1">
        <v>1</v>
      </c>
      <c r="AI218" s="30" t="str">
        <f>VLOOKUP(A218,General!B:AT,19,FALSE)</f>
        <v>Luminosity Gaming</v>
      </c>
      <c r="AJ218" s="1">
        <f>IF(VLOOKUP(A218,General!B:AT,11,FALSE)=E218,1,0)</f>
        <v>1</v>
      </c>
      <c r="AK218" s="1">
        <f t="shared" si="20"/>
        <v>0</v>
      </c>
      <c r="AL218" s="1">
        <f t="shared" si="21"/>
        <v>1</v>
      </c>
      <c r="AM218" s="1">
        <f t="shared" si="22"/>
        <v>-13950</v>
      </c>
      <c r="AN218" s="1">
        <f t="shared" si="23"/>
        <v>2000</v>
      </c>
      <c r="AO218" s="1">
        <f t="shared" si="18"/>
        <v>0</v>
      </c>
      <c r="AP218" s="1">
        <f t="shared" si="19"/>
        <v>0</v>
      </c>
      <c r="AQ218" s="1">
        <f>IF(IF(Y218&gt;AA218,VLOOKUP(A218,General!B:AT,11,FALSE),VLOOKUP(A218,General!B:AT,12,FALSE))=AI218,1,0)</f>
        <v>1</v>
      </c>
      <c r="AR218" s="1">
        <f>IF(VLOOKUP(A218,General!B:AT,11,FALSE)=E218,Y218-AA218,AA218-Y218)</f>
        <v>-13950</v>
      </c>
      <c r="AS218" s="1">
        <f>IF(IF(Z218&gt;AB218,VLOOKUP(A218,General!B:AT,11,FALSE),VLOOKUP(A218,General!B:AT,12,FALSE))=AI218,1,0)</f>
        <v>0</v>
      </c>
      <c r="AT218" s="1">
        <f>IF(VLOOKUP(A218,General!B:AT,11,FALSE)=E218,Z218-AB218,AB218-Z218)</f>
        <v>2000</v>
      </c>
    </row>
    <row r="219" spans="1:46" ht="15" customHeight="1" x14ac:dyDescent="0.2">
      <c r="A219" s="1" t="s">
        <v>331</v>
      </c>
      <c r="B219" s="1">
        <v>24</v>
      </c>
      <c r="C219" s="1">
        <v>375350</v>
      </c>
      <c r="D219" s="1">
        <v>140.025390625</v>
      </c>
      <c r="E219" s="1" t="s">
        <v>67</v>
      </c>
      <c r="F219" s="1" t="s">
        <v>319</v>
      </c>
      <c r="G219" s="1" t="s">
        <v>324</v>
      </c>
      <c r="H219" s="1" t="s">
        <v>320</v>
      </c>
      <c r="I219" s="1" t="s">
        <v>319</v>
      </c>
      <c r="J219" s="1" t="s">
        <v>67</v>
      </c>
      <c r="K219" s="1">
        <v>7</v>
      </c>
      <c r="L219" s="1">
        <v>5</v>
      </c>
      <c r="M219" s="1">
        <v>1</v>
      </c>
      <c r="N219" s="1">
        <v>0</v>
      </c>
      <c r="O219" s="1">
        <v>0</v>
      </c>
      <c r="P219" s="1">
        <v>0</v>
      </c>
      <c r="Q219" s="1">
        <v>2</v>
      </c>
      <c r="R219" s="1">
        <v>0</v>
      </c>
      <c r="S219" s="1">
        <v>113.5</v>
      </c>
      <c r="T219" s="1">
        <v>1077</v>
      </c>
      <c r="U219" s="1">
        <v>58</v>
      </c>
      <c r="V219" s="1">
        <v>0</v>
      </c>
      <c r="W219" s="1">
        <v>1</v>
      </c>
      <c r="X219" s="1">
        <v>0</v>
      </c>
      <c r="Y219" s="1">
        <v>13000</v>
      </c>
      <c r="Z219" s="1">
        <v>27750</v>
      </c>
      <c r="AA219" s="1">
        <v>30600</v>
      </c>
      <c r="AB219" s="1">
        <v>6850</v>
      </c>
      <c r="AC219" s="1">
        <v>8</v>
      </c>
      <c r="AD219" s="1">
        <v>5</v>
      </c>
      <c r="AE219" s="1">
        <v>4</v>
      </c>
      <c r="AF219" s="1">
        <v>0</v>
      </c>
      <c r="AG219" s="1">
        <v>1</v>
      </c>
      <c r="AH219" s="1">
        <v>1</v>
      </c>
      <c r="AI219" s="30" t="str">
        <f>VLOOKUP(A219,General!B:AT,19,FALSE)</f>
        <v>Luminosity Gaming</v>
      </c>
      <c r="AJ219" s="1">
        <f>IF(VLOOKUP(A219,General!B:AT,11,FALSE)=E219,1,0)</f>
        <v>1</v>
      </c>
      <c r="AK219" s="1">
        <f t="shared" si="20"/>
        <v>0</v>
      </c>
      <c r="AL219" s="1">
        <f t="shared" si="21"/>
        <v>1</v>
      </c>
      <c r="AM219" s="1">
        <f t="shared" si="22"/>
        <v>-17600</v>
      </c>
      <c r="AN219" s="1">
        <f t="shared" si="23"/>
        <v>20900</v>
      </c>
      <c r="AO219" s="1">
        <f t="shared" si="18"/>
        <v>0</v>
      </c>
      <c r="AP219" s="1">
        <f t="shared" si="19"/>
        <v>0</v>
      </c>
      <c r="AQ219" s="1">
        <f>IF(IF(Y219&gt;AA219,VLOOKUP(A219,General!B:AT,11,FALSE),VLOOKUP(A219,General!B:AT,12,FALSE))=AI219,1,0)</f>
        <v>1</v>
      </c>
      <c r="AR219" s="1">
        <f>IF(VLOOKUP(A219,General!B:AT,11,FALSE)=E219,Y219-AA219,AA219-Y219)</f>
        <v>-17600</v>
      </c>
      <c r="AS219" s="1">
        <f>IF(IF(Z219&gt;AB219,VLOOKUP(A219,General!B:AT,11,FALSE),VLOOKUP(A219,General!B:AT,12,FALSE))=AI219,1,0)</f>
        <v>0</v>
      </c>
      <c r="AT219" s="1">
        <f>IF(VLOOKUP(A219,General!B:AT,11,FALSE)=E219,Z219-AB219,AB219-Z219)</f>
        <v>20900</v>
      </c>
    </row>
    <row r="220" spans="1:46" ht="15" customHeight="1" x14ac:dyDescent="0.2">
      <c r="A220" s="1" t="s">
        <v>331</v>
      </c>
      <c r="B220" s="1">
        <v>25</v>
      </c>
      <c r="C220" s="1">
        <v>393270</v>
      </c>
      <c r="D220" s="1">
        <v>121.1591796875</v>
      </c>
      <c r="E220" s="1" t="s">
        <v>51</v>
      </c>
      <c r="F220" s="1" t="s">
        <v>315</v>
      </c>
      <c r="G220" s="1" t="s">
        <v>316</v>
      </c>
      <c r="H220" s="1" t="s">
        <v>322</v>
      </c>
      <c r="K220" s="1">
        <v>5</v>
      </c>
      <c r="L220" s="1">
        <v>1</v>
      </c>
      <c r="M220" s="1">
        <v>0</v>
      </c>
      <c r="N220" s="1">
        <v>0</v>
      </c>
      <c r="O220" s="1">
        <v>1</v>
      </c>
      <c r="P220" s="1">
        <v>0</v>
      </c>
      <c r="Q220" s="1">
        <v>0</v>
      </c>
      <c r="R220" s="1">
        <v>0</v>
      </c>
      <c r="S220" s="1">
        <v>85.6</v>
      </c>
      <c r="T220" s="1">
        <v>794</v>
      </c>
      <c r="U220" s="1">
        <v>62</v>
      </c>
      <c r="V220" s="1">
        <v>0</v>
      </c>
      <c r="W220" s="1">
        <v>0</v>
      </c>
      <c r="X220" s="1">
        <v>0</v>
      </c>
      <c r="Y220" s="1">
        <v>25000</v>
      </c>
      <c r="Z220" s="1">
        <v>28150</v>
      </c>
      <c r="AA220" s="1">
        <v>35400</v>
      </c>
      <c r="AB220" s="1">
        <v>25800</v>
      </c>
      <c r="AC220" s="1">
        <v>11</v>
      </c>
      <c r="AD220" s="1">
        <v>7</v>
      </c>
      <c r="AE220" s="1">
        <v>4</v>
      </c>
      <c r="AF220" s="1">
        <v>0</v>
      </c>
      <c r="AG220" s="1">
        <v>2</v>
      </c>
      <c r="AH220" s="1">
        <v>0</v>
      </c>
      <c r="AI220" s="30" t="str">
        <f>VLOOKUP(A220,General!B:AT,19,FALSE)</f>
        <v>Luminosity Gaming</v>
      </c>
      <c r="AJ220" s="1">
        <f>IF(VLOOKUP(A220,General!B:AT,11,FALSE)=E220,1,0)</f>
        <v>0</v>
      </c>
      <c r="AK220" s="1">
        <f t="shared" si="20"/>
        <v>0</v>
      </c>
      <c r="AL220" s="1">
        <f t="shared" si="21"/>
        <v>1</v>
      </c>
      <c r="AM220" s="1">
        <f t="shared" si="22"/>
        <v>-10400</v>
      </c>
      <c r="AN220" s="1">
        <f t="shared" si="23"/>
        <v>2350</v>
      </c>
      <c r="AO220" s="1">
        <f t="shared" si="18"/>
        <v>1</v>
      </c>
      <c r="AP220" s="1">
        <f t="shared" si="19"/>
        <v>1</v>
      </c>
      <c r="AQ220" s="1">
        <f>IF(IF(Y220&gt;AA220,VLOOKUP(A220,General!B:AT,11,FALSE),VLOOKUP(A220,General!B:AT,12,FALSE))=AI220,1,0)</f>
        <v>1</v>
      </c>
      <c r="AR220" s="1">
        <f>IF(VLOOKUP(A220,General!B:AT,11,FALSE)=E220,Y220-AA220,AA220-Y220)</f>
        <v>10400</v>
      </c>
      <c r="AS220" s="1">
        <f>IF(IF(Z220&gt;AB220,VLOOKUP(A220,General!B:AT,11,FALSE),VLOOKUP(A220,General!B:AT,12,FALSE))=AI220,1,0)</f>
        <v>0</v>
      </c>
      <c r="AT220" s="1">
        <f>IF(VLOOKUP(A220,General!B:AT,11,FALSE)=E220,Z220-AB220,AB220-Z220)</f>
        <v>-2350</v>
      </c>
    </row>
    <row r="221" spans="1:46" ht="15" customHeight="1" x14ac:dyDescent="0.2">
      <c r="A221" s="1" t="s">
        <v>331</v>
      </c>
      <c r="B221" s="1">
        <v>26</v>
      </c>
      <c r="C221" s="1">
        <v>408777</v>
      </c>
      <c r="D221" s="1">
        <v>122.966064453125</v>
      </c>
      <c r="E221" s="1" t="s">
        <v>51</v>
      </c>
      <c r="F221" s="1" t="s">
        <v>315</v>
      </c>
      <c r="G221" s="1" t="s">
        <v>316</v>
      </c>
      <c r="H221" s="1" t="s">
        <v>322</v>
      </c>
      <c r="K221" s="1">
        <v>5</v>
      </c>
      <c r="L221" s="1">
        <v>1</v>
      </c>
      <c r="M221" s="1">
        <v>2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84.2</v>
      </c>
      <c r="T221" s="1">
        <v>743</v>
      </c>
      <c r="U221" s="1">
        <v>99</v>
      </c>
      <c r="V221" s="1">
        <v>0</v>
      </c>
      <c r="W221" s="1">
        <v>0</v>
      </c>
      <c r="X221" s="1">
        <v>0</v>
      </c>
      <c r="Y221" s="1">
        <v>17150</v>
      </c>
      <c r="Z221" s="1">
        <v>26750</v>
      </c>
      <c r="AA221" s="1">
        <v>29000</v>
      </c>
      <c r="AB221" s="1">
        <v>33100</v>
      </c>
      <c r="AC221" s="1">
        <v>13</v>
      </c>
      <c r="AD221" s="1">
        <v>10</v>
      </c>
      <c r="AE221" s="1">
        <v>5</v>
      </c>
      <c r="AF221" s="1">
        <v>0</v>
      </c>
      <c r="AG221" s="1">
        <v>2</v>
      </c>
      <c r="AH221" s="1">
        <v>2</v>
      </c>
      <c r="AI221" s="30" t="str">
        <f>VLOOKUP(A221,General!B:AT,19,FALSE)</f>
        <v>Luminosity Gaming</v>
      </c>
      <c r="AJ221" s="1">
        <f>IF(VLOOKUP(A221,General!B:AT,11,FALSE)=E221,1,0)</f>
        <v>0</v>
      </c>
      <c r="AK221" s="1">
        <f t="shared" si="20"/>
        <v>0</v>
      </c>
      <c r="AL221" s="1">
        <f t="shared" si="21"/>
        <v>0</v>
      </c>
      <c r="AM221" s="1">
        <f t="shared" si="22"/>
        <v>-11850</v>
      </c>
      <c r="AN221" s="1">
        <f t="shared" si="23"/>
        <v>-6350</v>
      </c>
      <c r="AO221" s="1">
        <f t="shared" si="18"/>
        <v>1</v>
      </c>
      <c r="AP221" s="1">
        <f t="shared" si="19"/>
        <v>1</v>
      </c>
      <c r="AQ221" s="1">
        <f>IF(IF(Y221&gt;AA221,VLOOKUP(A221,General!B:AT,11,FALSE),VLOOKUP(A221,General!B:AT,12,FALSE))=AI221,1,0)</f>
        <v>1</v>
      </c>
      <c r="AR221" s="1">
        <f>IF(VLOOKUP(A221,General!B:AT,11,FALSE)=E221,Y221-AA221,AA221-Y221)</f>
        <v>11850</v>
      </c>
      <c r="AS221" s="1">
        <f>IF(IF(Z221&gt;AB221,VLOOKUP(A221,General!B:AT,11,FALSE),VLOOKUP(A221,General!B:AT,12,FALSE))=AI221,1,0)</f>
        <v>1</v>
      </c>
      <c r="AT221" s="1">
        <f>IF(VLOOKUP(A221,General!B:AT,11,FALSE)=E221,Z221-AB221,AB221-Z221)</f>
        <v>6350</v>
      </c>
    </row>
    <row r="222" spans="1:46" ht="15" customHeight="1" x14ac:dyDescent="0.2">
      <c r="A222" s="1" t="s">
        <v>331</v>
      </c>
      <c r="B222" s="1">
        <v>27</v>
      </c>
      <c r="C222" s="1">
        <v>424517</v>
      </c>
      <c r="D222" s="1">
        <v>50.207763671875</v>
      </c>
      <c r="E222" s="1" t="s">
        <v>51</v>
      </c>
      <c r="F222" s="1" t="s">
        <v>315</v>
      </c>
      <c r="G222" s="1" t="s">
        <v>316</v>
      </c>
      <c r="H222" s="1" t="s">
        <v>320</v>
      </c>
      <c r="I222" s="1" t="s">
        <v>315</v>
      </c>
      <c r="J222" s="1" t="s">
        <v>51</v>
      </c>
      <c r="K222" s="1">
        <v>5</v>
      </c>
      <c r="L222" s="1">
        <v>0</v>
      </c>
      <c r="M222" s="1">
        <v>1</v>
      </c>
      <c r="N222" s="1">
        <v>1</v>
      </c>
      <c r="O222" s="1">
        <v>0</v>
      </c>
      <c r="P222" s="1">
        <v>0</v>
      </c>
      <c r="Q222" s="1">
        <v>0</v>
      </c>
      <c r="R222" s="1">
        <v>0</v>
      </c>
      <c r="S222" s="1">
        <v>70.3</v>
      </c>
      <c r="T222" s="1">
        <v>667</v>
      </c>
      <c r="U222" s="1">
        <v>36</v>
      </c>
      <c r="V222" s="1">
        <v>0</v>
      </c>
      <c r="W222" s="1">
        <v>0</v>
      </c>
      <c r="X222" s="1">
        <v>0</v>
      </c>
      <c r="Y222" s="1">
        <v>24200</v>
      </c>
      <c r="Z222" s="1">
        <v>4650</v>
      </c>
      <c r="AA222" s="1">
        <v>12550</v>
      </c>
      <c r="AB222" s="1">
        <v>32400</v>
      </c>
      <c r="AC222" s="1">
        <v>3</v>
      </c>
      <c r="AD222" s="1">
        <v>2</v>
      </c>
      <c r="AE222" s="1">
        <v>1</v>
      </c>
      <c r="AF222" s="1">
        <v>0</v>
      </c>
      <c r="AG222" s="1">
        <v>0</v>
      </c>
      <c r="AH222" s="1">
        <v>0</v>
      </c>
      <c r="AI222" s="30" t="str">
        <f>VLOOKUP(A222,General!B:AT,19,FALSE)</f>
        <v>Luminosity Gaming</v>
      </c>
      <c r="AJ222" s="1">
        <f>IF(VLOOKUP(A222,General!B:AT,11,FALSE)=E222,1,0)</f>
        <v>0</v>
      </c>
      <c r="AK222" s="1">
        <f t="shared" si="20"/>
        <v>1</v>
      </c>
      <c r="AL222" s="1">
        <f t="shared" si="21"/>
        <v>0</v>
      </c>
      <c r="AM222" s="1">
        <f t="shared" si="22"/>
        <v>11650</v>
      </c>
      <c r="AN222" s="1">
        <f t="shared" si="23"/>
        <v>-27750</v>
      </c>
      <c r="AO222" s="1">
        <f t="shared" si="18"/>
        <v>1</v>
      </c>
      <c r="AP222" s="1">
        <f t="shared" si="19"/>
        <v>1</v>
      </c>
      <c r="AQ222" s="1">
        <f>IF(IF(Y222&gt;AA222,VLOOKUP(A222,General!B:AT,11,FALSE),VLOOKUP(A222,General!B:AT,12,FALSE))=AI222,1,0)</f>
        <v>0</v>
      </c>
      <c r="AR222" s="1">
        <f>IF(VLOOKUP(A222,General!B:AT,11,FALSE)=E222,Y222-AA222,AA222-Y222)</f>
        <v>-11650</v>
      </c>
      <c r="AS222" s="1">
        <f>IF(IF(Z222&gt;AB222,VLOOKUP(A222,General!B:AT,11,FALSE),VLOOKUP(A222,General!B:AT,12,FALSE))=AI222,1,0)</f>
        <v>1</v>
      </c>
      <c r="AT222" s="1">
        <f>IF(VLOOKUP(A222,General!B:AT,11,FALSE)=E222,Z222-AB222,AB222-Z222)</f>
        <v>27750</v>
      </c>
    </row>
    <row r="223" spans="1:46" ht="15" customHeight="1" x14ac:dyDescent="0.2">
      <c r="A223" s="1" t="s">
        <v>331</v>
      </c>
      <c r="B223" s="1">
        <v>28</v>
      </c>
      <c r="C223" s="1">
        <v>430952</v>
      </c>
      <c r="D223" s="1">
        <v>85.27294921875</v>
      </c>
      <c r="E223" s="1" t="s">
        <v>51</v>
      </c>
      <c r="F223" s="1" t="s">
        <v>315</v>
      </c>
      <c r="G223" s="1" t="s">
        <v>316</v>
      </c>
      <c r="H223" s="1" t="s">
        <v>322</v>
      </c>
      <c r="K223" s="1">
        <v>6</v>
      </c>
      <c r="L223" s="1">
        <v>1</v>
      </c>
      <c r="M223" s="1">
        <v>1</v>
      </c>
      <c r="N223" s="1">
        <v>1</v>
      </c>
      <c r="O223" s="1">
        <v>0</v>
      </c>
      <c r="P223" s="1">
        <v>0</v>
      </c>
      <c r="Q223" s="1">
        <v>1</v>
      </c>
      <c r="R223" s="1">
        <v>0</v>
      </c>
      <c r="S223" s="1">
        <v>88.7</v>
      </c>
      <c r="T223" s="1">
        <v>823</v>
      </c>
      <c r="U223" s="1">
        <v>64</v>
      </c>
      <c r="V223" s="1">
        <v>0</v>
      </c>
      <c r="W223" s="1">
        <v>0</v>
      </c>
      <c r="X223" s="1">
        <v>0</v>
      </c>
      <c r="Y223" s="1">
        <v>36450</v>
      </c>
      <c r="Z223" s="1">
        <v>20500</v>
      </c>
      <c r="AA223" s="1">
        <v>19900</v>
      </c>
      <c r="AB223" s="1">
        <v>32800</v>
      </c>
      <c r="AC223" s="1">
        <v>7</v>
      </c>
      <c r="AD223" s="1">
        <v>5</v>
      </c>
      <c r="AE223" s="1">
        <v>2</v>
      </c>
      <c r="AF223" s="1">
        <v>0</v>
      </c>
      <c r="AG223" s="1">
        <v>0</v>
      </c>
      <c r="AH223" s="1">
        <v>2</v>
      </c>
      <c r="AI223" s="30" t="str">
        <f>VLOOKUP(A223,General!B:AT,19,FALSE)</f>
        <v>Luminosity Gaming</v>
      </c>
      <c r="AJ223" s="1">
        <f>IF(VLOOKUP(A223,General!B:AT,11,FALSE)=E223,1,0)</f>
        <v>0</v>
      </c>
      <c r="AK223" s="1">
        <f t="shared" si="20"/>
        <v>1</v>
      </c>
      <c r="AL223" s="1">
        <f t="shared" si="21"/>
        <v>0</v>
      </c>
      <c r="AM223" s="1">
        <f t="shared" si="22"/>
        <v>16550</v>
      </c>
      <c r="AN223" s="1">
        <f t="shared" si="23"/>
        <v>-12300</v>
      </c>
      <c r="AO223" s="1">
        <f t="shared" si="18"/>
        <v>1</v>
      </c>
      <c r="AP223" s="1">
        <f t="shared" si="19"/>
        <v>1</v>
      </c>
      <c r="AQ223" s="1">
        <f>IF(IF(Y223&gt;AA223,VLOOKUP(A223,General!B:AT,11,FALSE),VLOOKUP(A223,General!B:AT,12,FALSE))=AI223,1,0)</f>
        <v>0</v>
      </c>
      <c r="AR223" s="1">
        <f>IF(VLOOKUP(A223,General!B:AT,11,FALSE)=E223,Y223-AA223,AA223-Y223)</f>
        <v>-16550</v>
      </c>
      <c r="AS223" s="1">
        <f>IF(IF(Z223&gt;AB223,VLOOKUP(A223,General!B:AT,11,FALSE),VLOOKUP(A223,General!B:AT,12,FALSE))=AI223,1,0)</f>
        <v>1</v>
      </c>
      <c r="AT223" s="1">
        <f>IF(VLOOKUP(A223,General!B:AT,11,FALSE)=E223,Z223-AB223,AB223-Z223)</f>
        <v>12300</v>
      </c>
    </row>
    <row r="224" spans="1:46" ht="15" customHeight="1" x14ac:dyDescent="0.2">
      <c r="A224" s="1" t="s">
        <v>331</v>
      </c>
      <c r="B224" s="1">
        <v>29</v>
      </c>
      <c r="C224" s="1">
        <v>441869</v>
      </c>
      <c r="D224" s="1">
        <v>208.5439453125</v>
      </c>
      <c r="E224" s="1" t="s">
        <v>51</v>
      </c>
      <c r="F224" s="1" t="s">
        <v>315</v>
      </c>
      <c r="G224" s="1" t="s">
        <v>316</v>
      </c>
      <c r="H224" s="1" t="s">
        <v>320</v>
      </c>
      <c r="I224" s="1" t="s">
        <v>315</v>
      </c>
      <c r="J224" s="1" t="s">
        <v>51</v>
      </c>
      <c r="K224" s="1">
        <v>5</v>
      </c>
      <c r="L224" s="1">
        <v>1</v>
      </c>
      <c r="M224" s="1">
        <v>2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65</v>
      </c>
      <c r="T224" s="1">
        <v>626</v>
      </c>
      <c r="U224" s="1">
        <v>24</v>
      </c>
      <c r="V224" s="1">
        <v>0</v>
      </c>
      <c r="W224" s="1">
        <v>0</v>
      </c>
      <c r="X224" s="1">
        <v>0</v>
      </c>
      <c r="Y224" s="1">
        <v>52500</v>
      </c>
      <c r="Z224" s="1">
        <v>3800</v>
      </c>
      <c r="AA224" s="1">
        <v>15200</v>
      </c>
      <c r="AB224" s="1">
        <v>33200</v>
      </c>
      <c r="AC224" s="1">
        <v>9</v>
      </c>
      <c r="AD224" s="1">
        <v>3</v>
      </c>
      <c r="AE224" s="1">
        <v>3</v>
      </c>
      <c r="AF224" s="1">
        <v>0</v>
      </c>
      <c r="AG224" s="1">
        <v>0</v>
      </c>
      <c r="AH224" s="1">
        <v>5</v>
      </c>
      <c r="AI224" s="30" t="str">
        <f>VLOOKUP(A224,General!B:AT,19,FALSE)</f>
        <v>Luminosity Gaming</v>
      </c>
      <c r="AJ224" s="1">
        <f>IF(VLOOKUP(A224,General!B:AT,11,FALSE)=E224,1,0)</f>
        <v>0</v>
      </c>
      <c r="AK224" s="1">
        <f t="shared" si="20"/>
        <v>1</v>
      </c>
      <c r="AL224" s="1">
        <f t="shared" si="21"/>
        <v>0</v>
      </c>
      <c r="AM224" s="1">
        <f t="shared" si="22"/>
        <v>37300</v>
      </c>
      <c r="AN224" s="1">
        <f t="shared" si="23"/>
        <v>-29400</v>
      </c>
      <c r="AO224" s="1">
        <f t="shared" si="18"/>
        <v>1</v>
      </c>
      <c r="AP224" s="1">
        <f t="shared" si="19"/>
        <v>1</v>
      </c>
      <c r="AQ224" s="1">
        <f>IF(IF(Y224&gt;AA224,VLOOKUP(A224,General!B:AT,11,FALSE),VLOOKUP(A224,General!B:AT,12,FALSE))=AI224,1,0)</f>
        <v>0</v>
      </c>
      <c r="AR224" s="1">
        <f>IF(VLOOKUP(A224,General!B:AT,11,FALSE)=E224,Y224-AA224,AA224-Y224)</f>
        <v>-37300</v>
      </c>
      <c r="AS224" s="1">
        <f>IF(IF(Z224&gt;AB224,VLOOKUP(A224,General!B:AT,11,FALSE),VLOOKUP(A224,General!B:AT,12,FALSE))=AI224,1,0)</f>
        <v>1</v>
      </c>
      <c r="AT224" s="1">
        <f>IF(VLOOKUP(A224,General!B:AT,11,FALSE)=E224,Z224-AB224,AB224-Z224)</f>
        <v>29400</v>
      </c>
    </row>
    <row r="225" spans="1:46" ht="15" customHeight="1" x14ac:dyDescent="0.2">
      <c r="A225" s="1" t="s">
        <v>331</v>
      </c>
      <c r="B225" s="1">
        <v>30</v>
      </c>
      <c r="C225" s="1">
        <v>468548</v>
      </c>
      <c r="D225" s="1">
        <v>177.49169921875</v>
      </c>
      <c r="E225" s="1" t="s">
        <v>51</v>
      </c>
      <c r="F225" s="1" t="s">
        <v>315</v>
      </c>
      <c r="G225" s="1" t="s">
        <v>316</v>
      </c>
      <c r="H225" s="1" t="s">
        <v>322</v>
      </c>
      <c r="K225" s="1">
        <v>7</v>
      </c>
      <c r="L225" s="1">
        <v>2</v>
      </c>
      <c r="M225" s="1">
        <v>1</v>
      </c>
      <c r="N225" s="1">
        <v>1</v>
      </c>
      <c r="O225" s="1">
        <v>0</v>
      </c>
      <c r="P225" s="1">
        <v>0</v>
      </c>
      <c r="Q225" s="1">
        <v>2</v>
      </c>
      <c r="R225" s="1">
        <v>0</v>
      </c>
      <c r="S225" s="1">
        <v>91.5</v>
      </c>
      <c r="T225" s="1">
        <v>844</v>
      </c>
      <c r="U225" s="1">
        <v>71</v>
      </c>
      <c r="V225" s="1">
        <v>0</v>
      </c>
      <c r="W225" s="1">
        <v>0</v>
      </c>
      <c r="X225" s="1">
        <v>0</v>
      </c>
      <c r="Y225" s="1">
        <v>59850</v>
      </c>
      <c r="Z225" s="1">
        <v>25300</v>
      </c>
      <c r="AA225" s="1">
        <v>27500</v>
      </c>
      <c r="AB225" s="1">
        <v>34300</v>
      </c>
      <c r="AC225" s="1">
        <v>7</v>
      </c>
      <c r="AD225" s="1">
        <v>7</v>
      </c>
      <c r="AE225" s="1">
        <v>3</v>
      </c>
      <c r="AF225" s="1">
        <v>0</v>
      </c>
      <c r="AG225" s="1">
        <v>2</v>
      </c>
      <c r="AH225" s="1">
        <v>2</v>
      </c>
      <c r="AI225" s="30" t="str">
        <f>VLOOKUP(A225,General!B:AT,19,FALSE)</f>
        <v>Luminosity Gaming</v>
      </c>
      <c r="AJ225" s="1">
        <f>IF(VLOOKUP(A225,General!B:AT,11,FALSE)=E225,1,0)</f>
        <v>0</v>
      </c>
      <c r="AK225" s="1">
        <f t="shared" si="20"/>
        <v>1</v>
      </c>
      <c r="AL225" s="1">
        <f t="shared" si="21"/>
        <v>0</v>
      </c>
      <c r="AM225" s="1">
        <f t="shared" si="22"/>
        <v>32350</v>
      </c>
      <c r="AN225" s="1">
        <f t="shared" si="23"/>
        <v>-9000</v>
      </c>
      <c r="AO225" s="1">
        <f t="shared" si="18"/>
        <v>1</v>
      </c>
      <c r="AP225" s="1">
        <f t="shared" si="19"/>
        <v>1</v>
      </c>
      <c r="AQ225" s="1">
        <f>IF(IF(Y225&gt;AA225,VLOOKUP(A225,General!B:AT,11,FALSE),VLOOKUP(A225,General!B:AT,12,FALSE))=AI225,1,0)</f>
        <v>0</v>
      </c>
      <c r="AR225" s="1">
        <f>IF(VLOOKUP(A225,General!B:AT,11,FALSE)=E225,Y225-AA225,AA225-Y225)</f>
        <v>-32350</v>
      </c>
      <c r="AS225" s="1">
        <f>IF(IF(Z225&gt;AB225,VLOOKUP(A225,General!B:AT,11,FALSE),VLOOKUP(A225,General!B:AT,12,FALSE))=AI225,1,0)</f>
        <v>1</v>
      </c>
      <c r="AT225" s="1">
        <f>IF(VLOOKUP(A225,General!B:AT,11,FALSE)=E225,Z225-AB225,AB225-Z225)</f>
        <v>9000</v>
      </c>
    </row>
    <row r="226" spans="1:46" ht="15" customHeight="1" x14ac:dyDescent="0.2">
      <c r="A226" s="1" t="s">
        <v>331</v>
      </c>
      <c r="B226" s="1">
        <v>31</v>
      </c>
      <c r="C226" s="1">
        <v>491261</v>
      </c>
      <c r="D226" s="1">
        <v>125.077880859375</v>
      </c>
      <c r="E226" s="1" t="s">
        <v>51</v>
      </c>
      <c r="F226" s="1" t="s">
        <v>315</v>
      </c>
      <c r="G226" s="1" t="s">
        <v>316</v>
      </c>
      <c r="H226" s="1" t="s">
        <v>322</v>
      </c>
      <c r="K226" s="1">
        <v>6</v>
      </c>
      <c r="L226" s="1">
        <v>3</v>
      </c>
      <c r="M226" s="1">
        <v>0</v>
      </c>
      <c r="N226" s="1">
        <v>1</v>
      </c>
      <c r="O226" s="1">
        <v>0</v>
      </c>
      <c r="P226" s="1">
        <v>0</v>
      </c>
      <c r="Q226" s="1">
        <v>1</v>
      </c>
      <c r="R226" s="1">
        <v>0</v>
      </c>
      <c r="S226" s="1">
        <v>94.8</v>
      </c>
      <c r="T226" s="1">
        <v>831</v>
      </c>
      <c r="U226" s="1">
        <v>117</v>
      </c>
      <c r="V226" s="1">
        <v>0</v>
      </c>
      <c r="W226" s="1">
        <v>0</v>
      </c>
      <c r="X226" s="1">
        <v>0</v>
      </c>
      <c r="Y226" s="1">
        <v>70750</v>
      </c>
      <c r="Z226" s="1">
        <v>26750</v>
      </c>
      <c r="AA226" s="1">
        <v>20600</v>
      </c>
      <c r="AB226" s="1">
        <v>31750</v>
      </c>
      <c r="AC226" s="1">
        <v>11</v>
      </c>
      <c r="AD226" s="1">
        <v>10</v>
      </c>
      <c r="AE226" s="1">
        <v>4</v>
      </c>
      <c r="AF226" s="1">
        <v>0</v>
      </c>
      <c r="AG226" s="1">
        <v>0</v>
      </c>
      <c r="AH226" s="1">
        <v>3</v>
      </c>
      <c r="AI226" s="30" t="str">
        <f>VLOOKUP(A226,General!B:AT,19,FALSE)</f>
        <v>Luminosity Gaming</v>
      </c>
      <c r="AJ226" s="1">
        <f>IF(VLOOKUP(A226,General!B:AT,11,FALSE)=E226,1,0)</f>
        <v>0</v>
      </c>
      <c r="AK226" s="1">
        <f t="shared" si="20"/>
        <v>1</v>
      </c>
      <c r="AL226" s="1">
        <f t="shared" si="21"/>
        <v>0</v>
      </c>
      <c r="AM226" s="1">
        <f t="shared" si="22"/>
        <v>50150</v>
      </c>
      <c r="AN226" s="1">
        <f t="shared" si="23"/>
        <v>-5000</v>
      </c>
      <c r="AO226" s="1">
        <f t="shared" si="18"/>
        <v>1</v>
      </c>
      <c r="AP226" s="1">
        <f t="shared" si="19"/>
        <v>1</v>
      </c>
      <c r="AQ226" s="1">
        <f>IF(IF(Y226&gt;AA226,VLOOKUP(A226,General!B:AT,11,FALSE),VLOOKUP(A226,General!B:AT,12,FALSE))=AI226,1,0)</f>
        <v>0</v>
      </c>
      <c r="AR226" s="1">
        <f>IF(VLOOKUP(A226,General!B:AT,11,FALSE)=E226,Y226-AA226,AA226-Y226)</f>
        <v>-50150</v>
      </c>
      <c r="AS226" s="1">
        <f>IF(IF(Z226&gt;AB226,VLOOKUP(A226,General!B:AT,11,FALSE),VLOOKUP(A226,General!B:AT,12,FALSE))=AI226,1,0)</f>
        <v>1</v>
      </c>
      <c r="AT226" s="1">
        <f>IF(VLOOKUP(A226,General!B:AT,11,FALSE)=E226,Z226-AB226,AB226-Z226)</f>
        <v>5000</v>
      </c>
    </row>
    <row r="227" spans="1:46" ht="15" customHeight="1" x14ac:dyDescent="0.2">
      <c r="A227" s="1" t="s">
        <v>331</v>
      </c>
      <c r="B227" s="1">
        <v>32</v>
      </c>
      <c r="C227" s="1">
        <v>507275</v>
      </c>
      <c r="D227" s="1">
        <v>120.82275390625</v>
      </c>
      <c r="E227" s="1" t="s">
        <v>51</v>
      </c>
      <c r="F227" s="1" t="s">
        <v>315</v>
      </c>
      <c r="G227" s="1" t="s">
        <v>321</v>
      </c>
      <c r="H227" s="1" t="s">
        <v>322</v>
      </c>
      <c r="K227" s="1">
        <v>7</v>
      </c>
      <c r="L227" s="1">
        <v>5</v>
      </c>
      <c r="M227" s="1">
        <v>1</v>
      </c>
      <c r="N227" s="1">
        <v>0</v>
      </c>
      <c r="O227" s="1">
        <v>0</v>
      </c>
      <c r="P227" s="1">
        <v>0</v>
      </c>
      <c r="Q227" s="1">
        <v>3</v>
      </c>
      <c r="R227" s="1">
        <v>0</v>
      </c>
      <c r="S227" s="1">
        <v>99.3</v>
      </c>
      <c r="T227" s="1">
        <v>920</v>
      </c>
      <c r="U227" s="1">
        <v>73</v>
      </c>
      <c r="V227" s="1">
        <v>0</v>
      </c>
      <c r="W227" s="1">
        <v>1</v>
      </c>
      <c r="X227" s="1">
        <v>1</v>
      </c>
      <c r="Y227" s="1">
        <v>36600</v>
      </c>
      <c r="Z227" s="1">
        <v>26550</v>
      </c>
      <c r="AA227" s="1">
        <v>31350</v>
      </c>
      <c r="AB227" s="1">
        <v>32400</v>
      </c>
      <c r="AC227" s="1">
        <v>11</v>
      </c>
      <c r="AD227" s="1">
        <v>10</v>
      </c>
      <c r="AE227" s="1">
        <v>5</v>
      </c>
      <c r="AF227" s="1">
        <v>0</v>
      </c>
      <c r="AG227" s="1">
        <v>2</v>
      </c>
      <c r="AH227" s="1">
        <v>4</v>
      </c>
      <c r="AI227" s="30" t="str">
        <f>VLOOKUP(A227,General!B:AT,19,FALSE)</f>
        <v>Luminosity Gaming</v>
      </c>
      <c r="AJ227" s="1">
        <f>IF(VLOOKUP(A227,General!B:AT,11,FALSE)=E227,1,0)</f>
        <v>0</v>
      </c>
      <c r="AK227" s="1">
        <f t="shared" si="20"/>
        <v>1</v>
      </c>
      <c r="AL227" s="1">
        <f t="shared" si="21"/>
        <v>0</v>
      </c>
      <c r="AM227" s="1">
        <f t="shared" si="22"/>
        <v>5250</v>
      </c>
      <c r="AN227" s="1">
        <f t="shared" si="23"/>
        <v>-5850</v>
      </c>
      <c r="AO227" s="1">
        <f t="shared" si="18"/>
        <v>1</v>
      </c>
      <c r="AP227" s="1">
        <f t="shared" si="19"/>
        <v>1</v>
      </c>
      <c r="AQ227" s="1">
        <f>IF(IF(Y227&gt;AA227,VLOOKUP(A227,General!B:AT,11,FALSE),VLOOKUP(A227,General!B:AT,12,FALSE))=AI227,1,0)</f>
        <v>0</v>
      </c>
      <c r="AR227" s="1">
        <f>IF(VLOOKUP(A227,General!B:AT,11,FALSE)=E227,Y227-AA227,AA227-Y227)</f>
        <v>-5250</v>
      </c>
      <c r="AS227" s="1">
        <f>IF(IF(Z227&gt;AB227,VLOOKUP(A227,General!B:AT,11,FALSE),VLOOKUP(A227,General!B:AT,12,FALSE))=AI227,1,0)</f>
        <v>1</v>
      </c>
      <c r="AT227" s="1">
        <f>IF(VLOOKUP(A227,General!B:AT,11,FALSE)=E227,Z227-AB227,AB227-Z227)</f>
        <v>5850</v>
      </c>
    </row>
    <row r="228" spans="1:46" ht="15" customHeight="1" x14ac:dyDescent="0.2">
      <c r="A228" s="1" t="s">
        <v>331</v>
      </c>
      <c r="B228" s="1">
        <v>33</v>
      </c>
      <c r="C228" s="1">
        <v>522744</v>
      </c>
      <c r="D228" s="1">
        <v>221.34033203125</v>
      </c>
      <c r="E228" s="1" t="s">
        <v>51</v>
      </c>
      <c r="F228" s="1" t="s">
        <v>315</v>
      </c>
      <c r="G228" s="1" t="s">
        <v>316</v>
      </c>
      <c r="H228" s="1" t="s">
        <v>323</v>
      </c>
      <c r="I228" s="1" t="s">
        <v>319</v>
      </c>
      <c r="J228" s="1" t="s">
        <v>51</v>
      </c>
      <c r="K228" s="1">
        <v>9</v>
      </c>
      <c r="L228" s="1">
        <v>6</v>
      </c>
      <c r="M228" s="1">
        <v>0</v>
      </c>
      <c r="N228" s="1">
        <v>1</v>
      </c>
      <c r="O228" s="1">
        <v>0</v>
      </c>
      <c r="P228" s="1">
        <v>0</v>
      </c>
      <c r="Q228" s="1">
        <v>3</v>
      </c>
      <c r="R228" s="1">
        <v>0</v>
      </c>
      <c r="S228" s="1">
        <v>135.9</v>
      </c>
      <c r="T228" s="1">
        <v>1229</v>
      </c>
      <c r="U228" s="1">
        <v>130</v>
      </c>
      <c r="V228" s="1">
        <v>0</v>
      </c>
      <c r="W228" s="1">
        <v>0</v>
      </c>
      <c r="X228" s="1">
        <v>0</v>
      </c>
      <c r="Y228" s="1">
        <v>43700</v>
      </c>
      <c r="Z228" s="1">
        <v>19500</v>
      </c>
      <c r="AA228" s="1">
        <v>20000</v>
      </c>
      <c r="AB228" s="1">
        <v>33800</v>
      </c>
      <c r="AC228" s="1">
        <v>9</v>
      </c>
      <c r="AD228" s="1">
        <v>7</v>
      </c>
      <c r="AE228" s="1">
        <v>3</v>
      </c>
      <c r="AF228" s="1">
        <v>0</v>
      </c>
      <c r="AG228" s="1">
        <v>1</v>
      </c>
      <c r="AH228" s="1">
        <v>5</v>
      </c>
      <c r="AI228" s="30" t="str">
        <f>VLOOKUP(A228,General!B:AT,19,FALSE)</f>
        <v>Luminosity Gaming</v>
      </c>
      <c r="AJ228" s="1">
        <f>IF(VLOOKUP(A228,General!B:AT,11,FALSE)=E228,1,0)</f>
        <v>0</v>
      </c>
      <c r="AK228" s="1">
        <f t="shared" si="20"/>
        <v>1</v>
      </c>
      <c r="AL228" s="1">
        <f t="shared" si="21"/>
        <v>0</v>
      </c>
      <c r="AM228" s="1">
        <f t="shared" si="22"/>
        <v>23700</v>
      </c>
      <c r="AN228" s="1">
        <f t="shared" si="23"/>
        <v>-14300</v>
      </c>
      <c r="AO228" s="1">
        <f t="shared" si="18"/>
        <v>1</v>
      </c>
      <c r="AP228" s="1">
        <f t="shared" si="19"/>
        <v>1</v>
      </c>
      <c r="AQ228" s="1">
        <f>IF(IF(Y228&gt;AA228,VLOOKUP(A228,General!B:AT,11,FALSE),VLOOKUP(A228,General!B:AT,12,FALSE))=AI228,1,0)</f>
        <v>0</v>
      </c>
      <c r="AR228" s="1">
        <f>IF(VLOOKUP(A228,General!B:AT,11,FALSE)=E228,Y228-AA228,AA228-Y228)</f>
        <v>-23700</v>
      </c>
      <c r="AS228" s="1">
        <f>IF(IF(Z228&gt;AB228,VLOOKUP(A228,General!B:AT,11,FALSE),VLOOKUP(A228,General!B:AT,12,FALSE))=AI228,1,0)</f>
        <v>1</v>
      </c>
      <c r="AT228" s="1">
        <f>IF(VLOOKUP(A228,General!B:AT,11,FALSE)=E228,Z228-AB228,AB228-Z228)</f>
        <v>14300</v>
      </c>
    </row>
    <row r="229" spans="1:46" ht="15" customHeight="1" x14ac:dyDescent="0.2">
      <c r="A229" s="1" t="s">
        <v>331</v>
      </c>
      <c r="B229" s="1">
        <v>34</v>
      </c>
      <c r="C229" s="1">
        <v>551067</v>
      </c>
      <c r="D229" s="1">
        <v>104.21728515625</v>
      </c>
      <c r="E229" s="1" t="s">
        <v>51</v>
      </c>
      <c r="F229" s="1" t="s">
        <v>319</v>
      </c>
      <c r="G229" s="1" t="s">
        <v>324</v>
      </c>
      <c r="H229" s="1" t="s">
        <v>322</v>
      </c>
      <c r="K229" s="1">
        <v>7</v>
      </c>
      <c r="L229" s="1">
        <v>5</v>
      </c>
      <c r="M229" s="1">
        <v>1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104.1</v>
      </c>
      <c r="T229" s="1">
        <v>963</v>
      </c>
      <c r="U229" s="1">
        <v>78</v>
      </c>
      <c r="V229" s="1">
        <v>0</v>
      </c>
      <c r="W229" s="1">
        <v>1</v>
      </c>
      <c r="X229" s="1">
        <v>0</v>
      </c>
      <c r="Y229" s="1">
        <v>43200</v>
      </c>
      <c r="Z229" s="1">
        <v>32300</v>
      </c>
      <c r="AA229" s="1">
        <v>14200</v>
      </c>
      <c r="AB229" s="1">
        <v>25600</v>
      </c>
      <c r="AC229" s="1">
        <v>15</v>
      </c>
      <c r="AD229" s="1">
        <v>9</v>
      </c>
      <c r="AE229" s="1">
        <v>3</v>
      </c>
      <c r="AF229" s="1">
        <v>0</v>
      </c>
      <c r="AG229" s="1">
        <v>4</v>
      </c>
      <c r="AH229" s="1">
        <v>2</v>
      </c>
      <c r="AI229" s="30" t="str">
        <f>VLOOKUP(A229,General!B:AT,19,FALSE)</f>
        <v>Luminosity Gaming</v>
      </c>
      <c r="AJ229" s="1">
        <f>IF(VLOOKUP(A229,General!B:AT,11,FALSE)=E229,1,0)</f>
        <v>0</v>
      </c>
      <c r="AK229" s="1">
        <f t="shared" si="20"/>
        <v>1</v>
      </c>
      <c r="AL229" s="1">
        <f t="shared" si="21"/>
        <v>1</v>
      </c>
      <c r="AM229" s="1">
        <f t="shared" si="22"/>
        <v>29000</v>
      </c>
      <c r="AN229" s="1">
        <f t="shared" si="23"/>
        <v>6700</v>
      </c>
      <c r="AO229" s="1">
        <f t="shared" si="18"/>
        <v>1</v>
      </c>
      <c r="AP229" s="1">
        <f t="shared" si="19"/>
        <v>0</v>
      </c>
      <c r="AQ229" s="1">
        <f>IF(IF(Y229&gt;AA229,VLOOKUP(A229,General!B:AT,11,FALSE),VLOOKUP(A229,General!B:AT,12,FALSE))=AI229,1,0)</f>
        <v>0</v>
      </c>
      <c r="AR229" s="1">
        <f>IF(VLOOKUP(A229,General!B:AT,11,FALSE)=E229,Y229-AA229,AA229-Y229)</f>
        <v>-29000</v>
      </c>
      <c r="AS229" s="1">
        <f>IF(IF(Z229&gt;AB229,VLOOKUP(A229,General!B:AT,11,FALSE),VLOOKUP(A229,General!B:AT,12,FALSE))=AI229,1,0)</f>
        <v>0</v>
      </c>
      <c r="AT229" s="1">
        <f>IF(VLOOKUP(A229,General!B:AT,11,FALSE)=E229,Z229-AB229,AB229-Z229)</f>
        <v>-6700</v>
      </c>
    </row>
    <row r="230" spans="1:46" ht="15" customHeight="1" x14ac:dyDescent="0.2">
      <c r="A230" s="1" t="s">
        <v>331</v>
      </c>
      <c r="B230" s="1">
        <v>34</v>
      </c>
      <c r="C230" s="1">
        <v>551067</v>
      </c>
      <c r="D230" s="1">
        <v>104.21728515625</v>
      </c>
      <c r="E230" s="1" t="s">
        <v>51</v>
      </c>
      <c r="F230" s="1" t="s">
        <v>319</v>
      </c>
      <c r="G230" s="1" t="s">
        <v>324</v>
      </c>
      <c r="H230" s="1" t="s">
        <v>322</v>
      </c>
      <c r="K230" s="1">
        <v>7</v>
      </c>
      <c r="L230" s="1">
        <v>5</v>
      </c>
      <c r="M230" s="1">
        <v>1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104.1</v>
      </c>
      <c r="T230" s="1">
        <v>963</v>
      </c>
      <c r="U230" s="1">
        <v>78</v>
      </c>
      <c r="V230" s="1">
        <v>0</v>
      </c>
      <c r="W230" s="1">
        <v>1</v>
      </c>
      <c r="X230" s="1">
        <v>0</v>
      </c>
      <c r="Y230" s="1">
        <v>43200</v>
      </c>
      <c r="Z230" s="1">
        <v>32300</v>
      </c>
      <c r="AA230" s="1">
        <v>14200</v>
      </c>
      <c r="AB230" s="1">
        <v>25600</v>
      </c>
      <c r="AC230" s="1">
        <v>15</v>
      </c>
      <c r="AD230" s="1">
        <v>9</v>
      </c>
      <c r="AE230" s="1">
        <v>3</v>
      </c>
      <c r="AF230" s="1">
        <v>0</v>
      </c>
      <c r="AG230" s="1">
        <v>4</v>
      </c>
      <c r="AH230" s="1">
        <v>2</v>
      </c>
      <c r="AI230" s="30" t="str">
        <f>VLOOKUP(A230,General!B:AT,19,FALSE)</f>
        <v>Luminosity Gaming</v>
      </c>
      <c r="AJ230" s="1">
        <f>IF(VLOOKUP(A230,General!B:AT,11,FALSE)=E230,1,0)</f>
        <v>0</v>
      </c>
      <c r="AK230" s="1">
        <f t="shared" si="20"/>
        <v>1</v>
      </c>
      <c r="AL230" s="1">
        <f t="shared" si="21"/>
        <v>1</v>
      </c>
      <c r="AM230" s="1">
        <f t="shared" si="22"/>
        <v>29000</v>
      </c>
      <c r="AN230" s="1">
        <f t="shared" si="23"/>
        <v>6700</v>
      </c>
      <c r="AO230" s="1">
        <f t="shared" si="18"/>
        <v>1</v>
      </c>
      <c r="AP230" s="1">
        <f t="shared" si="19"/>
        <v>0</v>
      </c>
      <c r="AQ230" s="1">
        <f>IF(IF(Y230&gt;AA230,VLOOKUP(A230,General!B:AT,11,FALSE),VLOOKUP(A230,General!B:AT,12,FALSE))=AI230,1,0)</f>
        <v>0</v>
      </c>
      <c r="AR230" s="1">
        <f>IF(VLOOKUP(A230,General!B:AT,11,FALSE)=E230,Y230-AA230,AA230-Y230)</f>
        <v>-29000</v>
      </c>
      <c r="AS230" s="1">
        <f>IF(IF(Z230&gt;AB230,VLOOKUP(A230,General!B:AT,11,FALSE),VLOOKUP(A230,General!B:AT,12,FALSE))=AI230,1,0)</f>
        <v>0</v>
      </c>
      <c r="AT230" s="1">
        <f>IF(VLOOKUP(A230,General!B:AT,11,FALSE)=E230,Z230-AB230,AB230-Z230)</f>
        <v>-6700</v>
      </c>
    </row>
    <row r="231" spans="1:46" x14ac:dyDescent="0.2">
      <c r="A231" s="1" t="s">
        <v>332</v>
      </c>
      <c r="B231" s="1">
        <v>1</v>
      </c>
      <c r="C231" s="1">
        <v>1802</v>
      </c>
      <c r="D231" s="1">
        <v>121.202201843262</v>
      </c>
      <c r="E231" s="1" t="s">
        <v>63</v>
      </c>
      <c r="F231" s="1" t="s">
        <v>315</v>
      </c>
      <c r="G231" s="1" t="s">
        <v>316</v>
      </c>
      <c r="H231" s="1" t="s">
        <v>317</v>
      </c>
      <c r="K231" s="1">
        <v>7</v>
      </c>
      <c r="L231" s="1">
        <v>1</v>
      </c>
      <c r="M231" s="1">
        <v>3</v>
      </c>
      <c r="N231" s="1">
        <v>0</v>
      </c>
      <c r="O231" s="1">
        <v>0</v>
      </c>
      <c r="P231" s="1">
        <v>0</v>
      </c>
      <c r="Q231" s="1">
        <v>1</v>
      </c>
      <c r="R231" s="1">
        <v>0</v>
      </c>
      <c r="S231" s="1">
        <v>95.3</v>
      </c>
      <c r="T231" s="1">
        <v>867</v>
      </c>
      <c r="U231" s="1">
        <v>86</v>
      </c>
      <c r="V231" s="1">
        <v>0</v>
      </c>
      <c r="W231" s="1">
        <v>0</v>
      </c>
      <c r="X231" s="1">
        <v>0</v>
      </c>
      <c r="Y231" s="1">
        <v>4000</v>
      </c>
      <c r="Z231" s="1">
        <v>4400</v>
      </c>
      <c r="AA231" s="1">
        <v>4000</v>
      </c>
      <c r="AB231" s="1">
        <v>4350</v>
      </c>
      <c r="AC231" s="1">
        <v>1</v>
      </c>
      <c r="AD231" s="1">
        <v>0</v>
      </c>
      <c r="AE231" s="1">
        <v>0</v>
      </c>
      <c r="AF231" s="1">
        <v>2</v>
      </c>
      <c r="AG231" s="1">
        <v>0</v>
      </c>
      <c r="AH231" s="1">
        <v>0</v>
      </c>
      <c r="AI231" s="30" t="str">
        <f>VLOOKUP(A231,General!B:AT,19,FALSE)</f>
        <v>Ninjas in Pyjamas</v>
      </c>
      <c r="AJ231" s="1">
        <f>IF(VLOOKUP(A231,General!B:AT,11,FALSE)=E231,1,0)</f>
        <v>1</v>
      </c>
      <c r="AK231" s="1">
        <f t="shared" si="20"/>
        <v>0</v>
      </c>
      <c r="AL231" s="1">
        <f t="shared" si="21"/>
        <v>1</v>
      </c>
      <c r="AM231" s="1">
        <f t="shared" si="22"/>
        <v>0</v>
      </c>
      <c r="AN231" s="1">
        <f t="shared" si="23"/>
        <v>50</v>
      </c>
      <c r="AO231" s="1">
        <f t="shared" si="18"/>
        <v>1</v>
      </c>
      <c r="AP231" s="1">
        <f t="shared" si="19"/>
        <v>1</v>
      </c>
      <c r="AQ231" s="1">
        <f>IF(IF(Y231&gt;AA231,VLOOKUP(A231,General!B:AT,11,FALSE),VLOOKUP(A231,General!B:AT,12,FALSE))=AI231,1,0)</f>
        <v>0</v>
      </c>
      <c r="AR231" s="1">
        <f>IF(VLOOKUP(A231,General!B:AT,11,FALSE)=E231,Y231-AA231,AA231-Y231)</f>
        <v>0</v>
      </c>
      <c r="AS231" s="1">
        <f>IF(IF(Z231&gt;AB231,VLOOKUP(A231,General!B:AT,11,FALSE),VLOOKUP(A231,General!B:AT,12,FALSE))=AI231,1,0)</f>
        <v>1</v>
      </c>
      <c r="AT231" s="1">
        <f>IF(VLOOKUP(A231,General!B:AT,11,FALSE)=E231,Z231-AB231,AB231-Z231)</f>
        <v>50</v>
      </c>
    </row>
    <row r="232" spans="1:46" ht="15" customHeight="1" x14ac:dyDescent="0.2">
      <c r="A232" s="1" t="s">
        <v>332</v>
      </c>
      <c r="B232" s="1">
        <v>2</v>
      </c>
      <c r="C232" s="1">
        <v>17304</v>
      </c>
      <c r="D232" s="1">
        <v>82.147384643554702</v>
      </c>
      <c r="E232" s="1" t="s">
        <v>63</v>
      </c>
      <c r="F232" s="1" t="s">
        <v>315</v>
      </c>
      <c r="G232" s="1" t="s">
        <v>316</v>
      </c>
      <c r="H232" s="1" t="s">
        <v>320</v>
      </c>
      <c r="I232" s="1" t="s">
        <v>319</v>
      </c>
      <c r="J232" s="1" t="s">
        <v>70</v>
      </c>
      <c r="K232" s="1">
        <v>7</v>
      </c>
      <c r="L232" s="1">
        <v>3</v>
      </c>
      <c r="M232" s="1">
        <v>2</v>
      </c>
      <c r="N232" s="1">
        <v>0</v>
      </c>
      <c r="O232" s="1">
        <v>0</v>
      </c>
      <c r="P232" s="1">
        <v>0</v>
      </c>
      <c r="Q232" s="1">
        <v>3</v>
      </c>
      <c r="R232" s="1">
        <v>0</v>
      </c>
      <c r="S232" s="1">
        <v>92.4</v>
      </c>
      <c r="T232" s="1">
        <v>830</v>
      </c>
      <c r="U232" s="1">
        <v>94</v>
      </c>
      <c r="V232" s="1">
        <v>0</v>
      </c>
      <c r="W232" s="1">
        <v>0</v>
      </c>
      <c r="X232" s="1">
        <v>0</v>
      </c>
      <c r="Y232" s="1">
        <v>18350</v>
      </c>
      <c r="Z232" s="1">
        <v>19850</v>
      </c>
      <c r="AA232" s="1">
        <v>8250</v>
      </c>
      <c r="AB232" s="1">
        <v>6750</v>
      </c>
      <c r="AC232" s="1">
        <v>6</v>
      </c>
      <c r="AD232" s="1">
        <v>4</v>
      </c>
      <c r="AE232" s="1">
        <v>4</v>
      </c>
      <c r="AF232" s="1">
        <v>0</v>
      </c>
      <c r="AG232" s="1">
        <v>1</v>
      </c>
      <c r="AH232" s="1">
        <v>0</v>
      </c>
      <c r="AI232" s="30" t="str">
        <f>VLOOKUP(A232,General!B:AT,19,FALSE)</f>
        <v>Ninjas in Pyjamas</v>
      </c>
      <c r="AJ232" s="1">
        <f>IF(VLOOKUP(A232,General!B:AT,11,FALSE)=E232,1,0)</f>
        <v>1</v>
      </c>
      <c r="AK232" s="1">
        <f t="shared" si="20"/>
        <v>1</v>
      </c>
      <c r="AL232" s="1">
        <f t="shared" si="21"/>
        <v>1</v>
      </c>
      <c r="AM232" s="1">
        <f t="shared" si="22"/>
        <v>10100</v>
      </c>
      <c r="AN232" s="1">
        <f t="shared" si="23"/>
        <v>13100</v>
      </c>
      <c r="AO232" s="1">
        <f t="shared" si="18"/>
        <v>1</v>
      </c>
      <c r="AP232" s="1">
        <f t="shared" si="19"/>
        <v>1</v>
      </c>
      <c r="AQ232" s="1">
        <f>IF(IF(Y232&gt;AA232,VLOOKUP(A232,General!B:AT,11,FALSE),VLOOKUP(A232,General!B:AT,12,FALSE))=AI232,1,0)</f>
        <v>1</v>
      </c>
      <c r="AR232" s="1">
        <f>IF(VLOOKUP(A232,General!B:AT,11,FALSE)=E232,Y232-AA232,AA232-Y232)</f>
        <v>10100</v>
      </c>
      <c r="AS232" s="1">
        <f>IF(IF(Z232&gt;AB232,VLOOKUP(A232,General!B:AT,11,FALSE),VLOOKUP(A232,General!B:AT,12,FALSE))=AI232,1,0)</f>
        <v>1</v>
      </c>
      <c r="AT232" s="1">
        <f>IF(VLOOKUP(A232,General!B:AT,11,FALSE)=E232,Z232-AB232,AB232-Z232)</f>
        <v>13100</v>
      </c>
    </row>
    <row r="233" spans="1:46" ht="15" customHeight="1" x14ac:dyDescent="0.2">
      <c r="A233" s="1" t="s">
        <v>332</v>
      </c>
      <c r="B233" s="1">
        <v>3</v>
      </c>
      <c r="C233" s="1">
        <v>27823</v>
      </c>
      <c r="D233" s="1">
        <v>88.869110107421903</v>
      </c>
      <c r="E233" s="1" t="s">
        <v>63</v>
      </c>
      <c r="F233" s="1" t="s">
        <v>315</v>
      </c>
      <c r="G233" s="1" t="s">
        <v>321</v>
      </c>
      <c r="H233" s="1" t="s">
        <v>320</v>
      </c>
      <c r="I233" s="1" t="s">
        <v>319</v>
      </c>
      <c r="J233" s="1" t="s">
        <v>70</v>
      </c>
      <c r="K233" s="1">
        <v>8</v>
      </c>
      <c r="L233" s="1">
        <v>1</v>
      </c>
      <c r="M233" s="1">
        <v>2</v>
      </c>
      <c r="N233" s="1">
        <v>1</v>
      </c>
      <c r="O233" s="1">
        <v>0</v>
      </c>
      <c r="P233" s="1">
        <v>0</v>
      </c>
      <c r="Q233" s="1">
        <v>0</v>
      </c>
      <c r="R233" s="1">
        <v>0</v>
      </c>
      <c r="S233" s="1">
        <v>119.3</v>
      </c>
      <c r="T233" s="1">
        <v>1114</v>
      </c>
      <c r="U233" s="1">
        <v>79</v>
      </c>
      <c r="V233" s="1">
        <v>0</v>
      </c>
      <c r="W233" s="1">
        <v>1</v>
      </c>
      <c r="X233" s="1">
        <v>1</v>
      </c>
      <c r="Y233" s="1">
        <v>20000</v>
      </c>
      <c r="Z233" s="1">
        <v>24600</v>
      </c>
      <c r="AA233" s="1">
        <v>11800</v>
      </c>
      <c r="AB233" s="1">
        <v>1500</v>
      </c>
      <c r="AC233" s="1">
        <v>5</v>
      </c>
      <c r="AD233" s="1">
        <v>4</v>
      </c>
      <c r="AE233" s="1">
        <v>4</v>
      </c>
      <c r="AF233" s="1">
        <v>0</v>
      </c>
      <c r="AG233" s="1">
        <v>0</v>
      </c>
      <c r="AH233" s="1">
        <v>0</v>
      </c>
      <c r="AI233" s="30" t="str">
        <f>VLOOKUP(A233,General!B:AT,19,FALSE)</f>
        <v>Ninjas in Pyjamas</v>
      </c>
      <c r="AJ233" s="1">
        <f>IF(VLOOKUP(A233,General!B:AT,11,FALSE)=E233,1,0)</f>
        <v>1</v>
      </c>
      <c r="AK233" s="1">
        <f t="shared" si="20"/>
        <v>1</v>
      </c>
      <c r="AL233" s="1">
        <f t="shared" si="21"/>
        <v>1</v>
      </c>
      <c r="AM233" s="1">
        <f t="shared" si="22"/>
        <v>8200</v>
      </c>
      <c r="AN233" s="1">
        <f t="shared" si="23"/>
        <v>23100</v>
      </c>
      <c r="AO233" s="1">
        <f t="shared" si="18"/>
        <v>1</v>
      </c>
      <c r="AP233" s="1">
        <f t="shared" si="19"/>
        <v>1</v>
      </c>
      <c r="AQ233" s="1">
        <f>IF(IF(Y233&gt;AA233,VLOOKUP(A233,General!B:AT,11,FALSE),VLOOKUP(A233,General!B:AT,12,FALSE))=AI233,1,0)</f>
        <v>1</v>
      </c>
      <c r="AR233" s="1">
        <f>IF(VLOOKUP(A233,General!B:AT,11,FALSE)=E233,Y233-AA233,AA233-Y233)</f>
        <v>8200</v>
      </c>
      <c r="AS233" s="1">
        <f>IF(IF(Z233&gt;AB233,VLOOKUP(A233,General!B:AT,11,FALSE),VLOOKUP(A233,General!B:AT,12,FALSE))=AI233,1,0)</f>
        <v>1</v>
      </c>
      <c r="AT233" s="1">
        <f>IF(VLOOKUP(A233,General!B:AT,11,FALSE)=E233,Z233-AB233,AB233-Z233)</f>
        <v>23100</v>
      </c>
    </row>
    <row r="234" spans="1:46" ht="15" customHeight="1" x14ac:dyDescent="0.2">
      <c r="A234" s="1" t="s">
        <v>332</v>
      </c>
      <c r="B234" s="1">
        <v>4</v>
      </c>
      <c r="C234" s="1">
        <v>39205</v>
      </c>
      <c r="D234" s="1">
        <v>161.03170776367199</v>
      </c>
      <c r="E234" s="1" t="s">
        <v>70</v>
      </c>
      <c r="F234" s="1" t="s">
        <v>319</v>
      </c>
      <c r="G234" s="1" t="s">
        <v>324</v>
      </c>
      <c r="H234" s="1" t="s">
        <v>322</v>
      </c>
      <c r="K234" s="1">
        <v>4</v>
      </c>
      <c r="L234" s="1">
        <v>2</v>
      </c>
      <c r="M234" s="1">
        <v>1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61.9</v>
      </c>
      <c r="T234" s="1">
        <v>533</v>
      </c>
      <c r="U234" s="1">
        <v>79</v>
      </c>
      <c r="V234" s="1">
        <v>1</v>
      </c>
      <c r="W234" s="1">
        <v>1</v>
      </c>
      <c r="X234" s="1">
        <v>0</v>
      </c>
      <c r="Y234" s="1">
        <v>27500</v>
      </c>
      <c r="Z234" s="1">
        <v>29450</v>
      </c>
      <c r="AA234" s="1">
        <v>27900</v>
      </c>
      <c r="AB234" s="1">
        <v>26450</v>
      </c>
      <c r="AC234" s="1">
        <v>8</v>
      </c>
      <c r="AD234" s="1">
        <v>6</v>
      </c>
      <c r="AE234" s="1">
        <v>4</v>
      </c>
      <c r="AF234" s="1">
        <v>0</v>
      </c>
      <c r="AG234" s="1">
        <v>2</v>
      </c>
      <c r="AH234" s="1">
        <v>0</v>
      </c>
      <c r="AI234" s="30" t="str">
        <f>VLOOKUP(A234,General!B:AT,19,FALSE)</f>
        <v>Ninjas in Pyjamas</v>
      </c>
      <c r="AJ234" s="1">
        <f>IF(VLOOKUP(A234,General!B:AT,11,FALSE)=E234,1,0)</f>
        <v>0</v>
      </c>
      <c r="AK234" s="1">
        <f t="shared" si="20"/>
        <v>0</v>
      </c>
      <c r="AL234" s="1">
        <f t="shared" si="21"/>
        <v>1</v>
      </c>
      <c r="AM234" s="1">
        <f t="shared" si="22"/>
        <v>-400</v>
      </c>
      <c r="AN234" s="1">
        <f t="shared" si="23"/>
        <v>3000</v>
      </c>
      <c r="AO234" s="1">
        <f t="shared" si="18"/>
        <v>0</v>
      </c>
      <c r="AP234" s="1">
        <f t="shared" si="19"/>
        <v>0</v>
      </c>
      <c r="AQ234" s="1">
        <f>IF(IF(Y234&gt;AA234,VLOOKUP(A234,General!B:AT,11,FALSE),VLOOKUP(A234,General!B:AT,12,FALSE))=AI234,1,0)</f>
        <v>0</v>
      </c>
      <c r="AR234" s="1">
        <f>IF(VLOOKUP(A234,General!B:AT,11,FALSE)=E234,Y234-AA234,AA234-Y234)</f>
        <v>400</v>
      </c>
      <c r="AS234" s="1">
        <f>IF(IF(Z234&gt;AB234,VLOOKUP(A234,General!B:AT,11,FALSE),VLOOKUP(A234,General!B:AT,12,FALSE))=AI234,1,0)</f>
        <v>1</v>
      </c>
      <c r="AT234" s="1">
        <f>IF(VLOOKUP(A234,General!B:AT,11,FALSE)=E234,Z234-AB234,AB234-Z234)</f>
        <v>-3000</v>
      </c>
    </row>
    <row r="235" spans="1:46" ht="15" customHeight="1" x14ac:dyDescent="0.2">
      <c r="A235" s="1" t="s">
        <v>332</v>
      </c>
      <c r="B235" s="1">
        <v>5</v>
      </c>
      <c r="C235" s="1">
        <v>59811</v>
      </c>
      <c r="D235" s="1">
        <v>132.96325683593801</v>
      </c>
      <c r="E235" s="1" t="s">
        <v>70</v>
      </c>
      <c r="F235" s="1" t="s">
        <v>319</v>
      </c>
      <c r="G235" s="1" t="s">
        <v>324</v>
      </c>
      <c r="H235" s="1" t="s">
        <v>322</v>
      </c>
      <c r="K235" s="1">
        <v>8</v>
      </c>
      <c r="L235" s="1">
        <v>2</v>
      </c>
      <c r="M235" s="1">
        <v>3</v>
      </c>
      <c r="N235" s="1">
        <v>0</v>
      </c>
      <c r="O235" s="1">
        <v>0</v>
      </c>
      <c r="P235" s="1">
        <v>0</v>
      </c>
      <c r="Q235" s="1">
        <v>4</v>
      </c>
      <c r="R235" s="1">
        <v>0</v>
      </c>
      <c r="S235" s="1">
        <v>109.1</v>
      </c>
      <c r="T235" s="1">
        <v>945</v>
      </c>
      <c r="U235" s="1">
        <v>146</v>
      </c>
      <c r="V235" s="1">
        <v>0</v>
      </c>
      <c r="W235" s="1">
        <v>1</v>
      </c>
      <c r="X235" s="1">
        <v>0</v>
      </c>
      <c r="Y235" s="1">
        <v>15450</v>
      </c>
      <c r="Z235" s="1">
        <v>25150</v>
      </c>
      <c r="AA235" s="1">
        <v>21150</v>
      </c>
      <c r="AB235" s="1">
        <v>27650</v>
      </c>
      <c r="AC235" s="1">
        <v>7</v>
      </c>
      <c r="AD235" s="1">
        <v>8</v>
      </c>
      <c r="AE235" s="1">
        <v>3</v>
      </c>
      <c r="AF235" s="1">
        <v>0</v>
      </c>
      <c r="AG235" s="1">
        <v>4</v>
      </c>
      <c r="AH235" s="1">
        <v>1</v>
      </c>
      <c r="AI235" s="30" t="str">
        <f>VLOOKUP(A235,General!B:AT,19,FALSE)</f>
        <v>Ninjas in Pyjamas</v>
      </c>
      <c r="AJ235" s="1">
        <f>IF(VLOOKUP(A235,General!B:AT,11,FALSE)=E235,1,0)</f>
        <v>0</v>
      </c>
      <c r="AK235" s="1">
        <f t="shared" si="20"/>
        <v>0</v>
      </c>
      <c r="AL235" s="1">
        <f t="shared" si="21"/>
        <v>0</v>
      </c>
      <c r="AM235" s="1">
        <f t="shared" si="22"/>
        <v>-5700</v>
      </c>
      <c r="AN235" s="1">
        <f t="shared" si="23"/>
        <v>-2500</v>
      </c>
      <c r="AO235" s="1">
        <f t="shared" si="18"/>
        <v>0</v>
      </c>
      <c r="AP235" s="1">
        <f t="shared" si="19"/>
        <v>0</v>
      </c>
      <c r="AQ235" s="1">
        <f>IF(IF(Y235&gt;AA235,VLOOKUP(A235,General!B:AT,11,FALSE),VLOOKUP(A235,General!B:AT,12,FALSE))=AI235,1,0)</f>
        <v>0</v>
      </c>
      <c r="AR235" s="1">
        <f>IF(VLOOKUP(A235,General!B:AT,11,FALSE)=E235,Y235-AA235,AA235-Y235)</f>
        <v>5700</v>
      </c>
      <c r="AS235" s="1">
        <f>IF(IF(Z235&gt;AB235,VLOOKUP(A235,General!B:AT,11,FALSE),VLOOKUP(A235,General!B:AT,12,FALSE))=AI235,1,0)</f>
        <v>0</v>
      </c>
      <c r="AT235" s="1">
        <f>IF(VLOOKUP(A235,General!B:AT,11,FALSE)=E235,Z235-AB235,AB235-Z235)</f>
        <v>2500</v>
      </c>
    </row>
    <row r="236" spans="1:46" ht="15" customHeight="1" x14ac:dyDescent="0.2">
      <c r="A236" s="1" t="s">
        <v>332</v>
      </c>
      <c r="B236" s="1">
        <v>6</v>
      </c>
      <c r="C236" s="1">
        <v>76829</v>
      </c>
      <c r="D236" s="1">
        <v>124.38702392578099</v>
      </c>
      <c r="E236" s="1" t="s">
        <v>70</v>
      </c>
      <c r="F236" s="1" t="s">
        <v>319</v>
      </c>
      <c r="G236" s="1" t="s">
        <v>324</v>
      </c>
      <c r="H236" s="1" t="s">
        <v>320</v>
      </c>
      <c r="I236" s="1" t="s">
        <v>315</v>
      </c>
      <c r="J236" s="1" t="s">
        <v>63</v>
      </c>
      <c r="K236" s="1">
        <v>6</v>
      </c>
      <c r="L236" s="1">
        <v>3</v>
      </c>
      <c r="M236" s="1">
        <v>0</v>
      </c>
      <c r="N236" s="1">
        <v>1</v>
      </c>
      <c r="O236" s="1">
        <v>0</v>
      </c>
      <c r="P236" s="1">
        <v>0</v>
      </c>
      <c r="Q236" s="1">
        <v>1</v>
      </c>
      <c r="R236" s="1">
        <v>0</v>
      </c>
      <c r="S236" s="1">
        <v>92.9</v>
      </c>
      <c r="T236" s="1">
        <v>904</v>
      </c>
      <c r="U236" s="1">
        <v>25</v>
      </c>
      <c r="V236" s="1">
        <v>0</v>
      </c>
      <c r="W236" s="1">
        <v>0</v>
      </c>
      <c r="X236" s="1">
        <v>0</v>
      </c>
      <c r="Y236" s="1">
        <v>12000</v>
      </c>
      <c r="Z236" s="1">
        <v>1600</v>
      </c>
      <c r="AA236" s="1">
        <v>30900</v>
      </c>
      <c r="AB236" s="1">
        <v>27450</v>
      </c>
      <c r="AC236" s="1">
        <v>5</v>
      </c>
      <c r="AD236" s="1">
        <v>1</v>
      </c>
      <c r="AE236" s="1">
        <v>0</v>
      </c>
      <c r="AF236" s="1">
        <v>0</v>
      </c>
      <c r="AG236" s="1">
        <v>2</v>
      </c>
      <c r="AH236" s="1">
        <v>0</v>
      </c>
      <c r="AI236" s="30" t="str">
        <f>VLOOKUP(A236,General!B:AT,19,FALSE)</f>
        <v>Ninjas in Pyjamas</v>
      </c>
      <c r="AJ236" s="1">
        <f>IF(VLOOKUP(A236,General!B:AT,11,FALSE)=E236,1,0)</f>
        <v>0</v>
      </c>
      <c r="AK236" s="1">
        <f t="shared" si="20"/>
        <v>0</v>
      </c>
      <c r="AL236" s="1">
        <f t="shared" si="21"/>
        <v>0</v>
      </c>
      <c r="AM236" s="1">
        <f t="shared" si="22"/>
        <v>-18900</v>
      </c>
      <c r="AN236" s="1">
        <f t="shared" si="23"/>
        <v>-25850</v>
      </c>
      <c r="AO236" s="1">
        <f t="shared" si="18"/>
        <v>0</v>
      </c>
      <c r="AP236" s="1">
        <f t="shared" si="19"/>
        <v>0</v>
      </c>
      <c r="AQ236" s="1">
        <f>IF(IF(Y236&gt;AA236,VLOOKUP(A236,General!B:AT,11,FALSE),VLOOKUP(A236,General!B:AT,12,FALSE))=AI236,1,0)</f>
        <v>0</v>
      </c>
      <c r="AR236" s="1">
        <f>IF(VLOOKUP(A236,General!B:AT,11,FALSE)=E236,Y236-AA236,AA236-Y236)</f>
        <v>18900</v>
      </c>
      <c r="AS236" s="1">
        <f>IF(IF(Z236&gt;AB236,VLOOKUP(A236,General!B:AT,11,FALSE),VLOOKUP(A236,General!B:AT,12,FALSE))=AI236,1,0)</f>
        <v>0</v>
      </c>
      <c r="AT236" s="1">
        <f>IF(VLOOKUP(A236,General!B:AT,11,FALSE)=E236,Z236-AB236,AB236-Z236)</f>
        <v>25850</v>
      </c>
    </row>
    <row r="237" spans="1:46" ht="15" customHeight="1" x14ac:dyDescent="0.2">
      <c r="A237" s="1" t="s">
        <v>332</v>
      </c>
      <c r="B237" s="1">
        <v>7</v>
      </c>
      <c r="C237" s="1">
        <v>92747</v>
      </c>
      <c r="D237" s="1">
        <v>125.87371826171901</v>
      </c>
      <c r="E237" s="1" t="s">
        <v>70</v>
      </c>
      <c r="F237" s="1" t="s">
        <v>319</v>
      </c>
      <c r="G237" s="1" t="s">
        <v>324</v>
      </c>
      <c r="H237" s="1" t="s">
        <v>322</v>
      </c>
      <c r="K237" s="1">
        <v>6</v>
      </c>
      <c r="L237" s="1">
        <v>2</v>
      </c>
      <c r="M237" s="1">
        <v>2</v>
      </c>
      <c r="N237" s="1">
        <v>0</v>
      </c>
      <c r="O237" s="1">
        <v>0</v>
      </c>
      <c r="P237" s="1">
        <v>0</v>
      </c>
      <c r="Q237" s="1">
        <v>1</v>
      </c>
      <c r="R237" s="1">
        <v>0</v>
      </c>
      <c r="S237" s="1">
        <v>90.3</v>
      </c>
      <c r="T237" s="1">
        <v>810</v>
      </c>
      <c r="U237" s="1">
        <v>93</v>
      </c>
      <c r="V237" s="1">
        <v>0</v>
      </c>
      <c r="W237" s="1">
        <v>1</v>
      </c>
      <c r="X237" s="1">
        <v>0</v>
      </c>
      <c r="Y237" s="1">
        <v>22900</v>
      </c>
      <c r="Z237" s="1">
        <v>23700</v>
      </c>
      <c r="AA237" s="1">
        <v>31150</v>
      </c>
      <c r="AB237" s="1">
        <v>27550</v>
      </c>
      <c r="AC237" s="1">
        <v>6</v>
      </c>
      <c r="AD237" s="1">
        <v>8</v>
      </c>
      <c r="AE237" s="1">
        <v>2</v>
      </c>
      <c r="AF237" s="1">
        <v>0</v>
      </c>
      <c r="AG237" s="1">
        <v>4</v>
      </c>
      <c r="AH237" s="1">
        <v>0</v>
      </c>
      <c r="AI237" s="30" t="str">
        <f>VLOOKUP(A237,General!B:AT,19,FALSE)</f>
        <v>Ninjas in Pyjamas</v>
      </c>
      <c r="AJ237" s="1">
        <f>IF(VLOOKUP(A237,General!B:AT,11,FALSE)=E237,1,0)</f>
        <v>0</v>
      </c>
      <c r="AK237" s="1">
        <f t="shared" si="20"/>
        <v>0</v>
      </c>
      <c r="AL237" s="1">
        <f t="shared" si="21"/>
        <v>0</v>
      </c>
      <c r="AM237" s="1">
        <f t="shared" si="22"/>
        <v>-8250</v>
      </c>
      <c r="AN237" s="1">
        <f t="shared" si="23"/>
        <v>-3850</v>
      </c>
      <c r="AO237" s="1">
        <f t="shared" si="18"/>
        <v>0</v>
      </c>
      <c r="AP237" s="1">
        <f t="shared" si="19"/>
        <v>0</v>
      </c>
      <c r="AQ237" s="1">
        <f>IF(IF(Y237&gt;AA237,VLOOKUP(A237,General!B:AT,11,FALSE),VLOOKUP(A237,General!B:AT,12,FALSE))=AI237,1,0)</f>
        <v>0</v>
      </c>
      <c r="AR237" s="1">
        <f>IF(VLOOKUP(A237,General!B:AT,11,FALSE)=E237,Y237-AA237,AA237-Y237)</f>
        <v>8250</v>
      </c>
      <c r="AS237" s="1">
        <f>IF(IF(Z237&gt;AB237,VLOOKUP(A237,General!B:AT,11,FALSE),VLOOKUP(A237,General!B:AT,12,FALSE))=AI237,1,0)</f>
        <v>0</v>
      </c>
      <c r="AT237" s="1">
        <f>IF(VLOOKUP(A237,General!B:AT,11,FALSE)=E237,Z237-AB237,AB237-Z237)</f>
        <v>3850</v>
      </c>
    </row>
    <row r="238" spans="1:46" ht="15" customHeight="1" x14ac:dyDescent="0.2">
      <c r="A238" s="1" t="s">
        <v>332</v>
      </c>
      <c r="B238" s="1">
        <v>8</v>
      </c>
      <c r="C238" s="1">
        <v>108850</v>
      </c>
      <c r="D238" s="1">
        <v>162.37762451171901</v>
      </c>
      <c r="E238" s="1" t="s">
        <v>70</v>
      </c>
      <c r="F238" s="1" t="s">
        <v>319</v>
      </c>
      <c r="G238" s="1" t="s">
        <v>324</v>
      </c>
      <c r="H238" s="1" t="s">
        <v>320</v>
      </c>
      <c r="I238" s="1" t="s">
        <v>315</v>
      </c>
      <c r="J238" s="1" t="s">
        <v>63</v>
      </c>
      <c r="K238" s="1">
        <v>5</v>
      </c>
      <c r="L238" s="1">
        <v>3</v>
      </c>
      <c r="M238" s="1">
        <v>1</v>
      </c>
      <c r="N238" s="1">
        <v>0</v>
      </c>
      <c r="O238" s="1">
        <v>0</v>
      </c>
      <c r="P238" s="1">
        <v>0</v>
      </c>
      <c r="Q238" s="1">
        <v>2</v>
      </c>
      <c r="R238" s="1">
        <v>0</v>
      </c>
      <c r="S238" s="1">
        <v>63</v>
      </c>
      <c r="T238" s="1">
        <v>549</v>
      </c>
      <c r="U238" s="1">
        <v>10</v>
      </c>
      <c r="V238" s="1">
        <v>1</v>
      </c>
      <c r="W238" s="1">
        <v>1</v>
      </c>
      <c r="X238" s="1">
        <v>0</v>
      </c>
      <c r="Y238" s="1">
        <v>15000</v>
      </c>
      <c r="Z238" s="1">
        <v>2900</v>
      </c>
      <c r="AA238" s="1">
        <v>43000</v>
      </c>
      <c r="AB238" s="1">
        <v>27650</v>
      </c>
      <c r="AC238" s="1">
        <v>5</v>
      </c>
      <c r="AD238" s="1">
        <v>5</v>
      </c>
      <c r="AE238" s="1">
        <v>3</v>
      </c>
      <c r="AF238" s="1">
        <v>0</v>
      </c>
      <c r="AG238" s="1">
        <v>4</v>
      </c>
      <c r="AH238" s="1">
        <v>0</v>
      </c>
      <c r="AI238" s="30" t="str">
        <f>VLOOKUP(A238,General!B:AT,19,FALSE)</f>
        <v>Ninjas in Pyjamas</v>
      </c>
      <c r="AJ238" s="1">
        <f>IF(VLOOKUP(A238,General!B:AT,11,FALSE)=E238,1,0)</f>
        <v>0</v>
      </c>
      <c r="AK238" s="1">
        <f t="shared" si="20"/>
        <v>0</v>
      </c>
      <c r="AL238" s="1">
        <f t="shared" si="21"/>
        <v>0</v>
      </c>
      <c r="AM238" s="1">
        <f t="shared" si="22"/>
        <v>-28000</v>
      </c>
      <c r="AN238" s="1">
        <f t="shared" si="23"/>
        <v>-24750</v>
      </c>
      <c r="AO238" s="1">
        <f t="shared" si="18"/>
        <v>0</v>
      </c>
      <c r="AP238" s="1">
        <f t="shared" si="19"/>
        <v>0</v>
      </c>
      <c r="AQ238" s="1">
        <f>IF(IF(Y238&gt;AA238,VLOOKUP(A238,General!B:AT,11,FALSE),VLOOKUP(A238,General!B:AT,12,FALSE))=AI238,1,0)</f>
        <v>0</v>
      </c>
      <c r="AR238" s="1">
        <f>IF(VLOOKUP(A238,General!B:AT,11,FALSE)=E238,Y238-AA238,AA238-Y238)</f>
        <v>28000</v>
      </c>
      <c r="AS238" s="1">
        <f>IF(IF(Z238&gt;AB238,VLOOKUP(A238,General!B:AT,11,FALSE),VLOOKUP(A238,General!B:AT,12,FALSE))=AI238,1,0)</f>
        <v>0</v>
      </c>
      <c r="AT238" s="1">
        <f>IF(VLOOKUP(A238,General!B:AT,11,FALSE)=E238,Z238-AB238,AB238-Z238)</f>
        <v>24750</v>
      </c>
    </row>
    <row r="239" spans="1:46" ht="15" customHeight="1" x14ac:dyDescent="0.2">
      <c r="A239" s="1" t="s">
        <v>332</v>
      </c>
      <c r="B239" s="1">
        <v>9</v>
      </c>
      <c r="C239" s="1">
        <v>129628</v>
      </c>
      <c r="D239" s="1">
        <v>122.242919921875</v>
      </c>
      <c r="E239" s="1" t="s">
        <v>63</v>
      </c>
      <c r="F239" s="1" t="s">
        <v>315</v>
      </c>
      <c r="G239" s="1" t="s">
        <v>316</v>
      </c>
      <c r="H239" s="1" t="s">
        <v>322</v>
      </c>
      <c r="K239" s="1">
        <v>7</v>
      </c>
      <c r="L239" s="1">
        <v>4</v>
      </c>
      <c r="M239" s="1">
        <v>0</v>
      </c>
      <c r="N239" s="1">
        <v>1</v>
      </c>
      <c r="O239" s="1">
        <v>0</v>
      </c>
      <c r="P239" s="1">
        <v>0</v>
      </c>
      <c r="Q239" s="1">
        <v>1</v>
      </c>
      <c r="R239" s="1">
        <v>0</v>
      </c>
      <c r="S239" s="1">
        <v>104.4</v>
      </c>
      <c r="T239" s="1">
        <v>885</v>
      </c>
      <c r="U239" s="1">
        <v>148</v>
      </c>
      <c r="V239" s="1">
        <v>0</v>
      </c>
      <c r="W239" s="1">
        <v>0</v>
      </c>
      <c r="X239" s="1">
        <v>0</v>
      </c>
      <c r="Y239" s="1">
        <v>29400</v>
      </c>
      <c r="Z239" s="1">
        <v>28700</v>
      </c>
      <c r="AA239" s="1">
        <v>54400</v>
      </c>
      <c r="AB239" s="1">
        <v>27750</v>
      </c>
      <c r="AC239" s="1">
        <v>15</v>
      </c>
      <c r="AD239" s="1">
        <v>10</v>
      </c>
      <c r="AE239" s="1">
        <v>3</v>
      </c>
      <c r="AF239" s="1">
        <v>0</v>
      </c>
      <c r="AG239" s="1">
        <v>5</v>
      </c>
      <c r="AH239" s="1">
        <v>1</v>
      </c>
      <c r="AI239" s="30" t="str">
        <f>VLOOKUP(A239,General!B:AT,19,FALSE)</f>
        <v>Ninjas in Pyjamas</v>
      </c>
      <c r="AJ239" s="1">
        <f>IF(VLOOKUP(A239,General!B:AT,11,FALSE)=E239,1,0)</f>
        <v>1</v>
      </c>
      <c r="AK239" s="1">
        <f t="shared" si="20"/>
        <v>0</v>
      </c>
      <c r="AL239" s="1">
        <f t="shared" si="21"/>
        <v>1</v>
      </c>
      <c r="AM239" s="1">
        <f t="shared" si="22"/>
        <v>-25000</v>
      </c>
      <c r="AN239" s="1">
        <f t="shared" si="23"/>
        <v>950</v>
      </c>
      <c r="AO239" s="1">
        <f t="shared" si="18"/>
        <v>1</v>
      </c>
      <c r="AP239" s="1">
        <f t="shared" si="19"/>
        <v>1</v>
      </c>
      <c r="AQ239" s="1">
        <f>IF(IF(Y239&gt;AA239,VLOOKUP(A239,General!B:AT,11,FALSE),VLOOKUP(A239,General!B:AT,12,FALSE))=AI239,1,0)</f>
        <v>0</v>
      </c>
      <c r="AR239" s="1">
        <f>IF(VLOOKUP(A239,General!B:AT,11,FALSE)=E239,Y239-AA239,AA239-Y239)</f>
        <v>-25000</v>
      </c>
      <c r="AS239" s="1">
        <f>IF(IF(Z239&gt;AB239,VLOOKUP(A239,General!B:AT,11,FALSE),VLOOKUP(A239,General!B:AT,12,FALSE))=AI239,1,0)</f>
        <v>1</v>
      </c>
      <c r="AT239" s="1">
        <f>IF(VLOOKUP(A239,General!B:AT,11,FALSE)=E239,Z239-AB239,AB239-Z239)</f>
        <v>950</v>
      </c>
    </row>
    <row r="240" spans="1:46" ht="15" customHeight="1" x14ac:dyDescent="0.2">
      <c r="A240" s="1" t="s">
        <v>332</v>
      </c>
      <c r="B240" s="1">
        <v>10</v>
      </c>
      <c r="C240" s="1">
        <v>145277</v>
      </c>
      <c r="D240" s="1">
        <v>73.813720703125</v>
      </c>
      <c r="E240" s="1" t="s">
        <v>63</v>
      </c>
      <c r="F240" s="1" t="s">
        <v>315</v>
      </c>
      <c r="G240" s="1" t="s">
        <v>316</v>
      </c>
      <c r="H240" s="1" t="s">
        <v>322</v>
      </c>
      <c r="K240" s="1">
        <v>6</v>
      </c>
      <c r="L240" s="1">
        <v>3</v>
      </c>
      <c r="M240" s="1">
        <v>0</v>
      </c>
      <c r="N240" s="1">
        <v>1</v>
      </c>
      <c r="O240" s="1">
        <v>0</v>
      </c>
      <c r="P240" s="1">
        <v>0</v>
      </c>
      <c r="Q240" s="1">
        <v>1</v>
      </c>
      <c r="R240" s="1">
        <v>0</v>
      </c>
      <c r="S240" s="1">
        <v>89.1</v>
      </c>
      <c r="T240" s="1">
        <v>777</v>
      </c>
      <c r="U240" s="1">
        <v>114</v>
      </c>
      <c r="V240" s="1">
        <v>0</v>
      </c>
      <c r="W240" s="1">
        <v>0</v>
      </c>
      <c r="X240" s="1">
        <v>0</v>
      </c>
      <c r="Y240" s="1">
        <v>19550</v>
      </c>
      <c r="Z240" s="1">
        <v>30450</v>
      </c>
      <c r="AA240" s="1">
        <v>53200</v>
      </c>
      <c r="AB240" s="1">
        <v>27550</v>
      </c>
      <c r="AC240" s="1">
        <v>10</v>
      </c>
      <c r="AD240" s="1">
        <v>6</v>
      </c>
      <c r="AE240" s="1">
        <v>5</v>
      </c>
      <c r="AF240" s="1">
        <v>0</v>
      </c>
      <c r="AG240" s="1">
        <v>5</v>
      </c>
      <c r="AH240" s="1">
        <v>2</v>
      </c>
      <c r="AI240" s="30" t="str">
        <f>VLOOKUP(A240,General!B:AT,19,FALSE)</f>
        <v>Ninjas in Pyjamas</v>
      </c>
      <c r="AJ240" s="1">
        <f>IF(VLOOKUP(A240,General!B:AT,11,FALSE)=E240,1,0)</f>
        <v>1</v>
      </c>
      <c r="AK240" s="1">
        <f t="shared" si="20"/>
        <v>0</v>
      </c>
      <c r="AL240" s="1">
        <f t="shared" si="21"/>
        <v>1</v>
      </c>
      <c r="AM240" s="1">
        <f t="shared" si="22"/>
        <v>-33650</v>
      </c>
      <c r="AN240" s="1">
        <f t="shared" si="23"/>
        <v>2900</v>
      </c>
      <c r="AO240" s="1">
        <f t="shared" si="18"/>
        <v>1</v>
      </c>
      <c r="AP240" s="1">
        <f t="shared" si="19"/>
        <v>1</v>
      </c>
      <c r="AQ240" s="1">
        <f>IF(IF(Y240&gt;AA240,VLOOKUP(A240,General!B:AT,11,FALSE),VLOOKUP(A240,General!B:AT,12,FALSE))=AI240,1,0)</f>
        <v>0</v>
      </c>
      <c r="AR240" s="1">
        <f>IF(VLOOKUP(A240,General!B:AT,11,FALSE)=E240,Y240-AA240,AA240-Y240)</f>
        <v>-33650</v>
      </c>
      <c r="AS240" s="1">
        <f>IF(IF(Z240&gt;AB240,VLOOKUP(A240,General!B:AT,11,FALSE),VLOOKUP(A240,General!B:AT,12,FALSE))=AI240,1,0)</f>
        <v>1</v>
      </c>
      <c r="AT240" s="1">
        <f>IF(VLOOKUP(A240,General!B:AT,11,FALSE)=E240,Z240-AB240,AB240-Z240)</f>
        <v>2900</v>
      </c>
    </row>
    <row r="241" spans="1:46" ht="15" customHeight="1" x14ac:dyDescent="0.2">
      <c r="A241" s="1" t="s">
        <v>332</v>
      </c>
      <c r="B241" s="1">
        <v>11</v>
      </c>
      <c r="C241" s="1">
        <v>154738</v>
      </c>
      <c r="D241" s="1">
        <v>134.5361328125</v>
      </c>
      <c r="E241" s="1" t="s">
        <v>70</v>
      </c>
      <c r="F241" s="1" t="s">
        <v>319</v>
      </c>
      <c r="G241" s="1" t="s">
        <v>324</v>
      </c>
      <c r="H241" s="1" t="s">
        <v>322</v>
      </c>
      <c r="K241" s="1">
        <v>7</v>
      </c>
      <c r="L241" s="1">
        <v>3</v>
      </c>
      <c r="M241" s="1">
        <v>2</v>
      </c>
      <c r="N241" s="1">
        <v>0</v>
      </c>
      <c r="O241" s="1">
        <v>0</v>
      </c>
      <c r="P241" s="1">
        <v>0</v>
      </c>
      <c r="Q241" s="1">
        <v>1</v>
      </c>
      <c r="R241" s="1">
        <v>0</v>
      </c>
      <c r="S241" s="1">
        <v>126.9</v>
      </c>
      <c r="T241" s="1">
        <v>1191</v>
      </c>
      <c r="U241" s="1">
        <v>78</v>
      </c>
      <c r="V241" s="1">
        <v>0</v>
      </c>
      <c r="W241" s="1">
        <v>1</v>
      </c>
      <c r="X241" s="1">
        <v>0</v>
      </c>
      <c r="Y241" s="1">
        <v>23300</v>
      </c>
      <c r="Z241" s="1">
        <v>32500</v>
      </c>
      <c r="AA241" s="1">
        <v>36050</v>
      </c>
      <c r="AB241" s="1">
        <v>27050</v>
      </c>
      <c r="AC241" s="1">
        <v>8</v>
      </c>
      <c r="AD241" s="1">
        <v>6</v>
      </c>
      <c r="AE241" s="1">
        <v>0</v>
      </c>
      <c r="AF241" s="1">
        <v>0</v>
      </c>
      <c r="AG241" s="1">
        <v>3</v>
      </c>
      <c r="AH241" s="1">
        <v>1</v>
      </c>
      <c r="AI241" s="30" t="str">
        <f>VLOOKUP(A241,General!B:AT,19,FALSE)</f>
        <v>Ninjas in Pyjamas</v>
      </c>
      <c r="AJ241" s="1">
        <f>IF(VLOOKUP(A241,General!B:AT,11,FALSE)=E241,1,0)</f>
        <v>0</v>
      </c>
      <c r="AK241" s="1">
        <f t="shared" si="20"/>
        <v>0</v>
      </c>
      <c r="AL241" s="1">
        <f t="shared" si="21"/>
        <v>1</v>
      </c>
      <c r="AM241" s="1">
        <f t="shared" si="22"/>
        <v>-12750</v>
      </c>
      <c r="AN241" s="1">
        <f t="shared" si="23"/>
        <v>5450</v>
      </c>
      <c r="AO241" s="1">
        <f t="shared" si="18"/>
        <v>0</v>
      </c>
      <c r="AP241" s="1">
        <f t="shared" si="19"/>
        <v>0</v>
      </c>
      <c r="AQ241" s="1">
        <f>IF(IF(Y241&gt;AA241,VLOOKUP(A241,General!B:AT,11,FALSE),VLOOKUP(A241,General!B:AT,12,FALSE))=AI241,1,0)</f>
        <v>0</v>
      </c>
      <c r="AR241" s="1">
        <f>IF(VLOOKUP(A241,General!B:AT,11,FALSE)=E241,Y241-AA241,AA241-Y241)</f>
        <v>12750</v>
      </c>
      <c r="AS241" s="1">
        <f>IF(IF(Z241&gt;AB241,VLOOKUP(A241,General!B:AT,11,FALSE),VLOOKUP(A241,General!B:AT,12,FALSE))=AI241,1,0)</f>
        <v>1</v>
      </c>
      <c r="AT241" s="1">
        <f>IF(VLOOKUP(A241,General!B:AT,11,FALSE)=E241,Z241-AB241,AB241-Z241)</f>
        <v>-5450</v>
      </c>
    </row>
    <row r="242" spans="1:46" ht="15" customHeight="1" x14ac:dyDescent="0.2">
      <c r="A242" s="1" t="s">
        <v>332</v>
      </c>
      <c r="B242" s="1">
        <v>12</v>
      </c>
      <c r="C242" s="1">
        <v>171955</v>
      </c>
      <c r="D242" s="1">
        <v>76.873291015625</v>
      </c>
      <c r="E242" s="1" t="s">
        <v>63</v>
      </c>
      <c r="F242" s="1" t="s">
        <v>315</v>
      </c>
      <c r="G242" s="1" t="s">
        <v>316</v>
      </c>
      <c r="H242" s="1" t="s">
        <v>322</v>
      </c>
      <c r="K242" s="1">
        <v>8</v>
      </c>
      <c r="L242" s="1">
        <v>2</v>
      </c>
      <c r="M242" s="1">
        <v>0</v>
      </c>
      <c r="N242" s="1">
        <v>2</v>
      </c>
      <c r="O242" s="1">
        <v>0</v>
      </c>
      <c r="P242" s="1">
        <v>0</v>
      </c>
      <c r="Q242" s="1">
        <v>0</v>
      </c>
      <c r="R242" s="1">
        <v>0</v>
      </c>
      <c r="S242" s="1">
        <v>112.9</v>
      </c>
      <c r="T242" s="1">
        <v>1027</v>
      </c>
      <c r="U242" s="1">
        <v>102</v>
      </c>
      <c r="V242" s="1">
        <v>0</v>
      </c>
      <c r="W242" s="1">
        <v>0</v>
      </c>
      <c r="X242" s="1">
        <v>0</v>
      </c>
      <c r="Y242" s="1">
        <v>21800</v>
      </c>
      <c r="Z242" s="1">
        <v>22450</v>
      </c>
      <c r="AA242" s="1">
        <v>27450</v>
      </c>
      <c r="AB242" s="1">
        <v>27850</v>
      </c>
      <c r="AC242" s="1">
        <v>10</v>
      </c>
      <c r="AD242" s="1">
        <v>7</v>
      </c>
      <c r="AE242" s="1">
        <v>3</v>
      </c>
      <c r="AF242" s="1">
        <v>0</v>
      </c>
      <c r="AG242" s="1">
        <v>4</v>
      </c>
      <c r="AH242" s="1">
        <v>0</v>
      </c>
      <c r="AI242" s="30" t="str">
        <f>VLOOKUP(A242,General!B:AT,19,FALSE)</f>
        <v>Ninjas in Pyjamas</v>
      </c>
      <c r="AJ242" s="1">
        <f>IF(VLOOKUP(A242,General!B:AT,11,FALSE)=E242,1,0)</f>
        <v>1</v>
      </c>
      <c r="AK242" s="1">
        <f t="shared" si="20"/>
        <v>0</v>
      </c>
      <c r="AL242" s="1">
        <f t="shared" si="21"/>
        <v>0</v>
      </c>
      <c r="AM242" s="1">
        <f t="shared" si="22"/>
        <v>-5650</v>
      </c>
      <c r="AN242" s="1">
        <f t="shared" si="23"/>
        <v>-5400</v>
      </c>
      <c r="AO242" s="1">
        <f t="shared" si="18"/>
        <v>1</v>
      </c>
      <c r="AP242" s="1">
        <f t="shared" si="19"/>
        <v>1</v>
      </c>
      <c r="AQ242" s="1">
        <f>IF(IF(Y242&gt;AA242,VLOOKUP(A242,General!B:AT,11,FALSE),VLOOKUP(A242,General!B:AT,12,FALSE))=AI242,1,0)</f>
        <v>0</v>
      </c>
      <c r="AR242" s="1">
        <f>IF(VLOOKUP(A242,General!B:AT,11,FALSE)=E242,Y242-AA242,AA242-Y242)</f>
        <v>-5650</v>
      </c>
      <c r="AS242" s="1">
        <f>IF(IF(Z242&gt;AB242,VLOOKUP(A242,General!B:AT,11,FALSE),VLOOKUP(A242,General!B:AT,12,FALSE))=AI242,1,0)</f>
        <v>0</v>
      </c>
      <c r="AT242" s="1">
        <f>IF(VLOOKUP(A242,General!B:AT,11,FALSE)=E242,Z242-AB242,AB242-Z242)</f>
        <v>-5400</v>
      </c>
    </row>
    <row r="243" spans="1:46" ht="15" customHeight="1" x14ac:dyDescent="0.2">
      <c r="A243" s="1" t="s">
        <v>332</v>
      </c>
      <c r="B243" s="1">
        <v>13</v>
      </c>
      <c r="C243" s="1">
        <v>181802</v>
      </c>
      <c r="D243" s="1">
        <v>129.92712402343801</v>
      </c>
      <c r="E243" s="1" t="s">
        <v>63</v>
      </c>
      <c r="F243" s="1" t="s">
        <v>315</v>
      </c>
      <c r="G243" s="1" t="s">
        <v>321</v>
      </c>
      <c r="H243" s="1" t="s">
        <v>322</v>
      </c>
      <c r="K243" s="1">
        <v>8</v>
      </c>
      <c r="L243" s="1">
        <v>6</v>
      </c>
      <c r="M243" s="1">
        <v>1</v>
      </c>
      <c r="N243" s="1">
        <v>0</v>
      </c>
      <c r="O243" s="1">
        <v>0</v>
      </c>
      <c r="P243" s="1">
        <v>0</v>
      </c>
      <c r="Q243" s="1">
        <v>3</v>
      </c>
      <c r="R243" s="1">
        <v>0</v>
      </c>
      <c r="S243" s="1">
        <v>126.2</v>
      </c>
      <c r="T243" s="1">
        <v>1091</v>
      </c>
      <c r="U243" s="1">
        <v>169</v>
      </c>
      <c r="V243" s="1">
        <v>0</v>
      </c>
      <c r="W243" s="1">
        <v>1</v>
      </c>
      <c r="X243" s="1">
        <v>1</v>
      </c>
      <c r="Y243" s="1">
        <v>18100</v>
      </c>
      <c r="Z243" s="1">
        <v>27700</v>
      </c>
      <c r="AA243" s="1">
        <v>23350</v>
      </c>
      <c r="AB243" s="1">
        <v>23150</v>
      </c>
      <c r="AC243" s="1">
        <v>9</v>
      </c>
      <c r="AD243" s="1">
        <v>5</v>
      </c>
      <c r="AE243" s="1">
        <v>4</v>
      </c>
      <c r="AF243" s="1">
        <v>0</v>
      </c>
      <c r="AG243" s="1">
        <v>2</v>
      </c>
      <c r="AH243" s="1">
        <v>1</v>
      </c>
      <c r="AI243" s="30" t="str">
        <f>VLOOKUP(A243,General!B:AT,19,FALSE)</f>
        <v>Ninjas in Pyjamas</v>
      </c>
      <c r="AJ243" s="1">
        <f>IF(VLOOKUP(A243,General!B:AT,11,FALSE)=E243,1,0)</f>
        <v>1</v>
      </c>
      <c r="AK243" s="1">
        <f t="shared" si="20"/>
        <v>0</v>
      </c>
      <c r="AL243" s="1">
        <f t="shared" si="21"/>
        <v>1</v>
      </c>
      <c r="AM243" s="1">
        <f t="shared" si="22"/>
        <v>-5250</v>
      </c>
      <c r="AN243" s="1">
        <f t="shared" si="23"/>
        <v>4550</v>
      </c>
      <c r="AO243" s="1">
        <f t="shared" si="18"/>
        <v>1</v>
      </c>
      <c r="AP243" s="1">
        <f t="shared" si="19"/>
        <v>1</v>
      </c>
      <c r="AQ243" s="1">
        <f>IF(IF(Y243&gt;AA243,VLOOKUP(A243,General!B:AT,11,FALSE),VLOOKUP(A243,General!B:AT,12,FALSE))=AI243,1,0)</f>
        <v>0</v>
      </c>
      <c r="AR243" s="1">
        <f>IF(VLOOKUP(A243,General!B:AT,11,FALSE)=E243,Y243-AA243,AA243-Y243)</f>
        <v>-5250</v>
      </c>
      <c r="AS243" s="1">
        <f>IF(IF(Z243&gt;AB243,VLOOKUP(A243,General!B:AT,11,FALSE),VLOOKUP(A243,General!B:AT,12,FALSE))=AI243,1,0)</f>
        <v>1</v>
      </c>
      <c r="AT243" s="1">
        <f>IF(VLOOKUP(A243,General!B:AT,11,FALSE)=E243,Z243-AB243,AB243-Z243)</f>
        <v>4550</v>
      </c>
    </row>
    <row r="244" spans="1:46" ht="15" customHeight="1" x14ac:dyDescent="0.2">
      <c r="A244" s="1" t="s">
        <v>332</v>
      </c>
      <c r="B244" s="1">
        <v>14</v>
      </c>
      <c r="C244" s="1">
        <v>198430</v>
      </c>
      <c r="D244" s="1">
        <v>130.38098144531301</v>
      </c>
      <c r="E244" s="1" t="s">
        <v>63</v>
      </c>
      <c r="F244" s="1" t="s">
        <v>315</v>
      </c>
      <c r="G244" s="1" t="s">
        <v>316</v>
      </c>
      <c r="H244" s="1" t="s">
        <v>322</v>
      </c>
      <c r="K244" s="1">
        <v>7</v>
      </c>
      <c r="L244" s="1">
        <v>7</v>
      </c>
      <c r="M244" s="1">
        <v>0</v>
      </c>
      <c r="N244" s="1">
        <v>0</v>
      </c>
      <c r="O244" s="1">
        <v>0</v>
      </c>
      <c r="P244" s="1">
        <v>0</v>
      </c>
      <c r="Q244" s="1">
        <v>2</v>
      </c>
      <c r="R244" s="1">
        <v>0</v>
      </c>
      <c r="S244" s="1">
        <v>97.3</v>
      </c>
      <c r="T244" s="1">
        <v>868</v>
      </c>
      <c r="U244" s="1">
        <v>105</v>
      </c>
      <c r="V244" s="1">
        <v>0</v>
      </c>
      <c r="W244" s="1">
        <v>0</v>
      </c>
      <c r="X244" s="1">
        <v>0</v>
      </c>
      <c r="Y244" s="1">
        <v>20050</v>
      </c>
      <c r="Z244" s="1">
        <v>23900</v>
      </c>
      <c r="AA244" s="1">
        <v>15500</v>
      </c>
      <c r="AB244" s="1">
        <v>17300</v>
      </c>
      <c r="AC244" s="1">
        <v>9</v>
      </c>
      <c r="AD244" s="1">
        <v>6</v>
      </c>
      <c r="AE244" s="1">
        <v>3</v>
      </c>
      <c r="AF244" s="1">
        <v>0</v>
      </c>
      <c r="AG244" s="1">
        <v>3</v>
      </c>
      <c r="AH244" s="1">
        <v>0</v>
      </c>
      <c r="AI244" s="30" t="str">
        <f>VLOOKUP(A244,General!B:AT,19,FALSE)</f>
        <v>Ninjas in Pyjamas</v>
      </c>
      <c r="AJ244" s="1">
        <f>IF(VLOOKUP(A244,General!B:AT,11,FALSE)=E244,1,0)</f>
        <v>1</v>
      </c>
      <c r="AK244" s="1">
        <f t="shared" si="20"/>
        <v>1</v>
      </c>
      <c r="AL244" s="1">
        <f t="shared" si="21"/>
        <v>1</v>
      </c>
      <c r="AM244" s="1">
        <f t="shared" si="22"/>
        <v>4550</v>
      </c>
      <c r="AN244" s="1">
        <f t="shared" si="23"/>
        <v>6600</v>
      </c>
      <c r="AO244" s="1">
        <f t="shared" si="18"/>
        <v>1</v>
      </c>
      <c r="AP244" s="1">
        <f t="shared" si="19"/>
        <v>1</v>
      </c>
      <c r="AQ244" s="1">
        <f>IF(IF(Y244&gt;AA244,VLOOKUP(A244,General!B:AT,11,FALSE),VLOOKUP(A244,General!B:AT,12,FALSE))=AI244,1,0)</f>
        <v>1</v>
      </c>
      <c r="AR244" s="1">
        <f>IF(VLOOKUP(A244,General!B:AT,11,FALSE)=E244,Y244-AA244,AA244-Y244)</f>
        <v>4550</v>
      </c>
      <c r="AS244" s="1">
        <f>IF(IF(Z244&gt;AB244,VLOOKUP(A244,General!B:AT,11,FALSE),VLOOKUP(A244,General!B:AT,12,FALSE))=AI244,1,0)</f>
        <v>1</v>
      </c>
      <c r="AT244" s="1">
        <f>IF(VLOOKUP(A244,General!B:AT,11,FALSE)=E244,Z244-AB244,AB244-Z244)</f>
        <v>6600</v>
      </c>
    </row>
    <row r="245" spans="1:46" ht="15" customHeight="1" x14ac:dyDescent="0.2">
      <c r="A245" s="1" t="s">
        <v>332</v>
      </c>
      <c r="B245" s="1">
        <v>15</v>
      </c>
      <c r="C245" s="1">
        <v>215118</v>
      </c>
      <c r="D245" s="1">
        <v>222.2236328125</v>
      </c>
      <c r="E245" s="1" t="s">
        <v>63</v>
      </c>
      <c r="F245" s="1" t="s">
        <v>315</v>
      </c>
      <c r="G245" s="1" t="s">
        <v>316</v>
      </c>
      <c r="H245" s="1" t="s">
        <v>323</v>
      </c>
      <c r="I245" s="1" t="s">
        <v>319</v>
      </c>
      <c r="J245" s="1" t="s">
        <v>70</v>
      </c>
      <c r="K245" s="1">
        <v>8</v>
      </c>
      <c r="L245" s="1">
        <v>3</v>
      </c>
      <c r="M245" s="1">
        <v>1</v>
      </c>
      <c r="N245" s="1">
        <v>1</v>
      </c>
      <c r="O245" s="1">
        <v>0</v>
      </c>
      <c r="P245" s="1">
        <v>0</v>
      </c>
      <c r="Q245" s="1">
        <v>1</v>
      </c>
      <c r="R245" s="1">
        <v>0</v>
      </c>
      <c r="S245" s="1">
        <v>126.5</v>
      </c>
      <c r="T245" s="1">
        <v>1098</v>
      </c>
      <c r="U245" s="1">
        <v>167</v>
      </c>
      <c r="V245" s="1">
        <v>0</v>
      </c>
      <c r="W245" s="1">
        <v>0</v>
      </c>
      <c r="X245" s="1">
        <v>0</v>
      </c>
      <c r="Y245" s="1">
        <v>19200</v>
      </c>
      <c r="Z245" s="1">
        <v>29700</v>
      </c>
      <c r="AA245" s="1">
        <v>14500</v>
      </c>
      <c r="AB245" s="1">
        <v>14300</v>
      </c>
      <c r="AC245" s="1">
        <v>6</v>
      </c>
      <c r="AD245" s="1">
        <v>6</v>
      </c>
      <c r="AE245" s="1">
        <v>3</v>
      </c>
      <c r="AF245" s="1">
        <v>0</v>
      </c>
      <c r="AG245" s="1">
        <v>1</v>
      </c>
      <c r="AH245" s="1">
        <v>3</v>
      </c>
      <c r="AI245" s="30" t="str">
        <f>VLOOKUP(A245,General!B:AT,19,FALSE)</f>
        <v>Ninjas in Pyjamas</v>
      </c>
      <c r="AJ245" s="1">
        <f>IF(VLOOKUP(A245,General!B:AT,11,FALSE)=E245,1,0)</f>
        <v>1</v>
      </c>
      <c r="AK245" s="1">
        <f t="shared" si="20"/>
        <v>1</v>
      </c>
      <c r="AL245" s="1">
        <f t="shared" si="21"/>
        <v>1</v>
      </c>
      <c r="AM245" s="1">
        <f t="shared" si="22"/>
        <v>4700</v>
      </c>
      <c r="AN245" s="1">
        <f t="shared" si="23"/>
        <v>15400</v>
      </c>
      <c r="AO245" s="1">
        <f t="shared" si="18"/>
        <v>1</v>
      </c>
      <c r="AP245" s="1">
        <f t="shared" si="19"/>
        <v>1</v>
      </c>
      <c r="AQ245" s="1">
        <f>IF(IF(Y245&gt;AA245,VLOOKUP(A245,General!B:AT,11,FALSE),VLOOKUP(A245,General!B:AT,12,FALSE))=AI245,1,0)</f>
        <v>1</v>
      </c>
      <c r="AR245" s="1">
        <f>IF(VLOOKUP(A245,General!B:AT,11,FALSE)=E245,Y245-AA245,AA245-Y245)</f>
        <v>4700</v>
      </c>
      <c r="AS245" s="1">
        <f>IF(IF(Z245&gt;AB245,VLOOKUP(A245,General!B:AT,11,FALSE),VLOOKUP(A245,General!B:AT,12,FALSE))=AI245,1,0)</f>
        <v>1</v>
      </c>
      <c r="AT245" s="1">
        <f>IF(VLOOKUP(A245,General!B:AT,11,FALSE)=E245,Z245-AB245,AB245-Z245)</f>
        <v>15400</v>
      </c>
    </row>
    <row r="246" spans="1:46" x14ac:dyDescent="0.2">
      <c r="A246" s="1" t="s">
        <v>332</v>
      </c>
      <c r="B246" s="1">
        <v>16</v>
      </c>
      <c r="C246" s="1">
        <v>243543</v>
      </c>
      <c r="D246" s="1">
        <v>117.422729492188</v>
      </c>
      <c r="E246" s="1" t="s">
        <v>70</v>
      </c>
      <c r="F246" s="1" t="s">
        <v>315</v>
      </c>
      <c r="G246" s="1" t="s">
        <v>321</v>
      </c>
      <c r="H246" s="1" t="s">
        <v>317</v>
      </c>
      <c r="K246" s="1">
        <v>7</v>
      </c>
      <c r="L246" s="1">
        <v>1</v>
      </c>
      <c r="M246" s="1">
        <v>3</v>
      </c>
      <c r="N246" s="1">
        <v>0</v>
      </c>
      <c r="O246" s="1">
        <v>0</v>
      </c>
      <c r="P246" s="1">
        <v>0</v>
      </c>
      <c r="Q246" s="1">
        <v>1</v>
      </c>
      <c r="R246" s="1">
        <v>0</v>
      </c>
      <c r="S246" s="1">
        <v>122.1</v>
      </c>
      <c r="T246" s="1">
        <v>1024</v>
      </c>
      <c r="U246" s="1">
        <v>197</v>
      </c>
      <c r="V246" s="1">
        <v>0</v>
      </c>
      <c r="W246" s="1">
        <v>1</v>
      </c>
      <c r="X246" s="1">
        <v>1</v>
      </c>
      <c r="Y246" s="1">
        <v>4000</v>
      </c>
      <c r="Z246" s="1">
        <v>4300</v>
      </c>
      <c r="AA246" s="1">
        <v>4000</v>
      </c>
      <c r="AB246" s="1">
        <v>4450</v>
      </c>
      <c r="AC246" s="1">
        <v>1</v>
      </c>
      <c r="AD246" s="1">
        <v>0</v>
      </c>
      <c r="AE246" s="1">
        <v>0</v>
      </c>
      <c r="AF246" s="1">
        <v>1</v>
      </c>
      <c r="AG246" s="1">
        <v>0</v>
      </c>
      <c r="AH246" s="1">
        <v>0</v>
      </c>
      <c r="AI246" s="30" t="str">
        <f>VLOOKUP(A246,General!B:AT,19,FALSE)</f>
        <v>Ninjas in Pyjamas</v>
      </c>
      <c r="AJ246" s="1">
        <f>IF(VLOOKUP(A246,General!B:AT,11,FALSE)=E246,1,0)</f>
        <v>0</v>
      </c>
      <c r="AK246" s="1">
        <f t="shared" si="20"/>
        <v>0</v>
      </c>
      <c r="AL246" s="1">
        <f t="shared" si="21"/>
        <v>0</v>
      </c>
      <c r="AM246" s="1">
        <f t="shared" si="22"/>
        <v>0</v>
      </c>
      <c r="AN246" s="1">
        <f t="shared" si="23"/>
        <v>-150</v>
      </c>
      <c r="AO246" s="1">
        <f t="shared" si="18"/>
        <v>0</v>
      </c>
      <c r="AP246" s="1">
        <f t="shared" si="19"/>
        <v>1</v>
      </c>
      <c r="AQ246" s="1">
        <f>IF(IF(Y246&gt;AA246,VLOOKUP(A246,General!B:AT,11,FALSE),VLOOKUP(A246,General!B:AT,12,FALSE))=AI246,1,0)</f>
        <v>0</v>
      </c>
      <c r="AR246" s="1">
        <f>IF(VLOOKUP(A246,General!B:AT,11,FALSE)=E246,Y246-AA246,AA246-Y246)</f>
        <v>0</v>
      </c>
      <c r="AS246" s="1">
        <f>IF(IF(Z246&gt;AB246,VLOOKUP(A246,General!B:AT,11,FALSE),VLOOKUP(A246,General!B:AT,12,FALSE))=AI246,1,0)</f>
        <v>0</v>
      </c>
      <c r="AT246" s="1">
        <f>IF(VLOOKUP(A246,General!B:AT,11,FALSE)=E246,Z246-AB246,AB246-Z246)</f>
        <v>150</v>
      </c>
    </row>
    <row r="247" spans="1:46" ht="15" customHeight="1" x14ac:dyDescent="0.2">
      <c r="A247" s="1" t="s">
        <v>332</v>
      </c>
      <c r="B247" s="1">
        <v>17</v>
      </c>
      <c r="C247" s="1">
        <v>258572</v>
      </c>
      <c r="D247" s="1">
        <v>73.0625</v>
      </c>
      <c r="E247" s="1" t="s">
        <v>70</v>
      </c>
      <c r="F247" s="1" t="s">
        <v>315</v>
      </c>
      <c r="G247" s="1" t="s">
        <v>316</v>
      </c>
      <c r="H247" s="1" t="s">
        <v>320</v>
      </c>
      <c r="I247" s="1" t="s">
        <v>315</v>
      </c>
      <c r="J247" s="1" t="s">
        <v>70</v>
      </c>
      <c r="K247" s="1">
        <v>6</v>
      </c>
      <c r="L247" s="1">
        <v>3</v>
      </c>
      <c r="M247" s="1">
        <v>0</v>
      </c>
      <c r="N247" s="1">
        <v>1</v>
      </c>
      <c r="O247" s="1">
        <v>0</v>
      </c>
      <c r="P247" s="1">
        <v>0</v>
      </c>
      <c r="Q247" s="1">
        <v>1</v>
      </c>
      <c r="R247" s="1">
        <v>0</v>
      </c>
      <c r="S247" s="1">
        <v>94.1</v>
      </c>
      <c r="T247" s="1">
        <v>901</v>
      </c>
      <c r="U247" s="1">
        <v>40</v>
      </c>
      <c r="V247" s="1">
        <v>0</v>
      </c>
      <c r="W247" s="1">
        <v>0</v>
      </c>
      <c r="X247" s="1">
        <v>0</v>
      </c>
      <c r="Y247" s="1">
        <v>19850</v>
      </c>
      <c r="Z247" s="1">
        <v>1700</v>
      </c>
      <c r="AA247" s="1">
        <v>12600</v>
      </c>
      <c r="AB247" s="1">
        <v>19750</v>
      </c>
      <c r="AC247" s="1">
        <v>1</v>
      </c>
      <c r="AD247" s="1">
        <v>2</v>
      </c>
      <c r="AE247" s="1">
        <v>3</v>
      </c>
      <c r="AF247" s="1">
        <v>0</v>
      </c>
      <c r="AG247" s="1">
        <v>0</v>
      </c>
      <c r="AH247" s="1">
        <v>1</v>
      </c>
      <c r="AI247" s="30" t="str">
        <f>VLOOKUP(A247,General!B:AT,19,FALSE)</f>
        <v>Ninjas in Pyjamas</v>
      </c>
      <c r="AJ247" s="1">
        <f>IF(VLOOKUP(A247,General!B:AT,11,FALSE)=E247,1,0)</f>
        <v>0</v>
      </c>
      <c r="AK247" s="1">
        <f t="shared" si="20"/>
        <v>1</v>
      </c>
      <c r="AL247" s="1">
        <f t="shared" si="21"/>
        <v>0</v>
      </c>
      <c r="AM247" s="1">
        <f t="shared" si="22"/>
        <v>7250</v>
      </c>
      <c r="AN247" s="1">
        <f t="shared" si="23"/>
        <v>-18050</v>
      </c>
      <c r="AO247" s="1">
        <f t="shared" si="18"/>
        <v>0</v>
      </c>
      <c r="AP247" s="1">
        <f t="shared" si="19"/>
        <v>1</v>
      </c>
      <c r="AQ247" s="1">
        <f>IF(IF(Y247&gt;AA247,VLOOKUP(A247,General!B:AT,11,FALSE),VLOOKUP(A247,General!B:AT,12,FALSE))=AI247,1,0)</f>
        <v>1</v>
      </c>
      <c r="AR247" s="1">
        <f>IF(VLOOKUP(A247,General!B:AT,11,FALSE)=E247,Y247-AA247,AA247-Y247)</f>
        <v>-7250</v>
      </c>
      <c r="AS247" s="1">
        <f>IF(IF(Z247&gt;AB247,VLOOKUP(A247,General!B:AT,11,FALSE),VLOOKUP(A247,General!B:AT,12,FALSE))=AI247,1,0)</f>
        <v>0</v>
      </c>
      <c r="AT247" s="1">
        <f>IF(VLOOKUP(A247,General!B:AT,11,FALSE)=E247,Z247-AB247,AB247-Z247)</f>
        <v>18050</v>
      </c>
    </row>
    <row r="248" spans="1:46" ht="15" customHeight="1" x14ac:dyDescent="0.2">
      <c r="A248" s="1" t="s">
        <v>332</v>
      </c>
      <c r="B248" s="1">
        <v>18</v>
      </c>
      <c r="C248" s="1">
        <v>267931</v>
      </c>
      <c r="D248" s="1">
        <v>137.25927734375</v>
      </c>
      <c r="E248" s="1" t="s">
        <v>63</v>
      </c>
      <c r="F248" s="1" t="s">
        <v>319</v>
      </c>
      <c r="G248" s="1" t="s">
        <v>324</v>
      </c>
      <c r="H248" s="1" t="s">
        <v>322</v>
      </c>
      <c r="K248" s="1">
        <v>7</v>
      </c>
      <c r="L248" s="1">
        <v>5</v>
      </c>
      <c r="M248" s="1">
        <v>1</v>
      </c>
      <c r="N248" s="1">
        <v>0</v>
      </c>
      <c r="O248" s="1">
        <v>0</v>
      </c>
      <c r="P248" s="1">
        <v>0</v>
      </c>
      <c r="Q248" s="1">
        <v>1</v>
      </c>
      <c r="R248" s="1">
        <v>0</v>
      </c>
      <c r="S248" s="1">
        <v>103.3</v>
      </c>
      <c r="T248" s="1">
        <v>888</v>
      </c>
      <c r="U248" s="1">
        <v>141</v>
      </c>
      <c r="V248" s="1">
        <v>1</v>
      </c>
      <c r="W248" s="1">
        <v>1</v>
      </c>
      <c r="X248" s="1">
        <v>0</v>
      </c>
      <c r="Y248" s="1">
        <v>20050</v>
      </c>
      <c r="Z248" s="1">
        <v>21400</v>
      </c>
      <c r="AA248" s="1">
        <v>20700</v>
      </c>
      <c r="AB248" s="1">
        <v>23650</v>
      </c>
      <c r="AC248" s="1">
        <v>5</v>
      </c>
      <c r="AD248" s="1">
        <v>4</v>
      </c>
      <c r="AE248" s="1">
        <v>0</v>
      </c>
      <c r="AF248" s="1">
        <v>0</v>
      </c>
      <c r="AG248" s="1">
        <v>0</v>
      </c>
      <c r="AH248" s="1">
        <v>1</v>
      </c>
      <c r="AI248" s="30" t="str">
        <f>VLOOKUP(A248,General!B:AT,19,FALSE)</f>
        <v>Ninjas in Pyjamas</v>
      </c>
      <c r="AJ248" s="1">
        <f>IF(VLOOKUP(A248,General!B:AT,11,FALSE)=E248,1,0)</f>
        <v>1</v>
      </c>
      <c r="AK248" s="1">
        <f t="shared" si="20"/>
        <v>0</v>
      </c>
      <c r="AL248" s="1">
        <f t="shared" si="21"/>
        <v>0</v>
      </c>
      <c r="AM248" s="1">
        <f t="shared" si="22"/>
        <v>-650</v>
      </c>
      <c r="AN248" s="1">
        <f t="shared" si="23"/>
        <v>-2250</v>
      </c>
      <c r="AO248" s="1">
        <f t="shared" si="18"/>
        <v>1</v>
      </c>
      <c r="AP248" s="1">
        <f t="shared" si="19"/>
        <v>0</v>
      </c>
      <c r="AQ248" s="1">
        <f>IF(IF(Y248&gt;AA248,VLOOKUP(A248,General!B:AT,11,FALSE),VLOOKUP(A248,General!B:AT,12,FALSE))=AI248,1,0)</f>
        <v>0</v>
      </c>
      <c r="AR248" s="1">
        <f>IF(VLOOKUP(A248,General!B:AT,11,FALSE)=E248,Y248-AA248,AA248-Y248)</f>
        <v>-650</v>
      </c>
      <c r="AS248" s="1">
        <f>IF(IF(Z248&gt;AB248,VLOOKUP(A248,General!B:AT,11,FALSE),VLOOKUP(A248,General!B:AT,12,FALSE))=AI248,1,0)</f>
        <v>0</v>
      </c>
      <c r="AT248" s="1">
        <f>IF(VLOOKUP(A248,General!B:AT,11,FALSE)=E248,Z248-AB248,AB248-Z248)</f>
        <v>-2250</v>
      </c>
    </row>
    <row r="249" spans="1:46" ht="15" customHeight="1" x14ac:dyDescent="0.2">
      <c r="A249" s="1" t="s">
        <v>332</v>
      </c>
      <c r="B249" s="1">
        <v>19</v>
      </c>
      <c r="C249" s="1">
        <v>285502</v>
      </c>
      <c r="D249" s="1">
        <v>85.394775390625</v>
      </c>
      <c r="E249" s="1" t="s">
        <v>63</v>
      </c>
      <c r="F249" s="1" t="s">
        <v>319</v>
      </c>
      <c r="G249" s="1" t="s">
        <v>324</v>
      </c>
      <c r="H249" s="1" t="s">
        <v>322</v>
      </c>
      <c r="K249" s="1">
        <v>6</v>
      </c>
      <c r="L249" s="1">
        <v>6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108.8</v>
      </c>
      <c r="T249" s="1">
        <v>1008</v>
      </c>
      <c r="U249" s="1">
        <v>80</v>
      </c>
      <c r="V249" s="1">
        <v>0</v>
      </c>
      <c r="W249" s="1">
        <v>0</v>
      </c>
      <c r="X249" s="1">
        <v>0</v>
      </c>
      <c r="Y249" s="1">
        <v>19150</v>
      </c>
      <c r="Z249" s="1">
        <v>24500</v>
      </c>
      <c r="AA249" s="1">
        <v>19600</v>
      </c>
      <c r="AB249" s="1">
        <v>19700</v>
      </c>
      <c r="AC249" s="1">
        <v>7</v>
      </c>
      <c r="AD249" s="1">
        <v>3</v>
      </c>
      <c r="AE249" s="1">
        <v>2</v>
      </c>
      <c r="AF249" s="1">
        <v>0</v>
      </c>
      <c r="AG249" s="1">
        <v>1</v>
      </c>
      <c r="AH249" s="1">
        <v>0</v>
      </c>
      <c r="AI249" s="30" t="str">
        <f>VLOOKUP(A249,General!B:AT,19,FALSE)</f>
        <v>Ninjas in Pyjamas</v>
      </c>
      <c r="AJ249" s="1">
        <f>IF(VLOOKUP(A249,General!B:AT,11,FALSE)=E249,1,0)</f>
        <v>1</v>
      </c>
      <c r="AK249" s="1">
        <f t="shared" si="20"/>
        <v>0</v>
      </c>
      <c r="AL249" s="1">
        <f t="shared" si="21"/>
        <v>1</v>
      </c>
      <c r="AM249" s="1">
        <f t="shared" si="22"/>
        <v>-450</v>
      </c>
      <c r="AN249" s="1">
        <f t="shared" si="23"/>
        <v>4800</v>
      </c>
      <c r="AO249" s="1">
        <f t="shared" si="18"/>
        <v>1</v>
      </c>
      <c r="AP249" s="1">
        <f t="shared" si="19"/>
        <v>0</v>
      </c>
      <c r="AQ249" s="1">
        <f>IF(IF(Y249&gt;AA249,VLOOKUP(A249,General!B:AT,11,FALSE),VLOOKUP(A249,General!B:AT,12,FALSE))=AI249,1,0)</f>
        <v>0</v>
      </c>
      <c r="AR249" s="1">
        <f>IF(VLOOKUP(A249,General!B:AT,11,FALSE)=E249,Y249-AA249,AA249-Y249)</f>
        <v>-450</v>
      </c>
      <c r="AS249" s="1">
        <f>IF(IF(Z249&gt;AB249,VLOOKUP(A249,General!B:AT,11,FALSE),VLOOKUP(A249,General!B:AT,12,FALSE))=AI249,1,0)</f>
        <v>1</v>
      </c>
      <c r="AT249" s="1">
        <f>IF(VLOOKUP(A249,General!B:AT,11,FALSE)=E249,Z249-AB249,AB249-Z249)</f>
        <v>4800</v>
      </c>
    </row>
    <row r="250" spans="1:46" ht="15" customHeight="1" x14ac:dyDescent="0.2">
      <c r="A250" s="1" t="s">
        <v>332</v>
      </c>
      <c r="B250" s="1">
        <v>20</v>
      </c>
      <c r="C250" s="1">
        <v>296441</v>
      </c>
      <c r="D250" s="1">
        <v>115.020263671875</v>
      </c>
      <c r="E250" s="1" t="s">
        <v>63</v>
      </c>
      <c r="F250" s="1" t="s">
        <v>319</v>
      </c>
      <c r="G250" s="1" t="s">
        <v>324</v>
      </c>
      <c r="H250" s="1" t="s">
        <v>320</v>
      </c>
      <c r="I250" s="1" t="s">
        <v>319</v>
      </c>
      <c r="J250" s="1" t="s">
        <v>63</v>
      </c>
      <c r="K250" s="1">
        <v>6</v>
      </c>
      <c r="L250" s="1">
        <v>1</v>
      </c>
      <c r="M250" s="1">
        <v>1</v>
      </c>
      <c r="N250" s="1">
        <v>1</v>
      </c>
      <c r="O250" s="1">
        <v>0</v>
      </c>
      <c r="P250" s="1">
        <v>0</v>
      </c>
      <c r="Q250" s="1">
        <v>2</v>
      </c>
      <c r="R250" s="1">
        <v>0</v>
      </c>
      <c r="S250" s="1">
        <v>92.1</v>
      </c>
      <c r="T250" s="1">
        <v>914</v>
      </c>
      <c r="U250" s="1">
        <v>7</v>
      </c>
      <c r="V250" s="1">
        <v>0</v>
      </c>
      <c r="W250" s="1">
        <v>1</v>
      </c>
      <c r="X250" s="1">
        <v>0</v>
      </c>
      <c r="Y250" s="1">
        <v>10050</v>
      </c>
      <c r="Z250" s="1">
        <v>25500</v>
      </c>
      <c r="AA250" s="1">
        <v>26250</v>
      </c>
      <c r="AB250" s="1">
        <v>3550</v>
      </c>
      <c r="AC250" s="1">
        <v>5</v>
      </c>
      <c r="AD250" s="1">
        <v>2</v>
      </c>
      <c r="AE250" s="1">
        <v>3</v>
      </c>
      <c r="AF250" s="1">
        <v>0</v>
      </c>
      <c r="AG250" s="1">
        <v>1</v>
      </c>
      <c r="AH250" s="1">
        <v>1</v>
      </c>
      <c r="AI250" s="30" t="str">
        <f>VLOOKUP(A250,General!B:AT,19,FALSE)</f>
        <v>Ninjas in Pyjamas</v>
      </c>
      <c r="AJ250" s="1">
        <f>IF(VLOOKUP(A250,General!B:AT,11,FALSE)=E250,1,0)</f>
        <v>1</v>
      </c>
      <c r="AK250" s="1">
        <f t="shared" si="20"/>
        <v>0</v>
      </c>
      <c r="AL250" s="1">
        <f t="shared" si="21"/>
        <v>1</v>
      </c>
      <c r="AM250" s="1">
        <f t="shared" si="22"/>
        <v>-16200</v>
      </c>
      <c r="AN250" s="1">
        <f t="shared" si="23"/>
        <v>21950</v>
      </c>
      <c r="AO250" s="1">
        <f t="shared" si="18"/>
        <v>1</v>
      </c>
      <c r="AP250" s="1">
        <f t="shared" si="19"/>
        <v>0</v>
      </c>
      <c r="AQ250" s="1">
        <f>IF(IF(Y250&gt;AA250,VLOOKUP(A250,General!B:AT,11,FALSE),VLOOKUP(A250,General!B:AT,12,FALSE))=AI250,1,0)</f>
        <v>0</v>
      </c>
      <c r="AR250" s="1">
        <f>IF(VLOOKUP(A250,General!B:AT,11,FALSE)=E250,Y250-AA250,AA250-Y250)</f>
        <v>-16200</v>
      </c>
      <c r="AS250" s="1">
        <f>IF(IF(Z250&gt;AB250,VLOOKUP(A250,General!B:AT,11,FALSE),VLOOKUP(A250,General!B:AT,12,FALSE))=AI250,1,0)</f>
        <v>1</v>
      </c>
      <c r="AT250" s="1">
        <f>IF(VLOOKUP(A250,General!B:AT,11,FALSE)=E250,Z250-AB250,AB250-Z250)</f>
        <v>21950</v>
      </c>
    </row>
    <row r="251" spans="1:46" ht="15" customHeight="1" x14ac:dyDescent="0.2">
      <c r="A251" s="1" t="s">
        <v>332</v>
      </c>
      <c r="B251" s="1">
        <v>21</v>
      </c>
      <c r="C251" s="1">
        <v>311163</v>
      </c>
      <c r="D251" s="1">
        <v>100.4658203125</v>
      </c>
      <c r="E251" s="1" t="s">
        <v>63</v>
      </c>
      <c r="F251" s="1" t="s">
        <v>319</v>
      </c>
      <c r="G251" s="1" t="s">
        <v>324</v>
      </c>
      <c r="H251" s="1" t="s">
        <v>320</v>
      </c>
      <c r="I251" s="1" t="s">
        <v>319</v>
      </c>
      <c r="J251" s="1" t="s">
        <v>63</v>
      </c>
      <c r="K251" s="1">
        <v>7</v>
      </c>
      <c r="L251" s="1">
        <v>3</v>
      </c>
      <c r="M251" s="1">
        <v>0</v>
      </c>
      <c r="N251" s="1">
        <v>0</v>
      </c>
      <c r="O251" s="1">
        <v>1</v>
      </c>
      <c r="P251" s="1">
        <v>0</v>
      </c>
      <c r="Q251" s="1">
        <v>1</v>
      </c>
      <c r="R251" s="1">
        <v>0</v>
      </c>
      <c r="S251" s="1">
        <v>113</v>
      </c>
      <c r="T251" s="1">
        <v>1107</v>
      </c>
      <c r="U251" s="1">
        <v>23</v>
      </c>
      <c r="V251" s="1">
        <v>0</v>
      </c>
      <c r="W251" s="1">
        <v>1</v>
      </c>
      <c r="X251" s="1">
        <v>0</v>
      </c>
      <c r="Y251" s="1">
        <v>19200</v>
      </c>
      <c r="Z251" s="1">
        <v>25600</v>
      </c>
      <c r="AA251" s="1">
        <v>37700</v>
      </c>
      <c r="AB251" s="1">
        <v>4450</v>
      </c>
      <c r="AC251" s="1">
        <v>11</v>
      </c>
      <c r="AD251" s="1">
        <v>5</v>
      </c>
      <c r="AE251" s="1">
        <v>2</v>
      </c>
      <c r="AF251" s="1">
        <v>0</v>
      </c>
      <c r="AG251" s="1">
        <v>4</v>
      </c>
      <c r="AH251" s="1">
        <v>0</v>
      </c>
      <c r="AI251" s="30" t="str">
        <f>VLOOKUP(A251,General!B:AT,19,FALSE)</f>
        <v>Ninjas in Pyjamas</v>
      </c>
      <c r="AJ251" s="1">
        <f>IF(VLOOKUP(A251,General!B:AT,11,FALSE)=E251,1,0)</f>
        <v>1</v>
      </c>
      <c r="AK251" s="1">
        <f t="shared" si="20"/>
        <v>0</v>
      </c>
      <c r="AL251" s="1">
        <f t="shared" si="21"/>
        <v>1</v>
      </c>
      <c r="AM251" s="1">
        <f t="shared" si="22"/>
        <v>-18500</v>
      </c>
      <c r="AN251" s="1">
        <f t="shared" si="23"/>
        <v>21150</v>
      </c>
      <c r="AO251" s="1">
        <f t="shared" si="18"/>
        <v>1</v>
      </c>
      <c r="AP251" s="1">
        <f t="shared" si="19"/>
        <v>0</v>
      </c>
      <c r="AQ251" s="1">
        <f>IF(IF(Y251&gt;AA251,VLOOKUP(A251,General!B:AT,11,FALSE),VLOOKUP(A251,General!B:AT,12,FALSE))=AI251,1,0)</f>
        <v>0</v>
      </c>
      <c r="AR251" s="1">
        <f>IF(VLOOKUP(A251,General!B:AT,11,FALSE)=E251,Y251-AA251,AA251-Y251)</f>
        <v>-18500</v>
      </c>
      <c r="AS251" s="1">
        <f>IF(IF(Z251&gt;AB251,VLOOKUP(A251,General!B:AT,11,FALSE),VLOOKUP(A251,General!B:AT,12,FALSE))=AI251,1,0)</f>
        <v>1</v>
      </c>
      <c r="AT251" s="1">
        <f>IF(VLOOKUP(A251,General!B:AT,11,FALSE)=E251,Z251-AB251,AB251-Z251)</f>
        <v>21150</v>
      </c>
    </row>
    <row r="252" spans="1:46" ht="15" customHeight="1" x14ac:dyDescent="0.2">
      <c r="A252" s="1" t="s">
        <v>332</v>
      </c>
      <c r="B252" s="1">
        <v>22</v>
      </c>
      <c r="C252" s="1">
        <v>324023</v>
      </c>
      <c r="D252" s="1">
        <v>92.18701171875</v>
      </c>
      <c r="E252" s="1" t="s">
        <v>63</v>
      </c>
      <c r="F252" s="1" t="s">
        <v>319</v>
      </c>
      <c r="G252" s="1" t="s">
        <v>324</v>
      </c>
      <c r="H252" s="1" t="s">
        <v>322</v>
      </c>
      <c r="K252" s="1">
        <v>7</v>
      </c>
      <c r="L252" s="1">
        <v>3</v>
      </c>
      <c r="M252" s="1">
        <v>2</v>
      </c>
      <c r="N252" s="1">
        <v>0</v>
      </c>
      <c r="O252" s="1">
        <v>0</v>
      </c>
      <c r="P252" s="1">
        <v>0</v>
      </c>
      <c r="Q252" s="1">
        <v>3</v>
      </c>
      <c r="R252" s="1">
        <v>0</v>
      </c>
      <c r="S252" s="1">
        <v>115.1</v>
      </c>
      <c r="T252" s="1">
        <v>890</v>
      </c>
      <c r="U252" s="1">
        <v>133</v>
      </c>
      <c r="V252" s="1">
        <v>1</v>
      </c>
      <c r="W252" s="1">
        <v>1</v>
      </c>
      <c r="X252" s="1">
        <v>0</v>
      </c>
      <c r="Y252" s="1">
        <v>29450</v>
      </c>
      <c r="Z252" s="1">
        <v>26500</v>
      </c>
      <c r="AA252" s="1">
        <v>48550</v>
      </c>
      <c r="AB252" s="1">
        <v>29150</v>
      </c>
      <c r="AC252" s="1">
        <v>10</v>
      </c>
      <c r="AD252" s="1">
        <v>8</v>
      </c>
      <c r="AE252" s="1">
        <v>4</v>
      </c>
      <c r="AF252" s="1">
        <v>0</v>
      </c>
      <c r="AG252" s="1">
        <v>4</v>
      </c>
      <c r="AH252" s="1">
        <v>3</v>
      </c>
      <c r="AI252" s="30" t="str">
        <f>VLOOKUP(A252,General!B:AT,19,FALSE)</f>
        <v>Ninjas in Pyjamas</v>
      </c>
      <c r="AJ252" s="1">
        <f>IF(VLOOKUP(A252,General!B:AT,11,FALSE)=E252,1,0)</f>
        <v>1</v>
      </c>
      <c r="AK252" s="1">
        <f t="shared" si="20"/>
        <v>0</v>
      </c>
      <c r="AL252" s="1">
        <f t="shared" si="21"/>
        <v>0</v>
      </c>
      <c r="AM252" s="1">
        <f t="shared" si="22"/>
        <v>-19100</v>
      </c>
      <c r="AN252" s="1">
        <f t="shared" si="23"/>
        <v>-2650</v>
      </c>
      <c r="AO252" s="1">
        <f t="shared" si="18"/>
        <v>1</v>
      </c>
      <c r="AP252" s="1">
        <f t="shared" si="19"/>
        <v>0</v>
      </c>
      <c r="AQ252" s="1">
        <f>IF(IF(Y252&gt;AA252,VLOOKUP(A252,General!B:AT,11,FALSE),VLOOKUP(A252,General!B:AT,12,FALSE))=AI252,1,0)</f>
        <v>0</v>
      </c>
      <c r="AR252" s="1">
        <f>IF(VLOOKUP(A252,General!B:AT,11,FALSE)=E252,Y252-AA252,AA252-Y252)</f>
        <v>-19100</v>
      </c>
      <c r="AS252" s="1">
        <f>IF(IF(Z252&gt;AB252,VLOOKUP(A252,General!B:AT,11,FALSE),VLOOKUP(A252,General!B:AT,12,FALSE))=AI252,1,0)</f>
        <v>0</v>
      </c>
      <c r="AT252" s="1">
        <f>IF(VLOOKUP(A252,General!B:AT,11,FALSE)=E252,Z252-AB252,AB252-Z252)</f>
        <v>-2650</v>
      </c>
    </row>
    <row r="253" spans="1:46" ht="15" customHeight="1" x14ac:dyDescent="0.2">
      <c r="A253" s="1" t="s">
        <v>332</v>
      </c>
      <c r="B253" s="1">
        <v>23</v>
      </c>
      <c r="C253" s="1">
        <v>335833</v>
      </c>
      <c r="D253" s="1">
        <v>218.005859375</v>
      </c>
      <c r="E253" s="1" t="s">
        <v>70</v>
      </c>
      <c r="F253" s="1" t="s">
        <v>315</v>
      </c>
      <c r="G253" s="1" t="s">
        <v>316</v>
      </c>
      <c r="H253" s="1" t="s">
        <v>318</v>
      </c>
      <c r="I253" s="1" t="s">
        <v>319</v>
      </c>
      <c r="J253" s="1" t="s">
        <v>63</v>
      </c>
      <c r="K253" s="1">
        <v>7</v>
      </c>
      <c r="L253" s="1">
        <v>3</v>
      </c>
      <c r="M253" s="1">
        <v>2</v>
      </c>
      <c r="N253" s="1">
        <v>0</v>
      </c>
      <c r="O253" s="1">
        <v>0</v>
      </c>
      <c r="P253" s="1">
        <v>0</v>
      </c>
      <c r="Q253" s="1">
        <v>2</v>
      </c>
      <c r="R253" s="1">
        <v>0</v>
      </c>
      <c r="S253" s="1">
        <v>97.4</v>
      </c>
      <c r="T253" s="1">
        <v>888</v>
      </c>
      <c r="U253" s="1">
        <v>86</v>
      </c>
      <c r="V253" s="1">
        <v>0</v>
      </c>
      <c r="W253" s="1">
        <v>0</v>
      </c>
      <c r="X253" s="1">
        <v>0</v>
      </c>
      <c r="Y253" s="1">
        <v>19200</v>
      </c>
      <c r="Z253" s="1">
        <v>27250</v>
      </c>
      <c r="AA253" s="1">
        <v>54250</v>
      </c>
      <c r="AB253" s="1">
        <v>10950</v>
      </c>
      <c r="AC253" s="1">
        <v>9</v>
      </c>
      <c r="AD253" s="1">
        <v>4</v>
      </c>
      <c r="AE253" s="1">
        <v>1</v>
      </c>
      <c r="AF253" s="1">
        <v>0</v>
      </c>
      <c r="AG253" s="1">
        <v>3</v>
      </c>
      <c r="AH253" s="1">
        <v>1</v>
      </c>
      <c r="AI253" s="30" t="str">
        <f>VLOOKUP(A253,General!B:AT,19,FALSE)</f>
        <v>Ninjas in Pyjamas</v>
      </c>
      <c r="AJ253" s="1">
        <f>IF(VLOOKUP(A253,General!B:AT,11,FALSE)=E253,1,0)</f>
        <v>0</v>
      </c>
      <c r="AK253" s="1">
        <f t="shared" si="20"/>
        <v>0</v>
      </c>
      <c r="AL253" s="1">
        <f t="shared" si="21"/>
        <v>1</v>
      </c>
      <c r="AM253" s="1">
        <f t="shared" si="22"/>
        <v>-35050</v>
      </c>
      <c r="AN253" s="1">
        <f t="shared" si="23"/>
        <v>16300</v>
      </c>
      <c r="AO253" s="1">
        <f t="shared" si="18"/>
        <v>0</v>
      </c>
      <c r="AP253" s="1">
        <f t="shared" si="19"/>
        <v>1</v>
      </c>
      <c r="AQ253" s="1">
        <f>IF(IF(Y253&gt;AA253,VLOOKUP(A253,General!B:AT,11,FALSE),VLOOKUP(A253,General!B:AT,12,FALSE))=AI253,1,0)</f>
        <v>0</v>
      </c>
      <c r="AR253" s="1">
        <f>IF(VLOOKUP(A253,General!B:AT,11,FALSE)=E253,Y253-AA253,AA253-Y253)</f>
        <v>35050</v>
      </c>
      <c r="AS253" s="1">
        <f>IF(IF(Z253&gt;AB253,VLOOKUP(A253,General!B:AT,11,FALSE),VLOOKUP(A253,General!B:AT,12,FALSE))=AI253,1,0)</f>
        <v>1</v>
      </c>
      <c r="AT253" s="1">
        <f>IF(VLOOKUP(A253,General!B:AT,11,FALSE)=E253,Z253-AB253,AB253-Z253)</f>
        <v>-16300</v>
      </c>
    </row>
    <row r="254" spans="1:46" ht="15" customHeight="1" x14ac:dyDescent="0.2">
      <c r="A254" s="1" t="s">
        <v>332</v>
      </c>
      <c r="B254" s="1">
        <v>24</v>
      </c>
      <c r="C254" s="1">
        <v>363722</v>
      </c>
      <c r="D254" s="1">
        <v>131.83642578125</v>
      </c>
      <c r="E254" s="1" t="s">
        <v>63</v>
      </c>
      <c r="F254" s="1" t="s">
        <v>319</v>
      </c>
      <c r="G254" s="1" t="s">
        <v>324</v>
      </c>
      <c r="H254" s="1" t="s">
        <v>322</v>
      </c>
      <c r="K254" s="1">
        <v>6</v>
      </c>
      <c r="L254" s="1">
        <v>3</v>
      </c>
      <c r="M254" s="1">
        <v>0</v>
      </c>
      <c r="N254" s="1">
        <v>1</v>
      </c>
      <c r="O254" s="1">
        <v>0</v>
      </c>
      <c r="P254" s="1">
        <v>0</v>
      </c>
      <c r="Q254" s="1">
        <v>0</v>
      </c>
      <c r="R254" s="1">
        <v>0</v>
      </c>
      <c r="S254" s="1">
        <v>102.2</v>
      </c>
      <c r="T254" s="1">
        <v>976</v>
      </c>
      <c r="U254" s="1">
        <v>46</v>
      </c>
      <c r="V254" s="1">
        <v>0</v>
      </c>
      <c r="W254" s="1">
        <v>1</v>
      </c>
      <c r="X254" s="1">
        <v>0</v>
      </c>
      <c r="Y254" s="1">
        <v>30750</v>
      </c>
      <c r="Z254" s="1">
        <v>23450</v>
      </c>
      <c r="AA254" s="1">
        <v>42700</v>
      </c>
      <c r="AB254" s="1">
        <v>30900</v>
      </c>
      <c r="AC254" s="1">
        <v>12</v>
      </c>
      <c r="AD254" s="1">
        <v>9</v>
      </c>
      <c r="AE254" s="1">
        <v>4</v>
      </c>
      <c r="AF254" s="1">
        <v>0</v>
      </c>
      <c r="AG254" s="1">
        <v>3</v>
      </c>
      <c r="AH254" s="1">
        <v>2</v>
      </c>
      <c r="AI254" s="30" t="str">
        <f>VLOOKUP(A254,General!B:AT,19,FALSE)</f>
        <v>Ninjas in Pyjamas</v>
      </c>
      <c r="AJ254" s="1">
        <f>IF(VLOOKUP(A254,General!B:AT,11,FALSE)=E254,1,0)</f>
        <v>1</v>
      </c>
      <c r="AK254" s="1">
        <f t="shared" si="20"/>
        <v>0</v>
      </c>
      <c r="AL254" s="1">
        <f t="shared" si="21"/>
        <v>0</v>
      </c>
      <c r="AM254" s="1">
        <f t="shared" si="22"/>
        <v>-11950</v>
      </c>
      <c r="AN254" s="1">
        <f t="shared" si="23"/>
        <v>-7450</v>
      </c>
      <c r="AO254" s="1">
        <f t="shared" si="18"/>
        <v>1</v>
      </c>
      <c r="AP254" s="1">
        <f t="shared" si="19"/>
        <v>0</v>
      </c>
      <c r="AQ254" s="1">
        <f>IF(IF(Y254&gt;AA254,VLOOKUP(A254,General!B:AT,11,FALSE),VLOOKUP(A254,General!B:AT,12,FALSE))=AI254,1,0)</f>
        <v>0</v>
      </c>
      <c r="AR254" s="1">
        <f>IF(VLOOKUP(A254,General!B:AT,11,FALSE)=E254,Y254-AA254,AA254-Y254)</f>
        <v>-11950</v>
      </c>
      <c r="AS254" s="1">
        <f>IF(IF(Z254&gt;AB254,VLOOKUP(A254,General!B:AT,11,FALSE),VLOOKUP(A254,General!B:AT,12,FALSE))=AI254,1,0)</f>
        <v>0</v>
      </c>
      <c r="AT254" s="1">
        <f>IF(VLOOKUP(A254,General!B:AT,11,FALSE)=E254,Z254-AB254,AB254-Z254)</f>
        <v>-7450</v>
      </c>
    </row>
    <row r="255" spans="1:46" ht="15" customHeight="1" x14ac:dyDescent="0.2">
      <c r="A255" s="1" t="s">
        <v>332</v>
      </c>
      <c r="B255" s="1">
        <v>25</v>
      </c>
      <c r="C255" s="1">
        <v>380599</v>
      </c>
      <c r="D255" s="1">
        <v>65.65234375</v>
      </c>
      <c r="E255" s="1" t="s">
        <v>63</v>
      </c>
      <c r="F255" s="1" t="s">
        <v>319</v>
      </c>
      <c r="G255" s="1" t="s">
        <v>324</v>
      </c>
      <c r="H255" s="1" t="s">
        <v>322</v>
      </c>
      <c r="K255" s="1">
        <v>7</v>
      </c>
      <c r="L255" s="1">
        <v>3</v>
      </c>
      <c r="M255" s="1">
        <v>2</v>
      </c>
      <c r="N255" s="1">
        <v>0</v>
      </c>
      <c r="O255" s="1">
        <v>0</v>
      </c>
      <c r="P255" s="1">
        <v>0</v>
      </c>
      <c r="Q255" s="1">
        <v>2</v>
      </c>
      <c r="R255" s="1">
        <v>0</v>
      </c>
      <c r="S255" s="1">
        <v>101.7</v>
      </c>
      <c r="T255" s="1">
        <v>920</v>
      </c>
      <c r="U255" s="1">
        <v>97</v>
      </c>
      <c r="V255" s="1">
        <v>0</v>
      </c>
      <c r="W255" s="1">
        <v>1</v>
      </c>
      <c r="X255" s="1">
        <v>0</v>
      </c>
      <c r="Y255" s="1">
        <v>22150</v>
      </c>
      <c r="Z255" s="1">
        <v>27550</v>
      </c>
      <c r="AA255" s="1">
        <v>35400</v>
      </c>
      <c r="AB255" s="1">
        <v>22550</v>
      </c>
      <c r="AC255" s="1">
        <v>2</v>
      </c>
      <c r="AD255" s="1">
        <v>4</v>
      </c>
      <c r="AE255" s="1">
        <v>2</v>
      </c>
      <c r="AF255" s="1">
        <v>0</v>
      </c>
      <c r="AG255" s="1">
        <v>2</v>
      </c>
      <c r="AH255" s="1">
        <v>2</v>
      </c>
      <c r="AI255" s="30" t="str">
        <f>VLOOKUP(A255,General!B:AT,19,FALSE)</f>
        <v>Ninjas in Pyjamas</v>
      </c>
      <c r="AJ255" s="1">
        <f>IF(VLOOKUP(A255,General!B:AT,11,FALSE)=E255,1,0)</f>
        <v>1</v>
      </c>
      <c r="AK255" s="1">
        <f t="shared" si="20"/>
        <v>0</v>
      </c>
      <c r="AL255" s="1">
        <f t="shared" si="21"/>
        <v>1</v>
      </c>
      <c r="AM255" s="1">
        <f t="shared" si="22"/>
        <v>-13250</v>
      </c>
      <c r="AN255" s="1">
        <f t="shared" si="23"/>
        <v>5000</v>
      </c>
      <c r="AO255" s="1">
        <f t="shared" si="18"/>
        <v>1</v>
      </c>
      <c r="AP255" s="1">
        <f t="shared" si="19"/>
        <v>0</v>
      </c>
      <c r="AQ255" s="1">
        <f>IF(IF(Y255&gt;AA255,VLOOKUP(A255,General!B:AT,11,FALSE),VLOOKUP(A255,General!B:AT,12,FALSE))=AI255,1,0)</f>
        <v>0</v>
      </c>
      <c r="AR255" s="1">
        <f>IF(VLOOKUP(A255,General!B:AT,11,FALSE)=E255,Y255-AA255,AA255-Y255)</f>
        <v>-13250</v>
      </c>
      <c r="AS255" s="1">
        <f>IF(IF(Z255&gt;AB255,VLOOKUP(A255,General!B:AT,11,FALSE),VLOOKUP(A255,General!B:AT,12,FALSE))=AI255,1,0)</f>
        <v>1</v>
      </c>
      <c r="AT255" s="1">
        <f>IF(VLOOKUP(A255,General!B:AT,11,FALSE)=E255,Z255-AB255,AB255-Z255)</f>
        <v>5000</v>
      </c>
    </row>
    <row r="256" spans="1:46" x14ac:dyDescent="0.2">
      <c r="A256" s="1" t="s">
        <v>333</v>
      </c>
      <c r="B256" s="1">
        <v>1</v>
      </c>
      <c r="C256" s="1">
        <v>1801</v>
      </c>
      <c r="D256" s="1">
        <v>92.910049438476605</v>
      </c>
      <c r="E256" s="1" t="s">
        <v>70</v>
      </c>
      <c r="F256" s="1" t="s">
        <v>315</v>
      </c>
      <c r="G256" s="1" t="s">
        <v>321</v>
      </c>
      <c r="H256" s="1" t="s">
        <v>317</v>
      </c>
      <c r="K256" s="1">
        <v>5</v>
      </c>
      <c r="L256" s="1">
        <v>1</v>
      </c>
      <c r="M256" s="1">
        <v>2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87.6</v>
      </c>
      <c r="T256" s="1">
        <v>796</v>
      </c>
      <c r="U256" s="1">
        <v>77</v>
      </c>
      <c r="V256" s="1">
        <v>0</v>
      </c>
      <c r="W256" s="1">
        <v>1</v>
      </c>
      <c r="X256" s="1">
        <v>1</v>
      </c>
      <c r="Y256" s="1">
        <v>4000</v>
      </c>
      <c r="Z256" s="1">
        <v>4400</v>
      </c>
      <c r="AA256" s="1">
        <v>4000</v>
      </c>
      <c r="AB256" s="1">
        <v>4300</v>
      </c>
      <c r="AC256" s="1">
        <v>2</v>
      </c>
      <c r="AD256" s="1">
        <v>1</v>
      </c>
      <c r="AE256" s="1">
        <v>0</v>
      </c>
      <c r="AF256" s="1">
        <v>0</v>
      </c>
      <c r="AG256" s="1">
        <v>0</v>
      </c>
      <c r="AH256" s="1">
        <v>0</v>
      </c>
      <c r="AI256" s="30" t="str">
        <f>VLOOKUP(A256,General!B:AT,19,FALSE)</f>
        <v>mousesports</v>
      </c>
      <c r="AJ256" s="1">
        <f>IF(VLOOKUP(A256,General!B:AT,11,FALSE)=E256,1,0)</f>
        <v>1</v>
      </c>
      <c r="AK256" s="1">
        <f t="shared" si="20"/>
        <v>0</v>
      </c>
      <c r="AL256" s="1">
        <f t="shared" si="21"/>
        <v>1</v>
      </c>
      <c r="AM256" s="1">
        <f t="shared" si="22"/>
        <v>0</v>
      </c>
      <c r="AN256" s="1">
        <f t="shared" si="23"/>
        <v>100</v>
      </c>
      <c r="AO256" s="1">
        <f t="shared" si="18"/>
        <v>1</v>
      </c>
      <c r="AP256" s="1">
        <f t="shared" si="19"/>
        <v>1</v>
      </c>
      <c r="AQ256" s="1">
        <f>IF(IF(Y256&gt;AA256,VLOOKUP(A256,General!B:AT,11,FALSE),VLOOKUP(A256,General!B:AT,12,FALSE))=AI256,1,0)</f>
        <v>0</v>
      </c>
      <c r="AR256" s="1">
        <f>IF(VLOOKUP(A256,General!B:AT,11,FALSE)=E256,Y256-AA256,AA256-Y256)</f>
        <v>0</v>
      </c>
      <c r="AS256" s="1">
        <f>IF(IF(Z256&gt;AB256,VLOOKUP(A256,General!B:AT,11,FALSE),VLOOKUP(A256,General!B:AT,12,FALSE))=AI256,1,0)</f>
        <v>1</v>
      </c>
      <c r="AT256" s="1">
        <f>IF(VLOOKUP(A256,General!B:AT,11,FALSE)=E256,Z256-AB256,AB256-Z256)</f>
        <v>100</v>
      </c>
    </row>
    <row r="257" spans="1:46" ht="15" customHeight="1" x14ac:dyDescent="0.2">
      <c r="A257" s="1" t="s">
        <v>333</v>
      </c>
      <c r="B257" s="1">
        <v>2</v>
      </c>
      <c r="C257" s="1">
        <v>13689</v>
      </c>
      <c r="D257" s="1">
        <v>102.98567199707</v>
      </c>
      <c r="E257" s="1" t="s">
        <v>70</v>
      </c>
      <c r="F257" s="1" t="s">
        <v>315</v>
      </c>
      <c r="G257" s="1" t="s">
        <v>316</v>
      </c>
      <c r="H257" s="1" t="s">
        <v>320</v>
      </c>
      <c r="I257" s="1" t="s">
        <v>319</v>
      </c>
      <c r="J257" s="1" t="s">
        <v>63</v>
      </c>
      <c r="K257" s="1">
        <v>8</v>
      </c>
      <c r="L257" s="1">
        <v>3</v>
      </c>
      <c r="M257" s="1">
        <v>1</v>
      </c>
      <c r="N257" s="1">
        <v>1</v>
      </c>
      <c r="O257" s="1">
        <v>0</v>
      </c>
      <c r="P257" s="1">
        <v>0</v>
      </c>
      <c r="Q257" s="1">
        <v>3</v>
      </c>
      <c r="R257" s="1">
        <v>0</v>
      </c>
      <c r="S257" s="1">
        <v>112.3</v>
      </c>
      <c r="T257" s="1">
        <v>1038</v>
      </c>
      <c r="U257" s="1">
        <v>85</v>
      </c>
      <c r="V257" s="1">
        <v>0</v>
      </c>
      <c r="W257" s="1">
        <v>0</v>
      </c>
      <c r="X257" s="1">
        <v>0</v>
      </c>
      <c r="Y257" s="1">
        <v>19900</v>
      </c>
      <c r="Z257" s="1">
        <v>20600</v>
      </c>
      <c r="AA257" s="1">
        <v>12000</v>
      </c>
      <c r="AB257" s="1">
        <v>1400</v>
      </c>
      <c r="AC257" s="1">
        <v>2</v>
      </c>
      <c r="AD257" s="1">
        <v>2</v>
      </c>
      <c r="AE257" s="1">
        <v>3</v>
      </c>
      <c r="AF257" s="1">
        <v>0</v>
      </c>
      <c r="AG257" s="1">
        <v>0</v>
      </c>
      <c r="AH257" s="1">
        <v>2</v>
      </c>
      <c r="AI257" s="30" t="str">
        <f>VLOOKUP(A257,General!B:AT,19,FALSE)</f>
        <v>mousesports</v>
      </c>
      <c r="AJ257" s="1">
        <f>IF(VLOOKUP(A257,General!B:AT,11,FALSE)=E257,1,0)</f>
        <v>1</v>
      </c>
      <c r="AK257" s="1">
        <f t="shared" si="20"/>
        <v>1</v>
      </c>
      <c r="AL257" s="1">
        <f t="shared" si="21"/>
        <v>1</v>
      </c>
      <c r="AM257" s="1">
        <f t="shared" si="22"/>
        <v>7900</v>
      </c>
      <c r="AN257" s="1">
        <f t="shared" si="23"/>
        <v>19200</v>
      </c>
      <c r="AO257" s="1">
        <f t="shared" si="18"/>
        <v>1</v>
      </c>
      <c r="AP257" s="1">
        <f t="shared" si="19"/>
        <v>1</v>
      </c>
      <c r="AQ257" s="1">
        <f>IF(IF(Y257&gt;AA257,VLOOKUP(A257,General!B:AT,11,FALSE),VLOOKUP(A257,General!B:AT,12,FALSE))=AI257,1,0)</f>
        <v>1</v>
      </c>
      <c r="AR257" s="1">
        <f>IF(VLOOKUP(A257,General!B:AT,11,FALSE)=E257,Y257-AA257,AA257-Y257)</f>
        <v>7900</v>
      </c>
      <c r="AS257" s="1">
        <f>IF(IF(Z257&gt;AB257,VLOOKUP(A257,General!B:AT,11,FALSE),VLOOKUP(A257,General!B:AT,12,FALSE))=AI257,1,0)</f>
        <v>1</v>
      </c>
      <c r="AT257" s="1">
        <f>IF(VLOOKUP(A257,General!B:AT,11,FALSE)=E257,Z257-AB257,AB257-Z257)</f>
        <v>19200</v>
      </c>
    </row>
    <row r="258" spans="1:46" ht="15" customHeight="1" x14ac:dyDescent="0.2">
      <c r="A258" s="1" t="s">
        <v>333</v>
      </c>
      <c r="B258" s="1">
        <v>3</v>
      </c>
      <c r="C258" s="1">
        <v>26871</v>
      </c>
      <c r="D258" s="1">
        <v>119.49935913085901</v>
      </c>
      <c r="E258" s="1" t="s">
        <v>63</v>
      </c>
      <c r="F258" s="1" t="s">
        <v>319</v>
      </c>
      <c r="G258" s="1" t="s">
        <v>324</v>
      </c>
      <c r="H258" s="1" t="s">
        <v>322</v>
      </c>
      <c r="K258" s="1">
        <v>8</v>
      </c>
      <c r="L258" s="1">
        <v>4</v>
      </c>
      <c r="M258" s="1">
        <v>2</v>
      </c>
      <c r="N258" s="1">
        <v>0</v>
      </c>
      <c r="O258" s="1">
        <v>0</v>
      </c>
      <c r="P258" s="1">
        <v>0</v>
      </c>
      <c r="Q258" s="1">
        <v>1</v>
      </c>
      <c r="R258" s="1">
        <v>0</v>
      </c>
      <c r="S258" s="1">
        <v>118</v>
      </c>
      <c r="T258" s="1">
        <v>1024</v>
      </c>
      <c r="U258" s="1">
        <v>148</v>
      </c>
      <c r="V258" s="1">
        <v>0</v>
      </c>
      <c r="W258" s="1">
        <v>0</v>
      </c>
      <c r="X258" s="1">
        <v>0</v>
      </c>
      <c r="Y258" s="1">
        <v>20400</v>
      </c>
      <c r="Z258" s="1">
        <v>24100</v>
      </c>
      <c r="AA258" s="1">
        <v>21200</v>
      </c>
      <c r="AB258" s="1">
        <v>21800</v>
      </c>
      <c r="AC258" s="1">
        <v>8</v>
      </c>
      <c r="AD258" s="1">
        <v>6</v>
      </c>
      <c r="AE258" s="1">
        <v>3</v>
      </c>
      <c r="AF258" s="1">
        <v>0</v>
      </c>
      <c r="AG258" s="1">
        <v>1</v>
      </c>
      <c r="AH258" s="1">
        <v>1</v>
      </c>
      <c r="AI258" s="30" t="str">
        <f>VLOOKUP(A258,General!B:AT,19,FALSE)</f>
        <v>mousesports</v>
      </c>
      <c r="AJ258" s="1">
        <f>IF(VLOOKUP(A258,General!B:AT,11,FALSE)=E258,1,0)</f>
        <v>0</v>
      </c>
      <c r="AK258" s="1">
        <f t="shared" si="20"/>
        <v>0</v>
      </c>
      <c r="AL258" s="1">
        <f t="shared" si="21"/>
        <v>1</v>
      </c>
      <c r="AM258" s="1">
        <f t="shared" si="22"/>
        <v>-800</v>
      </c>
      <c r="AN258" s="1">
        <f t="shared" si="23"/>
        <v>2300</v>
      </c>
      <c r="AO258" s="1">
        <f t="shared" ref="AO258:AO321" si="24">IF(AI258=E258,1,0)</f>
        <v>0</v>
      </c>
      <c r="AP258" s="1">
        <f t="shared" ref="AP258:AP321" si="25">IF(F258="CT",1,0)</f>
        <v>0</v>
      </c>
      <c r="AQ258" s="1">
        <f>IF(IF(Y258&gt;AA258,VLOOKUP(A258,General!B:AT,11,FALSE),VLOOKUP(A258,General!B:AT,12,FALSE))=AI258,1,0)</f>
        <v>0</v>
      </c>
      <c r="AR258" s="1">
        <f>IF(VLOOKUP(A258,General!B:AT,11,FALSE)=E258,Y258-AA258,AA258-Y258)</f>
        <v>800</v>
      </c>
      <c r="AS258" s="1">
        <f>IF(IF(Z258&gt;AB258,VLOOKUP(A258,General!B:AT,11,FALSE),VLOOKUP(A258,General!B:AT,12,FALSE))=AI258,1,0)</f>
        <v>1</v>
      </c>
      <c r="AT258" s="1">
        <f>IF(VLOOKUP(A258,General!B:AT,11,FALSE)=E258,Z258-AB258,AB258-Z258)</f>
        <v>-2300</v>
      </c>
    </row>
    <row r="259" spans="1:46" ht="15" customHeight="1" x14ac:dyDescent="0.2">
      <c r="A259" s="1" t="s">
        <v>333</v>
      </c>
      <c r="B259" s="1">
        <v>4</v>
      </c>
      <c r="C259" s="1">
        <v>42169</v>
      </c>
      <c r="D259" s="1">
        <v>125.74969482421901</v>
      </c>
      <c r="E259" s="1" t="s">
        <v>63</v>
      </c>
      <c r="F259" s="1" t="s">
        <v>319</v>
      </c>
      <c r="G259" s="1" t="s">
        <v>324</v>
      </c>
      <c r="H259" s="1" t="s">
        <v>323</v>
      </c>
      <c r="I259" s="1" t="s">
        <v>315</v>
      </c>
      <c r="J259" s="1" t="s">
        <v>70</v>
      </c>
      <c r="K259" s="1">
        <v>9</v>
      </c>
      <c r="L259" s="1">
        <v>2</v>
      </c>
      <c r="M259" s="1">
        <v>0</v>
      </c>
      <c r="N259" s="1">
        <v>1</v>
      </c>
      <c r="O259" s="1">
        <v>1</v>
      </c>
      <c r="P259" s="1">
        <v>0</v>
      </c>
      <c r="Q259" s="1">
        <v>0</v>
      </c>
      <c r="R259" s="1">
        <v>0</v>
      </c>
      <c r="S259" s="1">
        <v>147</v>
      </c>
      <c r="T259" s="1">
        <v>1388</v>
      </c>
      <c r="U259" s="1">
        <v>82</v>
      </c>
      <c r="V259" s="1">
        <v>0</v>
      </c>
      <c r="W259" s="1">
        <v>1</v>
      </c>
      <c r="X259" s="1">
        <v>0</v>
      </c>
      <c r="Y259" s="1">
        <v>12700</v>
      </c>
      <c r="Z259" s="1">
        <v>11950</v>
      </c>
      <c r="AA259" s="1">
        <v>18150</v>
      </c>
      <c r="AB259" s="1">
        <v>23050</v>
      </c>
      <c r="AC259" s="1">
        <v>7</v>
      </c>
      <c r="AD259" s="1">
        <v>7</v>
      </c>
      <c r="AE259" s="1">
        <v>3</v>
      </c>
      <c r="AF259" s="1">
        <v>0</v>
      </c>
      <c r="AG259" s="1">
        <v>3</v>
      </c>
      <c r="AH259" s="1">
        <v>1</v>
      </c>
      <c r="AI259" s="30" t="str">
        <f>VLOOKUP(A259,General!B:AT,19,FALSE)</f>
        <v>mousesports</v>
      </c>
      <c r="AJ259" s="1">
        <f>IF(VLOOKUP(A259,General!B:AT,11,FALSE)=E259,1,0)</f>
        <v>0</v>
      </c>
      <c r="AK259" s="1">
        <f t="shared" ref="AK259:AK322" si="26">IF(Y259&gt;AA259,1,0)</f>
        <v>0</v>
      </c>
      <c r="AL259" s="1">
        <f t="shared" ref="AL259:AL322" si="27">IF(Z259&gt;AB259,1,0)</f>
        <v>0</v>
      </c>
      <c r="AM259" s="1">
        <f t="shared" ref="AM259:AM322" si="28">Y259-AA259</f>
        <v>-5450</v>
      </c>
      <c r="AN259" s="1">
        <f t="shared" ref="AN259:AN322" si="29">Z259-AB259</f>
        <v>-11100</v>
      </c>
      <c r="AO259" s="1">
        <f t="shared" si="24"/>
        <v>0</v>
      </c>
      <c r="AP259" s="1">
        <f t="shared" si="25"/>
        <v>0</v>
      </c>
      <c r="AQ259" s="1">
        <f>IF(IF(Y259&gt;AA259,VLOOKUP(A259,General!B:AT,11,FALSE),VLOOKUP(A259,General!B:AT,12,FALSE))=AI259,1,0)</f>
        <v>0</v>
      </c>
      <c r="AR259" s="1">
        <f>IF(VLOOKUP(A259,General!B:AT,11,FALSE)=E259,Y259-AA259,AA259-Y259)</f>
        <v>5450</v>
      </c>
      <c r="AS259" s="1">
        <f>IF(IF(Z259&gt;AB259,VLOOKUP(A259,General!B:AT,11,FALSE),VLOOKUP(A259,General!B:AT,12,FALSE))=AI259,1,0)</f>
        <v>0</v>
      </c>
      <c r="AT259" s="1">
        <f>IF(VLOOKUP(A259,General!B:AT,11,FALSE)=E259,Z259-AB259,AB259-Z259)</f>
        <v>11100</v>
      </c>
    </row>
    <row r="260" spans="1:46" ht="15" customHeight="1" x14ac:dyDescent="0.2">
      <c r="A260" s="1" t="s">
        <v>333</v>
      </c>
      <c r="B260" s="1">
        <v>5</v>
      </c>
      <c r="C260" s="1">
        <v>58268</v>
      </c>
      <c r="D260" s="1">
        <v>114.250366210938</v>
      </c>
      <c r="E260" s="1" t="s">
        <v>63</v>
      </c>
      <c r="F260" s="1" t="s">
        <v>319</v>
      </c>
      <c r="G260" s="1" t="s">
        <v>324</v>
      </c>
      <c r="H260" s="1" t="s">
        <v>323</v>
      </c>
      <c r="I260" s="1" t="s">
        <v>315</v>
      </c>
      <c r="J260" s="1" t="s">
        <v>70</v>
      </c>
      <c r="K260" s="1">
        <v>5</v>
      </c>
      <c r="L260" s="1">
        <v>5</v>
      </c>
      <c r="M260" s="1">
        <v>0</v>
      </c>
      <c r="N260" s="1">
        <v>0</v>
      </c>
      <c r="O260" s="1">
        <v>0</v>
      </c>
      <c r="P260" s="1">
        <v>0</v>
      </c>
      <c r="Q260" s="1">
        <v>1</v>
      </c>
      <c r="R260" s="1">
        <v>0</v>
      </c>
      <c r="S260" s="1">
        <v>110.4</v>
      </c>
      <c r="T260" s="1">
        <v>995</v>
      </c>
      <c r="U260" s="1">
        <v>109</v>
      </c>
      <c r="V260" s="1">
        <v>0</v>
      </c>
      <c r="W260" s="1">
        <v>0</v>
      </c>
      <c r="X260" s="1">
        <v>0</v>
      </c>
      <c r="Y260" s="1">
        <v>11650</v>
      </c>
      <c r="Z260" s="1">
        <v>11850</v>
      </c>
      <c r="AA260" s="1">
        <v>21550</v>
      </c>
      <c r="AB260" s="1">
        <v>22250</v>
      </c>
      <c r="AC260" s="1">
        <v>7</v>
      </c>
      <c r="AD260" s="1">
        <v>5</v>
      </c>
      <c r="AE260" s="1">
        <v>4</v>
      </c>
      <c r="AF260" s="1">
        <v>0</v>
      </c>
      <c r="AG260" s="1">
        <v>3</v>
      </c>
      <c r="AH260" s="1">
        <v>0</v>
      </c>
      <c r="AI260" s="30" t="str">
        <f>VLOOKUP(A260,General!B:AT,19,FALSE)</f>
        <v>mousesports</v>
      </c>
      <c r="AJ260" s="1">
        <f>IF(VLOOKUP(A260,General!B:AT,11,FALSE)=E260,1,0)</f>
        <v>0</v>
      </c>
      <c r="AK260" s="1">
        <f t="shared" si="26"/>
        <v>0</v>
      </c>
      <c r="AL260" s="1">
        <f t="shared" si="27"/>
        <v>0</v>
      </c>
      <c r="AM260" s="1">
        <f t="shared" si="28"/>
        <v>-9900</v>
      </c>
      <c r="AN260" s="1">
        <f t="shared" si="29"/>
        <v>-10400</v>
      </c>
      <c r="AO260" s="1">
        <f t="shared" si="24"/>
        <v>0</v>
      </c>
      <c r="AP260" s="1">
        <f t="shared" si="25"/>
        <v>0</v>
      </c>
      <c r="AQ260" s="1">
        <f>IF(IF(Y260&gt;AA260,VLOOKUP(A260,General!B:AT,11,FALSE),VLOOKUP(A260,General!B:AT,12,FALSE))=AI260,1,0)</f>
        <v>0</v>
      </c>
      <c r="AR260" s="1">
        <f>IF(VLOOKUP(A260,General!B:AT,11,FALSE)=E260,Y260-AA260,AA260-Y260)</f>
        <v>9900</v>
      </c>
      <c r="AS260" s="1">
        <f>IF(IF(Z260&gt;AB260,VLOOKUP(A260,General!B:AT,11,FALSE),VLOOKUP(A260,General!B:AT,12,FALSE))=AI260,1,0)</f>
        <v>0</v>
      </c>
      <c r="AT260" s="1">
        <f>IF(VLOOKUP(A260,General!B:AT,11,FALSE)=E260,Z260-AB260,AB260-Z260)</f>
        <v>10400</v>
      </c>
    </row>
    <row r="261" spans="1:46" ht="15" customHeight="1" x14ac:dyDescent="0.2">
      <c r="A261" s="1" t="s">
        <v>333</v>
      </c>
      <c r="B261" s="1">
        <v>6</v>
      </c>
      <c r="C261" s="1">
        <v>72894</v>
      </c>
      <c r="D261" s="1">
        <v>100.396362304688</v>
      </c>
      <c r="E261" s="1" t="s">
        <v>63</v>
      </c>
      <c r="F261" s="1" t="s">
        <v>319</v>
      </c>
      <c r="G261" s="1" t="s">
        <v>324</v>
      </c>
      <c r="H261" s="1" t="s">
        <v>320</v>
      </c>
      <c r="I261" s="1" t="s">
        <v>315</v>
      </c>
      <c r="J261" s="1" t="s">
        <v>70</v>
      </c>
      <c r="K261" s="1">
        <v>6</v>
      </c>
      <c r="L261" s="1">
        <v>2</v>
      </c>
      <c r="M261" s="1">
        <v>2</v>
      </c>
      <c r="N261" s="1">
        <v>0</v>
      </c>
      <c r="O261" s="1">
        <v>0</v>
      </c>
      <c r="P261" s="1">
        <v>0</v>
      </c>
      <c r="Q261" s="1">
        <v>2</v>
      </c>
      <c r="R261" s="1">
        <v>0</v>
      </c>
      <c r="S261" s="1">
        <v>78.900000000000006</v>
      </c>
      <c r="T261" s="1">
        <v>776</v>
      </c>
      <c r="U261" s="1">
        <v>13</v>
      </c>
      <c r="V261" s="1">
        <v>0</v>
      </c>
      <c r="W261" s="1">
        <v>1</v>
      </c>
      <c r="X261" s="1">
        <v>0</v>
      </c>
      <c r="Y261" s="1">
        <v>12500</v>
      </c>
      <c r="Z261" s="1">
        <v>2000</v>
      </c>
      <c r="AA261" s="1">
        <v>22050</v>
      </c>
      <c r="AB261" s="1">
        <v>23250</v>
      </c>
      <c r="AC261" s="1">
        <v>4</v>
      </c>
      <c r="AD261" s="1">
        <v>4</v>
      </c>
      <c r="AE261" s="1">
        <v>3</v>
      </c>
      <c r="AF261" s="1">
        <v>0</v>
      </c>
      <c r="AG261" s="1">
        <v>5</v>
      </c>
      <c r="AH261" s="1">
        <v>0</v>
      </c>
      <c r="AI261" s="30" t="str">
        <f>VLOOKUP(A261,General!B:AT,19,FALSE)</f>
        <v>mousesports</v>
      </c>
      <c r="AJ261" s="1">
        <f>IF(VLOOKUP(A261,General!B:AT,11,FALSE)=E261,1,0)</f>
        <v>0</v>
      </c>
      <c r="AK261" s="1">
        <f t="shared" si="26"/>
        <v>0</v>
      </c>
      <c r="AL261" s="1">
        <f t="shared" si="27"/>
        <v>0</v>
      </c>
      <c r="AM261" s="1">
        <f t="shared" si="28"/>
        <v>-9550</v>
      </c>
      <c r="AN261" s="1">
        <f t="shared" si="29"/>
        <v>-21250</v>
      </c>
      <c r="AO261" s="1">
        <f t="shared" si="24"/>
        <v>0</v>
      </c>
      <c r="AP261" s="1">
        <f t="shared" si="25"/>
        <v>0</v>
      </c>
      <c r="AQ261" s="1">
        <f>IF(IF(Y261&gt;AA261,VLOOKUP(A261,General!B:AT,11,FALSE),VLOOKUP(A261,General!B:AT,12,FALSE))=AI261,1,0)</f>
        <v>0</v>
      </c>
      <c r="AR261" s="1">
        <f>IF(VLOOKUP(A261,General!B:AT,11,FALSE)=E261,Y261-AA261,AA261-Y261)</f>
        <v>9550</v>
      </c>
      <c r="AS261" s="1">
        <f>IF(IF(Z261&gt;AB261,VLOOKUP(A261,General!B:AT,11,FALSE),VLOOKUP(A261,General!B:AT,12,FALSE))=AI261,1,0)</f>
        <v>0</v>
      </c>
      <c r="AT261" s="1">
        <f>IF(VLOOKUP(A261,General!B:AT,11,FALSE)=E261,Z261-AB261,AB261-Z261)</f>
        <v>21250</v>
      </c>
    </row>
    <row r="262" spans="1:46" ht="15" customHeight="1" x14ac:dyDescent="0.2">
      <c r="A262" s="1" t="s">
        <v>333</v>
      </c>
      <c r="B262" s="1">
        <v>7</v>
      </c>
      <c r="C262" s="1">
        <v>85745</v>
      </c>
      <c r="D262" s="1">
        <v>137.39764404296901</v>
      </c>
      <c r="E262" s="1" t="s">
        <v>63</v>
      </c>
      <c r="F262" s="1" t="s">
        <v>319</v>
      </c>
      <c r="G262" s="1" t="s">
        <v>324</v>
      </c>
      <c r="H262" s="1" t="s">
        <v>322</v>
      </c>
      <c r="K262" s="1">
        <v>8</v>
      </c>
      <c r="L262" s="1">
        <v>3</v>
      </c>
      <c r="M262" s="1">
        <v>1</v>
      </c>
      <c r="N262" s="1">
        <v>1</v>
      </c>
      <c r="O262" s="1">
        <v>0</v>
      </c>
      <c r="P262" s="1">
        <v>0</v>
      </c>
      <c r="Q262" s="1">
        <v>3</v>
      </c>
      <c r="R262" s="1">
        <v>0</v>
      </c>
      <c r="S262" s="1">
        <v>122.6</v>
      </c>
      <c r="T262" s="1">
        <v>1083</v>
      </c>
      <c r="U262" s="1">
        <v>143</v>
      </c>
      <c r="V262" s="1">
        <v>0</v>
      </c>
      <c r="W262" s="1">
        <v>1</v>
      </c>
      <c r="X262" s="1">
        <v>0</v>
      </c>
      <c r="Y262" s="1">
        <v>25500</v>
      </c>
      <c r="Z262" s="1">
        <v>26050</v>
      </c>
      <c r="AA262" s="1">
        <v>33300</v>
      </c>
      <c r="AB262" s="1">
        <v>25200</v>
      </c>
      <c r="AC262" s="1">
        <v>15</v>
      </c>
      <c r="AD262" s="1">
        <v>9</v>
      </c>
      <c r="AE262" s="1">
        <v>5</v>
      </c>
      <c r="AF262" s="1">
        <v>0</v>
      </c>
      <c r="AG262" s="1">
        <v>5</v>
      </c>
      <c r="AH262" s="1">
        <v>0</v>
      </c>
      <c r="AI262" s="30" t="str">
        <f>VLOOKUP(A262,General!B:AT,19,FALSE)</f>
        <v>mousesports</v>
      </c>
      <c r="AJ262" s="1">
        <f>IF(VLOOKUP(A262,General!B:AT,11,FALSE)=E262,1,0)</f>
        <v>0</v>
      </c>
      <c r="AK262" s="1">
        <f t="shared" si="26"/>
        <v>0</v>
      </c>
      <c r="AL262" s="1">
        <f t="shared" si="27"/>
        <v>1</v>
      </c>
      <c r="AM262" s="1">
        <f t="shared" si="28"/>
        <v>-7800</v>
      </c>
      <c r="AN262" s="1">
        <f t="shared" si="29"/>
        <v>850</v>
      </c>
      <c r="AO262" s="1">
        <f t="shared" si="24"/>
        <v>0</v>
      </c>
      <c r="AP262" s="1">
        <f t="shared" si="25"/>
        <v>0</v>
      </c>
      <c r="AQ262" s="1">
        <f>IF(IF(Y262&gt;AA262,VLOOKUP(A262,General!B:AT,11,FALSE),VLOOKUP(A262,General!B:AT,12,FALSE))=AI262,1,0)</f>
        <v>0</v>
      </c>
      <c r="AR262" s="1">
        <f>IF(VLOOKUP(A262,General!B:AT,11,FALSE)=E262,Y262-AA262,AA262-Y262)</f>
        <v>7800</v>
      </c>
      <c r="AS262" s="1">
        <f>IF(IF(Z262&gt;AB262,VLOOKUP(A262,General!B:AT,11,FALSE),VLOOKUP(A262,General!B:AT,12,FALSE))=AI262,1,0)</f>
        <v>1</v>
      </c>
      <c r="AT262" s="1">
        <f>IF(VLOOKUP(A262,General!B:AT,11,FALSE)=E262,Z262-AB262,AB262-Z262)</f>
        <v>-850</v>
      </c>
    </row>
    <row r="263" spans="1:46" ht="15" customHeight="1" x14ac:dyDescent="0.2">
      <c r="A263" s="1" t="s">
        <v>333</v>
      </c>
      <c r="B263" s="1">
        <v>8</v>
      </c>
      <c r="C263" s="1">
        <v>103328</v>
      </c>
      <c r="D263" s="1">
        <v>147.08221435546901</v>
      </c>
      <c r="E263" s="1" t="s">
        <v>63</v>
      </c>
      <c r="F263" s="1" t="s">
        <v>319</v>
      </c>
      <c r="G263" s="1" t="s">
        <v>324</v>
      </c>
      <c r="H263" s="1" t="s">
        <v>320</v>
      </c>
      <c r="I263" s="1" t="s">
        <v>315</v>
      </c>
      <c r="J263" s="1" t="s">
        <v>70</v>
      </c>
      <c r="K263" s="1">
        <v>9</v>
      </c>
      <c r="L263" s="1">
        <v>4</v>
      </c>
      <c r="M263" s="1">
        <v>1</v>
      </c>
      <c r="N263" s="1">
        <v>1</v>
      </c>
      <c r="O263" s="1">
        <v>0</v>
      </c>
      <c r="P263" s="1">
        <v>0</v>
      </c>
      <c r="Q263" s="1">
        <v>2</v>
      </c>
      <c r="R263" s="1">
        <v>0</v>
      </c>
      <c r="S263" s="1">
        <v>135.5</v>
      </c>
      <c r="T263" s="1">
        <v>1254</v>
      </c>
      <c r="U263" s="1">
        <v>71</v>
      </c>
      <c r="V263" s="1">
        <v>1</v>
      </c>
      <c r="W263" s="1">
        <v>1</v>
      </c>
      <c r="X263" s="1">
        <v>0</v>
      </c>
      <c r="Y263" s="1">
        <v>18350</v>
      </c>
      <c r="Z263" s="1">
        <v>5900</v>
      </c>
      <c r="AA263" s="1">
        <v>42150</v>
      </c>
      <c r="AB263" s="1">
        <v>28150</v>
      </c>
      <c r="AC263" s="1">
        <v>5</v>
      </c>
      <c r="AD263" s="1">
        <v>5</v>
      </c>
      <c r="AE263" s="1">
        <v>2</v>
      </c>
      <c r="AF263" s="1">
        <v>0</v>
      </c>
      <c r="AG263" s="1">
        <v>4</v>
      </c>
      <c r="AH263" s="1">
        <v>0</v>
      </c>
      <c r="AI263" s="30" t="str">
        <f>VLOOKUP(A263,General!B:AT,19,FALSE)</f>
        <v>mousesports</v>
      </c>
      <c r="AJ263" s="1">
        <f>IF(VLOOKUP(A263,General!B:AT,11,FALSE)=E263,1,0)</f>
        <v>0</v>
      </c>
      <c r="AK263" s="1">
        <f t="shared" si="26"/>
        <v>0</v>
      </c>
      <c r="AL263" s="1">
        <f t="shared" si="27"/>
        <v>0</v>
      </c>
      <c r="AM263" s="1">
        <f t="shared" si="28"/>
        <v>-23800</v>
      </c>
      <c r="AN263" s="1">
        <f t="shared" si="29"/>
        <v>-22250</v>
      </c>
      <c r="AO263" s="1">
        <f t="shared" si="24"/>
        <v>0</v>
      </c>
      <c r="AP263" s="1">
        <f t="shared" si="25"/>
        <v>0</v>
      </c>
      <c r="AQ263" s="1">
        <f>IF(IF(Y263&gt;AA263,VLOOKUP(A263,General!B:AT,11,FALSE),VLOOKUP(A263,General!B:AT,12,FALSE))=AI263,1,0)</f>
        <v>0</v>
      </c>
      <c r="AR263" s="1">
        <f>IF(VLOOKUP(A263,General!B:AT,11,FALSE)=E263,Y263-AA263,AA263-Y263)</f>
        <v>23800</v>
      </c>
      <c r="AS263" s="1">
        <f>IF(IF(Z263&gt;AB263,VLOOKUP(A263,General!B:AT,11,FALSE),VLOOKUP(A263,General!B:AT,12,FALSE))=AI263,1,0)</f>
        <v>0</v>
      </c>
      <c r="AT263" s="1">
        <f>IF(VLOOKUP(A263,General!B:AT,11,FALSE)=E263,Z263-AB263,AB263-Z263)</f>
        <v>22250</v>
      </c>
    </row>
    <row r="264" spans="1:46" ht="15" customHeight="1" x14ac:dyDescent="0.2">
      <c r="A264" s="1" t="s">
        <v>333</v>
      </c>
      <c r="B264" s="1">
        <v>9</v>
      </c>
      <c r="C264" s="1">
        <v>122153</v>
      </c>
      <c r="D264" s="1">
        <v>145.58795166015599</v>
      </c>
      <c r="E264" s="1" t="s">
        <v>70</v>
      </c>
      <c r="F264" s="1" t="s">
        <v>315</v>
      </c>
      <c r="G264" s="1" t="s">
        <v>321</v>
      </c>
      <c r="H264" s="1" t="s">
        <v>322</v>
      </c>
      <c r="K264" s="1">
        <v>8</v>
      </c>
      <c r="L264" s="1">
        <v>4</v>
      </c>
      <c r="M264" s="1">
        <v>2</v>
      </c>
      <c r="N264" s="1">
        <v>0</v>
      </c>
      <c r="O264" s="1">
        <v>0</v>
      </c>
      <c r="P264" s="1">
        <v>0</v>
      </c>
      <c r="Q264" s="1">
        <v>1</v>
      </c>
      <c r="R264" s="1">
        <v>0</v>
      </c>
      <c r="S264" s="1">
        <v>111.4</v>
      </c>
      <c r="T264" s="1">
        <v>1029</v>
      </c>
      <c r="U264" s="1">
        <v>85</v>
      </c>
      <c r="V264" s="1">
        <v>0</v>
      </c>
      <c r="W264" s="1">
        <v>1</v>
      </c>
      <c r="X264" s="1">
        <v>1</v>
      </c>
      <c r="Y264" s="1">
        <v>30650</v>
      </c>
      <c r="Z264" s="1">
        <v>30050</v>
      </c>
      <c r="AA264" s="1">
        <v>42800</v>
      </c>
      <c r="AB264" s="1">
        <v>25600</v>
      </c>
      <c r="AC264" s="1">
        <v>8</v>
      </c>
      <c r="AD264" s="1">
        <v>6</v>
      </c>
      <c r="AE264" s="1">
        <v>4</v>
      </c>
      <c r="AF264" s="1">
        <v>0</v>
      </c>
      <c r="AG264" s="1">
        <v>3</v>
      </c>
      <c r="AH264" s="1">
        <v>0</v>
      </c>
      <c r="AI264" s="30" t="str">
        <f>VLOOKUP(A264,General!B:AT,19,FALSE)</f>
        <v>mousesports</v>
      </c>
      <c r="AJ264" s="1">
        <f>IF(VLOOKUP(A264,General!B:AT,11,FALSE)=E264,1,0)</f>
        <v>1</v>
      </c>
      <c r="AK264" s="1">
        <f t="shared" si="26"/>
        <v>0</v>
      </c>
      <c r="AL264" s="1">
        <f t="shared" si="27"/>
        <v>1</v>
      </c>
      <c r="AM264" s="1">
        <f t="shared" si="28"/>
        <v>-12150</v>
      </c>
      <c r="AN264" s="1">
        <f t="shared" si="29"/>
        <v>4450</v>
      </c>
      <c r="AO264" s="1">
        <f t="shared" si="24"/>
        <v>1</v>
      </c>
      <c r="AP264" s="1">
        <f t="shared" si="25"/>
        <v>1</v>
      </c>
      <c r="AQ264" s="1">
        <f>IF(IF(Y264&gt;AA264,VLOOKUP(A264,General!B:AT,11,FALSE),VLOOKUP(A264,General!B:AT,12,FALSE))=AI264,1,0)</f>
        <v>0</v>
      </c>
      <c r="AR264" s="1">
        <f>IF(VLOOKUP(A264,General!B:AT,11,FALSE)=E264,Y264-AA264,AA264-Y264)</f>
        <v>-12150</v>
      </c>
      <c r="AS264" s="1">
        <f>IF(IF(Z264&gt;AB264,VLOOKUP(A264,General!B:AT,11,FALSE),VLOOKUP(A264,General!B:AT,12,FALSE))=AI264,1,0)</f>
        <v>1</v>
      </c>
      <c r="AT264" s="1">
        <f>IF(VLOOKUP(A264,General!B:AT,11,FALSE)=E264,Z264-AB264,AB264-Z264)</f>
        <v>4450</v>
      </c>
    </row>
    <row r="265" spans="1:46" ht="15" customHeight="1" x14ac:dyDescent="0.2">
      <c r="A265" s="1" t="s">
        <v>333</v>
      </c>
      <c r="B265" s="1">
        <v>10</v>
      </c>
      <c r="C265" s="1">
        <v>140784</v>
      </c>
      <c r="D265" s="1">
        <v>71.2021484375</v>
      </c>
      <c r="E265" s="1" t="s">
        <v>70</v>
      </c>
      <c r="F265" s="1" t="s">
        <v>315</v>
      </c>
      <c r="G265" s="1" t="s">
        <v>316</v>
      </c>
      <c r="H265" s="1" t="s">
        <v>322</v>
      </c>
      <c r="K265" s="1">
        <v>6</v>
      </c>
      <c r="L265" s="1">
        <v>4</v>
      </c>
      <c r="M265" s="1">
        <v>1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98.4</v>
      </c>
      <c r="T265" s="1">
        <v>851</v>
      </c>
      <c r="U265" s="1">
        <v>133</v>
      </c>
      <c r="V265" s="1">
        <v>0</v>
      </c>
      <c r="W265" s="1">
        <v>0</v>
      </c>
      <c r="X265" s="1">
        <v>0</v>
      </c>
      <c r="Y265" s="1">
        <v>20100</v>
      </c>
      <c r="Z265" s="1">
        <v>28200</v>
      </c>
      <c r="AA265" s="1">
        <v>34300</v>
      </c>
      <c r="AB265" s="1">
        <v>25100</v>
      </c>
      <c r="AC265" s="1">
        <v>8</v>
      </c>
      <c r="AD265" s="1">
        <v>8</v>
      </c>
      <c r="AE265" s="1">
        <v>3</v>
      </c>
      <c r="AF265" s="1">
        <v>0</v>
      </c>
      <c r="AG265" s="1">
        <v>3</v>
      </c>
      <c r="AH265" s="1">
        <v>3</v>
      </c>
      <c r="AI265" s="30" t="str">
        <f>VLOOKUP(A265,General!B:AT,19,FALSE)</f>
        <v>mousesports</v>
      </c>
      <c r="AJ265" s="1">
        <f>IF(VLOOKUP(A265,General!B:AT,11,FALSE)=E265,1,0)</f>
        <v>1</v>
      </c>
      <c r="AK265" s="1">
        <f t="shared" si="26"/>
        <v>0</v>
      </c>
      <c r="AL265" s="1">
        <f t="shared" si="27"/>
        <v>1</v>
      </c>
      <c r="AM265" s="1">
        <f t="shared" si="28"/>
        <v>-14200</v>
      </c>
      <c r="AN265" s="1">
        <f t="shared" si="29"/>
        <v>3100</v>
      </c>
      <c r="AO265" s="1">
        <f t="shared" si="24"/>
        <v>1</v>
      </c>
      <c r="AP265" s="1">
        <f t="shared" si="25"/>
        <v>1</v>
      </c>
      <c r="AQ265" s="1">
        <f>IF(IF(Y265&gt;AA265,VLOOKUP(A265,General!B:AT,11,FALSE),VLOOKUP(A265,General!B:AT,12,FALSE))=AI265,1,0)</f>
        <v>0</v>
      </c>
      <c r="AR265" s="1">
        <f>IF(VLOOKUP(A265,General!B:AT,11,FALSE)=E265,Y265-AA265,AA265-Y265)</f>
        <v>-14200</v>
      </c>
      <c r="AS265" s="1">
        <f>IF(IF(Z265&gt;AB265,VLOOKUP(A265,General!B:AT,11,FALSE),VLOOKUP(A265,General!B:AT,12,FALSE))=AI265,1,0)</f>
        <v>1</v>
      </c>
      <c r="AT265" s="1">
        <f>IF(VLOOKUP(A265,General!B:AT,11,FALSE)=E265,Z265-AB265,AB265-Z265)</f>
        <v>3100</v>
      </c>
    </row>
    <row r="266" spans="1:46" ht="15" customHeight="1" x14ac:dyDescent="0.2">
      <c r="A266" s="1" t="s">
        <v>333</v>
      </c>
      <c r="B266" s="1">
        <v>11</v>
      </c>
      <c r="C266" s="1">
        <v>149904</v>
      </c>
      <c r="D266" s="1">
        <v>126.571044921875</v>
      </c>
      <c r="E266" s="1" t="s">
        <v>70</v>
      </c>
      <c r="F266" s="1" t="s">
        <v>315</v>
      </c>
      <c r="G266" s="1" t="s">
        <v>316</v>
      </c>
      <c r="H266" s="1" t="s">
        <v>322</v>
      </c>
      <c r="K266" s="1">
        <v>8</v>
      </c>
      <c r="L266" s="1">
        <v>4</v>
      </c>
      <c r="M266" s="1">
        <v>2</v>
      </c>
      <c r="N266" s="1">
        <v>0</v>
      </c>
      <c r="O266" s="1">
        <v>0</v>
      </c>
      <c r="P266" s="1">
        <v>0</v>
      </c>
      <c r="Q266" s="1">
        <v>4</v>
      </c>
      <c r="R266" s="1">
        <v>0</v>
      </c>
      <c r="S266" s="1">
        <v>113.9</v>
      </c>
      <c r="T266" s="1">
        <v>1031</v>
      </c>
      <c r="U266" s="1">
        <v>108</v>
      </c>
      <c r="V266" s="1">
        <v>0</v>
      </c>
      <c r="W266" s="1">
        <v>0</v>
      </c>
      <c r="X266" s="1">
        <v>0</v>
      </c>
      <c r="Y266" s="1">
        <v>21350</v>
      </c>
      <c r="Z266" s="1">
        <v>29650</v>
      </c>
      <c r="AA266" s="1">
        <v>19700</v>
      </c>
      <c r="AB266" s="1">
        <v>20350</v>
      </c>
      <c r="AC266" s="1">
        <v>10</v>
      </c>
      <c r="AD266" s="1">
        <v>7</v>
      </c>
      <c r="AE266" s="1">
        <v>5</v>
      </c>
      <c r="AF266" s="1">
        <v>0</v>
      </c>
      <c r="AG266" s="1">
        <v>1</v>
      </c>
      <c r="AH266" s="1">
        <v>1</v>
      </c>
      <c r="AI266" s="30" t="str">
        <f>VLOOKUP(A266,General!B:AT,19,FALSE)</f>
        <v>mousesports</v>
      </c>
      <c r="AJ266" s="1">
        <f>IF(VLOOKUP(A266,General!B:AT,11,FALSE)=E266,1,0)</f>
        <v>1</v>
      </c>
      <c r="AK266" s="1">
        <f t="shared" si="26"/>
        <v>1</v>
      </c>
      <c r="AL266" s="1">
        <f t="shared" si="27"/>
        <v>1</v>
      </c>
      <c r="AM266" s="1">
        <f t="shared" si="28"/>
        <v>1650</v>
      </c>
      <c r="AN266" s="1">
        <f t="shared" si="29"/>
        <v>9300</v>
      </c>
      <c r="AO266" s="1">
        <f t="shared" si="24"/>
        <v>1</v>
      </c>
      <c r="AP266" s="1">
        <f t="shared" si="25"/>
        <v>1</v>
      </c>
      <c r="AQ266" s="1">
        <f>IF(IF(Y266&gt;AA266,VLOOKUP(A266,General!B:AT,11,FALSE),VLOOKUP(A266,General!B:AT,12,FALSE))=AI266,1,0)</f>
        <v>1</v>
      </c>
      <c r="AR266" s="1">
        <f>IF(VLOOKUP(A266,General!B:AT,11,FALSE)=E266,Y266-AA266,AA266-Y266)</f>
        <v>1650</v>
      </c>
      <c r="AS266" s="1">
        <f>IF(IF(Z266&gt;AB266,VLOOKUP(A266,General!B:AT,11,FALSE),VLOOKUP(A266,General!B:AT,12,FALSE))=AI266,1,0)</f>
        <v>1</v>
      </c>
      <c r="AT266" s="1">
        <f>IF(VLOOKUP(A266,General!B:AT,11,FALSE)=E266,Z266-AB266,AB266-Z266)</f>
        <v>9300</v>
      </c>
    </row>
    <row r="267" spans="1:46" ht="15" customHeight="1" x14ac:dyDescent="0.2">
      <c r="A267" s="1" t="s">
        <v>333</v>
      </c>
      <c r="B267" s="1">
        <v>12</v>
      </c>
      <c r="C267" s="1">
        <v>166107</v>
      </c>
      <c r="D267" s="1">
        <v>58.7484130859375</v>
      </c>
      <c r="E267" s="1" t="s">
        <v>70</v>
      </c>
      <c r="F267" s="1" t="s">
        <v>315</v>
      </c>
      <c r="G267" s="1" t="s">
        <v>316</v>
      </c>
      <c r="H267" s="1" t="s">
        <v>320</v>
      </c>
      <c r="I267" s="1" t="s">
        <v>319</v>
      </c>
      <c r="J267" s="1" t="s">
        <v>63</v>
      </c>
      <c r="K267" s="1">
        <v>6</v>
      </c>
      <c r="L267" s="1">
        <v>3</v>
      </c>
      <c r="M267" s="1">
        <v>0</v>
      </c>
      <c r="N267" s="1">
        <v>1</v>
      </c>
      <c r="O267" s="1">
        <v>0</v>
      </c>
      <c r="P267" s="1">
        <v>0</v>
      </c>
      <c r="Q267" s="1">
        <v>1</v>
      </c>
      <c r="R267" s="1">
        <v>0</v>
      </c>
      <c r="S267" s="1">
        <v>89.6</v>
      </c>
      <c r="T267" s="1">
        <v>875</v>
      </c>
      <c r="U267" s="1">
        <v>21</v>
      </c>
      <c r="V267" s="1">
        <v>0</v>
      </c>
      <c r="W267" s="1">
        <v>0</v>
      </c>
      <c r="X267" s="1">
        <v>0</v>
      </c>
      <c r="Y267" s="1">
        <v>29000</v>
      </c>
      <c r="Z267" s="1">
        <v>28050</v>
      </c>
      <c r="AA267" s="1">
        <v>13050</v>
      </c>
      <c r="AB267" s="1">
        <v>1800</v>
      </c>
      <c r="AC267" s="1">
        <v>5</v>
      </c>
      <c r="AD267" s="1">
        <v>1</v>
      </c>
      <c r="AE267" s="1">
        <v>2</v>
      </c>
      <c r="AF267" s="1">
        <v>0</v>
      </c>
      <c r="AG267" s="1">
        <v>0</v>
      </c>
      <c r="AH267" s="1">
        <v>0</v>
      </c>
      <c r="AI267" s="30" t="str">
        <f>VLOOKUP(A267,General!B:AT,19,FALSE)</f>
        <v>mousesports</v>
      </c>
      <c r="AJ267" s="1">
        <f>IF(VLOOKUP(A267,General!B:AT,11,FALSE)=E267,1,0)</f>
        <v>1</v>
      </c>
      <c r="AK267" s="1">
        <f t="shared" si="26"/>
        <v>1</v>
      </c>
      <c r="AL267" s="1">
        <f t="shared" si="27"/>
        <v>1</v>
      </c>
      <c r="AM267" s="1">
        <f t="shared" si="28"/>
        <v>15950</v>
      </c>
      <c r="AN267" s="1">
        <f t="shared" si="29"/>
        <v>26250</v>
      </c>
      <c r="AO267" s="1">
        <f t="shared" si="24"/>
        <v>1</v>
      </c>
      <c r="AP267" s="1">
        <f t="shared" si="25"/>
        <v>1</v>
      </c>
      <c r="AQ267" s="1">
        <f>IF(IF(Y267&gt;AA267,VLOOKUP(A267,General!B:AT,11,FALSE),VLOOKUP(A267,General!B:AT,12,FALSE))=AI267,1,0)</f>
        <v>1</v>
      </c>
      <c r="AR267" s="1">
        <f>IF(VLOOKUP(A267,General!B:AT,11,FALSE)=E267,Y267-AA267,AA267-Y267)</f>
        <v>15950</v>
      </c>
      <c r="AS267" s="1">
        <f>IF(IF(Z267&gt;AB267,VLOOKUP(A267,General!B:AT,11,FALSE),VLOOKUP(A267,General!B:AT,12,FALSE))=AI267,1,0)</f>
        <v>1</v>
      </c>
      <c r="AT267" s="1">
        <f>IF(VLOOKUP(A267,General!B:AT,11,FALSE)=E267,Z267-AB267,AB267-Z267)</f>
        <v>26250</v>
      </c>
    </row>
    <row r="268" spans="1:46" ht="15" customHeight="1" x14ac:dyDescent="0.2">
      <c r="A268" s="1" t="s">
        <v>333</v>
      </c>
      <c r="B268" s="1">
        <v>13</v>
      </c>
      <c r="C268" s="1">
        <v>173638</v>
      </c>
      <c r="D268" s="1">
        <v>158.784912109375</v>
      </c>
      <c r="E268" s="1" t="s">
        <v>63</v>
      </c>
      <c r="F268" s="1" t="s">
        <v>319</v>
      </c>
      <c r="G268" s="1" t="s">
        <v>324</v>
      </c>
      <c r="H268" s="1" t="s">
        <v>322</v>
      </c>
      <c r="K268" s="1">
        <v>9</v>
      </c>
      <c r="L268" s="1">
        <v>4</v>
      </c>
      <c r="M268" s="1">
        <v>1</v>
      </c>
      <c r="N268" s="1">
        <v>1</v>
      </c>
      <c r="O268" s="1">
        <v>0</v>
      </c>
      <c r="P268" s="1">
        <v>0</v>
      </c>
      <c r="Q268" s="1">
        <v>0</v>
      </c>
      <c r="R268" s="1">
        <v>0</v>
      </c>
      <c r="S268" s="1">
        <v>127.6</v>
      </c>
      <c r="T268" s="1">
        <v>1132</v>
      </c>
      <c r="U268" s="1">
        <v>144</v>
      </c>
      <c r="V268" s="1">
        <v>0</v>
      </c>
      <c r="W268" s="1">
        <v>1</v>
      </c>
      <c r="X268" s="1">
        <v>0</v>
      </c>
      <c r="Y268" s="1">
        <v>27750</v>
      </c>
      <c r="Z268" s="1">
        <v>28750</v>
      </c>
      <c r="AA268" s="1">
        <v>25650</v>
      </c>
      <c r="AB268" s="1">
        <v>25100</v>
      </c>
      <c r="AC268" s="1">
        <v>11</v>
      </c>
      <c r="AD268" s="1">
        <v>10</v>
      </c>
      <c r="AE268" s="1">
        <v>5</v>
      </c>
      <c r="AF268" s="1">
        <v>0</v>
      </c>
      <c r="AG268" s="1">
        <v>3</v>
      </c>
      <c r="AH268" s="1">
        <v>5</v>
      </c>
      <c r="AI268" s="30" t="str">
        <f>VLOOKUP(A268,General!B:AT,19,FALSE)</f>
        <v>mousesports</v>
      </c>
      <c r="AJ268" s="1">
        <f>IF(VLOOKUP(A268,General!B:AT,11,FALSE)=E268,1,0)</f>
        <v>0</v>
      </c>
      <c r="AK268" s="1">
        <f t="shared" si="26"/>
        <v>1</v>
      </c>
      <c r="AL268" s="1">
        <f t="shared" si="27"/>
        <v>1</v>
      </c>
      <c r="AM268" s="1">
        <f t="shared" si="28"/>
        <v>2100</v>
      </c>
      <c r="AN268" s="1">
        <f t="shared" si="29"/>
        <v>3650</v>
      </c>
      <c r="AO268" s="1">
        <f t="shared" si="24"/>
        <v>0</v>
      </c>
      <c r="AP268" s="1">
        <f t="shared" si="25"/>
        <v>0</v>
      </c>
      <c r="AQ268" s="1">
        <f>IF(IF(Y268&gt;AA268,VLOOKUP(A268,General!B:AT,11,FALSE),VLOOKUP(A268,General!B:AT,12,FALSE))=AI268,1,0)</f>
        <v>1</v>
      </c>
      <c r="AR268" s="1">
        <f>IF(VLOOKUP(A268,General!B:AT,11,FALSE)=E268,Y268-AA268,AA268-Y268)</f>
        <v>-2100</v>
      </c>
      <c r="AS268" s="1">
        <f>IF(IF(Z268&gt;AB268,VLOOKUP(A268,General!B:AT,11,FALSE),VLOOKUP(A268,General!B:AT,12,FALSE))=AI268,1,0)</f>
        <v>1</v>
      </c>
      <c r="AT268" s="1">
        <f>IF(VLOOKUP(A268,General!B:AT,11,FALSE)=E268,Z268-AB268,AB268-Z268)</f>
        <v>-3650</v>
      </c>
    </row>
    <row r="269" spans="1:46" ht="15" customHeight="1" x14ac:dyDescent="0.2">
      <c r="A269" s="1" t="s">
        <v>333</v>
      </c>
      <c r="B269" s="1">
        <v>14</v>
      </c>
      <c r="C269" s="1">
        <v>193955</v>
      </c>
      <c r="D269" s="1">
        <v>105.418579101563</v>
      </c>
      <c r="E269" s="1" t="s">
        <v>70</v>
      </c>
      <c r="F269" s="1" t="s">
        <v>315</v>
      </c>
      <c r="G269" s="1" t="s">
        <v>316</v>
      </c>
      <c r="H269" s="1" t="s">
        <v>322</v>
      </c>
      <c r="K269" s="1">
        <v>5</v>
      </c>
      <c r="L269" s="1">
        <v>2</v>
      </c>
      <c r="M269" s="1">
        <v>0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78.900000000000006</v>
      </c>
      <c r="T269" s="1">
        <v>660</v>
      </c>
      <c r="U269" s="1">
        <v>116</v>
      </c>
      <c r="V269" s="1">
        <v>0</v>
      </c>
      <c r="W269" s="1">
        <v>0</v>
      </c>
      <c r="X269" s="1">
        <v>0</v>
      </c>
      <c r="Y269" s="1">
        <v>29150</v>
      </c>
      <c r="Z269" s="1">
        <v>28600</v>
      </c>
      <c r="AA269" s="1">
        <v>19600</v>
      </c>
      <c r="AB269" s="1">
        <v>22900</v>
      </c>
      <c r="AC269" s="1">
        <v>6</v>
      </c>
      <c r="AD269" s="1">
        <v>7</v>
      </c>
      <c r="AE269" s="1">
        <v>3</v>
      </c>
      <c r="AF269" s="1">
        <v>0</v>
      </c>
      <c r="AG269" s="1">
        <v>1</v>
      </c>
      <c r="AH269" s="1">
        <v>2</v>
      </c>
      <c r="AI269" s="30" t="str">
        <f>VLOOKUP(A269,General!B:AT,19,FALSE)</f>
        <v>mousesports</v>
      </c>
      <c r="AJ269" s="1">
        <f>IF(VLOOKUP(A269,General!B:AT,11,FALSE)=E269,1,0)</f>
        <v>1</v>
      </c>
      <c r="AK269" s="1">
        <f t="shared" si="26"/>
        <v>1</v>
      </c>
      <c r="AL269" s="1">
        <f t="shared" si="27"/>
        <v>1</v>
      </c>
      <c r="AM269" s="1">
        <f t="shared" si="28"/>
        <v>9550</v>
      </c>
      <c r="AN269" s="1">
        <f t="shared" si="29"/>
        <v>5700</v>
      </c>
      <c r="AO269" s="1">
        <f t="shared" si="24"/>
        <v>1</v>
      </c>
      <c r="AP269" s="1">
        <f t="shared" si="25"/>
        <v>1</v>
      </c>
      <c r="AQ269" s="1">
        <f>IF(IF(Y269&gt;AA269,VLOOKUP(A269,General!B:AT,11,FALSE),VLOOKUP(A269,General!B:AT,12,FALSE))=AI269,1,0)</f>
        <v>1</v>
      </c>
      <c r="AR269" s="1">
        <f>IF(VLOOKUP(A269,General!B:AT,11,FALSE)=E269,Y269-AA269,AA269-Y269)</f>
        <v>9550</v>
      </c>
      <c r="AS269" s="1">
        <f>IF(IF(Z269&gt;AB269,VLOOKUP(A269,General!B:AT,11,FALSE),VLOOKUP(A269,General!B:AT,12,FALSE))=AI269,1,0)</f>
        <v>1</v>
      </c>
      <c r="AT269" s="1">
        <f>IF(VLOOKUP(A269,General!B:AT,11,FALSE)=E269,Z269-AB269,AB269-Z269)</f>
        <v>5700</v>
      </c>
    </row>
    <row r="270" spans="1:46" ht="15" customHeight="1" x14ac:dyDescent="0.2">
      <c r="A270" s="1" t="s">
        <v>333</v>
      </c>
      <c r="B270" s="1">
        <v>15</v>
      </c>
      <c r="C270" s="1">
        <v>207456</v>
      </c>
      <c r="D270" s="1">
        <v>184.39636230468801</v>
      </c>
      <c r="E270" s="1" t="s">
        <v>70</v>
      </c>
      <c r="F270" s="1" t="s">
        <v>315</v>
      </c>
      <c r="G270" s="1" t="s">
        <v>316</v>
      </c>
      <c r="H270" s="1" t="s">
        <v>320</v>
      </c>
      <c r="I270" s="1" t="s">
        <v>319</v>
      </c>
      <c r="J270" s="1" t="s">
        <v>63</v>
      </c>
      <c r="K270" s="1">
        <v>5</v>
      </c>
      <c r="L270" s="1">
        <v>3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70.7</v>
      </c>
      <c r="T270" s="1">
        <v>639</v>
      </c>
      <c r="U270" s="1">
        <v>66</v>
      </c>
      <c r="V270" s="1">
        <v>0</v>
      </c>
      <c r="W270" s="1">
        <v>0</v>
      </c>
      <c r="X270" s="1">
        <v>0</v>
      </c>
      <c r="Y270" s="1">
        <v>19100</v>
      </c>
      <c r="Z270" s="1">
        <v>31850</v>
      </c>
      <c r="AA270" s="1">
        <v>8700</v>
      </c>
      <c r="AB270" s="1">
        <v>8450</v>
      </c>
      <c r="AC270" s="1">
        <v>3</v>
      </c>
      <c r="AD270" s="1">
        <v>3</v>
      </c>
      <c r="AE270" s="1">
        <v>3</v>
      </c>
      <c r="AF270" s="1">
        <v>0</v>
      </c>
      <c r="AG270" s="1">
        <v>3</v>
      </c>
      <c r="AH270" s="1">
        <v>2</v>
      </c>
      <c r="AI270" s="30" t="str">
        <f>VLOOKUP(A270,General!B:AT,19,FALSE)</f>
        <v>mousesports</v>
      </c>
      <c r="AJ270" s="1">
        <f>IF(VLOOKUP(A270,General!B:AT,11,FALSE)=E270,1,0)</f>
        <v>1</v>
      </c>
      <c r="AK270" s="1">
        <f t="shared" si="26"/>
        <v>1</v>
      </c>
      <c r="AL270" s="1">
        <f t="shared" si="27"/>
        <v>1</v>
      </c>
      <c r="AM270" s="1">
        <f t="shared" si="28"/>
        <v>10400</v>
      </c>
      <c r="AN270" s="1">
        <f t="shared" si="29"/>
        <v>23400</v>
      </c>
      <c r="AO270" s="1">
        <f t="shared" si="24"/>
        <v>1</v>
      </c>
      <c r="AP270" s="1">
        <f t="shared" si="25"/>
        <v>1</v>
      </c>
      <c r="AQ270" s="1">
        <f>IF(IF(Y270&gt;AA270,VLOOKUP(A270,General!B:AT,11,FALSE),VLOOKUP(A270,General!B:AT,12,FALSE))=AI270,1,0)</f>
        <v>1</v>
      </c>
      <c r="AR270" s="1">
        <f>IF(VLOOKUP(A270,General!B:AT,11,FALSE)=E270,Y270-AA270,AA270-Y270)</f>
        <v>10400</v>
      </c>
      <c r="AS270" s="1">
        <f>IF(IF(Z270&gt;AB270,VLOOKUP(A270,General!B:AT,11,FALSE),VLOOKUP(A270,General!B:AT,12,FALSE))=AI270,1,0)</f>
        <v>1</v>
      </c>
      <c r="AT270" s="1">
        <f>IF(VLOOKUP(A270,General!B:AT,11,FALSE)=E270,Z270-AB270,AB270-Z270)</f>
        <v>23400</v>
      </c>
    </row>
    <row r="271" spans="1:46" x14ac:dyDescent="0.2">
      <c r="A271" s="1" t="s">
        <v>333</v>
      </c>
      <c r="B271" s="1">
        <v>16</v>
      </c>
      <c r="C271" s="1">
        <v>231053</v>
      </c>
      <c r="D271" s="1">
        <v>105.082153320313</v>
      </c>
      <c r="E271" s="1" t="s">
        <v>63</v>
      </c>
      <c r="F271" s="1" t="s">
        <v>315</v>
      </c>
      <c r="G271" s="1" t="s">
        <v>316</v>
      </c>
      <c r="H271" s="1" t="s">
        <v>317</v>
      </c>
      <c r="K271" s="1">
        <v>7</v>
      </c>
      <c r="L271" s="1">
        <v>4</v>
      </c>
      <c r="M271" s="1">
        <v>0</v>
      </c>
      <c r="N271" s="1">
        <v>1</v>
      </c>
      <c r="O271" s="1">
        <v>0</v>
      </c>
      <c r="P271" s="1">
        <v>0</v>
      </c>
      <c r="Q271" s="1">
        <v>2</v>
      </c>
      <c r="R271" s="1">
        <v>0</v>
      </c>
      <c r="S271" s="1">
        <v>94.5</v>
      </c>
      <c r="T271" s="1">
        <v>939</v>
      </c>
      <c r="U271" s="1">
        <v>6</v>
      </c>
      <c r="V271" s="1">
        <v>0</v>
      </c>
      <c r="W271" s="1">
        <v>0</v>
      </c>
      <c r="X271" s="1">
        <v>0</v>
      </c>
      <c r="Y271" s="1">
        <v>4000</v>
      </c>
      <c r="Z271" s="1">
        <v>4200</v>
      </c>
      <c r="AA271" s="1">
        <v>4000</v>
      </c>
      <c r="AB271" s="1">
        <v>4400</v>
      </c>
      <c r="AC271" s="1">
        <v>1</v>
      </c>
      <c r="AD271" s="1">
        <v>1</v>
      </c>
      <c r="AE271" s="1">
        <v>0</v>
      </c>
      <c r="AF271" s="1">
        <v>1</v>
      </c>
      <c r="AG271" s="1">
        <v>0</v>
      </c>
      <c r="AH271" s="1">
        <v>0</v>
      </c>
      <c r="AI271" s="30" t="str">
        <f>VLOOKUP(A271,General!B:AT,19,FALSE)</f>
        <v>mousesports</v>
      </c>
      <c r="AJ271" s="1">
        <f>IF(VLOOKUP(A271,General!B:AT,11,FALSE)=E271,1,0)</f>
        <v>0</v>
      </c>
      <c r="AK271" s="1">
        <f t="shared" si="26"/>
        <v>0</v>
      </c>
      <c r="AL271" s="1">
        <f t="shared" si="27"/>
        <v>0</v>
      </c>
      <c r="AM271" s="1">
        <f t="shared" si="28"/>
        <v>0</v>
      </c>
      <c r="AN271" s="1">
        <f t="shared" si="29"/>
        <v>-200</v>
      </c>
      <c r="AO271" s="1">
        <f t="shared" si="24"/>
        <v>0</v>
      </c>
      <c r="AP271" s="1">
        <f t="shared" si="25"/>
        <v>1</v>
      </c>
      <c r="AQ271" s="1">
        <f>IF(IF(Y271&gt;AA271,VLOOKUP(A271,General!B:AT,11,FALSE),VLOOKUP(A271,General!B:AT,12,FALSE))=AI271,1,0)</f>
        <v>0</v>
      </c>
      <c r="AR271" s="1">
        <f>IF(VLOOKUP(A271,General!B:AT,11,FALSE)=E271,Y271-AA271,AA271-Y271)</f>
        <v>0</v>
      </c>
      <c r="AS271" s="1">
        <f>IF(IF(Z271&gt;AB271,VLOOKUP(A271,General!B:AT,11,FALSE),VLOOKUP(A271,General!B:AT,12,FALSE))=AI271,1,0)</f>
        <v>0</v>
      </c>
      <c r="AT271" s="1">
        <f>IF(VLOOKUP(A271,General!B:AT,11,FALSE)=E271,Z271-AB271,AB271-Z271)</f>
        <v>200</v>
      </c>
    </row>
    <row r="272" spans="1:46" ht="15" customHeight="1" x14ac:dyDescent="0.2">
      <c r="A272" s="1" t="s">
        <v>333</v>
      </c>
      <c r="B272" s="1">
        <v>17</v>
      </c>
      <c r="C272" s="1">
        <v>244505</v>
      </c>
      <c r="D272" s="1">
        <v>121.979125976563</v>
      </c>
      <c r="E272" s="1" t="s">
        <v>63</v>
      </c>
      <c r="F272" s="1" t="s">
        <v>315</v>
      </c>
      <c r="G272" s="1" t="s">
        <v>316</v>
      </c>
      <c r="H272" s="1" t="s">
        <v>320</v>
      </c>
      <c r="I272" s="1" t="s">
        <v>315</v>
      </c>
      <c r="J272" s="1" t="s">
        <v>63</v>
      </c>
      <c r="K272" s="1">
        <v>7</v>
      </c>
      <c r="L272" s="1">
        <v>4</v>
      </c>
      <c r="M272" s="1">
        <v>0</v>
      </c>
      <c r="N272" s="1">
        <v>1</v>
      </c>
      <c r="O272" s="1">
        <v>0</v>
      </c>
      <c r="P272" s="1">
        <v>0</v>
      </c>
      <c r="Q272" s="1">
        <v>2</v>
      </c>
      <c r="R272" s="1">
        <v>0</v>
      </c>
      <c r="S272" s="1">
        <v>115.3</v>
      </c>
      <c r="T272" s="1">
        <v>1057</v>
      </c>
      <c r="U272" s="1">
        <v>96</v>
      </c>
      <c r="V272" s="1">
        <v>0</v>
      </c>
      <c r="W272" s="1">
        <v>0</v>
      </c>
      <c r="X272" s="1">
        <v>0</v>
      </c>
      <c r="Y272" s="1">
        <v>18350</v>
      </c>
      <c r="Z272" s="1">
        <v>6950</v>
      </c>
      <c r="AA272" s="1">
        <v>8200</v>
      </c>
      <c r="AB272" s="1">
        <v>21350</v>
      </c>
      <c r="AC272" s="1">
        <v>5</v>
      </c>
      <c r="AD272" s="1">
        <v>3</v>
      </c>
      <c r="AE272" s="1">
        <v>2</v>
      </c>
      <c r="AF272" s="1">
        <v>0</v>
      </c>
      <c r="AG272" s="1">
        <v>1</v>
      </c>
      <c r="AH272" s="1">
        <v>0</v>
      </c>
      <c r="AI272" s="30" t="str">
        <f>VLOOKUP(A272,General!B:AT,19,FALSE)</f>
        <v>mousesports</v>
      </c>
      <c r="AJ272" s="1">
        <f>IF(VLOOKUP(A272,General!B:AT,11,FALSE)=E272,1,0)</f>
        <v>0</v>
      </c>
      <c r="AK272" s="1">
        <f t="shared" si="26"/>
        <v>1</v>
      </c>
      <c r="AL272" s="1">
        <f t="shared" si="27"/>
        <v>0</v>
      </c>
      <c r="AM272" s="1">
        <f t="shared" si="28"/>
        <v>10150</v>
      </c>
      <c r="AN272" s="1">
        <f t="shared" si="29"/>
        <v>-14400</v>
      </c>
      <c r="AO272" s="1">
        <f t="shared" si="24"/>
        <v>0</v>
      </c>
      <c r="AP272" s="1">
        <f t="shared" si="25"/>
        <v>1</v>
      </c>
      <c r="AQ272" s="1">
        <f>IF(IF(Y272&gt;AA272,VLOOKUP(A272,General!B:AT,11,FALSE),VLOOKUP(A272,General!B:AT,12,FALSE))=AI272,1,0)</f>
        <v>1</v>
      </c>
      <c r="AR272" s="1">
        <f>IF(VLOOKUP(A272,General!B:AT,11,FALSE)=E272,Y272-AA272,AA272-Y272)</f>
        <v>-10150</v>
      </c>
      <c r="AS272" s="1">
        <f>IF(IF(Z272&gt;AB272,VLOOKUP(A272,General!B:AT,11,FALSE),VLOOKUP(A272,General!B:AT,12,FALSE))=AI272,1,0)</f>
        <v>0</v>
      </c>
      <c r="AT272" s="1">
        <f>IF(VLOOKUP(A272,General!B:AT,11,FALSE)=E272,Z272-AB272,AB272-Z272)</f>
        <v>14400</v>
      </c>
    </row>
    <row r="273" spans="1:46" ht="15" customHeight="1" x14ac:dyDescent="0.2">
      <c r="A273" s="1" t="s">
        <v>333</v>
      </c>
      <c r="B273" s="1">
        <v>18</v>
      </c>
      <c r="C273" s="1">
        <v>260115</v>
      </c>
      <c r="D273" s="1">
        <v>68.6048583984375</v>
      </c>
      <c r="E273" s="1" t="s">
        <v>63</v>
      </c>
      <c r="F273" s="1" t="s">
        <v>315</v>
      </c>
      <c r="G273" s="1" t="s">
        <v>316</v>
      </c>
      <c r="H273" s="1" t="s">
        <v>320</v>
      </c>
      <c r="I273" s="1" t="s">
        <v>315</v>
      </c>
      <c r="J273" s="1" t="s">
        <v>63</v>
      </c>
      <c r="K273" s="1">
        <v>6</v>
      </c>
      <c r="L273" s="1">
        <v>3</v>
      </c>
      <c r="M273" s="1">
        <v>0</v>
      </c>
      <c r="N273" s="1">
        <v>1</v>
      </c>
      <c r="O273" s="1">
        <v>0</v>
      </c>
      <c r="P273" s="1">
        <v>0</v>
      </c>
      <c r="Q273" s="1">
        <v>2</v>
      </c>
      <c r="R273" s="1">
        <v>1</v>
      </c>
      <c r="S273" s="1">
        <v>94.7</v>
      </c>
      <c r="T273" s="1">
        <v>864</v>
      </c>
      <c r="U273" s="1">
        <v>83</v>
      </c>
      <c r="V273" s="1">
        <v>0</v>
      </c>
      <c r="W273" s="1">
        <v>0</v>
      </c>
      <c r="X273" s="1">
        <v>0</v>
      </c>
      <c r="Y273" s="1">
        <v>19100</v>
      </c>
      <c r="Z273" s="1">
        <v>1300</v>
      </c>
      <c r="AA273" s="1">
        <v>11550</v>
      </c>
      <c r="AB273" s="1">
        <v>21500</v>
      </c>
      <c r="AC273" s="1">
        <v>2</v>
      </c>
      <c r="AD273" s="1">
        <v>4</v>
      </c>
      <c r="AE273" s="1">
        <v>2</v>
      </c>
      <c r="AF273" s="1">
        <v>0</v>
      </c>
      <c r="AG273" s="1">
        <v>0</v>
      </c>
      <c r="AH273" s="1">
        <v>0</v>
      </c>
      <c r="AI273" s="30" t="str">
        <f>VLOOKUP(A273,General!B:AT,19,FALSE)</f>
        <v>mousesports</v>
      </c>
      <c r="AJ273" s="1">
        <f>IF(VLOOKUP(A273,General!B:AT,11,FALSE)=E273,1,0)</f>
        <v>0</v>
      </c>
      <c r="AK273" s="1">
        <f t="shared" si="26"/>
        <v>1</v>
      </c>
      <c r="AL273" s="1">
        <f t="shared" si="27"/>
        <v>0</v>
      </c>
      <c r="AM273" s="1">
        <f t="shared" si="28"/>
        <v>7550</v>
      </c>
      <c r="AN273" s="1">
        <f t="shared" si="29"/>
        <v>-20200</v>
      </c>
      <c r="AO273" s="1">
        <f t="shared" si="24"/>
        <v>0</v>
      </c>
      <c r="AP273" s="1">
        <f t="shared" si="25"/>
        <v>1</v>
      </c>
      <c r="AQ273" s="1">
        <f>IF(IF(Y273&gt;AA273,VLOOKUP(A273,General!B:AT,11,FALSE),VLOOKUP(A273,General!B:AT,12,FALSE))=AI273,1,0)</f>
        <v>1</v>
      </c>
      <c r="AR273" s="1">
        <f>IF(VLOOKUP(A273,General!B:AT,11,FALSE)=E273,Y273-AA273,AA273-Y273)</f>
        <v>-7550</v>
      </c>
      <c r="AS273" s="1">
        <f>IF(IF(Z273&gt;AB273,VLOOKUP(A273,General!B:AT,11,FALSE),VLOOKUP(A273,General!B:AT,12,FALSE))=AI273,1,0)</f>
        <v>0</v>
      </c>
      <c r="AT273" s="1">
        <f>IF(VLOOKUP(A273,General!B:AT,11,FALSE)=E273,Z273-AB273,AB273-Z273)</f>
        <v>20200</v>
      </c>
    </row>
    <row r="274" spans="1:46" ht="15" customHeight="1" x14ac:dyDescent="0.2">
      <c r="A274" s="1" t="s">
        <v>333</v>
      </c>
      <c r="B274" s="1">
        <v>19</v>
      </c>
      <c r="C274" s="1">
        <v>268904</v>
      </c>
      <c r="D274" s="1">
        <v>139.423828125</v>
      </c>
      <c r="E274" s="1" t="s">
        <v>63</v>
      </c>
      <c r="F274" s="1" t="s">
        <v>315</v>
      </c>
      <c r="G274" s="1" t="s">
        <v>316</v>
      </c>
      <c r="H274" s="1" t="s">
        <v>322</v>
      </c>
      <c r="K274" s="1">
        <v>7</v>
      </c>
      <c r="L274" s="1">
        <v>5</v>
      </c>
      <c r="M274" s="1">
        <v>1</v>
      </c>
      <c r="N274" s="1">
        <v>0</v>
      </c>
      <c r="O274" s="1">
        <v>0</v>
      </c>
      <c r="P274" s="1">
        <v>0</v>
      </c>
      <c r="Q274" s="1">
        <v>3</v>
      </c>
      <c r="R274" s="1">
        <v>0</v>
      </c>
      <c r="S274" s="1">
        <v>128.30000000000001</v>
      </c>
      <c r="T274" s="1">
        <v>1156</v>
      </c>
      <c r="U274" s="1">
        <v>127</v>
      </c>
      <c r="V274" s="1">
        <v>0</v>
      </c>
      <c r="W274" s="1">
        <v>0</v>
      </c>
      <c r="X274" s="1">
        <v>0</v>
      </c>
      <c r="Y274" s="1">
        <v>28400</v>
      </c>
      <c r="Z274" s="1">
        <v>23800</v>
      </c>
      <c r="AA274" s="1">
        <v>23350</v>
      </c>
      <c r="AB274" s="1">
        <v>24850</v>
      </c>
      <c r="AC274" s="1">
        <v>9</v>
      </c>
      <c r="AD274" s="1">
        <v>8</v>
      </c>
      <c r="AE274" s="1">
        <v>3</v>
      </c>
      <c r="AF274" s="1">
        <v>0</v>
      </c>
      <c r="AG274" s="1">
        <v>0</v>
      </c>
      <c r="AH274" s="1">
        <v>3</v>
      </c>
      <c r="AI274" s="30" t="str">
        <f>VLOOKUP(A274,General!B:AT,19,FALSE)</f>
        <v>mousesports</v>
      </c>
      <c r="AJ274" s="1">
        <f>IF(VLOOKUP(A274,General!B:AT,11,FALSE)=E274,1,0)</f>
        <v>0</v>
      </c>
      <c r="AK274" s="1">
        <f t="shared" si="26"/>
        <v>1</v>
      </c>
      <c r="AL274" s="1">
        <f t="shared" si="27"/>
        <v>0</v>
      </c>
      <c r="AM274" s="1">
        <f t="shared" si="28"/>
        <v>5050</v>
      </c>
      <c r="AN274" s="1">
        <f t="shared" si="29"/>
        <v>-1050</v>
      </c>
      <c r="AO274" s="1">
        <f t="shared" si="24"/>
        <v>0</v>
      </c>
      <c r="AP274" s="1">
        <f t="shared" si="25"/>
        <v>1</v>
      </c>
      <c r="AQ274" s="1">
        <f>IF(IF(Y274&gt;AA274,VLOOKUP(A274,General!B:AT,11,FALSE),VLOOKUP(A274,General!B:AT,12,FALSE))=AI274,1,0)</f>
        <v>1</v>
      </c>
      <c r="AR274" s="1">
        <f>IF(VLOOKUP(A274,General!B:AT,11,FALSE)=E274,Y274-AA274,AA274-Y274)</f>
        <v>-5050</v>
      </c>
      <c r="AS274" s="1">
        <f>IF(IF(Z274&gt;AB274,VLOOKUP(A274,General!B:AT,11,FALSE),VLOOKUP(A274,General!B:AT,12,FALSE))=AI274,1,0)</f>
        <v>0</v>
      </c>
      <c r="AT274" s="1">
        <f>IF(VLOOKUP(A274,General!B:AT,11,FALSE)=E274,Z274-AB274,AB274-Z274)</f>
        <v>1050</v>
      </c>
    </row>
    <row r="275" spans="1:46" ht="15" customHeight="1" x14ac:dyDescent="0.2">
      <c r="A275" s="1" t="s">
        <v>333</v>
      </c>
      <c r="B275" s="1">
        <v>20</v>
      </c>
      <c r="C275" s="1">
        <v>286748</v>
      </c>
      <c r="D275" s="1">
        <v>81.25439453125</v>
      </c>
      <c r="E275" s="1" t="s">
        <v>63</v>
      </c>
      <c r="F275" s="1" t="s">
        <v>315</v>
      </c>
      <c r="G275" s="1" t="s">
        <v>316</v>
      </c>
      <c r="H275" s="1" t="s">
        <v>320</v>
      </c>
      <c r="I275" s="1" t="s">
        <v>315</v>
      </c>
      <c r="J275" s="1" t="s">
        <v>63</v>
      </c>
      <c r="K275" s="1">
        <v>6</v>
      </c>
      <c r="L275" s="1">
        <v>2</v>
      </c>
      <c r="M275" s="1">
        <v>2</v>
      </c>
      <c r="N275" s="1">
        <v>0</v>
      </c>
      <c r="O275" s="1">
        <v>0</v>
      </c>
      <c r="P275" s="1">
        <v>0</v>
      </c>
      <c r="Q275" s="1">
        <v>1</v>
      </c>
      <c r="R275" s="1">
        <v>0</v>
      </c>
      <c r="S275" s="1">
        <v>96.3</v>
      </c>
      <c r="T275" s="1">
        <v>911</v>
      </c>
      <c r="U275" s="1">
        <v>52</v>
      </c>
      <c r="V275" s="1">
        <v>0</v>
      </c>
      <c r="W275" s="1">
        <v>0</v>
      </c>
      <c r="X275" s="1">
        <v>0</v>
      </c>
      <c r="Y275" s="1">
        <v>31850</v>
      </c>
      <c r="Z275" s="1">
        <v>6250</v>
      </c>
      <c r="AA275" s="1">
        <v>15450</v>
      </c>
      <c r="AB275" s="1">
        <v>30700</v>
      </c>
      <c r="AC275" s="1">
        <v>6</v>
      </c>
      <c r="AD275" s="1">
        <v>8</v>
      </c>
      <c r="AE275" s="1">
        <v>3</v>
      </c>
      <c r="AF275" s="1">
        <v>0</v>
      </c>
      <c r="AG275" s="1">
        <v>0</v>
      </c>
      <c r="AH275" s="1">
        <v>2</v>
      </c>
      <c r="AI275" s="30" t="str">
        <f>VLOOKUP(A275,General!B:AT,19,FALSE)</f>
        <v>mousesports</v>
      </c>
      <c r="AJ275" s="1">
        <f>IF(VLOOKUP(A275,General!B:AT,11,FALSE)=E275,1,0)</f>
        <v>0</v>
      </c>
      <c r="AK275" s="1">
        <f t="shared" si="26"/>
        <v>1</v>
      </c>
      <c r="AL275" s="1">
        <f t="shared" si="27"/>
        <v>0</v>
      </c>
      <c r="AM275" s="1">
        <f t="shared" si="28"/>
        <v>16400</v>
      </c>
      <c r="AN275" s="1">
        <f t="shared" si="29"/>
        <v>-24450</v>
      </c>
      <c r="AO275" s="1">
        <f t="shared" si="24"/>
        <v>0</v>
      </c>
      <c r="AP275" s="1">
        <f t="shared" si="25"/>
        <v>1</v>
      </c>
      <c r="AQ275" s="1">
        <f>IF(IF(Y275&gt;AA275,VLOOKUP(A275,General!B:AT,11,FALSE),VLOOKUP(A275,General!B:AT,12,FALSE))=AI275,1,0)</f>
        <v>1</v>
      </c>
      <c r="AR275" s="1">
        <f>IF(VLOOKUP(A275,General!B:AT,11,FALSE)=E275,Y275-AA275,AA275-Y275)</f>
        <v>-16400</v>
      </c>
      <c r="AS275" s="1">
        <f>IF(IF(Z275&gt;AB275,VLOOKUP(A275,General!B:AT,11,FALSE),VLOOKUP(A275,General!B:AT,12,FALSE))=AI275,1,0)</f>
        <v>0</v>
      </c>
      <c r="AT275" s="1">
        <f>IF(VLOOKUP(A275,General!B:AT,11,FALSE)=E275,Z275-AB275,AB275-Z275)</f>
        <v>24450</v>
      </c>
    </row>
    <row r="276" spans="1:46" ht="15" customHeight="1" x14ac:dyDescent="0.2">
      <c r="A276" s="1" t="s">
        <v>333</v>
      </c>
      <c r="B276" s="1">
        <v>21</v>
      </c>
      <c r="C276" s="1">
        <v>297167</v>
      </c>
      <c r="D276" s="1">
        <v>161.037841796875</v>
      </c>
      <c r="E276" s="1" t="s">
        <v>70</v>
      </c>
      <c r="F276" s="1" t="s">
        <v>319</v>
      </c>
      <c r="G276" s="1" t="s">
        <v>324</v>
      </c>
      <c r="H276" s="1" t="s">
        <v>322</v>
      </c>
      <c r="K276" s="1">
        <v>7</v>
      </c>
      <c r="L276" s="1">
        <v>4</v>
      </c>
      <c r="M276" s="1">
        <v>0</v>
      </c>
      <c r="N276" s="1">
        <v>1</v>
      </c>
      <c r="O276" s="1">
        <v>0</v>
      </c>
      <c r="P276" s="1">
        <v>0</v>
      </c>
      <c r="Q276" s="1">
        <v>2</v>
      </c>
      <c r="R276" s="1">
        <v>0</v>
      </c>
      <c r="S276" s="1">
        <v>102</v>
      </c>
      <c r="T276" s="1">
        <v>899</v>
      </c>
      <c r="U276" s="1">
        <v>118</v>
      </c>
      <c r="V276" s="1">
        <v>0</v>
      </c>
      <c r="W276" s="1">
        <v>1</v>
      </c>
      <c r="X276" s="1">
        <v>0</v>
      </c>
      <c r="Y276" s="1">
        <v>35000</v>
      </c>
      <c r="Z276" s="1">
        <v>25650</v>
      </c>
      <c r="AA276" s="1">
        <v>26500</v>
      </c>
      <c r="AB276" s="1">
        <v>31400</v>
      </c>
      <c r="AC276" s="1">
        <v>12</v>
      </c>
      <c r="AD276" s="1">
        <v>8</v>
      </c>
      <c r="AE276" s="1">
        <v>6</v>
      </c>
      <c r="AF276" s="1">
        <v>0</v>
      </c>
      <c r="AG276" s="1">
        <v>2</v>
      </c>
      <c r="AH276" s="1">
        <v>1</v>
      </c>
      <c r="AI276" s="30" t="str">
        <f>VLOOKUP(A276,General!B:AT,19,FALSE)</f>
        <v>mousesports</v>
      </c>
      <c r="AJ276" s="1">
        <f>IF(VLOOKUP(A276,General!B:AT,11,FALSE)=E276,1,0)</f>
        <v>1</v>
      </c>
      <c r="AK276" s="1">
        <f t="shared" si="26"/>
        <v>1</v>
      </c>
      <c r="AL276" s="1">
        <f t="shared" si="27"/>
        <v>0</v>
      </c>
      <c r="AM276" s="1">
        <f t="shared" si="28"/>
        <v>8500</v>
      </c>
      <c r="AN276" s="1">
        <f t="shared" si="29"/>
        <v>-5750</v>
      </c>
      <c r="AO276" s="1">
        <f t="shared" si="24"/>
        <v>1</v>
      </c>
      <c r="AP276" s="1">
        <f t="shared" si="25"/>
        <v>0</v>
      </c>
      <c r="AQ276" s="1">
        <f>IF(IF(Y276&gt;AA276,VLOOKUP(A276,General!B:AT,11,FALSE),VLOOKUP(A276,General!B:AT,12,FALSE))=AI276,1,0)</f>
        <v>1</v>
      </c>
      <c r="AR276" s="1">
        <f>IF(VLOOKUP(A276,General!B:AT,11,FALSE)=E276,Y276-AA276,AA276-Y276)</f>
        <v>8500</v>
      </c>
      <c r="AS276" s="1">
        <f>IF(IF(Z276&gt;AB276,VLOOKUP(A276,General!B:AT,11,FALSE),VLOOKUP(A276,General!B:AT,12,FALSE))=AI276,1,0)</f>
        <v>0</v>
      </c>
      <c r="AT276" s="1">
        <f>IF(VLOOKUP(A276,General!B:AT,11,FALSE)=E276,Z276-AB276,AB276-Z276)</f>
        <v>-5750</v>
      </c>
    </row>
    <row r="277" spans="1:46" ht="15" customHeight="1" x14ac:dyDescent="0.2">
      <c r="A277" s="1" t="s">
        <v>333</v>
      </c>
      <c r="B277" s="1">
        <v>22</v>
      </c>
      <c r="C277" s="1">
        <v>317776</v>
      </c>
      <c r="D277" s="1">
        <v>130.349365234375</v>
      </c>
      <c r="E277" s="1" t="s">
        <v>70</v>
      </c>
      <c r="F277" s="1" t="s">
        <v>319</v>
      </c>
      <c r="G277" s="1" t="s">
        <v>324</v>
      </c>
      <c r="H277" s="1" t="s">
        <v>322</v>
      </c>
      <c r="K277" s="1">
        <v>8</v>
      </c>
      <c r="L277" s="1">
        <v>3</v>
      </c>
      <c r="M277" s="1">
        <v>1</v>
      </c>
      <c r="N277" s="1">
        <v>1</v>
      </c>
      <c r="O277" s="1">
        <v>0</v>
      </c>
      <c r="P277" s="1">
        <v>0</v>
      </c>
      <c r="Q277" s="1">
        <v>1</v>
      </c>
      <c r="R277" s="1">
        <v>0</v>
      </c>
      <c r="S277" s="1">
        <v>105</v>
      </c>
      <c r="T277" s="1">
        <v>926</v>
      </c>
      <c r="U277" s="1">
        <v>124</v>
      </c>
      <c r="V277" s="1">
        <v>0</v>
      </c>
      <c r="W277" s="1">
        <v>1</v>
      </c>
      <c r="X277" s="1">
        <v>0</v>
      </c>
      <c r="Y277" s="1">
        <v>34500</v>
      </c>
      <c r="Z277" s="1">
        <v>26450</v>
      </c>
      <c r="AA277" s="1">
        <v>19900</v>
      </c>
      <c r="AB277" s="1">
        <v>30250</v>
      </c>
      <c r="AC277" s="1">
        <v>13</v>
      </c>
      <c r="AD277" s="1">
        <v>10</v>
      </c>
      <c r="AE277" s="1">
        <v>1</v>
      </c>
      <c r="AF277" s="1">
        <v>0</v>
      </c>
      <c r="AG277" s="1">
        <v>4</v>
      </c>
      <c r="AH277" s="1">
        <v>1</v>
      </c>
      <c r="AI277" s="30" t="str">
        <f>VLOOKUP(A277,General!B:AT,19,FALSE)</f>
        <v>mousesports</v>
      </c>
      <c r="AJ277" s="1">
        <f>IF(VLOOKUP(A277,General!B:AT,11,FALSE)=E277,1,0)</f>
        <v>1</v>
      </c>
      <c r="AK277" s="1">
        <f t="shared" si="26"/>
        <v>1</v>
      </c>
      <c r="AL277" s="1">
        <f t="shared" si="27"/>
        <v>0</v>
      </c>
      <c r="AM277" s="1">
        <f t="shared" si="28"/>
        <v>14600</v>
      </c>
      <c r="AN277" s="1">
        <f t="shared" si="29"/>
        <v>-3800</v>
      </c>
      <c r="AO277" s="1">
        <f t="shared" si="24"/>
        <v>1</v>
      </c>
      <c r="AP277" s="1">
        <f t="shared" si="25"/>
        <v>0</v>
      </c>
      <c r="AQ277" s="1">
        <f>IF(IF(Y277&gt;AA277,VLOOKUP(A277,General!B:AT,11,FALSE),VLOOKUP(A277,General!B:AT,12,FALSE))=AI277,1,0)</f>
        <v>1</v>
      </c>
      <c r="AR277" s="1">
        <f>IF(VLOOKUP(A277,General!B:AT,11,FALSE)=E277,Y277-AA277,AA277-Y277)</f>
        <v>14600</v>
      </c>
      <c r="AS277" s="1">
        <f>IF(IF(Z277&gt;AB277,VLOOKUP(A277,General!B:AT,11,FALSE),VLOOKUP(A277,General!B:AT,12,FALSE))=AI277,1,0)</f>
        <v>0</v>
      </c>
      <c r="AT277" s="1">
        <f>IF(VLOOKUP(A277,General!B:AT,11,FALSE)=E277,Z277-AB277,AB277-Z277)</f>
        <v>-3800</v>
      </c>
    </row>
    <row r="278" spans="1:46" ht="15" customHeight="1" x14ac:dyDescent="0.2">
      <c r="A278" s="1" t="s">
        <v>333</v>
      </c>
      <c r="B278" s="1">
        <v>23</v>
      </c>
      <c r="C278" s="1">
        <v>334462</v>
      </c>
      <c r="D278" s="1">
        <v>122.002685546875</v>
      </c>
      <c r="E278" s="1" t="s">
        <v>70</v>
      </c>
      <c r="F278" s="1" t="s">
        <v>319</v>
      </c>
      <c r="G278" s="1" t="s">
        <v>324</v>
      </c>
      <c r="H278" s="1" t="s">
        <v>320</v>
      </c>
      <c r="I278" s="1" t="s">
        <v>319</v>
      </c>
      <c r="J278" s="1" t="s">
        <v>70</v>
      </c>
      <c r="K278" s="1">
        <v>7</v>
      </c>
      <c r="L278" s="1">
        <v>7</v>
      </c>
      <c r="M278" s="1">
        <v>0</v>
      </c>
      <c r="N278" s="1">
        <v>0</v>
      </c>
      <c r="O278" s="1">
        <v>0</v>
      </c>
      <c r="P278" s="1">
        <v>0</v>
      </c>
      <c r="Q278" s="1">
        <v>4</v>
      </c>
      <c r="R278" s="1">
        <v>0</v>
      </c>
      <c r="S278" s="1">
        <v>92.7</v>
      </c>
      <c r="T278" s="1">
        <v>886</v>
      </c>
      <c r="U278" s="1">
        <v>41</v>
      </c>
      <c r="V278" s="1">
        <v>0</v>
      </c>
      <c r="W278" s="1">
        <v>0</v>
      </c>
      <c r="X278" s="1">
        <v>0</v>
      </c>
      <c r="Y278" s="1">
        <v>15450</v>
      </c>
      <c r="Z278" s="1">
        <v>27000</v>
      </c>
      <c r="AA278" s="1">
        <v>25850</v>
      </c>
      <c r="AB278" s="1">
        <v>2900</v>
      </c>
      <c r="AC278" s="1">
        <v>6</v>
      </c>
      <c r="AD278" s="1">
        <v>4</v>
      </c>
      <c r="AE278" s="1">
        <v>1</v>
      </c>
      <c r="AF278" s="1">
        <v>0</v>
      </c>
      <c r="AG278" s="1">
        <v>1</v>
      </c>
      <c r="AH278" s="1">
        <v>0</v>
      </c>
      <c r="AI278" s="30" t="str">
        <f>VLOOKUP(A278,General!B:AT,19,FALSE)</f>
        <v>mousesports</v>
      </c>
      <c r="AJ278" s="1">
        <f>IF(VLOOKUP(A278,General!B:AT,11,FALSE)=E278,1,0)</f>
        <v>1</v>
      </c>
      <c r="AK278" s="1">
        <f t="shared" si="26"/>
        <v>0</v>
      </c>
      <c r="AL278" s="1">
        <f t="shared" si="27"/>
        <v>1</v>
      </c>
      <c r="AM278" s="1">
        <f t="shared" si="28"/>
        <v>-10400</v>
      </c>
      <c r="AN278" s="1">
        <f t="shared" si="29"/>
        <v>24100</v>
      </c>
      <c r="AO278" s="1">
        <f t="shared" si="24"/>
        <v>1</v>
      </c>
      <c r="AP278" s="1">
        <f t="shared" si="25"/>
        <v>0</v>
      </c>
      <c r="AQ278" s="1">
        <f>IF(IF(Y278&gt;AA278,VLOOKUP(A278,General!B:AT,11,FALSE),VLOOKUP(A278,General!B:AT,12,FALSE))=AI278,1,0)</f>
        <v>0</v>
      </c>
      <c r="AR278" s="1">
        <f>IF(VLOOKUP(A278,General!B:AT,11,FALSE)=E278,Y278-AA278,AA278-Y278)</f>
        <v>-10400</v>
      </c>
      <c r="AS278" s="1">
        <f>IF(IF(Z278&gt;AB278,VLOOKUP(A278,General!B:AT,11,FALSE),VLOOKUP(A278,General!B:AT,12,FALSE))=AI278,1,0)</f>
        <v>1</v>
      </c>
      <c r="AT278" s="1">
        <f>IF(VLOOKUP(A278,General!B:AT,11,FALSE)=E278,Z278-AB278,AB278-Z278)</f>
        <v>24100</v>
      </c>
    </row>
    <row r="279" spans="1:46" ht="15" customHeight="1" x14ac:dyDescent="0.2">
      <c r="A279" s="1" t="s">
        <v>333</v>
      </c>
      <c r="B279" s="1">
        <v>24</v>
      </c>
      <c r="C279" s="1">
        <v>350078</v>
      </c>
      <c r="D279" s="1">
        <v>162.48486328125</v>
      </c>
      <c r="E279" s="1" t="s">
        <v>70</v>
      </c>
      <c r="F279" s="1" t="s">
        <v>319</v>
      </c>
      <c r="G279" s="1" t="s">
        <v>324</v>
      </c>
      <c r="H279" s="1" t="s">
        <v>322</v>
      </c>
      <c r="K279" s="1">
        <v>7</v>
      </c>
      <c r="L279" s="1">
        <v>1</v>
      </c>
      <c r="M279" s="1">
        <v>3</v>
      </c>
      <c r="N279" s="1">
        <v>0</v>
      </c>
      <c r="O279" s="1">
        <v>0</v>
      </c>
      <c r="P279" s="1">
        <v>0</v>
      </c>
      <c r="Q279" s="1">
        <v>1</v>
      </c>
      <c r="R279" s="1">
        <v>0</v>
      </c>
      <c r="S279" s="1">
        <v>96.6</v>
      </c>
      <c r="T279" s="1">
        <v>837</v>
      </c>
      <c r="U279" s="1">
        <v>74</v>
      </c>
      <c r="V279" s="1">
        <v>1</v>
      </c>
      <c r="W279" s="1">
        <v>1</v>
      </c>
      <c r="X279" s="1">
        <v>0</v>
      </c>
      <c r="Y279" s="1">
        <v>25350</v>
      </c>
      <c r="Z279" s="1">
        <v>27500</v>
      </c>
      <c r="AA279" s="1">
        <v>26800</v>
      </c>
      <c r="AB279" s="1">
        <v>25850</v>
      </c>
      <c r="AC279" s="1">
        <v>9</v>
      </c>
      <c r="AD279" s="1">
        <v>8</v>
      </c>
      <c r="AE279" s="1">
        <v>2</v>
      </c>
      <c r="AF279" s="1">
        <v>0</v>
      </c>
      <c r="AG279" s="1">
        <v>4</v>
      </c>
      <c r="AH279" s="1">
        <v>0</v>
      </c>
      <c r="AI279" s="30" t="str">
        <f>VLOOKUP(A279,General!B:AT,19,FALSE)</f>
        <v>mousesports</v>
      </c>
      <c r="AJ279" s="1">
        <f>IF(VLOOKUP(A279,General!B:AT,11,FALSE)=E279,1,0)</f>
        <v>1</v>
      </c>
      <c r="AK279" s="1">
        <f t="shared" si="26"/>
        <v>0</v>
      </c>
      <c r="AL279" s="1">
        <f t="shared" si="27"/>
        <v>1</v>
      </c>
      <c r="AM279" s="1">
        <f t="shared" si="28"/>
        <v>-1450</v>
      </c>
      <c r="AN279" s="1">
        <f t="shared" si="29"/>
        <v>1650</v>
      </c>
      <c r="AO279" s="1">
        <f t="shared" si="24"/>
        <v>1</v>
      </c>
      <c r="AP279" s="1">
        <f t="shared" si="25"/>
        <v>0</v>
      </c>
      <c r="AQ279" s="1">
        <f>IF(IF(Y279&gt;AA279,VLOOKUP(A279,General!B:AT,11,FALSE),VLOOKUP(A279,General!B:AT,12,FALSE))=AI279,1,0)</f>
        <v>0</v>
      </c>
      <c r="AR279" s="1">
        <f>IF(VLOOKUP(A279,General!B:AT,11,FALSE)=E279,Y279-AA279,AA279-Y279)</f>
        <v>-1450</v>
      </c>
      <c r="AS279" s="1">
        <f>IF(IF(Z279&gt;AB279,VLOOKUP(A279,General!B:AT,11,FALSE),VLOOKUP(A279,General!B:AT,12,FALSE))=AI279,1,0)</f>
        <v>1</v>
      </c>
      <c r="AT279" s="1">
        <f>IF(VLOOKUP(A279,General!B:AT,11,FALSE)=E279,Z279-AB279,AB279-Z279)</f>
        <v>1650</v>
      </c>
    </row>
    <row r="280" spans="1:46" ht="15" customHeight="1" x14ac:dyDescent="0.2">
      <c r="A280" s="1" t="s">
        <v>333</v>
      </c>
      <c r="B280" s="1">
        <v>25</v>
      </c>
      <c r="C280" s="1">
        <v>370867</v>
      </c>
      <c r="D280" s="1">
        <v>252.21923828125</v>
      </c>
      <c r="E280" s="1" t="s">
        <v>70</v>
      </c>
      <c r="F280" s="1" t="s">
        <v>319</v>
      </c>
      <c r="G280" s="1" t="s">
        <v>324</v>
      </c>
      <c r="H280" s="1" t="s">
        <v>320</v>
      </c>
      <c r="I280" s="1" t="s">
        <v>319</v>
      </c>
      <c r="J280" s="1" t="s">
        <v>70</v>
      </c>
      <c r="K280" s="1">
        <v>7</v>
      </c>
      <c r="L280" s="1">
        <v>3</v>
      </c>
      <c r="M280" s="1">
        <v>2</v>
      </c>
      <c r="N280" s="1">
        <v>0</v>
      </c>
      <c r="O280" s="1">
        <v>0</v>
      </c>
      <c r="P280" s="1">
        <v>0</v>
      </c>
      <c r="Q280" s="1">
        <v>3</v>
      </c>
      <c r="R280" s="1">
        <v>0</v>
      </c>
      <c r="S280" s="1">
        <v>113.5</v>
      </c>
      <c r="T280" s="1">
        <v>1091</v>
      </c>
      <c r="U280" s="1">
        <v>44</v>
      </c>
      <c r="V280" s="1">
        <v>0</v>
      </c>
      <c r="W280" s="1">
        <v>1</v>
      </c>
      <c r="X280" s="1">
        <v>0</v>
      </c>
      <c r="Y280" s="1">
        <v>15600</v>
      </c>
      <c r="Z280" s="1">
        <v>27850</v>
      </c>
      <c r="AA280" s="1">
        <v>34300</v>
      </c>
      <c r="AB280" s="1">
        <v>4600</v>
      </c>
      <c r="AC280" s="1">
        <v>5</v>
      </c>
      <c r="AD280" s="1">
        <v>6</v>
      </c>
      <c r="AE280" s="1">
        <v>5</v>
      </c>
      <c r="AF280" s="1">
        <v>0</v>
      </c>
      <c r="AG280" s="1">
        <v>5</v>
      </c>
      <c r="AH280" s="1">
        <v>0</v>
      </c>
      <c r="AI280" s="30" t="str">
        <f>VLOOKUP(A280,General!B:AT,19,FALSE)</f>
        <v>mousesports</v>
      </c>
      <c r="AJ280" s="1">
        <f>IF(VLOOKUP(A280,General!B:AT,11,FALSE)=E280,1,0)</f>
        <v>1</v>
      </c>
      <c r="AK280" s="1">
        <f t="shared" si="26"/>
        <v>0</v>
      </c>
      <c r="AL280" s="1">
        <f t="shared" si="27"/>
        <v>1</v>
      </c>
      <c r="AM280" s="1">
        <f t="shared" si="28"/>
        <v>-18700</v>
      </c>
      <c r="AN280" s="1">
        <f t="shared" si="29"/>
        <v>23250</v>
      </c>
      <c r="AO280" s="1">
        <f t="shared" si="24"/>
        <v>1</v>
      </c>
      <c r="AP280" s="1">
        <f t="shared" si="25"/>
        <v>0</v>
      </c>
      <c r="AQ280" s="1">
        <f>IF(IF(Y280&gt;AA280,VLOOKUP(A280,General!B:AT,11,FALSE),VLOOKUP(A280,General!B:AT,12,FALSE))=AI280,1,0)</f>
        <v>0</v>
      </c>
      <c r="AR280" s="1">
        <f>IF(VLOOKUP(A280,General!B:AT,11,FALSE)=E280,Y280-AA280,AA280-Y280)</f>
        <v>-18700</v>
      </c>
      <c r="AS280" s="1">
        <f>IF(IF(Z280&gt;AB280,VLOOKUP(A280,General!B:AT,11,FALSE),VLOOKUP(A280,General!B:AT,12,FALSE))=AI280,1,0)</f>
        <v>1</v>
      </c>
      <c r="AT280" s="1">
        <f>IF(VLOOKUP(A280,General!B:AT,11,FALSE)=E280,Z280-AB280,AB280-Z280)</f>
        <v>23250</v>
      </c>
    </row>
    <row r="281" spans="1:46" ht="15" customHeight="1" x14ac:dyDescent="0.2">
      <c r="A281" s="1" t="s">
        <v>333</v>
      </c>
      <c r="B281" s="1">
        <v>26</v>
      </c>
      <c r="C281" s="1">
        <v>403129</v>
      </c>
      <c r="D281" s="1">
        <v>138.8759765625</v>
      </c>
      <c r="E281" s="1" t="s">
        <v>70</v>
      </c>
      <c r="F281" s="1" t="s">
        <v>319</v>
      </c>
      <c r="G281" s="1" t="s">
        <v>324</v>
      </c>
      <c r="H281" s="1" t="s">
        <v>322</v>
      </c>
      <c r="K281" s="1">
        <v>8</v>
      </c>
      <c r="L281" s="1">
        <v>4</v>
      </c>
      <c r="M281" s="1">
        <v>2</v>
      </c>
      <c r="N281" s="1">
        <v>0</v>
      </c>
      <c r="O281" s="1">
        <v>0</v>
      </c>
      <c r="P281" s="1">
        <v>0</v>
      </c>
      <c r="Q281" s="1">
        <v>2</v>
      </c>
      <c r="R281" s="1">
        <v>0</v>
      </c>
      <c r="S281" s="1">
        <v>103.4</v>
      </c>
      <c r="T281" s="1">
        <v>915</v>
      </c>
      <c r="U281" s="1">
        <v>119</v>
      </c>
      <c r="V281" s="1">
        <v>0</v>
      </c>
      <c r="W281" s="1">
        <v>1</v>
      </c>
      <c r="X281" s="1">
        <v>0</v>
      </c>
      <c r="Y281" s="1">
        <v>28900</v>
      </c>
      <c r="Z281" s="1">
        <v>28050</v>
      </c>
      <c r="AA281" s="1">
        <v>39350</v>
      </c>
      <c r="AB281" s="1">
        <v>28600</v>
      </c>
      <c r="AC281" s="1">
        <v>14</v>
      </c>
      <c r="AD281" s="1">
        <v>9</v>
      </c>
      <c r="AE281" s="1">
        <v>6</v>
      </c>
      <c r="AF281" s="1">
        <v>0</v>
      </c>
      <c r="AG281" s="1">
        <v>4</v>
      </c>
      <c r="AH281" s="1">
        <v>1</v>
      </c>
      <c r="AI281" s="30" t="str">
        <f>VLOOKUP(A281,General!B:AT,19,FALSE)</f>
        <v>mousesports</v>
      </c>
      <c r="AJ281" s="1">
        <f>IF(VLOOKUP(A281,General!B:AT,11,FALSE)=E281,1,0)</f>
        <v>1</v>
      </c>
      <c r="AK281" s="1">
        <f t="shared" si="26"/>
        <v>0</v>
      </c>
      <c r="AL281" s="1">
        <f t="shared" si="27"/>
        <v>0</v>
      </c>
      <c r="AM281" s="1">
        <f t="shared" si="28"/>
        <v>-10450</v>
      </c>
      <c r="AN281" s="1">
        <f t="shared" si="29"/>
        <v>-550</v>
      </c>
      <c r="AO281" s="1">
        <f t="shared" si="24"/>
        <v>1</v>
      </c>
      <c r="AP281" s="1">
        <f t="shared" si="25"/>
        <v>0</v>
      </c>
      <c r="AQ281" s="1">
        <f>IF(IF(Y281&gt;AA281,VLOOKUP(A281,General!B:AT,11,FALSE),VLOOKUP(A281,General!B:AT,12,FALSE))=AI281,1,0)</f>
        <v>0</v>
      </c>
      <c r="AR281" s="1">
        <f>IF(VLOOKUP(A281,General!B:AT,11,FALSE)=E281,Y281-AA281,AA281-Y281)</f>
        <v>-10450</v>
      </c>
      <c r="AS281" s="1">
        <f>IF(IF(Z281&gt;AB281,VLOOKUP(A281,General!B:AT,11,FALSE),VLOOKUP(A281,General!B:AT,12,FALSE))=AI281,1,0)</f>
        <v>0</v>
      </c>
      <c r="AT281" s="1">
        <f>IF(VLOOKUP(A281,General!B:AT,11,FALSE)=E281,Z281-AB281,AB281-Z281)</f>
        <v>-550</v>
      </c>
    </row>
    <row r="282" spans="1:46" ht="15" customHeight="1" x14ac:dyDescent="0.2">
      <c r="A282" s="1" t="s">
        <v>333</v>
      </c>
      <c r="B282" s="1">
        <v>27</v>
      </c>
      <c r="C282" s="1">
        <v>420905</v>
      </c>
      <c r="D282" s="1">
        <v>144.6416015625</v>
      </c>
      <c r="E282" s="1" t="s">
        <v>70</v>
      </c>
      <c r="F282" s="1" t="s">
        <v>319</v>
      </c>
      <c r="G282" s="1" t="s">
        <v>324</v>
      </c>
      <c r="H282" s="1" t="s">
        <v>322</v>
      </c>
      <c r="K282" s="1">
        <v>8</v>
      </c>
      <c r="L282" s="1">
        <v>4</v>
      </c>
      <c r="M282" s="1">
        <v>2</v>
      </c>
      <c r="N282" s="1">
        <v>0</v>
      </c>
      <c r="O282" s="1">
        <v>0</v>
      </c>
      <c r="P282" s="1">
        <v>0</v>
      </c>
      <c r="Q282" s="1">
        <v>3</v>
      </c>
      <c r="R282" s="1">
        <v>0</v>
      </c>
      <c r="S282" s="1">
        <v>135.5</v>
      </c>
      <c r="T282" s="1">
        <v>1231</v>
      </c>
      <c r="U282" s="1">
        <v>124</v>
      </c>
      <c r="V282" s="1">
        <v>0</v>
      </c>
      <c r="W282" s="1">
        <v>1</v>
      </c>
      <c r="X282" s="1">
        <v>0</v>
      </c>
      <c r="Y282" s="1">
        <v>19200</v>
      </c>
      <c r="Z282" s="1">
        <v>27950</v>
      </c>
      <c r="AA282" s="1">
        <v>44300</v>
      </c>
      <c r="AB282" s="1">
        <v>19850</v>
      </c>
      <c r="AC282" s="1">
        <v>10</v>
      </c>
      <c r="AD282" s="1">
        <v>6</v>
      </c>
      <c r="AE282" s="1">
        <v>2</v>
      </c>
      <c r="AF282" s="1">
        <v>0</v>
      </c>
      <c r="AG282" s="1">
        <v>5</v>
      </c>
      <c r="AH282" s="1">
        <v>0</v>
      </c>
      <c r="AI282" s="30" t="str">
        <f>VLOOKUP(A282,General!B:AT,19,FALSE)</f>
        <v>mousesports</v>
      </c>
      <c r="AJ282" s="1">
        <f>IF(VLOOKUP(A282,General!B:AT,11,FALSE)=E282,1,0)</f>
        <v>1</v>
      </c>
      <c r="AK282" s="1">
        <f t="shared" si="26"/>
        <v>0</v>
      </c>
      <c r="AL282" s="1">
        <f t="shared" si="27"/>
        <v>1</v>
      </c>
      <c r="AM282" s="1">
        <f t="shared" si="28"/>
        <v>-25100</v>
      </c>
      <c r="AN282" s="1">
        <f t="shared" si="29"/>
        <v>8100</v>
      </c>
      <c r="AO282" s="1">
        <f t="shared" si="24"/>
        <v>1</v>
      </c>
      <c r="AP282" s="1">
        <f t="shared" si="25"/>
        <v>0</v>
      </c>
      <c r="AQ282" s="1">
        <f>IF(IF(Y282&gt;AA282,VLOOKUP(A282,General!B:AT,11,FALSE),VLOOKUP(A282,General!B:AT,12,FALSE))=AI282,1,0)</f>
        <v>0</v>
      </c>
      <c r="AR282" s="1">
        <f>IF(VLOOKUP(A282,General!B:AT,11,FALSE)=E282,Y282-AA282,AA282-Y282)</f>
        <v>-25100</v>
      </c>
      <c r="AS282" s="1">
        <f>IF(IF(Z282&gt;AB282,VLOOKUP(A282,General!B:AT,11,FALSE),VLOOKUP(A282,General!B:AT,12,FALSE))=AI282,1,0)</f>
        <v>1</v>
      </c>
      <c r="AT282" s="1">
        <f>IF(VLOOKUP(A282,General!B:AT,11,FALSE)=E282,Z282-AB282,AB282-Z282)</f>
        <v>8100</v>
      </c>
    </row>
    <row r="283" spans="1:46" ht="15" customHeight="1" x14ac:dyDescent="0.2">
      <c r="A283" s="1" t="s">
        <v>333</v>
      </c>
      <c r="B283" s="1">
        <v>28</v>
      </c>
      <c r="C283" s="1">
        <v>439419</v>
      </c>
      <c r="D283" s="1">
        <v>145.674072265625</v>
      </c>
      <c r="E283" s="1" t="s">
        <v>70</v>
      </c>
      <c r="F283" s="1" t="s">
        <v>319</v>
      </c>
      <c r="G283" s="1" t="s">
        <v>324</v>
      </c>
      <c r="H283" s="1" t="s">
        <v>322</v>
      </c>
      <c r="K283" s="1">
        <v>7</v>
      </c>
      <c r="L283" s="1">
        <v>3</v>
      </c>
      <c r="M283" s="1">
        <v>2</v>
      </c>
      <c r="N283" s="1">
        <v>0</v>
      </c>
      <c r="O283" s="1">
        <v>0</v>
      </c>
      <c r="P283" s="1">
        <v>0</v>
      </c>
      <c r="Q283" s="1">
        <v>1</v>
      </c>
      <c r="R283" s="1">
        <v>0</v>
      </c>
      <c r="S283" s="1">
        <v>105.4</v>
      </c>
      <c r="T283" s="1">
        <v>949</v>
      </c>
      <c r="U283" s="1">
        <v>105</v>
      </c>
      <c r="V283" s="1">
        <v>0</v>
      </c>
      <c r="W283" s="1">
        <v>1</v>
      </c>
      <c r="X283" s="1">
        <v>0</v>
      </c>
      <c r="Y283" s="1">
        <v>18250</v>
      </c>
      <c r="Z283" s="1">
        <v>28850</v>
      </c>
      <c r="AA283" s="1">
        <v>45850</v>
      </c>
      <c r="AB283" s="1">
        <v>19000</v>
      </c>
      <c r="AC283" s="1">
        <v>12</v>
      </c>
      <c r="AD283" s="1">
        <v>5</v>
      </c>
      <c r="AE283" s="1">
        <v>1</v>
      </c>
      <c r="AF283" s="1">
        <v>0</v>
      </c>
      <c r="AG283" s="1">
        <v>3</v>
      </c>
      <c r="AH283" s="1">
        <v>0</v>
      </c>
      <c r="AI283" s="30" t="str">
        <f>VLOOKUP(A283,General!B:AT,19,FALSE)</f>
        <v>mousesports</v>
      </c>
      <c r="AJ283" s="1">
        <f>IF(VLOOKUP(A283,General!B:AT,11,FALSE)=E283,1,0)</f>
        <v>1</v>
      </c>
      <c r="AK283" s="1">
        <f t="shared" si="26"/>
        <v>0</v>
      </c>
      <c r="AL283" s="1">
        <f t="shared" si="27"/>
        <v>1</v>
      </c>
      <c r="AM283" s="1">
        <f t="shared" si="28"/>
        <v>-27600</v>
      </c>
      <c r="AN283" s="1">
        <f t="shared" si="29"/>
        <v>9850</v>
      </c>
      <c r="AO283" s="1">
        <f t="shared" si="24"/>
        <v>1</v>
      </c>
      <c r="AP283" s="1">
        <f t="shared" si="25"/>
        <v>0</v>
      </c>
      <c r="AQ283" s="1">
        <f>IF(IF(Y283&gt;AA283,VLOOKUP(A283,General!B:AT,11,FALSE),VLOOKUP(A283,General!B:AT,12,FALSE))=AI283,1,0)</f>
        <v>0</v>
      </c>
      <c r="AR283" s="1">
        <f>IF(VLOOKUP(A283,General!B:AT,11,FALSE)=E283,Y283-AA283,AA283-Y283)</f>
        <v>-27600</v>
      </c>
      <c r="AS283" s="1">
        <f>IF(IF(Z283&gt;AB283,VLOOKUP(A283,General!B:AT,11,FALSE),VLOOKUP(A283,General!B:AT,12,FALSE))=AI283,1,0)</f>
        <v>1</v>
      </c>
      <c r="AT283" s="1">
        <f>IF(VLOOKUP(A283,General!B:AT,11,FALSE)=E283,Z283-AB283,AB283-Z283)</f>
        <v>9850</v>
      </c>
    </row>
    <row r="284" spans="1:46" x14ac:dyDescent="0.2">
      <c r="A284" s="1" t="s">
        <v>334</v>
      </c>
      <c r="B284" s="1">
        <v>1</v>
      </c>
      <c r="C284" s="1">
        <v>1799</v>
      </c>
      <c r="D284" s="1">
        <v>98.334403991699205</v>
      </c>
      <c r="E284" s="1" t="s">
        <v>63</v>
      </c>
      <c r="F284" s="1" t="s">
        <v>319</v>
      </c>
      <c r="G284" s="1" t="s">
        <v>324</v>
      </c>
      <c r="H284" s="1" t="s">
        <v>317</v>
      </c>
      <c r="K284" s="1">
        <v>7</v>
      </c>
      <c r="L284" s="1">
        <v>2</v>
      </c>
      <c r="M284" s="1">
        <v>1</v>
      </c>
      <c r="N284" s="1">
        <v>1</v>
      </c>
      <c r="O284" s="1">
        <v>0</v>
      </c>
      <c r="P284" s="1">
        <v>0</v>
      </c>
      <c r="Q284" s="1">
        <v>1</v>
      </c>
      <c r="R284" s="1">
        <v>0</v>
      </c>
      <c r="S284" s="1">
        <v>117.8</v>
      </c>
      <c r="T284" s="1">
        <v>1117</v>
      </c>
      <c r="U284" s="1">
        <v>61</v>
      </c>
      <c r="V284" s="1">
        <v>0</v>
      </c>
      <c r="W284" s="1">
        <v>1</v>
      </c>
      <c r="X284" s="1">
        <v>0</v>
      </c>
      <c r="Y284" s="1">
        <v>4000</v>
      </c>
      <c r="Z284" s="1">
        <v>4350</v>
      </c>
      <c r="AA284" s="1">
        <v>4000</v>
      </c>
      <c r="AB284" s="1">
        <v>4200</v>
      </c>
      <c r="AC284" s="1">
        <v>1</v>
      </c>
      <c r="AD284" s="1">
        <v>2</v>
      </c>
      <c r="AE284" s="1">
        <v>1</v>
      </c>
      <c r="AF284" s="1">
        <v>0</v>
      </c>
      <c r="AG284" s="1">
        <v>0</v>
      </c>
      <c r="AH284" s="1">
        <v>0</v>
      </c>
      <c r="AI284" s="30" t="str">
        <f>VLOOKUP(A284,General!B:AT,19,FALSE)</f>
        <v>Ninjas in Pyjamas</v>
      </c>
      <c r="AJ284" s="1">
        <f>IF(VLOOKUP(A284,General!B:AT,11,FALSE)=E284,1,0)</f>
        <v>0</v>
      </c>
      <c r="AK284" s="1">
        <f t="shared" si="26"/>
        <v>0</v>
      </c>
      <c r="AL284" s="1">
        <f t="shared" si="27"/>
        <v>1</v>
      </c>
      <c r="AM284" s="1">
        <f t="shared" si="28"/>
        <v>0</v>
      </c>
      <c r="AN284" s="1">
        <f t="shared" si="29"/>
        <v>150</v>
      </c>
      <c r="AO284" s="1">
        <f t="shared" si="24"/>
        <v>1</v>
      </c>
      <c r="AP284" s="1">
        <f t="shared" si="25"/>
        <v>0</v>
      </c>
      <c r="AQ284" s="1">
        <f>IF(IF(Y284&gt;AA284,VLOOKUP(A284,General!B:AT,11,FALSE),VLOOKUP(A284,General!B:AT,12,FALSE))=AI284,1,0)</f>
        <v>1</v>
      </c>
      <c r="AR284" s="1">
        <f>IF(VLOOKUP(A284,General!B:AT,11,FALSE)=E284,Y284-AA284,AA284-Y284)</f>
        <v>0</v>
      </c>
      <c r="AS284" s="1">
        <f>IF(IF(Z284&gt;AB284,VLOOKUP(A284,General!B:AT,11,FALSE),VLOOKUP(A284,General!B:AT,12,FALSE))=AI284,1,0)</f>
        <v>0</v>
      </c>
      <c r="AT284" s="1">
        <f>IF(VLOOKUP(A284,General!B:AT,11,FALSE)=E284,Z284-AB284,AB284-Z284)</f>
        <v>-150</v>
      </c>
    </row>
    <row r="285" spans="1:46" ht="15" customHeight="1" x14ac:dyDescent="0.2">
      <c r="A285" s="1" t="s">
        <v>334</v>
      </c>
      <c r="B285" s="1">
        <v>2</v>
      </c>
      <c r="C285" s="1">
        <v>14378</v>
      </c>
      <c r="D285" s="1">
        <v>139.41268920898401</v>
      </c>
      <c r="E285" s="1" t="s">
        <v>63</v>
      </c>
      <c r="F285" s="1" t="s">
        <v>319</v>
      </c>
      <c r="G285" s="1" t="s">
        <v>324</v>
      </c>
      <c r="H285" s="1" t="s">
        <v>320</v>
      </c>
      <c r="I285" s="1" t="s">
        <v>315</v>
      </c>
      <c r="J285" s="1" t="s">
        <v>70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25.6</v>
      </c>
      <c r="T285" s="1">
        <v>22</v>
      </c>
      <c r="U285" s="1">
        <v>0</v>
      </c>
      <c r="V285" s="1">
        <v>1</v>
      </c>
      <c r="W285" s="1">
        <v>1</v>
      </c>
      <c r="X285" s="1">
        <v>0</v>
      </c>
      <c r="Y285" s="1">
        <v>8250</v>
      </c>
      <c r="Z285" s="1">
        <v>5000</v>
      </c>
      <c r="AA285" s="1">
        <v>18650</v>
      </c>
      <c r="AB285" s="1">
        <v>18700</v>
      </c>
      <c r="AC285" s="1">
        <v>3</v>
      </c>
      <c r="AD285" s="1">
        <v>3</v>
      </c>
      <c r="AE285" s="1">
        <v>4</v>
      </c>
      <c r="AF285" s="1">
        <v>0</v>
      </c>
      <c r="AG285" s="1">
        <v>1</v>
      </c>
      <c r="AH285" s="1">
        <v>0</v>
      </c>
      <c r="AI285" s="30" t="str">
        <f>VLOOKUP(A285,General!B:AT,19,FALSE)</f>
        <v>Ninjas in Pyjamas</v>
      </c>
      <c r="AJ285" s="1">
        <f>IF(VLOOKUP(A285,General!B:AT,11,FALSE)=E285,1,0)</f>
        <v>0</v>
      </c>
      <c r="AK285" s="1">
        <f t="shared" si="26"/>
        <v>0</v>
      </c>
      <c r="AL285" s="1">
        <f t="shared" si="27"/>
        <v>0</v>
      </c>
      <c r="AM285" s="1">
        <f t="shared" si="28"/>
        <v>-10400</v>
      </c>
      <c r="AN285" s="1">
        <f t="shared" si="29"/>
        <v>-13700</v>
      </c>
      <c r="AO285" s="1">
        <f t="shared" si="24"/>
        <v>1</v>
      </c>
      <c r="AP285" s="1">
        <f t="shared" si="25"/>
        <v>0</v>
      </c>
      <c r="AQ285" s="1">
        <f>IF(IF(Y285&gt;AA285,VLOOKUP(A285,General!B:AT,11,FALSE),VLOOKUP(A285,General!B:AT,12,FALSE))=AI285,1,0)</f>
        <v>1</v>
      </c>
      <c r="AR285" s="1">
        <f>IF(VLOOKUP(A285,General!B:AT,11,FALSE)=E285,Y285-AA285,AA285-Y285)</f>
        <v>10400</v>
      </c>
      <c r="AS285" s="1">
        <f>IF(IF(Z285&gt;AB285,VLOOKUP(A285,General!B:AT,11,FALSE),VLOOKUP(A285,General!B:AT,12,FALSE))=AI285,1,0)</f>
        <v>1</v>
      </c>
      <c r="AT285" s="1">
        <f>IF(VLOOKUP(A285,General!B:AT,11,FALSE)=E285,Z285-AB285,AB285-Z285)</f>
        <v>13700</v>
      </c>
    </row>
    <row r="286" spans="1:46" ht="15" customHeight="1" x14ac:dyDescent="0.2">
      <c r="A286" s="1" t="s">
        <v>334</v>
      </c>
      <c r="B286" s="1">
        <v>3</v>
      </c>
      <c r="C286" s="1">
        <v>32211</v>
      </c>
      <c r="D286" s="1">
        <v>111.281387329102</v>
      </c>
      <c r="E286" s="1" t="s">
        <v>63</v>
      </c>
      <c r="F286" s="1" t="s">
        <v>319</v>
      </c>
      <c r="G286" s="1" t="s">
        <v>324</v>
      </c>
      <c r="H286" s="1" t="s">
        <v>320</v>
      </c>
      <c r="I286" s="1" t="s">
        <v>315</v>
      </c>
      <c r="J286" s="1" t="s">
        <v>70</v>
      </c>
      <c r="K286" s="1">
        <v>7</v>
      </c>
      <c r="L286" s="1">
        <v>0</v>
      </c>
      <c r="M286" s="1">
        <v>2</v>
      </c>
      <c r="N286" s="1">
        <v>1</v>
      </c>
      <c r="O286" s="1">
        <v>0</v>
      </c>
      <c r="P286" s="1">
        <v>0</v>
      </c>
      <c r="Q286" s="1">
        <v>2</v>
      </c>
      <c r="R286" s="1">
        <v>1</v>
      </c>
      <c r="S286" s="1">
        <v>114.1</v>
      </c>
      <c r="T286" s="1">
        <v>1103</v>
      </c>
      <c r="U286" s="1">
        <v>38</v>
      </c>
      <c r="V286" s="1">
        <v>0</v>
      </c>
      <c r="W286" s="1">
        <v>1</v>
      </c>
      <c r="X286" s="1">
        <v>0</v>
      </c>
      <c r="Y286" s="1">
        <v>12550</v>
      </c>
      <c r="Z286" s="1">
        <v>5800</v>
      </c>
      <c r="AA286" s="1">
        <v>19400</v>
      </c>
      <c r="AB286" s="1">
        <v>20300</v>
      </c>
      <c r="AC286" s="1">
        <v>3</v>
      </c>
      <c r="AD286" s="1">
        <v>5</v>
      </c>
      <c r="AE286" s="1">
        <v>5</v>
      </c>
      <c r="AF286" s="1">
        <v>0</v>
      </c>
      <c r="AG286" s="1">
        <v>2</v>
      </c>
      <c r="AH286" s="1">
        <v>0</v>
      </c>
      <c r="AI286" s="30" t="str">
        <f>VLOOKUP(A286,General!B:AT,19,FALSE)</f>
        <v>Ninjas in Pyjamas</v>
      </c>
      <c r="AJ286" s="1">
        <f>IF(VLOOKUP(A286,General!B:AT,11,FALSE)=E286,1,0)</f>
        <v>0</v>
      </c>
      <c r="AK286" s="1">
        <f t="shared" si="26"/>
        <v>0</v>
      </c>
      <c r="AL286" s="1">
        <f t="shared" si="27"/>
        <v>0</v>
      </c>
      <c r="AM286" s="1">
        <f t="shared" si="28"/>
        <v>-6850</v>
      </c>
      <c r="AN286" s="1">
        <f t="shared" si="29"/>
        <v>-14500</v>
      </c>
      <c r="AO286" s="1">
        <f t="shared" si="24"/>
        <v>1</v>
      </c>
      <c r="AP286" s="1">
        <f t="shared" si="25"/>
        <v>0</v>
      </c>
      <c r="AQ286" s="1">
        <f>IF(IF(Y286&gt;AA286,VLOOKUP(A286,General!B:AT,11,FALSE),VLOOKUP(A286,General!B:AT,12,FALSE))=AI286,1,0)</f>
        <v>1</v>
      </c>
      <c r="AR286" s="1">
        <f>IF(VLOOKUP(A286,General!B:AT,11,FALSE)=E286,Y286-AA286,AA286-Y286)</f>
        <v>6850</v>
      </c>
      <c r="AS286" s="1">
        <f>IF(IF(Z286&gt;AB286,VLOOKUP(A286,General!B:AT,11,FALSE),VLOOKUP(A286,General!B:AT,12,FALSE))=AI286,1,0)</f>
        <v>1</v>
      </c>
      <c r="AT286" s="1">
        <f>IF(VLOOKUP(A286,General!B:AT,11,FALSE)=E286,Z286-AB286,AB286-Z286)</f>
        <v>14500</v>
      </c>
    </row>
    <row r="287" spans="1:46" ht="15" customHeight="1" x14ac:dyDescent="0.2">
      <c r="A287" s="1" t="s">
        <v>334</v>
      </c>
      <c r="B287" s="1">
        <v>4</v>
      </c>
      <c r="C287" s="1">
        <v>46450</v>
      </c>
      <c r="D287" s="1">
        <v>122.66375732421901</v>
      </c>
      <c r="E287" s="1" t="s">
        <v>63</v>
      </c>
      <c r="F287" s="1" t="s">
        <v>319</v>
      </c>
      <c r="G287" s="1" t="s">
        <v>324</v>
      </c>
      <c r="H287" s="1" t="s">
        <v>322</v>
      </c>
      <c r="K287" s="1">
        <v>7</v>
      </c>
      <c r="L287" s="1">
        <v>3</v>
      </c>
      <c r="M287" s="1">
        <v>2</v>
      </c>
      <c r="N287" s="1">
        <v>0</v>
      </c>
      <c r="O287" s="1">
        <v>0</v>
      </c>
      <c r="P287" s="1">
        <v>0</v>
      </c>
      <c r="Q287" s="1">
        <v>2</v>
      </c>
      <c r="R287" s="1">
        <v>0</v>
      </c>
      <c r="S287" s="1">
        <v>110</v>
      </c>
      <c r="T287" s="1">
        <v>951</v>
      </c>
      <c r="U287" s="1">
        <v>146</v>
      </c>
      <c r="V287" s="1">
        <v>1</v>
      </c>
      <c r="W287" s="1">
        <v>1</v>
      </c>
      <c r="X287" s="1">
        <v>0</v>
      </c>
      <c r="Y287" s="1">
        <v>24250</v>
      </c>
      <c r="Z287" s="1">
        <v>25050</v>
      </c>
      <c r="AA287" s="1">
        <v>33350</v>
      </c>
      <c r="AB287" s="1">
        <v>24900</v>
      </c>
      <c r="AC287" s="1">
        <v>13</v>
      </c>
      <c r="AD287" s="1">
        <v>9</v>
      </c>
      <c r="AE287" s="1">
        <v>3</v>
      </c>
      <c r="AF287" s="1">
        <v>0</v>
      </c>
      <c r="AG287" s="1">
        <v>2</v>
      </c>
      <c r="AH287" s="1">
        <v>1</v>
      </c>
      <c r="AI287" s="30" t="str">
        <f>VLOOKUP(A287,General!B:AT,19,FALSE)</f>
        <v>Ninjas in Pyjamas</v>
      </c>
      <c r="AJ287" s="1">
        <f>IF(VLOOKUP(A287,General!B:AT,11,FALSE)=E287,1,0)</f>
        <v>0</v>
      </c>
      <c r="AK287" s="1">
        <f t="shared" si="26"/>
        <v>0</v>
      </c>
      <c r="AL287" s="1">
        <f t="shared" si="27"/>
        <v>1</v>
      </c>
      <c r="AM287" s="1">
        <f t="shared" si="28"/>
        <v>-9100</v>
      </c>
      <c r="AN287" s="1">
        <f t="shared" si="29"/>
        <v>150</v>
      </c>
      <c r="AO287" s="1">
        <f t="shared" si="24"/>
        <v>1</v>
      </c>
      <c r="AP287" s="1">
        <f t="shared" si="25"/>
        <v>0</v>
      </c>
      <c r="AQ287" s="1">
        <f>IF(IF(Y287&gt;AA287,VLOOKUP(A287,General!B:AT,11,FALSE),VLOOKUP(A287,General!B:AT,12,FALSE))=AI287,1,0)</f>
        <v>1</v>
      </c>
      <c r="AR287" s="1">
        <f>IF(VLOOKUP(A287,General!B:AT,11,FALSE)=E287,Y287-AA287,AA287-Y287)</f>
        <v>9100</v>
      </c>
      <c r="AS287" s="1">
        <f>IF(IF(Z287&gt;AB287,VLOOKUP(A287,General!B:AT,11,FALSE),VLOOKUP(A287,General!B:AT,12,FALSE))=AI287,1,0)</f>
        <v>0</v>
      </c>
      <c r="AT287" s="1">
        <f>IF(VLOOKUP(A287,General!B:AT,11,FALSE)=E287,Z287-AB287,AB287-Z287)</f>
        <v>-150</v>
      </c>
    </row>
    <row r="288" spans="1:46" ht="15" customHeight="1" x14ac:dyDescent="0.2">
      <c r="A288" s="1" t="s">
        <v>334</v>
      </c>
      <c r="B288" s="1">
        <v>5</v>
      </c>
      <c r="C288" s="1">
        <v>62150</v>
      </c>
      <c r="D288" s="1">
        <v>101.471405029297</v>
      </c>
      <c r="E288" s="1" t="s">
        <v>63</v>
      </c>
      <c r="F288" s="1" t="s">
        <v>319</v>
      </c>
      <c r="G288" s="1" t="s">
        <v>324</v>
      </c>
      <c r="H288" s="1" t="s">
        <v>320</v>
      </c>
      <c r="I288" s="1" t="s">
        <v>315</v>
      </c>
      <c r="J288" s="1" t="s">
        <v>70</v>
      </c>
      <c r="K288" s="1">
        <v>8</v>
      </c>
      <c r="L288" s="1">
        <v>6</v>
      </c>
      <c r="M288" s="1">
        <v>1</v>
      </c>
      <c r="N288" s="1">
        <v>0</v>
      </c>
      <c r="O288" s="1">
        <v>0</v>
      </c>
      <c r="P288" s="1">
        <v>0</v>
      </c>
      <c r="Q288" s="1">
        <v>1</v>
      </c>
      <c r="R288" s="1">
        <v>0</v>
      </c>
      <c r="S288" s="1">
        <v>130.69999999999999</v>
      </c>
      <c r="T288" s="1">
        <v>1268</v>
      </c>
      <c r="U288" s="1">
        <v>39</v>
      </c>
      <c r="V288" s="1">
        <v>0</v>
      </c>
      <c r="W288" s="1">
        <v>1</v>
      </c>
      <c r="X288" s="1">
        <v>0</v>
      </c>
      <c r="Y288" s="1">
        <v>15300</v>
      </c>
      <c r="Z288" s="1">
        <v>3750</v>
      </c>
      <c r="AA288" s="1">
        <v>39400</v>
      </c>
      <c r="AB288" s="1">
        <v>25800</v>
      </c>
      <c r="AC288" s="1">
        <v>3</v>
      </c>
      <c r="AD288" s="1">
        <v>3</v>
      </c>
      <c r="AE288" s="1">
        <v>2</v>
      </c>
      <c r="AF288" s="1">
        <v>0</v>
      </c>
      <c r="AG288" s="1">
        <v>5</v>
      </c>
      <c r="AH288" s="1">
        <v>0</v>
      </c>
      <c r="AI288" s="30" t="str">
        <f>VLOOKUP(A288,General!B:AT,19,FALSE)</f>
        <v>Ninjas in Pyjamas</v>
      </c>
      <c r="AJ288" s="1">
        <f>IF(VLOOKUP(A288,General!B:AT,11,FALSE)=E288,1,0)</f>
        <v>0</v>
      </c>
      <c r="AK288" s="1">
        <f t="shared" si="26"/>
        <v>0</v>
      </c>
      <c r="AL288" s="1">
        <f t="shared" si="27"/>
        <v>0</v>
      </c>
      <c r="AM288" s="1">
        <f t="shared" si="28"/>
        <v>-24100</v>
      </c>
      <c r="AN288" s="1">
        <f t="shared" si="29"/>
        <v>-22050</v>
      </c>
      <c r="AO288" s="1">
        <f t="shared" si="24"/>
        <v>1</v>
      </c>
      <c r="AP288" s="1">
        <f t="shared" si="25"/>
        <v>0</v>
      </c>
      <c r="AQ288" s="1">
        <f>IF(IF(Y288&gt;AA288,VLOOKUP(A288,General!B:AT,11,FALSE),VLOOKUP(A288,General!B:AT,12,FALSE))=AI288,1,0)</f>
        <v>1</v>
      </c>
      <c r="AR288" s="1">
        <f>IF(VLOOKUP(A288,General!B:AT,11,FALSE)=E288,Y288-AA288,AA288-Y288)</f>
        <v>24100</v>
      </c>
      <c r="AS288" s="1">
        <f>IF(IF(Z288&gt;AB288,VLOOKUP(A288,General!B:AT,11,FALSE),VLOOKUP(A288,General!B:AT,12,FALSE))=AI288,1,0)</f>
        <v>1</v>
      </c>
      <c r="AT288" s="1">
        <f>IF(VLOOKUP(A288,General!B:AT,11,FALSE)=E288,Z288-AB288,AB288-Z288)</f>
        <v>22050</v>
      </c>
    </row>
    <row r="289" spans="1:46" ht="15" customHeight="1" x14ac:dyDescent="0.2">
      <c r="A289" s="1" t="s">
        <v>334</v>
      </c>
      <c r="B289" s="1">
        <v>6</v>
      </c>
      <c r="C289" s="1">
        <v>75141</v>
      </c>
      <c r="D289" s="1">
        <v>103.56011962890599</v>
      </c>
      <c r="E289" s="1" t="s">
        <v>63</v>
      </c>
      <c r="F289" s="1" t="s">
        <v>319</v>
      </c>
      <c r="G289" s="1" t="s">
        <v>324</v>
      </c>
      <c r="H289" s="1" t="s">
        <v>322</v>
      </c>
      <c r="K289" s="1">
        <v>9</v>
      </c>
      <c r="L289" s="1">
        <v>3</v>
      </c>
      <c r="M289" s="1">
        <v>3</v>
      </c>
      <c r="N289" s="1">
        <v>0</v>
      </c>
      <c r="O289" s="1">
        <v>0</v>
      </c>
      <c r="P289" s="1">
        <v>0</v>
      </c>
      <c r="Q289" s="1">
        <v>2</v>
      </c>
      <c r="R289" s="1">
        <v>0</v>
      </c>
      <c r="S289" s="1">
        <v>183.7</v>
      </c>
      <c r="T289" s="1">
        <v>1285</v>
      </c>
      <c r="U289" s="1">
        <v>151</v>
      </c>
      <c r="V289" s="1">
        <v>1</v>
      </c>
      <c r="W289" s="1">
        <v>1</v>
      </c>
      <c r="X289" s="1">
        <v>0</v>
      </c>
      <c r="Y289" s="1">
        <v>29250</v>
      </c>
      <c r="Z289" s="1">
        <v>29200</v>
      </c>
      <c r="AA289" s="1">
        <v>45550</v>
      </c>
      <c r="AB289" s="1">
        <v>25800</v>
      </c>
      <c r="AC289" s="1">
        <v>11</v>
      </c>
      <c r="AD289" s="1">
        <v>8</v>
      </c>
      <c r="AE289" s="1">
        <v>6</v>
      </c>
      <c r="AF289" s="1">
        <v>0</v>
      </c>
      <c r="AG289" s="1">
        <v>3</v>
      </c>
      <c r="AH289" s="1">
        <v>2</v>
      </c>
      <c r="AI289" s="30" t="str">
        <f>VLOOKUP(A289,General!B:AT,19,FALSE)</f>
        <v>Ninjas in Pyjamas</v>
      </c>
      <c r="AJ289" s="1">
        <f>IF(VLOOKUP(A289,General!B:AT,11,FALSE)=E289,1,0)</f>
        <v>0</v>
      </c>
      <c r="AK289" s="1">
        <f t="shared" si="26"/>
        <v>0</v>
      </c>
      <c r="AL289" s="1">
        <f t="shared" si="27"/>
        <v>1</v>
      </c>
      <c r="AM289" s="1">
        <f t="shared" si="28"/>
        <v>-16300</v>
      </c>
      <c r="AN289" s="1">
        <f t="shared" si="29"/>
        <v>3400</v>
      </c>
      <c r="AO289" s="1">
        <f t="shared" si="24"/>
        <v>1</v>
      </c>
      <c r="AP289" s="1">
        <f t="shared" si="25"/>
        <v>0</v>
      </c>
      <c r="AQ289" s="1">
        <f>IF(IF(Y289&gt;AA289,VLOOKUP(A289,General!B:AT,11,FALSE),VLOOKUP(A289,General!B:AT,12,FALSE))=AI289,1,0)</f>
        <v>1</v>
      </c>
      <c r="AR289" s="1">
        <f>IF(VLOOKUP(A289,General!B:AT,11,FALSE)=E289,Y289-AA289,AA289-Y289)</f>
        <v>16300</v>
      </c>
      <c r="AS289" s="1">
        <f>IF(IF(Z289&gt;AB289,VLOOKUP(A289,General!B:AT,11,FALSE),VLOOKUP(A289,General!B:AT,12,FALSE))=AI289,1,0)</f>
        <v>0</v>
      </c>
      <c r="AT289" s="1">
        <f>IF(VLOOKUP(A289,General!B:AT,11,FALSE)=E289,Z289-AB289,AB289-Z289)</f>
        <v>-3400</v>
      </c>
    </row>
    <row r="290" spans="1:46" ht="15" customHeight="1" x14ac:dyDescent="0.2">
      <c r="A290" s="1" t="s">
        <v>334</v>
      </c>
      <c r="B290" s="1">
        <v>7</v>
      </c>
      <c r="C290" s="1">
        <v>88402</v>
      </c>
      <c r="D290" s="1">
        <v>67.4024658203125</v>
      </c>
      <c r="E290" s="1" t="s">
        <v>63</v>
      </c>
      <c r="F290" s="1" t="s">
        <v>319</v>
      </c>
      <c r="G290" s="1" t="s">
        <v>324</v>
      </c>
      <c r="H290" s="1" t="s">
        <v>320</v>
      </c>
      <c r="I290" s="1" t="s">
        <v>315</v>
      </c>
      <c r="J290" s="1" t="s">
        <v>70</v>
      </c>
      <c r="K290" s="1">
        <v>8</v>
      </c>
      <c r="L290" s="1">
        <v>1</v>
      </c>
      <c r="M290" s="1">
        <v>2</v>
      </c>
      <c r="N290" s="1">
        <v>1</v>
      </c>
      <c r="O290" s="1">
        <v>0</v>
      </c>
      <c r="P290" s="1">
        <v>0</v>
      </c>
      <c r="Q290" s="1">
        <v>1</v>
      </c>
      <c r="R290" s="1">
        <v>0</v>
      </c>
      <c r="S290" s="1">
        <v>125.8</v>
      </c>
      <c r="T290" s="1">
        <v>1185</v>
      </c>
      <c r="U290" s="1">
        <v>73</v>
      </c>
      <c r="V290" s="1">
        <v>0</v>
      </c>
      <c r="W290" s="1">
        <v>0</v>
      </c>
      <c r="X290" s="1">
        <v>0</v>
      </c>
      <c r="Y290" s="1">
        <v>19050</v>
      </c>
      <c r="Z290" s="1">
        <v>6850</v>
      </c>
      <c r="AA290" s="1">
        <v>47200</v>
      </c>
      <c r="AB290" s="1">
        <v>25200</v>
      </c>
      <c r="AC290" s="1">
        <v>5</v>
      </c>
      <c r="AD290" s="1">
        <v>2</v>
      </c>
      <c r="AE290" s="1">
        <v>2</v>
      </c>
      <c r="AF290" s="1">
        <v>0</v>
      </c>
      <c r="AG290" s="1">
        <v>3</v>
      </c>
      <c r="AH290" s="1">
        <v>0</v>
      </c>
      <c r="AI290" s="30" t="str">
        <f>VLOOKUP(A290,General!B:AT,19,FALSE)</f>
        <v>Ninjas in Pyjamas</v>
      </c>
      <c r="AJ290" s="1">
        <f>IF(VLOOKUP(A290,General!B:AT,11,FALSE)=E290,1,0)</f>
        <v>0</v>
      </c>
      <c r="AK290" s="1">
        <f t="shared" si="26"/>
        <v>0</v>
      </c>
      <c r="AL290" s="1">
        <f t="shared" si="27"/>
        <v>0</v>
      </c>
      <c r="AM290" s="1">
        <f t="shared" si="28"/>
        <v>-28150</v>
      </c>
      <c r="AN290" s="1">
        <f t="shared" si="29"/>
        <v>-18350</v>
      </c>
      <c r="AO290" s="1">
        <f t="shared" si="24"/>
        <v>1</v>
      </c>
      <c r="AP290" s="1">
        <f t="shared" si="25"/>
        <v>0</v>
      </c>
      <c r="AQ290" s="1">
        <f>IF(IF(Y290&gt;AA290,VLOOKUP(A290,General!B:AT,11,FALSE),VLOOKUP(A290,General!B:AT,12,FALSE))=AI290,1,0)</f>
        <v>1</v>
      </c>
      <c r="AR290" s="1">
        <f>IF(VLOOKUP(A290,General!B:AT,11,FALSE)=E290,Y290-AA290,AA290-Y290)</f>
        <v>28150</v>
      </c>
      <c r="AS290" s="1">
        <f>IF(IF(Z290&gt;AB290,VLOOKUP(A290,General!B:AT,11,FALSE),VLOOKUP(A290,General!B:AT,12,FALSE))=AI290,1,0)</f>
        <v>1</v>
      </c>
      <c r="AT290" s="1">
        <f>IF(VLOOKUP(A290,General!B:AT,11,FALSE)=E290,Z290-AB290,AB290-Z290)</f>
        <v>18350</v>
      </c>
    </row>
    <row r="291" spans="1:46" ht="15" customHeight="1" x14ac:dyDescent="0.2">
      <c r="A291" s="1" t="s">
        <v>334</v>
      </c>
      <c r="B291" s="1">
        <v>8</v>
      </c>
      <c r="C291" s="1">
        <v>97042</v>
      </c>
      <c r="D291" s="1">
        <v>81.139587402343807</v>
      </c>
      <c r="E291" s="1" t="s">
        <v>70</v>
      </c>
      <c r="F291" s="1" t="s">
        <v>315</v>
      </c>
      <c r="G291" s="1" t="s">
        <v>316</v>
      </c>
      <c r="H291" s="1" t="s">
        <v>322</v>
      </c>
      <c r="K291" s="1">
        <v>6</v>
      </c>
      <c r="L291" s="1">
        <v>3</v>
      </c>
      <c r="M291" s="1">
        <v>0</v>
      </c>
      <c r="N291" s="1">
        <v>1</v>
      </c>
      <c r="O291" s="1">
        <v>0</v>
      </c>
      <c r="P291" s="1">
        <v>0</v>
      </c>
      <c r="Q291" s="1">
        <v>1</v>
      </c>
      <c r="R291" s="1">
        <v>0</v>
      </c>
      <c r="S291" s="1">
        <v>93.3</v>
      </c>
      <c r="T291" s="1">
        <v>789</v>
      </c>
      <c r="U291" s="1">
        <v>144</v>
      </c>
      <c r="V291" s="1">
        <v>0</v>
      </c>
      <c r="W291" s="1">
        <v>0</v>
      </c>
      <c r="X291" s="1">
        <v>0</v>
      </c>
      <c r="Y291" s="1">
        <v>30100</v>
      </c>
      <c r="Z291" s="1">
        <v>28800</v>
      </c>
      <c r="AA291" s="1">
        <v>40750</v>
      </c>
      <c r="AB291" s="1">
        <v>25900</v>
      </c>
      <c r="AC291" s="1">
        <v>8</v>
      </c>
      <c r="AD291" s="1">
        <v>7</v>
      </c>
      <c r="AE291" s="1">
        <v>4</v>
      </c>
      <c r="AF291" s="1">
        <v>0</v>
      </c>
      <c r="AG291" s="1">
        <v>2</v>
      </c>
      <c r="AH291" s="1">
        <v>1</v>
      </c>
      <c r="AI291" s="30" t="str">
        <f>VLOOKUP(A291,General!B:AT,19,FALSE)</f>
        <v>Ninjas in Pyjamas</v>
      </c>
      <c r="AJ291" s="1">
        <f>IF(VLOOKUP(A291,General!B:AT,11,FALSE)=E291,1,0)</f>
        <v>1</v>
      </c>
      <c r="AK291" s="1">
        <f t="shared" si="26"/>
        <v>0</v>
      </c>
      <c r="AL291" s="1">
        <f t="shared" si="27"/>
        <v>1</v>
      </c>
      <c r="AM291" s="1">
        <f t="shared" si="28"/>
        <v>-10650</v>
      </c>
      <c r="AN291" s="1">
        <f t="shared" si="29"/>
        <v>2900</v>
      </c>
      <c r="AO291" s="1">
        <f t="shared" si="24"/>
        <v>0</v>
      </c>
      <c r="AP291" s="1">
        <f t="shared" si="25"/>
        <v>1</v>
      </c>
      <c r="AQ291" s="1">
        <f>IF(IF(Y291&gt;AA291,VLOOKUP(A291,General!B:AT,11,FALSE),VLOOKUP(A291,General!B:AT,12,FALSE))=AI291,1,0)</f>
        <v>1</v>
      </c>
      <c r="AR291" s="1">
        <f>IF(VLOOKUP(A291,General!B:AT,11,FALSE)=E291,Y291-AA291,AA291-Y291)</f>
        <v>-10650</v>
      </c>
      <c r="AS291" s="1">
        <f>IF(IF(Z291&gt;AB291,VLOOKUP(A291,General!B:AT,11,FALSE),VLOOKUP(A291,General!B:AT,12,FALSE))=AI291,1,0)</f>
        <v>0</v>
      </c>
      <c r="AT291" s="1">
        <f>IF(VLOOKUP(A291,General!B:AT,11,FALSE)=E291,Z291-AB291,AB291-Z291)</f>
        <v>2900</v>
      </c>
    </row>
    <row r="292" spans="1:46" ht="15" customHeight="1" x14ac:dyDescent="0.2">
      <c r="A292" s="1" t="s">
        <v>334</v>
      </c>
      <c r="B292" s="1">
        <v>9</v>
      </c>
      <c r="C292" s="1">
        <v>107433</v>
      </c>
      <c r="D292" s="1">
        <v>132.17645263671901</v>
      </c>
      <c r="E292" s="1" t="s">
        <v>70</v>
      </c>
      <c r="F292" s="1" t="s">
        <v>315</v>
      </c>
      <c r="G292" s="1" t="s">
        <v>316</v>
      </c>
      <c r="H292" s="1" t="s">
        <v>322</v>
      </c>
      <c r="K292" s="1">
        <v>7</v>
      </c>
      <c r="L292" s="1">
        <v>2</v>
      </c>
      <c r="M292" s="1">
        <v>1</v>
      </c>
      <c r="N292" s="1">
        <v>1</v>
      </c>
      <c r="O292" s="1">
        <v>0</v>
      </c>
      <c r="P292" s="1">
        <v>0</v>
      </c>
      <c r="Q292" s="1">
        <v>0</v>
      </c>
      <c r="R292" s="1">
        <v>0</v>
      </c>
      <c r="S292" s="1">
        <v>128.80000000000001</v>
      </c>
      <c r="T292" s="1">
        <v>1140</v>
      </c>
      <c r="U292" s="1">
        <v>148</v>
      </c>
      <c r="V292" s="1">
        <v>0</v>
      </c>
      <c r="W292" s="1">
        <v>0</v>
      </c>
      <c r="X292" s="1">
        <v>0</v>
      </c>
      <c r="Y292" s="1">
        <v>20050</v>
      </c>
      <c r="Z292" s="1">
        <v>29950</v>
      </c>
      <c r="AA292" s="1">
        <v>32750</v>
      </c>
      <c r="AB292" s="1">
        <v>25200</v>
      </c>
      <c r="AC292" s="1">
        <v>10</v>
      </c>
      <c r="AD292" s="1">
        <v>9</v>
      </c>
      <c r="AE292" s="1">
        <v>5</v>
      </c>
      <c r="AF292" s="1">
        <v>0</v>
      </c>
      <c r="AG292" s="1">
        <v>4</v>
      </c>
      <c r="AH292" s="1">
        <v>4</v>
      </c>
      <c r="AI292" s="30" t="str">
        <f>VLOOKUP(A292,General!B:AT,19,FALSE)</f>
        <v>Ninjas in Pyjamas</v>
      </c>
      <c r="AJ292" s="1">
        <f>IF(VLOOKUP(A292,General!B:AT,11,FALSE)=E292,1,0)</f>
        <v>1</v>
      </c>
      <c r="AK292" s="1">
        <f t="shared" si="26"/>
        <v>0</v>
      </c>
      <c r="AL292" s="1">
        <f t="shared" si="27"/>
        <v>1</v>
      </c>
      <c r="AM292" s="1">
        <f t="shared" si="28"/>
        <v>-12700</v>
      </c>
      <c r="AN292" s="1">
        <f t="shared" si="29"/>
        <v>4750</v>
      </c>
      <c r="AO292" s="1">
        <f t="shared" si="24"/>
        <v>0</v>
      </c>
      <c r="AP292" s="1">
        <f t="shared" si="25"/>
        <v>1</v>
      </c>
      <c r="AQ292" s="1">
        <f>IF(IF(Y292&gt;AA292,VLOOKUP(A292,General!B:AT,11,FALSE),VLOOKUP(A292,General!B:AT,12,FALSE))=AI292,1,0)</f>
        <v>1</v>
      </c>
      <c r="AR292" s="1">
        <f>IF(VLOOKUP(A292,General!B:AT,11,FALSE)=E292,Y292-AA292,AA292-Y292)</f>
        <v>-12700</v>
      </c>
      <c r="AS292" s="1">
        <f>IF(IF(Z292&gt;AB292,VLOOKUP(A292,General!B:AT,11,FALSE),VLOOKUP(A292,General!B:AT,12,FALSE))=AI292,1,0)</f>
        <v>0</v>
      </c>
      <c r="AT292" s="1">
        <f>IF(VLOOKUP(A292,General!B:AT,11,FALSE)=E292,Z292-AB292,AB292-Z292)</f>
        <v>4750</v>
      </c>
    </row>
    <row r="293" spans="1:46" ht="15" customHeight="1" x14ac:dyDescent="0.2">
      <c r="A293" s="1" t="s">
        <v>334</v>
      </c>
      <c r="B293" s="1">
        <v>10</v>
      </c>
      <c r="C293" s="1">
        <v>124348</v>
      </c>
      <c r="D293" s="1">
        <v>137.71514892578099</v>
      </c>
      <c r="E293" s="1" t="s">
        <v>70</v>
      </c>
      <c r="F293" s="1" t="s">
        <v>315</v>
      </c>
      <c r="G293" s="1" t="s">
        <v>316</v>
      </c>
      <c r="H293" s="1" t="s">
        <v>320</v>
      </c>
      <c r="I293" s="1" t="s">
        <v>319</v>
      </c>
      <c r="J293" s="1" t="s">
        <v>63</v>
      </c>
      <c r="K293" s="1">
        <v>9</v>
      </c>
      <c r="L293" s="1">
        <v>5</v>
      </c>
      <c r="M293" s="1">
        <v>2</v>
      </c>
      <c r="N293" s="1">
        <v>0</v>
      </c>
      <c r="O293" s="1">
        <v>0</v>
      </c>
      <c r="P293" s="1">
        <v>0</v>
      </c>
      <c r="Q293" s="1">
        <v>2</v>
      </c>
      <c r="R293" s="1">
        <v>0</v>
      </c>
      <c r="S293" s="1">
        <v>144.1</v>
      </c>
      <c r="T293" s="1">
        <v>1305</v>
      </c>
      <c r="U293" s="1">
        <v>136</v>
      </c>
      <c r="V293" s="1">
        <v>0</v>
      </c>
      <c r="W293" s="1">
        <v>0</v>
      </c>
      <c r="X293" s="1">
        <v>0</v>
      </c>
      <c r="Y293" s="1">
        <v>28700</v>
      </c>
      <c r="Z293" s="1">
        <v>31050</v>
      </c>
      <c r="AA293" s="1">
        <v>18650</v>
      </c>
      <c r="AB293" s="1">
        <v>6000</v>
      </c>
      <c r="AC293" s="1">
        <v>4</v>
      </c>
      <c r="AD293" s="1">
        <v>5</v>
      </c>
      <c r="AE293" s="1">
        <v>3</v>
      </c>
      <c r="AF293" s="1">
        <v>0</v>
      </c>
      <c r="AG293" s="1">
        <v>1</v>
      </c>
      <c r="AH293" s="1">
        <v>4</v>
      </c>
      <c r="AI293" s="30" t="str">
        <f>VLOOKUP(A293,General!B:AT,19,FALSE)</f>
        <v>Ninjas in Pyjamas</v>
      </c>
      <c r="AJ293" s="1">
        <f>IF(VLOOKUP(A293,General!B:AT,11,FALSE)=E293,1,0)</f>
        <v>1</v>
      </c>
      <c r="AK293" s="1">
        <f t="shared" si="26"/>
        <v>1</v>
      </c>
      <c r="AL293" s="1">
        <f t="shared" si="27"/>
        <v>1</v>
      </c>
      <c r="AM293" s="1">
        <f t="shared" si="28"/>
        <v>10050</v>
      </c>
      <c r="AN293" s="1">
        <f t="shared" si="29"/>
        <v>25050</v>
      </c>
      <c r="AO293" s="1">
        <f t="shared" si="24"/>
        <v>0</v>
      </c>
      <c r="AP293" s="1">
        <f t="shared" si="25"/>
        <v>1</v>
      </c>
      <c r="AQ293" s="1">
        <f>IF(IF(Y293&gt;AA293,VLOOKUP(A293,General!B:AT,11,FALSE),VLOOKUP(A293,General!B:AT,12,FALSE))=AI293,1,0)</f>
        <v>0</v>
      </c>
      <c r="AR293" s="1">
        <f>IF(VLOOKUP(A293,General!B:AT,11,FALSE)=E293,Y293-AA293,AA293-Y293)</f>
        <v>10050</v>
      </c>
      <c r="AS293" s="1">
        <f>IF(IF(Z293&gt;AB293,VLOOKUP(A293,General!B:AT,11,FALSE),VLOOKUP(A293,General!B:AT,12,FALSE))=AI293,1,0)</f>
        <v>0</v>
      </c>
      <c r="AT293" s="1">
        <f>IF(VLOOKUP(A293,General!B:AT,11,FALSE)=E293,Z293-AB293,AB293-Z293)</f>
        <v>25050</v>
      </c>
    </row>
    <row r="294" spans="1:46" ht="15" customHeight="1" x14ac:dyDescent="0.2">
      <c r="A294" s="1" t="s">
        <v>334</v>
      </c>
      <c r="B294" s="1">
        <v>11</v>
      </c>
      <c r="C294" s="1">
        <v>141975</v>
      </c>
      <c r="D294" s="1">
        <v>106.149536132813</v>
      </c>
      <c r="E294" s="1" t="s">
        <v>63</v>
      </c>
      <c r="F294" s="1" t="s">
        <v>319</v>
      </c>
      <c r="G294" s="1" t="s">
        <v>324</v>
      </c>
      <c r="H294" s="1" t="s">
        <v>322</v>
      </c>
      <c r="K294" s="1">
        <v>7</v>
      </c>
      <c r="L294" s="1">
        <v>3</v>
      </c>
      <c r="M294" s="1">
        <v>2</v>
      </c>
      <c r="N294" s="1">
        <v>0</v>
      </c>
      <c r="O294" s="1">
        <v>0</v>
      </c>
      <c r="P294" s="1">
        <v>0</v>
      </c>
      <c r="Q294" s="1">
        <v>3</v>
      </c>
      <c r="R294" s="1">
        <v>0</v>
      </c>
      <c r="S294" s="1">
        <v>114.8</v>
      </c>
      <c r="T294" s="1">
        <v>976</v>
      </c>
      <c r="U294" s="1">
        <v>147</v>
      </c>
      <c r="V294" s="1">
        <v>1</v>
      </c>
      <c r="W294" s="1">
        <v>1</v>
      </c>
      <c r="X294" s="1">
        <v>0</v>
      </c>
      <c r="Y294" s="1">
        <v>30450</v>
      </c>
      <c r="Z294" s="1">
        <v>29850</v>
      </c>
      <c r="AA294" s="1">
        <v>24150</v>
      </c>
      <c r="AB294" s="1">
        <v>24400</v>
      </c>
      <c r="AC294" s="1">
        <v>14</v>
      </c>
      <c r="AD294" s="1">
        <v>8</v>
      </c>
      <c r="AE294" s="1">
        <v>6</v>
      </c>
      <c r="AF294" s="1">
        <v>0</v>
      </c>
      <c r="AG294" s="1">
        <v>1</v>
      </c>
      <c r="AH294" s="1">
        <v>3</v>
      </c>
      <c r="AI294" s="30" t="str">
        <f>VLOOKUP(A294,General!B:AT,19,FALSE)</f>
        <v>Ninjas in Pyjamas</v>
      </c>
      <c r="AJ294" s="1">
        <f>IF(VLOOKUP(A294,General!B:AT,11,FALSE)=E294,1,0)</f>
        <v>0</v>
      </c>
      <c r="AK294" s="1">
        <f t="shared" si="26"/>
        <v>1</v>
      </c>
      <c r="AL294" s="1">
        <f t="shared" si="27"/>
        <v>1</v>
      </c>
      <c r="AM294" s="1">
        <f t="shared" si="28"/>
        <v>6300</v>
      </c>
      <c r="AN294" s="1">
        <f t="shared" si="29"/>
        <v>5450</v>
      </c>
      <c r="AO294" s="1">
        <f t="shared" si="24"/>
        <v>1</v>
      </c>
      <c r="AP294" s="1">
        <f t="shared" si="25"/>
        <v>0</v>
      </c>
      <c r="AQ294" s="1">
        <f>IF(IF(Y294&gt;AA294,VLOOKUP(A294,General!B:AT,11,FALSE),VLOOKUP(A294,General!B:AT,12,FALSE))=AI294,1,0)</f>
        <v>0</v>
      </c>
      <c r="AR294" s="1">
        <f>IF(VLOOKUP(A294,General!B:AT,11,FALSE)=E294,Y294-AA294,AA294-Y294)</f>
        <v>-6300</v>
      </c>
      <c r="AS294" s="1">
        <f>IF(IF(Z294&gt;AB294,VLOOKUP(A294,General!B:AT,11,FALSE),VLOOKUP(A294,General!B:AT,12,FALSE))=AI294,1,0)</f>
        <v>0</v>
      </c>
      <c r="AT294" s="1">
        <f>IF(VLOOKUP(A294,General!B:AT,11,FALSE)=E294,Z294-AB294,AB294-Z294)</f>
        <v>-5450</v>
      </c>
    </row>
    <row r="295" spans="1:46" ht="15" customHeight="1" x14ac:dyDescent="0.2">
      <c r="A295" s="1" t="s">
        <v>334</v>
      </c>
      <c r="B295" s="1">
        <v>12</v>
      </c>
      <c r="C295" s="1">
        <v>155567</v>
      </c>
      <c r="D295" s="1">
        <v>89.1580810546875</v>
      </c>
      <c r="E295" s="1" t="s">
        <v>70</v>
      </c>
      <c r="F295" s="1" t="s">
        <v>319</v>
      </c>
      <c r="G295" s="1" t="s">
        <v>324</v>
      </c>
      <c r="H295" s="1" t="s">
        <v>320</v>
      </c>
      <c r="K295" s="1">
        <v>10</v>
      </c>
      <c r="L295" s="1">
        <v>10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14000</v>
      </c>
      <c r="Z295" s="1">
        <v>0</v>
      </c>
      <c r="AA295" s="1">
        <v>19750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30" t="str">
        <f>VLOOKUP(A295,General!B:AT,19,FALSE)</f>
        <v>Ninjas in Pyjamas</v>
      </c>
      <c r="AJ295" s="1">
        <f>IF(VLOOKUP(A295,General!B:AT,11,FALSE)=E295,1,0)</f>
        <v>1</v>
      </c>
      <c r="AK295" s="1">
        <f t="shared" si="26"/>
        <v>0</v>
      </c>
      <c r="AL295" s="1">
        <f t="shared" si="27"/>
        <v>0</v>
      </c>
      <c r="AM295" s="1">
        <f t="shared" si="28"/>
        <v>-5750</v>
      </c>
      <c r="AN295" s="1">
        <f t="shared" si="29"/>
        <v>0</v>
      </c>
      <c r="AO295" s="1">
        <f t="shared" si="24"/>
        <v>0</v>
      </c>
      <c r="AP295" s="1">
        <f t="shared" si="25"/>
        <v>0</v>
      </c>
      <c r="AQ295" s="1">
        <f>IF(IF(Y295&gt;AA295,VLOOKUP(A295,General!B:AT,11,FALSE),VLOOKUP(A295,General!B:AT,12,FALSE))=AI295,1,0)</f>
        <v>1</v>
      </c>
      <c r="AR295" s="1">
        <f>IF(VLOOKUP(A295,General!B:AT,11,FALSE)=E295,Y295-AA295,AA295-Y295)</f>
        <v>-5750</v>
      </c>
      <c r="AS295" s="1">
        <f>IF(IF(Z295&gt;AB295,VLOOKUP(A295,General!B:AT,11,FALSE),VLOOKUP(A295,General!B:AT,12,FALSE))=AI295,1,0)</f>
        <v>1</v>
      </c>
      <c r="AT295" s="1">
        <f>IF(VLOOKUP(A295,General!B:AT,11,FALSE)=E295,Z295-AB295,AB295-Z295)</f>
        <v>0</v>
      </c>
    </row>
    <row r="296" spans="1:46" ht="15" customHeight="1" x14ac:dyDescent="0.2">
      <c r="A296" s="1" t="s">
        <v>334</v>
      </c>
      <c r="B296" s="1">
        <v>13</v>
      </c>
      <c r="C296" s="1">
        <v>166983</v>
      </c>
      <c r="D296" s="1">
        <v>144.05944824218801</v>
      </c>
      <c r="E296" s="1" t="s">
        <v>63</v>
      </c>
      <c r="F296" s="1" t="s">
        <v>319</v>
      </c>
      <c r="G296" s="1" t="s">
        <v>324</v>
      </c>
      <c r="H296" s="1" t="s">
        <v>322</v>
      </c>
      <c r="K296" s="1">
        <v>5</v>
      </c>
      <c r="L296" s="1">
        <v>1</v>
      </c>
      <c r="M296" s="1">
        <v>2</v>
      </c>
      <c r="N296" s="1">
        <v>0</v>
      </c>
      <c r="O296" s="1">
        <v>0</v>
      </c>
      <c r="P296" s="1">
        <v>0</v>
      </c>
      <c r="Q296" s="1">
        <v>1</v>
      </c>
      <c r="R296" s="1">
        <v>0</v>
      </c>
      <c r="S296" s="1">
        <v>103.3</v>
      </c>
      <c r="T296" s="1">
        <v>879</v>
      </c>
      <c r="U296" s="1">
        <v>101</v>
      </c>
      <c r="V296" s="1">
        <v>1</v>
      </c>
      <c r="W296" s="1">
        <v>1</v>
      </c>
      <c r="X296" s="1">
        <v>0</v>
      </c>
      <c r="Y296" s="1">
        <v>11750</v>
      </c>
      <c r="Z296" s="1">
        <v>18400</v>
      </c>
      <c r="AA296" s="1">
        <v>9950</v>
      </c>
      <c r="AB296" s="1">
        <v>23750</v>
      </c>
      <c r="AC296" s="1">
        <v>9</v>
      </c>
      <c r="AD296" s="1">
        <v>6</v>
      </c>
      <c r="AE296" s="1">
        <v>1</v>
      </c>
      <c r="AF296" s="1">
        <v>0</v>
      </c>
      <c r="AG296" s="1">
        <v>2</v>
      </c>
      <c r="AH296" s="1">
        <v>0</v>
      </c>
      <c r="AI296" s="30" t="str">
        <f>VLOOKUP(A296,General!B:AT,19,FALSE)</f>
        <v>Ninjas in Pyjamas</v>
      </c>
      <c r="AJ296" s="1">
        <f>IF(VLOOKUP(A296,General!B:AT,11,FALSE)=E296,1,0)</f>
        <v>0</v>
      </c>
      <c r="AK296" s="1">
        <f t="shared" si="26"/>
        <v>1</v>
      </c>
      <c r="AL296" s="1">
        <f t="shared" si="27"/>
        <v>0</v>
      </c>
      <c r="AM296" s="1">
        <f t="shared" si="28"/>
        <v>1800</v>
      </c>
      <c r="AN296" s="1">
        <f t="shared" si="29"/>
        <v>-5350</v>
      </c>
      <c r="AO296" s="1">
        <f t="shared" si="24"/>
        <v>1</v>
      </c>
      <c r="AP296" s="1">
        <f t="shared" si="25"/>
        <v>0</v>
      </c>
      <c r="AQ296" s="1">
        <f>IF(IF(Y296&gt;AA296,VLOOKUP(A296,General!B:AT,11,FALSE),VLOOKUP(A296,General!B:AT,12,FALSE))=AI296,1,0)</f>
        <v>0</v>
      </c>
      <c r="AR296" s="1">
        <f>IF(VLOOKUP(A296,General!B:AT,11,FALSE)=E296,Y296-AA296,AA296-Y296)</f>
        <v>-1800</v>
      </c>
      <c r="AS296" s="1">
        <f>IF(IF(Z296&gt;AB296,VLOOKUP(A296,General!B:AT,11,FALSE),VLOOKUP(A296,General!B:AT,12,FALSE))=AI296,1,0)</f>
        <v>1</v>
      </c>
      <c r="AT296" s="1">
        <f>IF(VLOOKUP(A296,General!B:AT,11,FALSE)=E296,Z296-AB296,AB296-Z296)</f>
        <v>5350</v>
      </c>
    </row>
    <row r="297" spans="1:46" ht="15" customHeight="1" x14ac:dyDescent="0.2">
      <c r="A297" s="1" t="s">
        <v>334</v>
      </c>
      <c r="B297" s="1">
        <v>14</v>
      </c>
      <c r="C297" s="1">
        <v>185416</v>
      </c>
      <c r="D297" s="1">
        <v>82.3443603515625</v>
      </c>
      <c r="E297" s="1" t="s">
        <v>63</v>
      </c>
      <c r="F297" s="1" t="s">
        <v>319</v>
      </c>
      <c r="G297" s="1" t="s">
        <v>324</v>
      </c>
      <c r="H297" s="1" t="s">
        <v>322</v>
      </c>
      <c r="K297" s="1">
        <v>8</v>
      </c>
      <c r="L297" s="1">
        <v>3</v>
      </c>
      <c r="M297" s="1">
        <v>1</v>
      </c>
      <c r="N297" s="1">
        <v>1</v>
      </c>
      <c r="O297" s="1">
        <v>0</v>
      </c>
      <c r="P297" s="1">
        <v>0</v>
      </c>
      <c r="Q297" s="1">
        <v>2</v>
      </c>
      <c r="R297" s="1">
        <v>0</v>
      </c>
      <c r="S297" s="1">
        <v>132.4</v>
      </c>
      <c r="T297" s="1">
        <v>1174</v>
      </c>
      <c r="U297" s="1">
        <v>150</v>
      </c>
      <c r="V297" s="1">
        <v>0</v>
      </c>
      <c r="W297" s="1">
        <v>1</v>
      </c>
      <c r="X297" s="1">
        <v>0</v>
      </c>
      <c r="Y297" s="1">
        <v>13150</v>
      </c>
      <c r="Z297" s="1">
        <v>20400</v>
      </c>
      <c r="AA297" s="1">
        <v>23100</v>
      </c>
      <c r="AB297" s="1">
        <v>25400</v>
      </c>
      <c r="AC297" s="1">
        <v>9</v>
      </c>
      <c r="AD297" s="1">
        <v>8</v>
      </c>
      <c r="AE297" s="1">
        <v>4</v>
      </c>
      <c r="AF297" s="1">
        <v>0</v>
      </c>
      <c r="AG297" s="1">
        <v>3</v>
      </c>
      <c r="AH297" s="1">
        <v>0</v>
      </c>
      <c r="AI297" s="30" t="str">
        <f>VLOOKUP(A297,General!B:AT,19,FALSE)</f>
        <v>Ninjas in Pyjamas</v>
      </c>
      <c r="AJ297" s="1">
        <f>IF(VLOOKUP(A297,General!B:AT,11,FALSE)=E297,1,0)</f>
        <v>0</v>
      </c>
      <c r="AK297" s="1">
        <f t="shared" si="26"/>
        <v>0</v>
      </c>
      <c r="AL297" s="1">
        <f t="shared" si="27"/>
        <v>0</v>
      </c>
      <c r="AM297" s="1">
        <f t="shared" si="28"/>
        <v>-9950</v>
      </c>
      <c r="AN297" s="1">
        <f t="shared" si="29"/>
        <v>-5000</v>
      </c>
      <c r="AO297" s="1">
        <f t="shared" si="24"/>
        <v>1</v>
      </c>
      <c r="AP297" s="1">
        <f t="shared" si="25"/>
        <v>0</v>
      </c>
      <c r="AQ297" s="1">
        <f>IF(IF(Y297&gt;AA297,VLOOKUP(A297,General!B:AT,11,FALSE),VLOOKUP(A297,General!B:AT,12,FALSE))=AI297,1,0)</f>
        <v>1</v>
      </c>
      <c r="AR297" s="1">
        <f>IF(VLOOKUP(A297,General!B:AT,11,FALSE)=E297,Y297-AA297,AA297-Y297)</f>
        <v>9950</v>
      </c>
      <c r="AS297" s="1">
        <f>IF(IF(Z297&gt;AB297,VLOOKUP(A297,General!B:AT,11,FALSE),VLOOKUP(A297,General!B:AT,12,FALSE))=AI297,1,0)</f>
        <v>1</v>
      </c>
      <c r="AT297" s="1">
        <f>IF(VLOOKUP(A297,General!B:AT,11,FALSE)=E297,Z297-AB297,AB297-Z297)</f>
        <v>5000</v>
      </c>
    </row>
    <row r="298" spans="1:46" ht="15" customHeight="1" x14ac:dyDescent="0.2">
      <c r="A298" s="1" t="s">
        <v>334</v>
      </c>
      <c r="B298" s="1">
        <v>15</v>
      </c>
      <c r="C298" s="1">
        <v>195961</v>
      </c>
      <c r="D298" s="1">
        <v>131.06555175781301</v>
      </c>
      <c r="E298" s="1" t="s">
        <v>70</v>
      </c>
      <c r="F298" s="1" t="s">
        <v>315</v>
      </c>
      <c r="G298" s="1" t="s">
        <v>316</v>
      </c>
      <c r="H298" s="1" t="s">
        <v>320</v>
      </c>
      <c r="I298" s="1" t="s">
        <v>315</v>
      </c>
      <c r="J298" s="1" t="s">
        <v>70</v>
      </c>
      <c r="K298" s="1">
        <v>6</v>
      </c>
      <c r="L298" s="1">
        <v>4</v>
      </c>
      <c r="M298" s="1">
        <v>1</v>
      </c>
      <c r="N298" s="1">
        <v>0</v>
      </c>
      <c r="O298" s="1">
        <v>0</v>
      </c>
      <c r="P298" s="1">
        <v>0</v>
      </c>
      <c r="Q298" s="1">
        <v>2</v>
      </c>
      <c r="R298" s="1">
        <v>1</v>
      </c>
      <c r="S298" s="1">
        <v>107.2</v>
      </c>
      <c r="T298" s="1">
        <v>1002</v>
      </c>
      <c r="U298" s="1">
        <v>70</v>
      </c>
      <c r="V298" s="1">
        <v>0</v>
      </c>
      <c r="W298" s="1">
        <v>0</v>
      </c>
      <c r="X298" s="1">
        <v>0</v>
      </c>
      <c r="Y298" s="1">
        <v>14850</v>
      </c>
      <c r="Z298" s="1">
        <v>4200</v>
      </c>
      <c r="AA298" s="1">
        <v>24750</v>
      </c>
      <c r="AB298" s="1">
        <v>27550</v>
      </c>
      <c r="AC298" s="1">
        <v>6</v>
      </c>
      <c r="AD298" s="1">
        <v>7</v>
      </c>
      <c r="AE298" s="1">
        <v>4</v>
      </c>
      <c r="AF298" s="1">
        <v>0</v>
      </c>
      <c r="AG298" s="1">
        <v>4</v>
      </c>
      <c r="AH298" s="1">
        <v>0</v>
      </c>
      <c r="AI298" s="30" t="str">
        <f>VLOOKUP(A298,General!B:AT,19,FALSE)</f>
        <v>Ninjas in Pyjamas</v>
      </c>
      <c r="AJ298" s="1">
        <f>IF(VLOOKUP(A298,General!B:AT,11,FALSE)=E298,1,0)</f>
        <v>1</v>
      </c>
      <c r="AK298" s="1">
        <f t="shared" si="26"/>
        <v>0</v>
      </c>
      <c r="AL298" s="1">
        <f t="shared" si="27"/>
        <v>0</v>
      </c>
      <c r="AM298" s="1">
        <f t="shared" si="28"/>
        <v>-9900</v>
      </c>
      <c r="AN298" s="1">
        <f t="shared" si="29"/>
        <v>-23350</v>
      </c>
      <c r="AO298" s="1">
        <f t="shared" si="24"/>
        <v>0</v>
      </c>
      <c r="AP298" s="1">
        <f t="shared" si="25"/>
        <v>1</v>
      </c>
      <c r="AQ298" s="1">
        <f>IF(IF(Y298&gt;AA298,VLOOKUP(A298,General!B:AT,11,FALSE),VLOOKUP(A298,General!B:AT,12,FALSE))=AI298,1,0)</f>
        <v>1</v>
      </c>
      <c r="AR298" s="1">
        <f>IF(VLOOKUP(A298,General!B:AT,11,FALSE)=E298,Y298-AA298,AA298-Y298)</f>
        <v>-9900</v>
      </c>
      <c r="AS298" s="1">
        <f>IF(IF(Z298&gt;AB298,VLOOKUP(A298,General!B:AT,11,FALSE),VLOOKUP(A298,General!B:AT,12,FALSE))=AI298,1,0)</f>
        <v>1</v>
      </c>
      <c r="AT298" s="1">
        <f>IF(VLOOKUP(A298,General!B:AT,11,FALSE)=E298,Z298-AB298,AB298-Z298)</f>
        <v>-23350</v>
      </c>
    </row>
    <row r="299" spans="1:46" x14ac:dyDescent="0.2">
      <c r="A299" s="1" t="s">
        <v>334</v>
      </c>
      <c r="B299" s="1">
        <v>16</v>
      </c>
      <c r="C299" s="1">
        <v>212735</v>
      </c>
      <c r="D299" s="1">
        <v>184.58239746093801</v>
      </c>
      <c r="E299" s="1" t="s">
        <v>63</v>
      </c>
      <c r="F299" s="1" t="s">
        <v>319</v>
      </c>
      <c r="G299" s="1" t="s">
        <v>324</v>
      </c>
      <c r="H299" s="1" t="s">
        <v>317</v>
      </c>
      <c r="K299" s="1">
        <v>8</v>
      </c>
      <c r="L299" s="1">
        <v>6</v>
      </c>
      <c r="M299" s="1">
        <v>1</v>
      </c>
      <c r="N299" s="1">
        <v>0</v>
      </c>
      <c r="O299" s="1">
        <v>0</v>
      </c>
      <c r="P299" s="1">
        <v>0</v>
      </c>
      <c r="Q299" s="1">
        <v>3</v>
      </c>
      <c r="R299" s="1">
        <v>0</v>
      </c>
      <c r="S299" s="1">
        <v>105.3</v>
      </c>
      <c r="T299" s="1">
        <v>964</v>
      </c>
      <c r="U299" s="1">
        <v>89</v>
      </c>
      <c r="V299" s="1">
        <v>0</v>
      </c>
      <c r="W299" s="1">
        <v>0</v>
      </c>
      <c r="X299" s="1">
        <v>0</v>
      </c>
      <c r="Y299" s="1">
        <v>4000</v>
      </c>
      <c r="Z299" s="1">
        <v>30650</v>
      </c>
      <c r="AA299" s="1">
        <v>4000</v>
      </c>
      <c r="AB299" s="1">
        <v>14900</v>
      </c>
      <c r="AC299" s="1">
        <v>10</v>
      </c>
      <c r="AD299" s="1">
        <v>5</v>
      </c>
      <c r="AE299" s="1">
        <v>3</v>
      </c>
      <c r="AF299" s="1">
        <v>0</v>
      </c>
      <c r="AG299" s="1">
        <v>3</v>
      </c>
      <c r="AH299" s="1">
        <v>3</v>
      </c>
      <c r="AI299" s="30" t="str">
        <f>VLOOKUP(A299,General!B:AT,19,FALSE)</f>
        <v>Ninjas in Pyjamas</v>
      </c>
      <c r="AJ299" s="1">
        <f>IF(VLOOKUP(A299,General!B:AT,11,FALSE)=E299,1,0)</f>
        <v>0</v>
      </c>
      <c r="AK299" s="1">
        <f t="shared" si="26"/>
        <v>0</v>
      </c>
      <c r="AL299" s="1">
        <f t="shared" si="27"/>
        <v>1</v>
      </c>
      <c r="AM299" s="1">
        <f t="shared" si="28"/>
        <v>0</v>
      </c>
      <c r="AN299" s="1">
        <f t="shared" si="29"/>
        <v>15750</v>
      </c>
      <c r="AO299" s="1">
        <f t="shared" si="24"/>
        <v>1</v>
      </c>
      <c r="AP299" s="1">
        <f t="shared" si="25"/>
        <v>0</v>
      </c>
      <c r="AQ299" s="1">
        <f>IF(IF(Y299&gt;AA299,VLOOKUP(A299,General!B:AT,11,FALSE),VLOOKUP(A299,General!B:AT,12,FALSE))=AI299,1,0)</f>
        <v>1</v>
      </c>
      <c r="AR299" s="1">
        <f>IF(VLOOKUP(A299,General!B:AT,11,FALSE)=E299,Y299-AA299,AA299-Y299)</f>
        <v>0</v>
      </c>
      <c r="AS299" s="1">
        <f>IF(IF(Z299&gt;AB299,VLOOKUP(A299,General!B:AT,11,FALSE),VLOOKUP(A299,General!B:AT,12,FALSE))=AI299,1,0)</f>
        <v>0</v>
      </c>
      <c r="AT299" s="1">
        <f>IF(VLOOKUP(A299,General!B:AT,11,FALSE)=E299,Z299-AB299,AB299-Z299)</f>
        <v>-15750</v>
      </c>
    </row>
    <row r="300" spans="1:46" ht="15" customHeight="1" x14ac:dyDescent="0.2">
      <c r="A300" s="1" t="s">
        <v>334</v>
      </c>
      <c r="B300" s="1">
        <v>17</v>
      </c>
      <c r="C300" s="1">
        <v>236350</v>
      </c>
      <c r="D300" s="1">
        <v>68.8184814453125</v>
      </c>
      <c r="E300" s="1" t="s">
        <v>63</v>
      </c>
      <c r="F300" s="1" t="s">
        <v>315</v>
      </c>
      <c r="G300" s="1" t="s">
        <v>316</v>
      </c>
      <c r="H300" s="1" t="s">
        <v>322</v>
      </c>
      <c r="K300" s="1">
        <v>8</v>
      </c>
      <c r="L300" s="1">
        <v>3</v>
      </c>
      <c r="M300" s="1">
        <v>1</v>
      </c>
      <c r="N300" s="1">
        <v>1</v>
      </c>
      <c r="O300" s="1">
        <v>0</v>
      </c>
      <c r="P300" s="1">
        <v>0</v>
      </c>
      <c r="Q300" s="1">
        <v>1</v>
      </c>
      <c r="R300" s="1">
        <v>0</v>
      </c>
      <c r="S300" s="1">
        <v>110</v>
      </c>
      <c r="T300" s="1">
        <v>1069</v>
      </c>
      <c r="U300" s="1">
        <v>31</v>
      </c>
      <c r="V300" s="1">
        <v>0</v>
      </c>
      <c r="W300" s="1">
        <v>0</v>
      </c>
      <c r="X300" s="1">
        <v>0</v>
      </c>
      <c r="Y300" s="1">
        <v>20450</v>
      </c>
      <c r="Z300" s="1">
        <v>4350</v>
      </c>
      <c r="AA300" s="1">
        <v>18300</v>
      </c>
      <c r="AB300" s="1">
        <v>4400</v>
      </c>
      <c r="AC300" s="1">
        <v>3</v>
      </c>
      <c r="AD300" s="1">
        <v>2</v>
      </c>
      <c r="AE300" s="1">
        <v>0</v>
      </c>
      <c r="AF300" s="1">
        <v>0</v>
      </c>
      <c r="AG300" s="1">
        <v>1</v>
      </c>
      <c r="AH300" s="1">
        <v>0</v>
      </c>
      <c r="AI300" s="30" t="str">
        <f>VLOOKUP(A300,General!B:AT,19,FALSE)</f>
        <v>Ninjas in Pyjamas</v>
      </c>
      <c r="AJ300" s="1">
        <f>IF(VLOOKUP(A300,General!B:AT,11,FALSE)=E300,1,0)</f>
        <v>0</v>
      </c>
      <c r="AK300" s="1">
        <f t="shared" si="26"/>
        <v>1</v>
      </c>
      <c r="AL300" s="1">
        <f t="shared" si="27"/>
        <v>0</v>
      </c>
      <c r="AM300" s="1">
        <f t="shared" si="28"/>
        <v>2150</v>
      </c>
      <c r="AN300" s="1">
        <f t="shared" si="29"/>
        <v>-50</v>
      </c>
      <c r="AO300" s="1">
        <f t="shared" si="24"/>
        <v>1</v>
      </c>
      <c r="AP300" s="1">
        <f t="shared" si="25"/>
        <v>1</v>
      </c>
      <c r="AQ300" s="1">
        <f>IF(IF(Y300&gt;AA300,VLOOKUP(A300,General!B:AT,11,FALSE),VLOOKUP(A300,General!B:AT,12,FALSE))=AI300,1,0)</f>
        <v>0</v>
      </c>
      <c r="AR300" s="1">
        <f>IF(VLOOKUP(A300,General!B:AT,11,FALSE)=E300,Y300-AA300,AA300-Y300)</f>
        <v>-2150</v>
      </c>
      <c r="AS300" s="1">
        <f>IF(IF(Z300&gt;AB300,VLOOKUP(A300,General!B:AT,11,FALSE),VLOOKUP(A300,General!B:AT,12,FALSE))=AI300,1,0)</f>
        <v>1</v>
      </c>
      <c r="AT300" s="1">
        <f>IF(VLOOKUP(A300,General!B:AT,11,FALSE)=E300,Z300-AB300,AB300-Z300)</f>
        <v>50</v>
      </c>
    </row>
    <row r="301" spans="1:46" ht="15" customHeight="1" x14ac:dyDescent="0.2">
      <c r="A301" s="1" t="s">
        <v>334</v>
      </c>
      <c r="B301" s="1">
        <v>18</v>
      </c>
      <c r="C301" s="1">
        <v>245164</v>
      </c>
      <c r="D301" s="1">
        <v>115.028564453125</v>
      </c>
      <c r="E301" s="1" t="s">
        <v>63</v>
      </c>
      <c r="F301" s="1" t="s">
        <v>315</v>
      </c>
      <c r="G301" s="1" t="s">
        <v>316</v>
      </c>
      <c r="H301" s="1" t="s">
        <v>320</v>
      </c>
      <c r="I301" s="1" t="s">
        <v>315</v>
      </c>
      <c r="J301" s="1" t="s">
        <v>63</v>
      </c>
      <c r="K301" s="1">
        <v>6</v>
      </c>
      <c r="L301" s="1">
        <v>4</v>
      </c>
      <c r="M301" s="1">
        <v>1</v>
      </c>
      <c r="N301" s="1">
        <v>0</v>
      </c>
      <c r="O301" s="1">
        <v>0</v>
      </c>
      <c r="P301" s="1">
        <v>0</v>
      </c>
      <c r="Q301" s="1">
        <v>2</v>
      </c>
      <c r="R301" s="1">
        <v>0</v>
      </c>
      <c r="S301" s="1">
        <v>97.2</v>
      </c>
      <c r="T301" s="1">
        <v>920</v>
      </c>
      <c r="U301" s="1">
        <v>52</v>
      </c>
      <c r="V301" s="1">
        <v>0</v>
      </c>
      <c r="W301" s="1">
        <v>0</v>
      </c>
      <c r="X301" s="1">
        <v>0</v>
      </c>
      <c r="Y301" s="1">
        <v>18350</v>
      </c>
      <c r="Z301" s="1">
        <v>5950</v>
      </c>
      <c r="AA301" s="1">
        <v>8550</v>
      </c>
      <c r="AB301" s="1">
        <v>20100</v>
      </c>
      <c r="AC301" s="1">
        <v>4</v>
      </c>
      <c r="AD301" s="1">
        <v>5</v>
      </c>
      <c r="AE301" s="1">
        <v>2</v>
      </c>
      <c r="AF301" s="1">
        <v>0</v>
      </c>
      <c r="AG301" s="1">
        <v>0</v>
      </c>
      <c r="AH301" s="1">
        <v>1</v>
      </c>
      <c r="AI301" s="30" t="str">
        <f>VLOOKUP(A301,General!B:AT,19,FALSE)</f>
        <v>Ninjas in Pyjamas</v>
      </c>
      <c r="AJ301" s="1">
        <f>IF(VLOOKUP(A301,General!B:AT,11,FALSE)=E301,1,0)</f>
        <v>0</v>
      </c>
      <c r="AK301" s="1">
        <f t="shared" si="26"/>
        <v>1</v>
      </c>
      <c r="AL301" s="1">
        <f t="shared" si="27"/>
        <v>0</v>
      </c>
      <c r="AM301" s="1">
        <f t="shared" si="28"/>
        <v>9800</v>
      </c>
      <c r="AN301" s="1">
        <f t="shared" si="29"/>
        <v>-14150</v>
      </c>
      <c r="AO301" s="1">
        <f t="shared" si="24"/>
        <v>1</v>
      </c>
      <c r="AP301" s="1">
        <f t="shared" si="25"/>
        <v>1</v>
      </c>
      <c r="AQ301" s="1">
        <f>IF(IF(Y301&gt;AA301,VLOOKUP(A301,General!B:AT,11,FALSE),VLOOKUP(A301,General!B:AT,12,FALSE))=AI301,1,0)</f>
        <v>0</v>
      </c>
      <c r="AR301" s="1">
        <f>IF(VLOOKUP(A301,General!B:AT,11,FALSE)=E301,Y301-AA301,AA301-Y301)</f>
        <v>-9800</v>
      </c>
      <c r="AS301" s="1">
        <f>IF(IF(Z301&gt;AB301,VLOOKUP(A301,General!B:AT,11,FALSE),VLOOKUP(A301,General!B:AT,12,FALSE))=AI301,1,0)</f>
        <v>1</v>
      </c>
      <c r="AT301" s="1">
        <f>IF(VLOOKUP(A301,General!B:AT,11,FALSE)=E301,Z301-AB301,AB301-Z301)</f>
        <v>14150</v>
      </c>
    </row>
    <row r="302" spans="1:46" ht="15" customHeight="1" x14ac:dyDescent="0.2">
      <c r="A302" s="1" t="s">
        <v>334</v>
      </c>
      <c r="B302" s="1">
        <v>19</v>
      </c>
      <c r="C302" s="1">
        <v>259883</v>
      </c>
      <c r="D302" s="1">
        <v>90.2376708984375</v>
      </c>
      <c r="E302" s="1" t="s">
        <v>63</v>
      </c>
      <c r="F302" s="1" t="s">
        <v>315</v>
      </c>
      <c r="G302" s="1" t="s">
        <v>316</v>
      </c>
      <c r="H302" s="1" t="s">
        <v>320</v>
      </c>
      <c r="I302" s="1" t="s">
        <v>315</v>
      </c>
      <c r="J302" s="1" t="s">
        <v>63</v>
      </c>
      <c r="K302" s="1">
        <v>7</v>
      </c>
      <c r="L302" s="1">
        <v>3</v>
      </c>
      <c r="M302" s="1">
        <v>2</v>
      </c>
      <c r="N302" s="1">
        <v>0</v>
      </c>
      <c r="O302" s="1">
        <v>0</v>
      </c>
      <c r="P302" s="1">
        <v>0</v>
      </c>
      <c r="Q302" s="1">
        <v>2</v>
      </c>
      <c r="R302" s="1">
        <v>0</v>
      </c>
      <c r="S302" s="1">
        <v>99</v>
      </c>
      <c r="T302" s="1">
        <v>962</v>
      </c>
      <c r="U302" s="1">
        <v>28</v>
      </c>
      <c r="V302" s="1">
        <v>0</v>
      </c>
      <c r="W302" s="1">
        <v>0</v>
      </c>
      <c r="X302" s="1">
        <v>0</v>
      </c>
      <c r="Y302" s="1">
        <v>19750</v>
      </c>
      <c r="Z302" s="1">
        <v>1500</v>
      </c>
      <c r="AA302" s="1">
        <v>12300</v>
      </c>
      <c r="AB302" s="1">
        <v>23500</v>
      </c>
      <c r="AC302" s="1">
        <v>1</v>
      </c>
      <c r="AD302" s="1">
        <v>3</v>
      </c>
      <c r="AE302" s="1">
        <v>3</v>
      </c>
      <c r="AF302" s="1">
        <v>0</v>
      </c>
      <c r="AG302" s="1">
        <v>0</v>
      </c>
      <c r="AH302" s="1">
        <v>3</v>
      </c>
      <c r="AI302" s="30" t="str">
        <f>VLOOKUP(A302,General!B:AT,19,FALSE)</f>
        <v>Ninjas in Pyjamas</v>
      </c>
      <c r="AJ302" s="1">
        <f>IF(VLOOKUP(A302,General!B:AT,11,FALSE)=E302,1,0)</f>
        <v>0</v>
      </c>
      <c r="AK302" s="1">
        <f t="shared" si="26"/>
        <v>1</v>
      </c>
      <c r="AL302" s="1">
        <f t="shared" si="27"/>
        <v>0</v>
      </c>
      <c r="AM302" s="1">
        <f t="shared" si="28"/>
        <v>7450</v>
      </c>
      <c r="AN302" s="1">
        <f t="shared" si="29"/>
        <v>-22000</v>
      </c>
      <c r="AO302" s="1">
        <f t="shared" si="24"/>
        <v>1</v>
      </c>
      <c r="AP302" s="1">
        <f t="shared" si="25"/>
        <v>1</v>
      </c>
      <c r="AQ302" s="1">
        <f>IF(IF(Y302&gt;AA302,VLOOKUP(A302,General!B:AT,11,FALSE),VLOOKUP(A302,General!B:AT,12,FALSE))=AI302,1,0)</f>
        <v>0</v>
      </c>
      <c r="AR302" s="1">
        <f>IF(VLOOKUP(A302,General!B:AT,11,FALSE)=E302,Y302-AA302,AA302-Y302)</f>
        <v>-7450</v>
      </c>
      <c r="AS302" s="1">
        <f>IF(IF(Z302&gt;AB302,VLOOKUP(A302,General!B:AT,11,FALSE),VLOOKUP(A302,General!B:AT,12,FALSE))=AI302,1,0)</f>
        <v>1</v>
      </c>
      <c r="AT302" s="1">
        <f>IF(VLOOKUP(A302,General!B:AT,11,FALSE)=E302,Z302-AB302,AB302-Z302)</f>
        <v>22000</v>
      </c>
    </row>
    <row r="303" spans="1:46" ht="15" customHeight="1" x14ac:dyDescent="0.2">
      <c r="A303" s="1" t="s">
        <v>334</v>
      </c>
      <c r="B303" s="1">
        <v>20</v>
      </c>
      <c r="C303" s="1">
        <v>271434</v>
      </c>
      <c r="D303" s="1">
        <v>133.57666015625</v>
      </c>
      <c r="E303" s="1" t="s">
        <v>70</v>
      </c>
      <c r="F303" s="1" t="s">
        <v>319</v>
      </c>
      <c r="G303" s="1" t="s">
        <v>324</v>
      </c>
      <c r="H303" s="1" t="s">
        <v>322</v>
      </c>
      <c r="K303" s="1">
        <v>8</v>
      </c>
      <c r="L303" s="1">
        <v>5</v>
      </c>
      <c r="M303" s="1">
        <v>0</v>
      </c>
      <c r="N303" s="1">
        <v>1</v>
      </c>
      <c r="O303" s="1">
        <v>0</v>
      </c>
      <c r="P303" s="1">
        <v>0</v>
      </c>
      <c r="Q303" s="1">
        <v>2</v>
      </c>
      <c r="R303" s="1">
        <v>0</v>
      </c>
      <c r="S303" s="1">
        <v>132.1</v>
      </c>
      <c r="T303" s="1">
        <v>1176</v>
      </c>
      <c r="U303" s="1">
        <v>145</v>
      </c>
      <c r="V303" s="1">
        <v>0</v>
      </c>
      <c r="W303" s="1">
        <v>0</v>
      </c>
      <c r="X303" s="1">
        <v>0</v>
      </c>
      <c r="Y303" s="1">
        <v>28600</v>
      </c>
      <c r="Z303" s="1">
        <v>24500</v>
      </c>
      <c r="AA303" s="1">
        <v>23800</v>
      </c>
      <c r="AB303" s="1">
        <v>27600</v>
      </c>
      <c r="AC303" s="1">
        <v>15</v>
      </c>
      <c r="AD303" s="1">
        <v>9</v>
      </c>
      <c r="AE303" s="1">
        <v>4</v>
      </c>
      <c r="AF303" s="1">
        <v>0</v>
      </c>
      <c r="AG303" s="1">
        <v>0</v>
      </c>
      <c r="AH303" s="1">
        <v>4</v>
      </c>
      <c r="AI303" s="30" t="str">
        <f>VLOOKUP(A303,General!B:AT,19,FALSE)</f>
        <v>Ninjas in Pyjamas</v>
      </c>
      <c r="AJ303" s="1">
        <f>IF(VLOOKUP(A303,General!B:AT,11,FALSE)=E303,1,0)</f>
        <v>1</v>
      </c>
      <c r="AK303" s="1">
        <f t="shared" si="26"/>
        <v>1</v>
      </c>
      <c r="AL303" s="1">
        <f t="shared" si="27"/>
        <v>0</v>
      </c>
      <c r="AM303" s="1">
        <f t="shared" si="28"/>
        <v>4800</v>
      </c>
      <c r="AN303" s="1">
        <f t="shared" si="29"/>
        <v>-3100</v>
      </c>
      <c r="AO303" s="1">
        <f t="shared" si="24"/>
        <v>0</v>
      </c>
      <c r="AP303" s="1">
        <f t="shared" si="25"/>
        <v>0</v>
      </c>
      <c r="AQ303" s="1">
        <f>IF(IF(Y303&gt;AA303,VLOOKUP(A303,General!B:AT,11,FALSE),VLOOKUP(A303,General!B:AT,12,FALSE))=AI303,1,0)</f>
        <v>0</v>
      </c>
      <c r="AR303" s="1">
        <f>IF(VLOOKUP(A303,General!B:AT,11,FALSE)=E303,Y303-AA303,AA303-Y303)</f>
        <v>4800</v>
      </c>
      <c r="AS303" s="1">
        <f>IF(IF(Z303&gt;AB303,VLOOKUP(A303,General!B:AT,11,FALSE),VLOOKUP(A303,General!B:AT,12,FALSE))=AI303,1,0)</f>
        <v>1</v>
      </c>
      <c r="AT303" s="1">
        <f>IF(VLOOKUP(A303,General!B:AT,11,FALSE)=E303,Z303-AB303,AB303-Z303)</f>
        <v>-3100</v>
      </c>
    </row>
    <row r="304" spans="1:46" ht="15" customHeight="1" x14ac:dyDescent="0.2">
      <c r="A304" s="1" t="s">
        <v>334</v>
      </c>
      <c r="B304" s="1">
        <v>21</v>
      </c>
      <c r="C304" s="1">
        <v>288528</v>
      </c>
      <c r="D304" s="1">
        <v>139.530029296875</v>
      </c>
      <c r="E304" s="1" t="s">
        <v>63</v>
      </c>
      <c r="F304" s="1" t="s">
        <v>315</v>
      </c>
      <c r="G304" s="1" t="s">
        <v>316</v>
      </c>
      <c r="H304" s="1" t="s">
        <v>322</v>
      </c>
      <c r="K304" s="1">
        <v>9</v>
      </c>
      <c r="L304" s="1">
        <v>3</v>
      </c>
      <c r="M304" s="1">
        <v>3</v>
      </c>
      <c r="N304" s="1">
        <v>0</v>
      </c>
      <c r="O304" s="1">
        <v>0</v>
      </c>
      <c r="P304" s="1">
        <v>0</v>
      </c>
      <c r="Q304" s="1">
        <v>1</v>
      </c>
      <c r="R304" s="1">
        <v>0</v>
      </c>
      <c r="S304" s="1">
        <v>138.5</v>
      </c>
      <c r="T304" s="1">
        <v>1190</v>
      </c>
      <c r="U304" s="1">
        <v>195</v>
      </c>
      <c r="V304" s="1">
        <v>0</v>
      </c>
      <c r="W304" s="1">
        <v>0</v>
      </c>
      <c r="X304" s="1">
        <v>0</v>
      </c>
      <c r="Y304" s="1">
        <v>22350</v>
      </c>
      <c r="Z304" s="1">
        <v>25550</v>
      </c>
      <c r="AA304" s="1">
        <v>18050</v>
      </c>
      <c r="AB304" s="1">
        <v>22700</v>
      </c>
      <c r="AC304" s="1">
        <v>9</v>
      </c>
      <c r="AD304" s="1">
        <v>8</v>
      </c>
      <c r="AE304" s="1">
        <v>2</v>
      </c>
      <c r="AF304" s="1">
        <v>0</v>
      </c>
      <c r="AG304" s="1">
        <v>4</v>
      </c>
      <c r="AH304" s="1">
        <v>0</v>
      </c>
      <c r="AI304" s="30" t="str">
        <f>VLOOKUP(A304,General!B:AT,19,FALSE)</f>
        <v>Ninjas in Pyjamas</v>
      </c>
      <c r="AJ304" s="1">
        <f>IF(VLOOKUP(A304,General!B:AT,11,FALSE)=E304,1,0)</f>
        <v>0</v>
      </c>
      <c r="AK304" s="1">
        <f t="shared" si="26"/>
        <v>1</v>
      </c>
      <c r="AL304" s="1">
        <f t="shared" si="27"/>
        <v>1</v>
      </c>
      <c r="AM304" s="1">
        <f t="shared" si="28"/>
        <v>4300</v>
      </c>
      <c r="AN304" s="1">
        <f t="shared" si="29"/>
        <v>2850</v>
      </c>
      <c r="AO304" s="1">
        <f t="shared" si="24"/>
        <v>1</v>
      </c>
      <c r="AP304" s="1">
        <f t="shared" si="25"/>
        <v>1</v>
      </c>
      <c r="AQ304" s="1">
        <f>IF(IF(Y304&gt;AA304,VLOOKUP(A304,General!B:AT,11,FALSE),VLOOKUP(A304,General!B:AT,12,FALSE))=AI304,1,0)</f>
        <v>0</v>
      </c>
      <c r="AR304" s="1">
        <f>IF(VLOOKUP(A304,General!B:AT,11,FALSE)=E304,Y304-AA304,AA304-Y304)</f>
        <v>-4300</v>
      </c>
      <c r="AS304" s="1">
        <f>IF(IF(Z304&gt;AB304,VLOOKUP(A304,General!B:AT,11,FALSE),VLOOKUP(A304,General!B:AT,12,FALSE))=AI304,1,0)</f>
        <v>0</v>
      </c>
      <c r="AT304" s="1">
        <f>IF(VLOOKUP(A304,General!B:AT,11,FALSE)=E304,Z304-AB304,AB304-Z304)</f>
        <v>-2850</v>
      </c>
    </row>
    <row r="305" spans="1:46" ht="15" customHeight="1" x14ac:dyDescent="0.2">
      <c r="A305" s="1" t="s">
        <v>334</v>
      </c>
      <c r="B305" s="1">
        <v>22</v>
      </c>
      <c r="C305" s="1">
        <v>306387</v>
      </c>
      <c r="D305" s="1">
        <v>55.003173828125</v>
      </c>
      <c r="E305" s="1" t="s">
        <v>63</v>
      </c>
      <c r="F305" s="1" t="s">
        <v>315</v>
      </c>
      <c r="G305" s="1" t="s">
        <v>316</v>
      </c>
      <c r="H305" s="1" t="s">
        <v>318</v>
      </c>
      <c r="I305" s="1" t="s">
        <v>315</v>
      </c>
      <c r="J305" s="1" t="s">
        <v>63</v>
      </c>
      <c r="K305" s="1">
        <v>7</v>
      </c>
      <c r="L305" s="1">
        <v>1</v>
      </c>
      <c r="M305" s="1">
        <v>3</v>
      </c>
      <c r="N305" s="1">
        <v>0</v>
      </c>
      <c r="O305" s="1">
        <v>0</v>
      </c>
      <c r="P305" s="1">
        <v>0</v>
      </c>
      <c r="Q305" s="1">
        <v>2</v>
      </c>
      <c r="R305" s="1">
        <v>0</v>
      </c>
      <c r="S305" s="1">
        <v>90.2</v>
      </c>
      <c r="T305" s="1">
        <v>829</v>
      </c>
      <c r="U305" s="1">
        <v>73</v>
      </c>
      <c r="V305" s="1">
        <v>0</v>
      </c>
      <c r="W305" s="1">
        <v>0</v>
      </c>
      <c r="X305" s="1">
        <v>0</v>
      </c>
      <c r="Y305" s="1">
        <v>18800</v>
      </c>
      <c r="Z305" s="1">
        <v>10500</v>
      </c>
      <c r="AA305" s="1">
        <v>11050</v>
      </c>
      <c r="AB305" s="1">
        <v>25650</v>
      </c>
      <c r="AC305" s="1">
        <v>6</v>
      </c>
      <c r="AD305" s="1">
        <v>4</v>
      </c>
      <c r="AE305" s="1">
        <v>2</v>
      </c>
      <c r="AF305" s="1">
        <v>0</v>
      </c>
      <c r="AG305" s="1">
        <v>1</v>
      </c>
      <c r="AH305" s="1">
        <v>1</v>
      </c>
      <c r="AI305" s="30" t="str">
        <f>VLOOKUP(A305,General!B:AT,19,FALSE)</f>
        <v>Ninjas in Pyjamas</v>
      </c>
      <c r="AJ305" s="1">
        <f>IF(VLOOKUP(A305,General!B:AT,11,FALSE)=E305,1,0)</f>
        <v>0</v>
      </c>
      <c r="AK305" s="1">
        <f t="shared" si="26"/>
        <v>1</v>
      </c>
      <c r="AL305" s="1">
        <f t="shared" si="27"/>
        <v>0</v>
      </c>
      <c r="AM305" s="1">
        <f t="shared" si="28"/>
        <v>7750</v>
      </c>
      <c r="AN305" s="1">
        <f t="shared" si="29"/>
        <v>-15150</v>
      </c>
      <c r="AO305" s="1">
        <f t="shared" si="24"/>
        <v>1</v>
      </c>
      <c r="AP305" s="1">
        <f t="shared" si="25"/>
        <v>1</v>
      </c>
      <c r="AQ305" s="1">
        <f>IF(IF(Y305&gt;AA305,VLOOKUP(A305,General!B:AT,11,FALSE),VLOOKUP(A305,General!B:AT,12,FALSE))=AI305,1,0)</f>
        <v>0</v>
      </c>
      <c r="AR305" s="1">
        <f>IF(VLOOKUP(A305,General!B:AT,11,FALSE)=E305,Y305-AA305,AA305-Y305)</f>
        <v>-7750</v>
      </c>
      <c r="AS305" s="1">
        <f>IF(IF(Z305&gt;AB305,VLOOKUP(A305,General!B:AT,11,FALSE),VLOOKUP(A305,General!B:AT,12,FALSE))=AI305,1,0)</f>
        <v>1</v>
      </c>
      <c r="AT305" s="1">
        <f>IF(VLOOKUP(A305,General!B:AT,11,FALSE)=E305,Z305-AB305,AB305-Z305)</f>
        <v>15150</v>
      </c>
    </row>
    <row r="306" spans="1:46" x14ac:dyDescent="0.2">
      <c r="A306" s="1" t="s">
        <v>335</v>
      </c>
      <c r="B306" s="1">
        <v>1</v>
      </c>
      <c r="C306" s="1">
        <v>1800</v>
      </c>
      <c r="D306" s="1">
        <v>78.990158081054702</v>
      </c>
      <c r="E306" s="1" t="s">
        <v>76</v>
      </c>
      <c r="F306" s="1" t="s">
        <v>319</v>
      </c>
      <c r="G306" s="1" t="s">
        <v>324</v>
      </c>
      <c r="H306" s="1" t="s">
        <v>317</v>
      </c>
      <c r="K306" s="1">
        <v>7</v>
      </c>
      <c r="L306" s="1">
        <v>3</v>
      </c>
      <c r="M306" s="1">
        <v>2</v>
      </c>
      <c r="N306" s="1">
        <v>0</v>
      </c>
      <c r="O306" s="1">
        <v>0</v>
      </c>
      <c r="P306" s="1">
        <v>0</v>
      </c>
      <c r="Q306" s="1">
        <v>1</v>
      </c>
      <c r="R306" s="1">
        <v>0</v>
      </c>
      <c r="S306" s="1">
        <v>111.6</v>
      </c>
      <c r="T306" s="1">
        <v>945</v>
      </c>
      <c r="U306" s="1">
        <v>171</v>
      </c>
      <c r="V306" s="1">
        <v>0</v>
      </c>
      <c r="W306" s="1">
        <v>1</v>
      </c>
      <c r="X306" s="1">
        <v>0</v>
      </c>
      <c r="Y306" s="1">
        <v>4000</v>
      </c>
      <c r="Z306" s="1">
        <v>4400</v>
      </c>
      <c r="AA306" s="1">
        <v>4000</v>
      </c>
      <c r="AB306" s="1">
        <v>4550</v>
      </c>
      <c r="AC306" s="1">
        <v>3</v>
      </c>
      <c r="AD306" s="1">
        <v>1</v>
      </c>
      <c r="AE306" s="1">
        <v>0</v>
      </c>
      <c r="AF306" s="1">
        <v>4</v>
      </c>
      <c r="AG306" s="1">
        <v>0</v>
      </c>
      <c r="AH306" s="1">
        <v>0</v>
      </c>
      <c r="AI306" s="30" t="str">
        <f>VLOOKUP(A306,General!B:AT,19,FALSE)</f>
        <v>Virtus.Pro</v>
      </c>
      <c r="AJ306" s="1">
        <f>IF(VLOOKUP(A306,General!B:AT,11,FALSE)=E306,1,0)</f>
        <v>0</v>
      </c>
      <c r="AK306" s="1">
        <f t="shared" si="26"/>
        <v>0</v>
      </c>
      <c r="AL306" s="1">
        <f t="shared" si="27"/>
        <v>0</v>
      </c>
      <c r="AM306" s="1">
        <f t="shared" si="28"/>
        <v>0</v>
      </c>
      <c r="AN306" s="1">
        <f t="shared" si="29"/>
        <v>-150</v>
      </c>
      <c r="AO306" s="1">
        <f t="shared" si="24"/>
        <v>1</v>
      </c>
      <c r="AP306" s="1">
        <f t="shared" si="25"/>
        <v>0</v>
      </c>
      <c r="AQ306" s="1">
        <f>IF(IF(Y306&gt;AA306,VLOOKUP(A306,General!B:AT,11,FALSE),VLOOKUP(A306,General!B:AT,12,FALSE))=AI306,1,0)</f>
        <v>1</v>
      </c>
      <c r="AR306" s="1">
        <f>IF(VLOOKUP(A306,General!B:AT,11,FALSE)=E306,Y306-AA306,AA306-Y306)</f>
        <v>0</v>
      </c>
      <c r="AS306" s="1">
        <f>IF(IF(Z306&gt;AB306,VLOOKUP(A306,General!B:AT,11,FALSE),VLOOKUP(A306,General!B:AT,12,FALSE))=AI306,1,0)</f>
        <v>1</v>
      </c>
      <c r="AT306" s="1">
        <f>IF(VLOOKUP(A306,General!B:AT,11,FALSE)=E306,Z306-AB306,AB306-Z306)</f>
        <v>150</v>
      </c>
    </row>
    <row r="307" spans="1:46" ht="15" customHeight="1" x14ac:dyDescent="0.2">
      <c r="A307" s="1" t="s">
        <v>335</v>
      </c>
      <c r="B307" s="1">
        <v>2</v>
      </c>
      <c r="C307" s="1">
        <v>11912</v>
      </c>
      <c r="D307" s="1">
        <v>111.327423095703</v>
      </c>
      <c r="E307" s="1" t="s">
        <v>75</v>
      </c>
      <c r="F307" s="1" t="s">
        <v>315</v>
      </c>
      <c r="G307" s="1" t="s">
        <v>321</v>
      </c>
      <c r="H307" s="1" t="s">
        <v>320</v>
      </c>
      <c r="I307" s="1" t="s">
        <v>315</v>
      </c>
      <c r="J307" s="1" t="s">
        <v>75</v>
      </c>
      <c r="K307" s="1">
        <v>7</v>
      </c>
      <c r="L307" s="1">
        <v>5</v>
      </c>
      <c r="M307" s="1">
        <v>1</v>
      </c>
      <c r="N307" s="1">
        <v>0</v>
      </c>
      <c r="O307" s="1">
        <v>0</v>
      </c>
      <c r="P307" s="1">
        <v>0</v>
      </c>
      <c r="Q307" s="1">
        <v>1</v>
      </c>
      <c r="R307" s="1">
        <v>0</v>
      </c>
      <c r="S307" s="1">
        <v>120.1</v>
      </c>
      <c r="T307" s="1">
        <v>1076</v>
      </c>
      <c r="U307" s="1">
        <v>125</v>
      </c>
      <c r="V307" s="1">
        <v>0</v>
      </c>
      <c r="W307" s="1">
        <v>1</v>
      </c>
      <c r="X307" s="1">
        <v>1</v>
      </c>
      <c r="Y307" s="1">
        <v>8200</v>
      </c>
      <c r="Z307" s="1">
        <v>6250</v>
      </c>
      <c r="AA307" s="1">
        <v>18500</v>
      </c>
      <c r="AB307" s="1">
        <v>19900</v>
      </c>
      <c r="AC307" s="1">
        <v>5</v>
      </c>
      <c r="AD307" s="1">
        <v>4</v>
      </c>
      <c r="AE307" s="1">
        <v>1</v>
      </c>
      <c r="AF307" s="1">
        <v>3</v>
      </c>
      <c r="AG307" s="1">
        <v>1</v>
      </c>
      <c r="AH307" s="1">
        <v>0</v>
      </c>
      <c r="AI307" s="30" t="str">
        <f>VLOOKUP(A307,General!B:AT,19,FALSE)</f>
        <v>Virtus.Pro</v>
      </c>
      <c r="AJ307" s="1">
        <f>IF(VLOOKUP(A307,General!B:AT,11,FALSE)=E307,1,0)</f>
        <v>1</v>
      </c>
      <c r="AK307" s="1">
        <f t="shared" si="26"/>
        <v>0</v>
      </c>
      <c r="AL307" s="1">
        <f t="shared" si="27"/>
        <v>0</v>
      </c>
      <c r="AM307" s="1">
        <f t="shared" si="28"/>
        <v>-10300</v>
      </c>
      <c r="AN307" s="1">
        <f t="shared" si="29"/>
        <v>-13650</v>
      </c>
      <c r="AO307" s="1">
        <f t="shared" si="24"/>
        <v>0</v>
      </c>
      <c r="AP307" s="1">
        <f t="shared" si="25"/>
        <v>1</v>
      </c>
      <c r="AQ307" s="1">
        <f>IF(IF(Y307&gt;AA307,VLOOKUP(A307,General!B:AT,11,FALSE),VLOOKUP(A307,General!B:AT,12,FALSE))=AI307,1,0)</f>
        <v>1</v>
      </c>
      <c r="AR307" s="1">
        <f>IF(VLOOKUP(A307,General!B:AT,11,FALSE)=E307,Y307-AA307,AA307-Y307)</f>
        <v>-10300</v>
      </c>
      <c r="AS307" s="1">
        <f>IF(IF(Z307&gt;AB307,VLOOKUP(A307,General!B:AT,11,FALSE),VLOOKUP(A307,General!B:AT,12,FALSE))=AI307,1,0)</f>
        <v>1</v>
      </c>
      <c r="AT307" s="1">
        <f>IF(VLOOKUP(A307,General!B:AT,11,FALSE)=E307,Z307-AB307,AB307-Z307)</f>
        <v>-13650</v>
      </c>
    </row>
    <row r="308" spans="1:46" ht="15" customHeight="1" x14ac:dyDescent="0.2">
      <c r="A308" s="1" t="s">
        <v>335</v>
      </c>
      <c r="B308" s="1">
        <v>3</v>
      </c>
      <c r="C308" s="1">
        <v>26167</v>
      </c>
      <c r="D308" s="1">
        <v>103.806015014648</v>
      </c>
      <c r="E308" s="1" t="s">
        <v>75</v>
      </c>
      <c r="F308" s="1" t="s">
        <v>315</v>
      </c>
      <c r="G308" s="1" t="s">
        <v>316</v>
      </c>
      <c r="H308" s="1" t="s">
        <v>320</v>
      </c>
      <c r="I308" s="1" t="s">
        <v>319</v>
      </c>
      <c r="J308" s="1" t="s">
        <v>76</v>
      </c>
      <c r="K308" s="1">
        <v>5</v>
      </c>
      <c r="L308" s="1">
        <v>1</v>
      </c>
      <c r="M308" s="1">
        <v>2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71.099999999999994</v>
      </c>
      <c r="T308" s="1">
        <v>707</v>
      </c>
      <c r="U308" s="1">
        <v>4</v>
      </c>
      <c r="V308" s="1">
        <v>0</v>
      </c>
      <c r="W308" s="1">
        <v>0</v>
      </c>
      <c r="X308" s="1">
        <v>0</v>
      </c>
      <c r="Y308" s="1">
        <v>22550</v>
      </c>
      <c r="Z308" s="1">
        <v>22950</v>
      </c>
      <c r="AA308" s="1">
        <v>12500</v>
      </c>
      <c r="AB308" s="1">
        <v>1800</v>
      </c>
      <c r="AC308" s="1">
        <v>2</v>
      </c>
      <c r="AD308" s="1">
        <v>5</v>
      </c>
      <c r="AE308" s="1">
        <v>4</v>
      </c>
      <c r="AF308" s="1">
        <v>1</v>
      </c>
      <c r="AG308" s="1">
        <v>0</v>
      </c>
      <c r="AH308" s="1">
        <v>3</v>
      </c>
      <c r="AI308" s="30" t="str">
        <f>VLOOKUP(A308,General!B:AT,19,FALSE)</f>
        <v>Virtus.Pro</v>
      </c>
      <c r="AJ308" s="1">
        <f>IF(VLOOKUP(A308,General!B:AT,11,FALSE)=E308,1,0)</f>
        <v>1</v>
      </c>
      <c r="AK308" s="1">
        <f t="shared" si="26"/>
        <v>1</v>
      </c>
      <c r="AL308" s="1">
        <f t="shared" si="27"/>
        <v>1</v>
      </c>
      <c r="AM308" s="1">
        <f t="shared" si="28"/>
        <v>10050</v>
      </c>
      <c r="AN308" s="1">
        <f t="shared" si="29"/>
        <v>21150</v>
      </c>
      <c r="AO308" s="1">
        <f t="shared" si="24"/>
        <v>0</v>
      </c>
      <c r="AP308" s="1">
        <f t="shared" si="25"/>
        <v>1</v>
      </c>
      <c r="AQ308" s="1">
        <f>IF(IF(Y308&gt;AA308,VLOOKUP(A308,General!B:AT,11,FALSE),VLOOKUP(A308,General!B:AT,12,FALSE))=AI308,1,0)</f>
        <v>0</v>
      </c>
      <c r="AR308" s="1">
        <f>IF(VLOOKUP(A308,General!B:AT,11,FALSE)=E308,Y308-AA308,AA308-Y308)</f>
        <v>10050</v>
      </c>
      <c r="AS308" s="1">
        <f>IF(IF(Z308&gt;AB308,VLOOKUP(A308,General!B:AT,11,FALSE),VLOOKUP(A308,General!B:AT,12,FALSE))=AI308,1,0)</f>
        <v>0</v>
      </c>
      <c r="AT308" s="1">
        <f>IF(VLOOKUP(A308,General!B:AT,11,FALSE)=E308,Z308-AB308,AB308-Z308)</f>
        <v>21150</v>
      </c>
    </row>
    <row r="309" spans="1:46" ht="15" customHeight="1" x14ac:dyDescent="0.2">
      <c r="A309" s="1" t="s">
        <v>335</v>
      </c>
      <c r="B309" s="1">
        <v>4</v>
      </c>
      <c r="C309" s="1">
        <v>39460</v>
      </c>
      <c r="D309" s="1">
        <v>105.75283813476599</v>
      </c>
      <c r="E309" s="1" t="s">
        <v>76</v>
      </c>
      <c r="F309" s="1" t="s">
        <v>319</v>
      </c>
      <c r="G309" s="1" t="s">
        <v>324</v>
      </c>
      <c r="H309" s="1" t="s">
        <v>322</v>
      </c>
      <c r="K309" s="1">
        <v>7</v>
      </c>
      <c r="L309" s="1">
        <v>3</v>
      </c>
      <c r="M309" s="1">
        <v>2</v>
      </c>
      <c r="N309" s="1">
        <v>0</v>
      </c>
      <c r="O309" s="1">
        <v>0</v>
      </c>
      <c r="P309" s="1">
        <v>0</v>
      </c>
      <c r="Q309" s="1">
        <v>1</v>
      </c>
      <c r="R309" s="1">
        <v>0</v>
      </c>
      <c r="S309" s="1">
        <v>113.5</v>
      </c>
      <c r="T309" s="1">
        <v>1003</v>
      </c>
      <c r="U309" s="1">
        <v>132</v>
      </c>
      <c r="V309" s="1">
        <v>0</v>
      </c>
      <c r="W309" s="1">
        <v>1</v>
      </c>
      <c r="X309" s="1">
        <v>0</v>
      </c>
      <c r="Y309" s="1">
        <v>27950</v>
      </c>
      <c r="Z309" s="1">
        <v>25200</v>
      </c>
      <c r="AA309" s="1">
        <v>20400</v>
      </c>
      <c r="AB309" s="1">
        <v>21150</v>
      </c>
      <c r="AC309" s="1">
        <v>6</v>
      </c>
      <c r="AD309" s="1">
        <v>6</v>
      </c>
      <c r="AE309" s="1">
        <v>4</v>
      </c>
      <c r="AF309" s="1">
        <v>3</v>
      </c>
      <c r="AG309" s="1">
        <v>0</v>
      </c>
      <c r="AH309" s="1">
        <v>3</v>
      </c>
      <c r="AI309" s="30" t="str">
        <f>VLOOKUP(A309,General!B:AT,19,FALSE)</f>
        <v>Virtus.Pro</v>
      </c>
      <c r="AJ309" s="1">
        <f>IF(VLOOKUP(A309,General!B:AT,11,FALSE)=E309,1,0)</f>
        <v>0</v>
      </c>
      <c r="AK309" s="1">
        <f t="shared" si="26"/>
        <v>1</v>
      </c>
      <c r="AL309" s="1">
        <f t="shared" si="27"/>
        <v>1</v>
      </c>
      <c r="AM309" s="1">
        <f t="shared" si="28"/>
        <v>7550</v>
      </c>
      <c r="AN309" s="1">
        <f t="shared" si="29"/>
        <v>4050</v>
      </c>
      <c r="AO309" s="1">
        <f t="shared" si="24"/>
        <v>1</v>
      </c>
      <c r="AP309" s="1">
        <f t="shared" si="25"/>
        <v>0</v>
      </c>
      <c r="AQ309" s="1">
        <f>IF(IF(Y309&gt;AA309,VLOOKUP(A309,General!B:AT,11,FALSE),VLOOKUP(A309,General!B:AT,12,FALSE))=AI309,1,0)</f>
        <v>0</v>
      </c>
      <c r="AR309" s="1">
        <f>IF(VLOOKUP(A309,General!B:AT,11,FALSE)=E309,Y309-AA309,AA309-Y309)</f>
        <v>-7550</v>
      </c>
      <c r="AS309" s="1">
        <f>IF(IF(Z309&gt;AB309,VLOOKUP(A309,General!B:AT,11,FALSE),VLOOKUP(A309,General!B:AT,12,FALSE))=AI309,1,0)</f>
        <v>0</v>
      </c>
      <c r="AT309" s="1">
        <f>IF(VLOOKUP(A309,General!B:AT,11,FALSE)=E309,Z309-AB309,AB309-Z309)</f>
        <v>-4050</v>
      </c>
    </row>
    <row r="310" spans="1:46" ht="15" customHeight="1" x14ac:dyDescent="0.2">
      <c r="A310" s="1" t="s">
        <v>335</v>
      </c>
      <c r="B310" s="1">
        <v>5</v>
      </c>
      <c r="C310" s="1">
        <v>53004</v>
      </c>
      <c r="D310" s="1">
        <v>115.189727783203</v>
      </c>
      <c r="E310" s="1" t="s">
        <v>75</v>
      </c>
      <c r="F310" s="1" t="s">
        <v>315</v>
      </c>
      <c r="G310" s="1" t="s">
        <v>321</v>
      </c>
      <c r="H310" s="1" t="s">
        <v>322</v>
      </c>
      <c r="K310" s="1">
        <v>7</v>
      </c>
      <c r="L310" s="1">
        <v>1</v>
      </c>
      <c r="M310" s="1">
        <v>3</v>
      </c>
      <c r="N310" s="1">
        <v>0</v>
      </c>
      <c r="O310" s="1">
        <v>0</v>
      </c>
      <c r="P310" s="1">
        <v>0</v>
      </c>
      <c r="Q310" s="1">
        <v>2</v>
      </c>
      <c r="R310" s="1">
        <v>0</v>
      </c>
      <c r="S310" s="1">
        <v>103.4</v>
      </c>
      <c r="T310" s="1">
        <v>923</v>
      </c>
      <c r="U310" s="1">
        <v>111</v>
      </c>
      <c r="V310" s="1">
        <v>0</v>
      </c>
      <c r="W310" s="1">
        <v>1</v>
      </c>
      <c r="X310" s="1">
        <v>1</v>
      </c>
      <c r="Y310" s="1">
        <v>29050</v>
      </c>
      <c r="Z310" s="1">
        <v>28500</v>
      </c>
      <c r="AA310" s="1">
        <v>18300</v>
      </c>
      <c r="AB310" s="1">
        <v>24550</v>
      </c>
      <c r="AC310" s="1">
        <v>10</v>
      </c>
      <c r="AD310" s="1">
        <v>7</v>
      </c>
      <c r="AE310" s="1">
        <v>3</v>
      </c>
      <c r="AF310" s="1">
        <v>1</v>
      </c>
      <c r="AG310" s="1">
        <v>4</v>
      </c>
      <c r="AH310" s="1">
        <v>3</v>
      </c>
      <c r="AI310" s="30" t="str">
        <f>VLOOKUP(A310,General!B:AT,19,FALSE)</f>
        <v>Virtus.Pro</v>
      </c>
      <c r="AJ310" s="1">
        <f>IF(VLOOKUP(A310,General!B:AT,11,FALSE)=E310,1,0)</f>
        <v>1</v>
      </c>
      <c r="AK310" s="1">
        <f t="shared" si="26"/>
        <v>1</v>
      </c>
      <c r="AL310" s="1">
        <f t="shared" si="27"/>
        <v>1</v>
      </c>
      <c r="AM310" s="1">
        <f t="shared" si="28"/>
        <v>10750</v>
      </c>
      <c r="AN310" s="1">
        <f t="shared" si="29"/>
        <v>3950</v>
      </c>
      <c r="AO310" s="1">
        <f t="shared" si="24"/>
        <v>0</v>
      </c>
      <c r="AP310" s="1">
        <f t="shared" si="25"/>
        <v>1</v>
      </c>
      <c r="AQ310" s="1">
        <f>IF(IF(Y310&gt;AA310,VLOOKUP(A310,General!B:AT,11,FALSE),VLOOKUP(A310,General!B:AT,12,FALSE))=AI310,1,0)</f>
        <v>0</v>
      </c>
      <c r="AR310" s="1">
        <f>IF(VLOOKUP(A310,General!B:AT,11,FALSE)=E310,Y310-AA310,AA310-Y310)</f>
        <v>10750</v>
      </c>
      <c r="AS310" s="1">
        <f>IF(IF(Z310&gt;AB310,VLOOKUP(A310,General!B:AT,11,FALSE),VLOOKUP(A310,General!B:AT,12,FALSE))=AI310,1,0)</f>
        <v>0</v>
      </c>
      <c r="AT310" s="1">
        <f>IF(VLOOKUP(A310,General!B:AT,11,FALSE)=E310,Z310-AB310,AB310-Z310)</f>
        <v>3950</v>
      </c>
    </row>
    <row r="311" spans="1:46" ht="15" customHeight="1" x14ac:dyDescent="0.2">
      <c r="A311" s="1" t="s">
        <v>335</v>
      </c>
      <c r="B311" s="1">
        <v>6</v>
      </c>
      <c r="C311" s="1">
        <v>67757</v>
      </c>
      <c r="D311" s="1">
        <v>124.853393554688</v>
      </c>
      <c r="E311" s="1" t="s">
        <v>75</v>
      </c>
      <c r="F311" s="1" t="s">
        <v>315</v>
      </c>
      <c r="G311" s="1" t="s">
        <v>321</v>
      </c>
      <c r="H311" s="1" t="s">
        <v>320</v>
      </c>
      <c r="I311" s="1" t="s">
        <v>319</v>
      </c>
      <c r="J311" s="1" t="s">
        <v>76</v>
      </c>
      <c r="K311" s="1">
        <v>9</v>
      </c>
      <c r="L311" s="1">
        <v>3</v>
      </c>
      <c r="M311" s="1">
        <v>0</v>
      </c>
      <c r="N311" s="1">
        <v>2</v>
      </c>
      <c r="O311" s="1">
        <v>0</v>
      </c>
      <c r="P311" s="1">
        <v>0</v>
      </c>
      <c r="Q311" s="1">
        <v>2</v>
      </c>
      <c r="R311" s="1">
        <v>0</v>
      </c>
      <c r="S311" s="1">
        <v>122.5</v>
      </c>
      <c r="T311" s="1">
        <v>1146</v>
      </c>
      <c r="U311" s="1">
        <v>79</v>
      </c>
      <c r="V311" s="1">
        <v>0</v>
      </c>
      <c r="W311" s="1">
        <v>1</v>
      </c>
      <c r="X311" s="1">
        <v>1</v>
      </c>
      <c r="Y311" s="1">
        <v>20850</v>
      </c>
      <c r="Z311" s="1">
        <v>27550</v>
      </c>
      <c r="AA311" s="1">
        <v>17950</v>
      </c>
      <c r="AB311" s="1">
        <v>3350</v>
      </c>
      <c r="AC311" s="1">
        <v>3</v>
      </c>
      <c r="AD311" s="1">
        <v>7</v>
      </c>
      <c r="AE311" s="1">
        <v>4</v>
      </c>
      <c r="AF311" s="1">
        <v>0</v>
      </c>
      <c r="AG311" s="1">
        <v>0</v>
      </c>
      <c r="AH311" s="1">
        <v>3</v>
      </c>
      <c r="AI311" s="30" t="str">
        <f>VLOOKUP(A311,General!B:AT,19,FALSE)</f>
        <v>Virtus.Pro</v>
      </c>
      <c r="AJ311" s="1">
        <f>IF(VLOOKUP(A311,General!B:AT,11,FALSE)=E311,1,0)</f>
        <v>1</v>
      </c>
      <c r="AK311" s="1">
        <f t="shared" si="26"/>
        <v>1</v>
      </c>
      <c r="AL311" s="1">
        <f t="shared" si="27"/>
        <v>1</v>
      </c>
      <c r="AM311" s="1">
        <f t="shared" si="28"/>
        <v>2900</v>
      </c>
      <c r="AN311" s="1">
        <f t="shared" si="29"/>
        <v>24200</v>
      </c>
      <c r="AO311" s="1">
        <f t="shared" si="24"/>
        <v>0</v>
      </c>
      <c r="AP311" s="1">
        <f t="shared" si="25"/>
        <v>1</v>
      </c>
      <c r="AQ311" s="1">
        <f>IF(IF(Y311&gt;AA311,VLOOKUP(A311,General!B:AT,11,FALSE),VLOOKUP(A311,General!B:AT,12,FALSE))=AI311,1,0)</f>
        <v>0</v>
      </c>
      <c r="AR311" s="1">
        <f>IF(VLOOKUP(A311,General!B:AT,11,FALSE)=E311,Y311-AA311,AA311-Y311)</f>
        <v>2900</v>
      </c>
      <c r="AS311" s="1">
        <f>IF(IF(Z311&gt;AB311,VLOOKUP(A311,General!B:AT,11,FALSE),VLOOKUP(A311,General!B:AT,12,FALSE))=AI311,1,0)</f>
        <v>0</v>
      </c>
      <c r="AT311" s="1">
        <f>IF(VLOOKUP(A311,General!B:AT,11,FALSE)=E311,Z311-AB311,AB311-Z311)</f>
        <v>24200</v>
      </c>
    </row>
    <row r="312" spans="1:46" ht="15" customHeight="1" x14ac:dyDescent="0.2">
      <c r="A312" s="1" t="s">
        <v>335</v>
      </c>
      <c r="B312" s="1">
        <v>7</v>
      </c>
      <c r="C312" s="1">
        <v>83744</v>
      </c>
      <c r="D312" s="1">
        <v>123.96209716796901</v>
      </c>
      <c r="E312" s="1" t="s">
        <v>76</v>
      </c>
      <c r="F312" s="1" t="s">
        <v>319</v>
      </c>
      <c r="G312" s="1" t="s">
        <v>324</v>
      </c>
      <c r="H312" s="1" t="s">
        <v>322</v>
      </c>
      <c r="K312" s="1">
        <v>9</v>
      </c>
      <c r="L312" s="1">
        <v>7</v>
      </c>
      <c r="M312" s="1">
        <v>1</v>
      </c>
      <c r="N312" s="1">
        <v>0</v>
      </c>
      <c r="O312" s="1">
        <v>0</v>
      </c>
      <c r="P312" s="1">
        <v>0</v>
      </c>
      <c r="Q312" s="1">
        <v>3</v>
      </c>
      <c r="R312" s="1">
        <v>0</v>
      </c>
      <c r="S312" s="1">
        <v>134.80000000000001</v>
      </c>
      <c r="T312" s="1">
        <v>1226</v>
      </c>
      <c r="U312" s="1">
        <v>122</v>
      </c>
      <c r="V312" s="1">
        <v>0</v>
      </c>
      <c r="W312" s="1">
        <v>1</v>
      </c>
      <c r="X312" s="1">
        <v>0</v>
      </c>
      <c r="Y312" s="1">
        <v>26100</v>
      </c>
      <c r="Z312" s="1">
        <v>29350</v>
      </c>
      <c r="AA312" s="1">
        <v>29500</v>
      </c>
      <c r="AB312" s="1">
        <v>24850</v>
      </c>
      <c r="AC312" s="1">
        <v>10</v>
      </c>
      <c r="AD312" s="1">
        <v>8</v>
      </c>
      <c r="AE312" s="1">
        <v>6</v>
      </c>
      <c r="AF312" s="1">
        <v>1</v>
      </c>
      <c r="AG312" s="1">
        <v>2</v>
      </c>
      <c r="AH312" s="1">
        <v>2</v>
      </c>
      <c r="AI312" s="30" t="str">
        <f>VLOOKUP(A312,General!B:AT,19,FALSE)</f>
        <v>Virtus.Pro</v>
      </c>
      <c r="AJ312" s="1">
        <f>IF(VLOOKUP(A312,General!B:AT,11,FALSE)=E312,1,0)</f>
        <v>0</v>
      </c>
      <c r="AK312" s="1">
        <f t="shared" si="26"/>
        <v>0</v>
      </c>
      <c r="AL312" s="1">
        <f t="shared" si="27"/>
        <v>1</v>
      </c>
      <c r="AM312" s="1">
        <f t="shared" si="28"/>
        <v>-3400</v>
      </c>
      <c r="AN312" s="1">
        <f t="shared" si="29"/>
        <v>4500</v>
      </c>
      <c r="AO312" s="1">
        <f t="shared" si="24"/>
        <v>1</v>
      </c>
      <c r="AP312" s="1">
        <f t="shared" si="25"/>
        <v>0</v>
      </c>
      <c r="AQ312" s="1">
        <f>IF(IF(Y312&gt;AA312,VLOOKUP(A312,General!B:AT,11,FALSE),VLOOKUP(A312,General!B:AT,12,FALSE))=AI312,1,0)</f>
        <v>1</v>
      </c>
      <c r="AR312" s="1">
        <f>IF(VLOOKUP(A312,General!B:AT,11,FALSE)=E312,Y312-AA312,AA312-Y312)</f>
        <v>3400</v>
      </c>
      <c r="AS312" s="1">
        <f>IF(IF(Z312&gt;AB312,VLOOKUP(A312,General!B:AT,11,FALSE),VLOOKUP(A312,General!B:AT,12,FALSE))=AI312,1,0)</f>
        <v>0</v>
      </c>
      <c r="AT312" s="1">
        <f>IF(VLOOKUP(A312,General!B:AT,11,FALSE)=E312,Z312-AB312,AB312-Z312)</f>
        <v>-4500</v>
      </c>
    </row>
    <row r="313" spans="1:46" ht="15" customHeight="1" x14ac:dyDescent="0.2">
      <c r="A313" s="1" t="s">
        <v>335</v>
      </c>
      <c r="B313" s="1">
        <v>8</v>
      </c>
      <c r="C313" s="1">
        <v>99620</v>
      </c>
      <c r="D313" s="1">
        <v>112.78167724609401</v>
      </c>
      <c r="E313" s="1" t="s">
        <v>76</v>
      </c>
      <c r="F313" s="1" t="s">
        <v>319</v>
      </c>
      <c r="G313" s="1" t="s">
        <v>324</v>
      </c>
      <c r="H313" s="1" t="s">
        <v>320</v>
      </c>
      <c r="I313" s="1" t="s">
        <v>315</v>
      </c>
      <c r="J313" s="1" t="s">
        <v>75</v>
      </c>
      <c r="K313" s="1">
        <v>7</v>
      </c>
      <c r="L313" s="1">
        <v>4</v>
      </c>
      <c r="M313" s="1">
        <v>0</v>
      </c>
      <c r="N313" s="1">
        <v>1</v>
      </c>
      <c r="O313" s="1">
        <v>0</v>
      </c>
      <c r="P313" s="1">
        <v>0</v>
      </c>
      <c r="Q313" s="1">
        <v>1</v>
      </c>
      <c r="R313" s="1">
        <v>0</v>
      </c>
      <c r="S313" s="1">
        <v>110.7</v>
      </c>
      <c r="T313" s="1">
        <v>1023</v>
      </c>
      <c r="U313" s="1">
        <v>78</v>
      </c>
      <c r="V313" s="1">
        <v>0</v>
      </c>
      <c r="W313" s="1">
        <v>0</v>
      </c>
      <c r="X313" s="1">
        <v>0</v>
      </c>
      <c r="Y313" s="1">
        <v>10350</v>
      </c>
      <c r="Z313" s="1">
        <v>7300</v>
      </c>
      <c r="AA313" s="1">
        <v>23700</v>
      </c>
      <c r="AB313" s="1">
        <v>24900</v>
      </c>
      <c r="AC313" s="1">
        <v>6</v>
      </c>
      <c r="AD313" s="1">
        <v>9</v>
      </c>
      <c r="AE313" s="1">
        <v>5</v>
      </c>
      <c r="AF313" s="1">
        <v>0</v>
      </c>
      <c r="AG313" s="1">
        <v>2</v>
      </c>
      <c r="AH313" s="1">
        <v>0</v>
      </c>
      <c r="AI313" s="30" t="str">
        <f>VLOOKUP(A313,General!B:AT,19,FALSE)</f>
        <v>Virtus.Pro</v>
      </c>
      <c r="AJ313" s="1">
        <f>IF(VLOOKUP(A313,General!B:AT,11,FALSE)=E313,1,0)</f>
        <v>0</v>
      </c>
      <c r="AK313" s="1">
        <f t="shared" si="26"/>
        <v>0</v>
      </c>
      <c r="AL313" s="1">
        <f t="shared" si="27"/>
        <v>0</v>
      </c>
      <c r="AM313" s="1">
        <f t="shared" si="28"/>
        <v>-13350</v>
      </c>
      <c r="AN313" s="1">
        <f t="shared" si="29"/>
        <v>-17600</v>
      </c>
      <c r="AO313" s="1">
        <f t="shared" si="24"/>
        <v>1</v>
      </c>
      <c r="AP313" s="1">
        <f t="shared" si="25"/>
        <v>0</v>
      </c>
      <c r="AQ313" s="1">
        <f>IF(IF(Y313&gt;AA313,VLOOKUP(A313,General!B:AT,11,FALSE),VLOOKUP(A313,General!B:AT,12,FALSE))=AI313,1,0)</f>
        <v>1</v>
      </c>
      <c r="AR313" s="1">
        <f>IF(VLOOKUP(A313,General!B:AT,11,FALSE)=E313,Y313-AA313,AA313-Y313)</f>
        <v>13350</v>
      </c>
      <c r="AS313" s="1">
        <f>IF(IF(Z313&gt;AB313,VLOOKUP(A313,General!B:AT,11,FALSE),VLOOKUP(A313,General!B:AT,12,FALSE))=AI313,1,0)</f>
        <v>1</v>
      </c>
      <c r="AT313" s="1">
        <f>IF(VLOOKUP(A313,General!B:AT,11,FALSE)=E313,Z313-AB313,AB313-Z313)</f>
        <v>17600</v>
      </c>
    </row>
    <row r="314" spans="1:46" ht="15" customHeight="1" x14ac:dyDescent="0.2">
      <c r="A314" s="1" t="s">
        <v>335</v>
      </c>
      <c r="B314" s="1">
        <v>9</v>
      </c>
      <c r="C314" s="1">
        <v>114066</v>
      </c>
      <c r="D314" s="1">
        <v>98.2548828125</v>
      </c>
      <c r="E314" s="1" t="s">
        <v>76</v>
      </c>
      <c r="F314" s="1" t="s">
        <v>319</v>
      </c>
      <c r="G314" s="1" t="s">
        <v>324</v>
      </c>
      <c r="H314" s="1" t="s">
        <v>320</v>
      </c>
      <c r="I314" s="1" t="s">
        <v>315</v>
      </c>
      <c r="J314" s="1" t="s">
        <v>75</v>
      </c>
      <c r="K314" s="1">
        <v>5</v>
      </c>
      <c r="L314" s="1">
        <v>3</v>
      </c>
      <c r="M314" s="1">
        <v>1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108.1</v>
      </c>
      <c r="T314" s="1">
        <v>1006</v>
      </c>
      <c r="U314" s="1">
        <v>75</v>
      </c>
      <c r="V314" s="1">
        <v>0</v>
      </c>
      <c r="W314" s="1">
        <v>1</v>
      </c>
      <c r="X314" s="1">
        <v>0</v>
      </c>
      <c r="Y314" s="1">
        <v>12750</v>
      </c>
      <c r="Z314" s="1">
        <v>1600</v>
      </c>
      <c r="AA314" s="1">
        <v>23600</v>
      </c>
      <c r="AB314" s="1">
        <v>27850</v>
      </c>
      <c r="AC314" s="1">
        <v>7</v>
      </c>
      <c r="AD314" s="1">
        <v>3</v>
      </c>
      <c r="AE314" s="1">
        <v>4</v>
      </c>
      <c r="AF314" s="1">
        <v>0</v>
      </c>
      <c r="AG314" s="1">
        <v>3</v>
      </c>
      <c r="AH314" s="1">
        <v>0</v>
      </c>
      <c r="AI314" s="30" t="str">
        <f>VLOOKUP(A314,General!B:AT,19,FALSE)</f>
        <v>Virtus.Pro</v>
      </c>
      <c r="AJ314" s="1">
        <f>IF(VLOOKUP(A314,General!B:AT,11,FALSE)=E314,1,0)</f>
        <v>0</v>
      </c>
      <c r="AK314" s="1">
        <f t="shared" si="26"/>
        <v>0</v>
      </c>
      <c r="AL314" s="1">
        <f t="shared" si="27"/>
        <v>0</v>
      </c>
      <c r="AM314" s="1">
        <f t="shared" si="28"/>
        <v>-10850</v>
      </c>
      <c r="AN314" s="1">
        <f t="shared" si="29"/>
        <v>-26250</v>
      </c>
      <c r="AO314" s="1">
        <f t="shared" si="24"/>
        <v>1</v>
      </c>
      <c r="AP314" s="1">
        <f t="shared" si="25"/>
        <v>0</v>
      </c>
      <c r="AQ314" s="1">
        <f>IF(IF(Y314&gt;AA314,VLOOKUP(A314,General!B:AT,11,FALSE),VLOOKUP(A314,General!B:AT,12,FALSE))=AI314,1,0)</f>
        <v>1</v>
      </c>
      <c r="AR314" s="1">
        <f>IF(VLOOKUP(A314,General!B:AT,11,FALSE)=E314,Y314-AA314,AA314-Y314)</f>
        <v>10850</v>
      </c>
      <c r="AS314" s="1">
        <f>IF(IF(Z314&gt;AB314,VLOOKUP(A314,General!B:AT,11,FALSE),VLOOKUP(A314,General!B:AT,12,FALSE))=AI314,1,0)</f>
        <v>1</v>
      </c>
      <c r="AT314" s="1">
        <f>IF(VLOOKUP(A314,General!B:AT,11,FALSE)=E314,Z314-AB314,AB314-Z314)</f>
        <v>26250</v>
      </c>
    </row>
    <row r="315" spans="1:46" ht="15" customHeight="1" x14ac:dyDescent="0.2">
      <c r="A315" s="1" t="s">
        <v>335</v>
      </c>
      <c r="B315" s="1">
        <v>10</v>
      </c>
      <c r="C315" s="1">
        <v>126650</v>
      </c>
      <c r="D315" s="1">
        <v>57.7942504882813</v>
      </c>
      <c r="E315" s="1" t="s">
        <v>76</v>
      </c>
      <c r="F315" s="1" t="s">
        <v>319</v>
      </c>
      <c r="G315" s="1" t="s">
        <v>324</v>
      </c>
      <c r="H315" s="1" t="s">
        <v>322</v>
      </c>
      <c r="K315" s="1">
        <v>6</v>
      </c>
      <c r="L315" s="1">
        <v>2</v>
      </c>
      <c r="M315" s="1">
        <v>2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71.7</v>
      </c>
      <c r="T315" s="1">
        <v>676</v>
      </c>
      <c r="U315" s="1">
        <v>41</v>
      </c>
      <c r="V315" s="1">
        <v>0</v>
      </c>
      <c r="W315" s="1">
        <v>0</v>
      </c>
      <c r="X315" s="1">
        <v>0</v>
      </c>
      <c r="Y315" s="1">
        <v>23350</v>
      </c>
      <c r="Z315" s="1">
        <v>23850</v>
      </c>
      <c r="AA315" s="1">
        <v>28550</v>
      </c>
      <c r="AB315" s="1">
        <v>28250</v>
      </c>
      <c r="AC315" s="1">
        <v>7</v>
      </c>
      <c r="AD315" s="1">
        <v>5</v>
      </c>
      <c r="AE315" s="1">
        <v>0</v>
      </c>
      <c r="AF315" s="1">
        <v>0</v>
      </c>
      <c r="AG315" s="1">
        <v>3</v>
      </c>
      <c r="AH315" s="1">
        <v>0</v>
      </c>
      <c r="AI315" s="30" t="str">
        <f>VLOOKUP(A315,General!B:AT,19,FALSE)</f>
        <v>Virtus.Pro</v>
      </c>
      <c r="AJ315" s="1">
        <f>IF(VLOOKUP(A315,General!B:AT,11,FALSE)=E315,1,0)</f>
        <v>0</v>
      </c>
      <c r="AK315" s="1">
        <f t="shared" si="26"/>
        <v>0</v>
      </c>
      <c r="AL315" s="1">
        <f t="shared" si="27"/>
        <v>0</v>
      </c>
      <c r="AM315" s="1">
        <f t="shared" si="28"/>
        <v>-5200</v>
      </c>
      <c r="AN315" s="1">
        <f t="shared" si="29"/>
        <v>-4400</v>
      </c>
      <c r="AO315" s="1">
        <f t="shared" si="24"/>
        <v>1</v>
      </c>
      <c r="AP315" s="1">
        <f t="shared" si="25"/>
        <v>0</v>
      </c>
      <c r="AQ315" s="1">
        <f>IF(IF(Y315&gt;AA315,VLOOKUP(A315,General!B:AT,11,FALSE),VLOOKUP(A315,General!B:AT,12,FALSE))=AI315,1,0)</f>
        <v>1</v>
      </c>
      <c r="AR315" s="1">
        <f>IF(VLOOKUP(A315,General!B:AT,11,FALSE)=E315,Y315-AA315,AA315-Y315)</f>
        <v>5200</v>
      </c>
      <c r="AS315" s="1">
        <f>IF(IF(Z315&gt;AB315,VLOOKUP(A315,General!B:AT,11,FALSE),VLOOKUP(A315,General!B:AT,12,FALSE))=AI315,1,0)</f>
        <v>1</v>
      </c>
      <c r="AT315" s="1">
        <f>IF(VLOOKUP(A315,General!B:AT,11,FALSE)=E315,Z315-AB315,AB315-Z315)</f>
        <v>4400</v>
      </c>
    </row>
    <row r="316" spans="1:46" ht="15" customHeight="1" x14ac:dyDescent="0.2">
      <c r="A316" s="1" t="s">
        <v>335</v>
      </c>
      <c r="B316" s="1">
        <v>11</v>
      </c>
      <c r="C316" s="1">
        <v>134057</v>
      </c>
      <c r="D316" s="1">
        <v>114.853515625</v>
      </c>
      <c r="E316" s="1" t="s">
        <v>76</v>
      </c>
      <c r="F316" s="1" t="s">
        <v>319</v>
      </c>
      <c r="G316" s="1" t="s">
        <v>324</v>
      </c>
      <c r="H316" s="1" t="s">
        <v>320</v>
      </c>
      <c r="I316" s="1" t="s">
        <v>315</v>
      </c>
      <c r="J316" s="1" t="s">
        <v>75</v>
      </c>
      <c r="K316" s="1">
        <v>6</v>
      </c>
      <c r="L316" s="1">
        <v>2</v>
      </c>
      <c r="M316" s="1">
        <v>2</v>
      </c>
      <c r="N316" s="1">
        <v>0</v>
      </c>
      <c r="O316" s="1">
        <v>0</v>
      </c>
      <c r="P316" s="1">
        <v>0</v>
      </c>
      <c r="Q316" s="1">
        <v>1</v>
      </c>
      <c r="R316" s="1">
        <v>0</v>
      </c>
      <c r="S316" s="1">
        <v>82.4</v>
      </c>
      <c r="T316" s="1">
        <v>786</v>
      </c>
      <c r="U316" s="1">
        <v>38</v>
      </c>
      <c r="V316" s="1">
        <v>0</v>
      </c>
      <c r="W316" s="1">
        <v>1</v>
      </c>
      <c r="X316" s="1">
        <v>0</v>
      </c>
      <c r="Y316" s="1">
        <v>15100</v>
      </c>
      <c r="Z316" s="1">
        <v>5050</v>
      </c>
      <c r="AA316" s="1">
        <v>41400</v>
      </c>
      <c r="AB316" s="1">
        <v>28200</v>
      </c>
      <c r="AC316" s="1">
        <v>4</v>
      </c>
      <c r="AD316" s="1">
        <v>4</v>
      </c>
      <c r="AE316" s="1">
        <v>2</v>
      </c>
      <c r="AF316" s="1">
        <v>1</v>
      </c>
      <c r="AG316" s="1">
        <v>4</v>
      </c>
      <c r="AH316" s="1">
        <v>0</v>
      </c>
      <c r="AI316" s="30" t="str">
        <f>VLOOKUP(A316,General!B:AT,19,FALSE)</f>
        <v>Virtus.Pro</v>
      </c>
      <c r="AJ316" s="1">
        <f>IF(VLOOKUP(A316,General!B:AT,11,FALSE)=E316,1,0)</f>
        <v>0</v>
      </c>
      <c r="AK316" s="1">
        <f t="shared" si="26"/>
        <v>0</v>
      </c>
      <c r="AL316" s="1">
        <f t="shared" si="27"/>
        <v>0</v>
      </c>
      <c r="AM316" s="1">
        <f t="shared" si="28"/>
        <v>-26300</v>
      </c>
      <c r="AN316" s="1">
        <f t="shared" si="29"/>
        <v>-23150</v>
      </c>
      <c r="AO316" s="1">
        <f t="shared" si="24"/>
        <v>1</v>
      </c>
      <c r="AP316" s="1">
        <f t="shared" si="25"/>
        <v>0</v>
      </c>
      <c r="AQ316" s="1">
        <f>IF(IF(Y316&gt;AA316,VLOOKUP(A316,General!B:AT,11,FALSE),VLOOKUP(A316,General!B:AT,12,FALSE))=AI316,1,0)</f>
        <v>1</v>
      </c>
      <c r="AR316" s="1">
        <f>IF(VLOOKUP(A316,General!B:AT,11,FALSE)=E316,Y316-AA316,AA316-Y316)</f>
        <v>26300</v>
      </c>
      <c r="AS316" s="1">
        <f>IF(IF(Z316&gt;AB316,VLOOKUP(A316,General!B:AT,11,FALSE),VLOOKUP(A316,General!B:AT,12,FALSE))=AI316,1,0)</f>
        <v>1</v>
      </c>
      <c r="AT316" s="1">
        <f>IF(VLOOKUP(A316,General!B:AT,11,FALSE)=E316,Z316-AB316,AB316-Z316)</f>
        <v>23150</v>
      </c>
    </row>
    <row r="317" spans="1:46" ht="15" customHeight="1" x14ac:dyDescent="0.2">
      <c r="A317" s="1" t="s">
        <v>335</v>
      </c>
      <c r="B317" s="1">
        <v>12</v>
      </c>
      <c r="C317" s="1">
        <v>148762</v>
      </c>
      <c r="D317" s="1">
        <v>152.81237792968801</v>
      </c>
      <c r="E317" s="1" t="s">
        <v>76</v>
      </c>
      <c r="F317" s="1" t="s">
        <v>319</v>
      </c>
      <c r="G317" s="1" t="s">
        <v>324</v>
      </c>
      <c r="H317" s="1" t="s">
        <v>322</v>
      </c>
      <c r="K317" s="1">
        <v>9</v>
      </c>
      <c r="L317" s="1">
        <v>5</v>
      </c>
      <c r="M317" s="1">
        <v>2</v>
      </c>
      <c r="N317" s="1">
        <v>0</v>
      </c>
      <c r="O317" s="1">
        <v>0</v>
      </c>
      <c r="P317" s="1">
        <v>0</v>
      </c>
      <c r="Q317" s="1">
        <v>3</v>
      </c>
      <c r="R317" s="1">
        <v>0</v>
      </c>
      <c r="S317" s="1">
        <v>156.69999999999999</v>
      </c>
      <c r="T317" s="1">
        <v>1446</v>
      </c>
      <c r="U317" s="1">
        <v>121</v>
      </c>
      <c r="V317" s="1">
        <v>0</v>
      </c>
      <c r="W317" s="1">
        <v>1</v>
      </c>
      <c r="X317" s="1">
        <v>0</v>
      </c>
      <c r="Y317" s="1">
        <v>27550</v>
      </c>
      <c r="Z317" s="1">
        <v>27300</v>
      </c>
      <c r="AA317" s="1">
        <v>52350</v>
      </c>
      <c r="AB317" s="1">
        <v>27950</v>
      </c>
      <c r="AC317" s="1">
        <v>12</v>
      </c>
      <c r="AD317" s="1">
        <v>9</v>
      </c>
      <c r="AE317" s="1">
        <v>5</v>
      </c>
      <c r="AF317" s="1">
        <v>0</v>
      </c>
      <c r="AG317" s="1">
        <v>5</v>
      </c>
      <c r="AH317" s="1">
        <v>2</v>
      </c>
      <c r="AI317" s="30" t="str">
        <f>VLOOKUP(A317,General!B:AT,19,FALSE)</f>
        <v>Virtus.Pro</v>
      </c>
      <c r="AJ317" s="1">
        <f>IF(VLOOKUP(A317,General!B:AT,11,FALSE)=E317,1,0)</f>
        <v>0</v>
      </c>
      <c r="AK317" s="1">
        <f t="shared" si="26"/>
        <v>0</v>
      </c>
      <c r="AL317" s="1">
        <f t="shared" si="27"/>
        <v>0</v>
      </c>
      <c r="AM317" s="1">
        <f t="shared" si="28"/>
        <v>-24800</v>
      </c>
      <c r="AN317" s="1">
        <f t="shared" si="29"/>
        <v>-650</v>
      </c>
      <c r="AO317" s="1">
        <f t="shared" si="24"/>
        <v>1</v>
      </c>
      <c r="AP317" s="1">
        <f t="shared" si="25"/>
        <v>0</v>
      </c>
      <c r="AQ317" s="1">
        <f>IF(IF(Y317&gt;AA317,VLOOKUP(A317,General!B:AT,11,FALSE),VLOOKUP(A317,General!B:AT,12,FALSE))=AI317,1,0)</f>
        <v>1</v>
      </c>
      <c r="AR317" s="1">
        <f>IF(VLOOKUP(A317,General!B:AT,11,FALSE)=E317,Y317-AA317,AA317-Y317)</f>
        <v>24800</v>
      </c>
      <c r="AS317" s="1">
        <f>IF(IF(Z317&gt;AB317,VLOOKUP(A317,General!B:AT,11,FALSE),VLOOKUP(A317,General!B:AT,12,FALSE))=AI317,1,0)</f>
        <v>1</v>
      </c>
      <c r="AT317" s="1">
        <f>IF(VLOOKUP(A317,General!B:AT,11,FALSE)=E317,Z317-AB317,AB317-Z317)</f>
        <v>650</v>
      </c>
    </row>
    <row r="318" spans="1:46" ht="15" customHeight="1" x14ac:dyDescent="0.2">
      <c r="A318" s="1" t="s">
        <v>335</v>
      </c>
      <c r="B318" s="1">
        <v>13</v>
      </c>
      <c r="C318" s="1">
        <v>168326</v>
      </c>
      <c r="D318" s="1">
        <v>285.17919921875</v>
      </c>
      <c r="E318" s="1" t="s">
        <v>76</v>
      </c>
      <c r="F318" s="1" t="s">
        <v>319</v>
      </c>
      <c r="G318" s="1" t="s">
        <v>324</v>
      </c>
      <c r="H318" s="1" t="s">
        <v>322</v>
      </c>
      <c r="K318" s="1">
        <v>9</v>
      </c>
      <c r="L318" s="1">
        <v>5</v>
      </c>
      <c r="M318" s="1">
        <v>2</v>
      </c>
      <c r="N318" s="1">
        <v>0</v>
      </c>
      <c r="O318" s="1">
        <v>0</v>
      </c>
      <c r="P318" s="1">
        <v>0</v>
      </c>
      <c r="Q318" s="1">
        <v>4</v>
      </c>
      <c r="R318" s="1">
        <v>0</v>
      </c>
      <c r="S318" s="1">
        <v>141.1</v>
      </c>
      <c r="T318" s="1">
        <v>1245</v>
      </c>
      <c r="U318" s="1">
        <v>166</v>
      </c>
      <c r="V318" s="1">
        <v>0</v>
      </c>
      <c r="W318" s="1">
        <v>1</v>
      </c>
      <c r="X318" s="1">
        <v>0</v>
      </c>
      <c r="Y318" s="1">
        <v>19250</v>
      </c>
      <c r="Z318" s="1">
        <v>19750</v>
      </c>
      <c r="AA318" s="1">
        <v>61200</v>
      </c>
      <c r="AB318" s="1">
        <v>27750</v>
      </c>
      <c r="AC318" s="1">
        <v>11</v>
      </c>
      <c r="AD318" s="1">
        <v>8</v>
      </c>
      <c r="AE318" s="1">
        <v>4</v>
      </c>
      <c r="AF318" s="1">
        <v>0</v>
      </c>
      <c r="AG318" s="1">
        <v>5</v>
      </c>
      <c r="AH318" s="1">
        <v>0</v>
      </c>
      <c r="AI318" s="30" t="str">
        <f>VLOOKUP(A318,General!B:AT,19,FALSE)</f>
        <v>Virtus.Pro</v>
      </c>
      <c r="AJ318" s="1">
        <f>IF(VLOOKUP(A318,General!B:AT,11,FALSE)=E318,1,0)</f>
        <v>0</v>
      </c>
      <c r="AK318" s="1">
        <f t="shared" si="26"/>
        <v>0</v>
      </c>
      <c r="AL318" s="1">
        <f t="shared" si="27"/>
        <v>0</v>
      </c>
      <c r="AM318" s="1">
        <f t="shared" si="28"/>
        <v>-41950</v>
      </c>
      <c r="AN318" s="1">
        <f t="shared" si="29"/>
        <v>-8000</v>
      </c>
      <c r="AO318" s="1">
        <f t="shared" si="24"/>
        <v>1</v>
      </c>
      <c r="AP318" s="1">
        <f t="shared" si="25"/>
        <v>0</v>
      </c>
      <c r="AQ318" s="1">
        <f>IF(IF(Y318&gt;AA318,VLOOKUP(A318,General!B:AT,11,FALSE),VLOOKUP(A318,General!B:AT,12,FALSE))=AI318,1,0)</f>
        <v>1</v>
      </c>
      <c r="AR318" s="1">
        <f>IF(VLOOKUP(A318,General!B:AT,11,FALSE)=E318,Y318-AA318,AA318-Y318)</f>
        <v>41950</v>
      </c>
      <c r="AS318" s="1">
        <f>IF(IF(Z318&gt;AB318,VLOOKUP(A318,General!B:AT,11,FALSE),VLOOKUP(A318,General!B:AT,12,FALSE))=AI318,1,0)</f>
        <v>1</v>
      </c>
      <c r="AT318" s="1">
        <f>IF(VLOOKUP(A318,General!B:AT,11,FALSE)=E318,Z318-AB318,AB318-Z318)</f>
        <v>8000</v>
      </c>
    </row>
    <row r="319" spans="1:46" ht="15" customHeight="1" x14ac:dyDescent="0.2">
      <c r="A319" s="1" t="s">
        <v>335</v>
      </c>
      <c r="B319" s="1">
        <v>14</v>
      </c>
      <c r="C319" s="1">
        <v>204823</v>
      </c>
      <c r="D319" s="1">
        <v>154.3681640625</v>
      </c>
      <c r="E319" s="1" t="s">
        <v>76</v>
      </c>
      <c r="F319" s="1" t="s">
        <v>319</v>
      </c>
      <c r="G319" s="1" t="s">
        <v>324</v>
      </c>
      <c r="H319" s="1" t="s">
        <v>322</v>
      </c>
      <c r="K319" s="1">
        <v>7</v>
      </c>
      <c r="L319" s="1">
        <v>3</v>
      </c>
      <c r="M319" s="1">
        <v>2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109.9</v>
      </c>
      <c r="T319" s="1">
        <v>1020</v>
      </c>
      <c r="U319" s="1">
        <v>79</v>
      </c>
      <c r="V319" s="1">
        <v>1</v>
      </c>
      <c r="W319" s="1">
        <v>1</v>
      </c>
      <c r="X319" s="1">
        <v>0</v>
      </c>
      <c r="Y319" s="1">
        <v>19000</v>
      </c>
      <c r="Z319" s="1">
        <v>19100</v>
      </c>
      <c r="AA319" s="1">
        <v>58150</v>
      </c>
      <c r="AB319" s="1">
        <v>27750</v>
      </c>
      <c r="AC319" s="1">
        <v>9</v>
      </c>
      <c r="AD319" s="1">
        <v>7</v>
      </c>
      <c r="AE319" s="1">
        <v>2</v>
      </c>
      <c r="AF319" s="1">
        <v>0</v>
      </c>
      <c r="AG319" s="1">
        <v>5</v>
      </c>
      <c r="AH319" s="1">
        <v>0</v>
      </c>
      <c r="AI319" s="30" t="str">
        <f>VLOOKUP(A319,General!B:AT,19,FALSE)</f>
        <v>Virtus.Pro</v>
      </c>
      <c r="AJ319" s="1">
        <f>IF(VLOOKUP(A319,General!B:AT,11,FALSE)=E319,1,0)</f>
        <v>0</v>
      </c>
      <c r="AK319" s="1">
        <f t="shared" si="26"/>
        <v>0</v>
      </c>
      <c r="AL319" s="1">
        <f t="shared" si="27"/>
        <v>0</v>
      </c>
      <c r="AM319" s="1">
        <f t="shared" si="28"/>
        <v>-39150</v>
      </c>
      <c r="AN319" s="1">
        <f t="shared" si="29"/>
        <v>-8650</v>
      </c>
      <c r="AO319" s="1">
        <f t="shared" si="24"/>
        <v>1</v>
      </c>
      <c r="AP319" s="1">
        <f t="shared" si="25"/>
        <v>0</v>
      </c>
      <c r="AQ319" s="1">
        <f>IF(IF(Y319&gt;AA319,VLOOKUP(A319,General!B:AT,11,FALSE),VLOOKUP(A319,General!B:AT,12,FALSE))=AI319,1,0)</f>
        <v>1</v>
      </c>
      <c r="AR319" s="1">
        <f>IF(VLOOKUP(A319,General!B:AT,11,FALSE)=E319,Y319-AA319,AA319-Y319)</f>
        <v>39150</v>
      </c>
      <c r="AS319" s="1">
        <f>IF(IF(Z319&gt;AB319,VLOOKUP(A319,General!B:AT,11,FALSE),VLOOKUP(A319,General!B:AT,12,FALSE))=AI319,1,0)</f>
        <v>1</v>
      </c>
      <c r="AT319" s="1">
        <f>IF(VLOOKUP(A319,General!B:AT,11,FALSE)=E319,Z319-AB319,AB319-Z319)</f>
        <v>8650</v>
      </c>
    </row>
    <row r="320" spans="1:46" ht="15" customHeight="1" x14ac:dyDescent="0.2">
      <c r="A320" s="1" t="s">
        <v>335</v>
      </c>
      <c r="B320" s="1">
        <v>15</v>
      </c>
      <c r="C320" s="1">
        <v>224589</v>
      </c>
      <c r="D320" s="1">
        <v>248.88586425781301</v>
      </c>
      <c r="E320" s="1" t="s">
        <v>75</v>
      </c>
      <c r="F320" s="1" t="s">
        <v>315</v>
      </c>
      <c r="G320" s="1" t="s">
        <v>316</v>
      </c>
      <c r="H320" s="1" t="s">
        <v>322</v>
      </c>
      <c r="K320" s="1">
        <v>7</v>
      </c>
      <c r="L320" s="1">
        <v>5</v>
      </c>
      <c r="M320" s="1">
        <v>1</v>
      </c>
      <c r="N320" s="1">
        <v>0</v>
      </c>
      <c r="O320" s="1">
        <v>0</v>
      </c>
      <c r="P320" s="1">
        <v>0</v>
      </c>
      <c r="Q320" s="1">
        <v>2</v>
      </c>
      <c r="R320" s="1">
        <v>0</v>
      </c>
      <c r="S320" s="1">
        <v>97.7</v>
      </c>
      <c r="T320" s="1">
        <v>903</v>
      </c>
      <c r="U320" s="1">
        <v>74</v>
      </c>
      <c r="V320" s="1">
        <v>0</v>
      </c>
      <c r="W320" s="1">
        <v>0</v>
      </c>
      <c r="X320" s="1">
        <v>0</v>
      </c>
      <c r="Y320" s="1">
        <v>18600</v>
      </c>
      <c r="Z320" s="1">
        <v>24250</v>
      </c>
      <c r="AA320" s="1">
        <v>53300</v>
      </c>
      <c r="AB320" s="1">
        <v>30800</v>
      </c>
      <c r="AC320" s="1">
        <v>11</v>
      </c>
      <c r="AD320" s="1">
        <v>8</v>
      </c>
      <c r="AE320" s="1">
        <v>5</v>
      </c>
      <c r="AF320" s="1">
        <v>0</v>
      </c>
      <c r="AG320" s="1">
        <v>5</v>
      </c>
      <c r="AH320" s="1">
        <v>2</v>
      </c>
      <c r="AI320" s="30" t="str">
        <f>VLOOKUP(A320,General!B:AT,19,FALSE)</f>
        <v>Virtus.Pro</v>
      </c>
      <c r="AJ320" s="1">
        <f>IF(VLOOKUP(A320,General!B:AT,11,FALSE)=E320,1,0)</f>
        <v>1</v>
      </c>
      <c r="AK320" s="1">
        <f t="shared" si="26"/>
        <v>0</v>
      </c>
      <c r="AL320" s="1">
        <f t="shared" si="27"/>
        <v>0</v>
      </c>
      <c r="AM320" s="1">
        <f t="shared" si="28"/>
        <v>-34700</v>
      </c>
      <c r="AN320" s="1">
        <f t="shared" si="29"/>
        <v>-6550</v>
      </c>
      <c r="AO320" s="1">
        <f t="shared" si="24"/>
        <v>0</v>
      </c>
      <c r="AP320" s="1">
        <f t="shared" si="25"/>
        <v>1</v>
      </c>
      <c r="AQ320" s="1">
        <f>IF(IF(Y320&gt;AA320,VLOOKUP(A320,General!B:AT,11,FALSE),VLOOKUP(A320,General!B:AT,12,FALSE))=AI320,1,0)</f>
        <v>1</v>
      </c>
      <c r="AR320" s="1">
        <f>IF(VLOOKUP(A320,General!B:AT,11,FALSE)=E320,Y320-AA320,AA320-Y320)</f>
        <v>-34700</v>
      </c>
      <c r="AS320" s="1">
        <f>IF(IF(Z320&gt;AB320,VLOOKUP(A320,General!B:AT,11,FALSE),VLOOKUP(A320,General!B:AT,12,FALSE))=AI320,1,0)</f>
        <v>1</v>
      </c>
      <c r="AT320" s="1">
        <f>IF(VLOOKUP(A320,General!B:AT,11,FALSE)=E320,Z320-AB320,AB320-Z320)</f>
        <v>-6550</v>
      </c>
    </row>
    <row r="321" spans="1:46" x14ac:dyDescent="0.2">
      <c r="A321" s="1" t="s">
        <v>335</v>
      </c>
      <c r="B321" s="1">
        <v>16</v>
      </c>
      <c r="C321" s="1">
        <v>256444</v>
      </c>
      <c r="D321" s="1">
        <v>69.0762939453125</v>
      </c>
      <c r="E321" s="1" t="s">
        <v>76</v>
      </c>
      <c r="F321" s="1" t="s">
        <v>315</v>
      </c>
      <c r="G321" s="1" t="s">
        <v>316</v>
      </c>
      <c r="H321" s="1" t="s">
        <v>317</v>
      </c>
      <c r="K321" s="1">
        <v>7</v>
      </c>
      <c r="L321" s="1">
        <v>3</v>
      </c>
      <c r="M321" s="1">
        <v>2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109.8</v>
      </c>
      <c r="T321" s="1">
        <v>1022</v>
      </c>
      <c r="U321" s="1">
        <v>75</v>
      </c>
      <c r="V321" s="1">
        <v>0</v>
      </c>
      <c r="W321" s="1">
        <v>0</v>
      </c>
      <c r="X321" s="1">
        <v>0</v>
      </c>
      <c r="Y321" s="1">
        <v>4000</v>
      </c>
      <c r="Z321" s="1">
        <v>4350</v>
      </c>
      <c r="AA321" s="1">
        <v>4000</v>
      </c>
      <c r="AB321" s="1">
        <v>4600</v>
      </c>
      <c r="AC321" s="1">
        <v>1</v>
      </c>
      <c r="AD321" s="1">
        <v>1</v>
      </c>
      <c r="AE321" s="1">
        <v>1</v>
      </c>
      <c r="AF321" s="1">
        <v>1</v>
      </c>
      <c r="AG321" s="1">
        <v>0</v>
      </c>
      <c r="AH321" s="1">
        <v>0</v>
      </c>
      <c r="AI321" s="30" t="str">
        <f>VLOOKUP(A321,General!B:AT,19,FALSE)</f>
        <v>Virtus.Pro</v>
      </c>
      <c r="AJ321" s="1">
        <f>IF(VLOOKUP(A321,General!B:AT,11,FALSE)=E321,1,0)</f>
        <v>0</v>
      </c>
      <c r="AK321" s="1">
        <f t="shared" si="26"/>
        <v>0</v>
      </c>
      <c r="AL321" s="1">
        <f t="shared" si="27"/>
        <v>0</v>
      </c>
      <c r="AM321" s="1">
        <f t="shared" si="28"/>
        <v>0</v>
      </c>
      <c r="AN321" s="1">
        <f t="shared" si="29"/>
        <v>-250</v>
      </c>
      <c r="AO321" s="1">
        <f t="shared" si="24"/>
        <v>1</v>
      </c>
      <c r="AP321" s="1">
        <f t="shared" si="25"/>
        <v>1</v>
      </c>
      <c r="AQ321" s="1">
        <f>IF(IF(Y321&gt;AA321,VLOOKUP(A321,General!B:AT,11,FALSE),VLOOKUP(A321,General!B:AT,12,FALSE))=AI321,1,0)</f>
        <v>1</v>
      </c>
      <c r="AR321" s="1">
        <f>IF(VLOOKUP(A321,General!B:AT,11,FALSE)=E321,Y321-AA321,AA321-Y321)</f>
        <v>0</v>
      </c>
      <c r="AS321" s="1">
        <f>IF(IF(Z321&gt;AB321,VLOOKUP(A321,General!B:AT,11,FALSE),VLOOKUP(A321,General!B:AT,12,FALSE))=AI321,1,0)</f>
        <v>1</v>
      </c>
      <c r="AT321" s="1">
        <f>IF(VLOOKUP(A321,General!B:AT,11,FALSE)=E321,Z321-AB321,AB321-Z321)</f>
        <v>250</v>
      </c>
    </row>
    <row r="322" spans="1:46" ht="15" customHeight="1" x14ac:dyDescent="0.2">
      <c r="A322" s="1" t="s">
        <v>335</v>
      </c>
      <c r="B322" s="1">
        <v>17</v>
      </c>
      <c r="C322" s="1">
        <v>265298</v>
      </c>
      <c r="D322" s="1">
        <v>1647.70678710938</v>
      </c>
      <c r="E322" s="1" t="s">
        <v>76</v>
      </c>
      <c r="F322" s="1" t="s">
        <v>315</v>
      </c>
      <c r="G322" s="1" t="s">
        <v>316</v>
      </c>
      <c r="H322" s="1" t="s">
        <v>320</v>
      </c>
      <c r="I322" s="1" t="s">
        <v>315</v>
      </c>
      <c r="J322" s="1" t="s">
        <v>76</v>
      </c>
      <c r="K322" s="1">
        <v>6</v>
      </c>
      <c r="L322" s="1">
        <v>3</v>
      </c>
      <c r="M322" s="1">
        <v>0</v>
      </c>
      <c r="N322" s="1">
        <v>1</v>
      </c>
      <c r="O322" s="1">
        <v>0</v>
      </c>
      <c r="P322" s="1">
        <v>0</v>
      </c>
      <c r="Q322" s="1">
        <v>2</v>
      </c>
      <c r="R322" s="1">
        <v>0</v>
      </c>
      <c r="S322" s="1">
        <v>90.9</v>
      </c>
      <c r="T322" s="1">
        <v>792</v>
      </c>
      <c r="U322" s="1">
        <v>117</v>
      </c>
      <c r="V322" s="1">
        <v>0</v>
      </c>
      <c r="W322" s="1">
        <v>0</v>
      </c>
      <c r="X322" s="1">
        <v>0</v>
      </c>
      <c r="Y322" s="1">
        <v>18150</v>
      </c>
      <c r="Z322" s="1">
        <v>6500</v>
      </c>
      <c r="AA322" s="1">
        <v>8250</v>
      </c>
      <c r="AB322" s="1">
        <v>20350</v>
      </c>
      <c r="AC322" s="1">
        <v>5</v>
      </c>
      <c r="AD322" s="1">
        <v>4</v>
      </c>
      <c r="AE322" s="1">
        <v>1</v>
      </c>
      <c r="AF322" s="1">
        <v>2</v>
      </c>
      <c r="AG322" s="1">
        <v>0</v>
      </c>
      <c r="AH322" s="1">
        <v>1</v>
      </c>
      <c r="AI322" s="30" t="str">
        <f>VLOOKUP(A322,General!B:AT,19,FALSE)</f>
        <v>Virtus.Pro</v>
      </c>
      <c r="AJ322" s="1">
        <f>IF(VLOOKUP(A322,General!B:AT,11,FALSE)=E322,1,0)</f>
        <v>0</v>
      </c>
      <c r="AK322" s="1">
        <f t="shared" si="26"/>
        <v>1</v>
      </c>
      <c r="AL322" s="1">
        <f t="shared" si="27"/>
        <v>0</v>
      </c>
      <c r="AM322" s="1">
        <f t="shared" si="28"/>
        <v>9900</v>
      </c>
      <c r="AN322" s="1">
        <f t="shared" si="29"/>
        <v>-13850</v>
      </c>
      <c r="AO322" s="1">
        <f t="shared" ref="AO322:AO385" si="30">IF(AI322=E322,1,0)</f>
        <v>1</v>
      </c>
      <c r="AP322" s="1">
        <f t="shared" ref="AP322:AP385" si="31">IF(F322="CT",1,0)</f>
        <v>1</v>
      </c>
      <c r="AQ322" s="1">
        <f>IF(IF(Y322&gt;AA322,VLOOKUP(A322,General!B:AT,11,FALSE),VLOOKUP(A322,General!B:AT,12,FALSE))=AI322,1,0)</f>
        <v>0</v>
      </c>
      <c r="AR322" s="1">
        <f>IF(VLOOKUP(A322,General!B:AT,11,FALSE)=E322,Y322-AA322,AA322-Y322)</f>
        <v>-9900</v>
      </c>
      <c r="AS322" s="1">
        <f>IF(IF(Z322&gt;AB322,VLOOKUP(A322,General!B:AT,11,FALSE),VLOOKUP(A322,General!B:AT,12,FALSE))=AI322,1,0)</f>
        <v>1</v>
      </c>
      <c r="AT322" s="1">
        <f>IF(VLOOKUP(A322,General!B:AT,11,FALSE)=E322,Z322-AB322,AB322-Z322)</f>
        <v>13850</v>
      </c>
    </row>
    <row r="323" spans="1:46" ht="15" customHeight="1" x14ac:dyDescent="0.2">
      <c r="A323" s="1" t="s">
        <v>335</v>
      </c>
      <c r="B323" s="1">
        <v>18</v>
      </c>
      <c r="C323" s="1">
        <v>476062</v>
      </c>
      <c r="D323" s="1">
        <v>98.84130859375</v>
      </c>
      <c r="E323" s="1" t="s">
        <v>76</v>
      </c>
      <c r="F323" s="1" t="s">
        <v>315</v>
      </c>
      <c r="G323" s="1" t="s">
        <v>316</v>
      </c>
      <c r="H323" s="1" t="s">
        <v>320</v>
      </c>
      <c r="I323" s="1" t="s">
        <v>315</v>
      </c>
      <c r="J323" s="1" t="s">
        <v>76</v>
      </c>
      <c r="K323" s="1">
        <v>6</v>
      </c>
      <c r="L323" s="1">
        <v>4</v>
      </c>
      <c r="M323" s="1">
        <v>1</v>
      </c>
      <c r="N323" s="1">
        <v>0</v>
      </c>
      <c r="O323" s="1">
        <v>0</v>
      </c>
      <c r="P323" s="1">
        <v>0</v>
      </c>
      <c r="Q323" s="1">
        <v>1</v>
      </c>
      <c r="R323" s="1">
        <v>0</v>
      </c>
      <c r="S323" s="1">
        <v>82.1</v>
      </c>
      <c r="T323" s="1">
        <v>787</v>
      </c>
      <c r="U323" s="1">
        <v>34</v>
      </c>
      <c r="V323" s="1">
        <v>0</v>
      </c>
      <c r="W323" s="1">
        <v>0</v>
      </c>
      <c r="X323" s="1">
        <v>0</v>
      </c>
      <c r="Y323" s="1">
        <v>19500</v>
      </c>
      <c r="Z323" s="1">
        <v>1100</v>
      </c>
      <c r="AA323" s="1">
        <v>11550</v>
      </c>
      <c r="AB323" s="1">
        <v>26500</v>
      </c>
      <c r="AC323" s="1">
        <v>3</v>
      </c>
      <c r="AD323" s="1">
        <v>5</v>
      </c>
      <c r="AE323" s="1">
        <v>4</v>
      </c>
      <c r="AF323" s="1">
        <v>1</v>
      </c>
      <c r="AG323" s="1">
        <v>0</v>
      </c>
      <c r="AH323" s="1">
        <v>3</v>
      </c>
      <c r="AI323" s="30" t="str">
        <f>VLOOKUP(A323,General!B:AT,19,FALSE)</f>
        <v>Virtus.Pro</v>
      </c>
      <c r="AJ323" s="1">
        <f>IF(VLOOKUP(A323,General!B:AT,11,FALSE)=E323,1,0)</f>
        <v>0</v>
      </c>
      <c r="AK323" s="1">
        <f t="shared" ref="AK323:AK386" si="32">IF(Y323&gt;AA323,1,0)</f>
        <v>1</v>
      </c>
      <c r="AL323" s="1">
        <f t="shared" ref="AL323:AL386" si="33">IF(Z323&gt;AB323,1,0)</f>
        <v>0</v>
      </c>
      <c r="AM323" s="1">
        <f t="shared" ref="AM323:AM386" si="34">Y323-AA323</f>
        <v>7950</v>
      </c>
      <c r="AN323" s="1">
        <f t="shared" ref="AN323:AN386" si="35">Z323-AB323</f>
        <v>-25400</v>
      </c>
      <c r="AO323" s="1">
        <f t="shared" si="30"/>
        <v>1</v>
      </c>
      <c r="AP323" s="1">
        <f t="shared" si="31"/>
        <v>1</v>
      </c>
      <c r="AQ323" s="1">
        <f>IF(IF(Y323&gt;AA323,VLOOKUP(A323,General!B:AT,11,FALSE),VLOOKUP(A323,General!B:AT,12,FALSE))=AI323,1,0)</f>
        <v>0</v>
      </c>
      <c r="AR323" s="1">
        <f>IF(VLOOKUP(A323,General!B:AT,11,FALSE)=E323,Y323-AA323,AA323-Y323)</f>
        <v>-7950</v>
      </c>
      <c r="AS323" s="1">
        <f>IF(IF(Z323&gt;AB323,VLOOKUP(A323,General!B:AT,11,FALSE),VLOOKUP(A323,General!B:AT,12,FALSE))=AI323,1,0)</f>
        <v>1</v>
      </c>
      <c r="AT323" s="1">
        <f>IF(VLOOKUP(A323,General!B:AT,11,FALSE)=E323,Z323-AB323,AB323-Z323)</f>
        <v>25400</v>
      </c>
    </row>
    <row r="324" spans="1:46" ht="15" customHeight="1" x14ac:dyDescent="0.2">
      <c r="A324" s="1" t="s">
        <v>335</v>
      </c>
      <c r="B324" s="1">
        <v>19</v>
      </c>
      <c r="C324" s="1">
        <v>488724</v>
      </c>
      <c r="D324" s="1">
        <v>120.217041015625</v>
      </c>
      <c r="E324" s="1" t="s">
        <v>76</v>
      </c>
      <c r="F324" s="1" t="s">
        <v>315</v>
      </c>
      <c r="G324" s="1" t="s">
        <v>316</v>
      </c>
      <c r="H324" s="1" t="s">
        <v>322</v>
      </c>
      <c r="K324" s="1">
        <v>6</v>
      </c>
      <c r="L324" s="1">
        <v>3</v>
      </c>
      <c r="M324" s="1">
        <v>0</v>
      </c>
      <c r="N324" s="1">
        <v>1</v>
      </c>
      <c r="O324" s="1">
        <v>0</v>
      </c>
      <c r="P324" s="1">
        <v>0</v>
      </c>
      <c r="Q324" s="1">
        <v>0</v>
      </c>
      <c r="R324" s="1">
        <v>0</v>
      </c>
      <c r="S324" s="1">
        <v>92.4</v>
      </c>
      <c r="T324" s="1">
        <v>809</v>
      </c>
      <c r="U324" s="1">
        <v>115</v>
      </c>
      <c r="V324" s="1">
        <v>0</v>
      </c>
      <c r="W324" s="1">
        <v>0</v>
      </c>
      <c r="X324" s="1">
        <v>0</v>
      </c>
      <c r="Y324" s="1">
        <v>27400</v>
      </c>
      <c r="Z324" s="1">
        <v>24050</v>
      </c>
      <c r="AA324" s="1">
        <v>23550</v>
      </c>
      <c r="AB324" s="1">
        <v>29800</v>
      </c>
      <c r="AC324" s="1">
        <v>8</v>
      </c>
      <c r="AD324" s="1">
        <v>6</v>
      </c>
      <c r="AE324" s="1">
        <v>4</v>
      </c>
      <c r="AF324" s="1">
        <v>0</v>
      </c>
      <c r="AG324" s="1">
        <v>2</v>
      </c>
      <c r="AH324" s="1">
        <v>3</v>
      </c>
      <c r="AI324" s="30" t="str">
        <f>VLOOKUP(A324,General!B:AT,19,FALSE)</f>
        <v>Virtus.Pro</v>
      </c>
      <c r="AJ324" s="1">
        <f>IF(VLOOKUP(A324,General!B:AT,11,FALSE)=E324,1,0)</f>
        <v>0</v>
      </c>
      <c r="AK324" s="1">
        <f t="shared" si="32"/>
        <v>1</v>
      </c>
      <c r="AL324" s="1">
        <f t="shared" si="33"/>
        <v>0</v>
      </c>
      <c r="AM324" s="1">
        <f t="shared" si="34"/>
        <v>3850</v>
      </c>
      <c r="AN324" s="1">
        <f t="shared" si="35"/>
        <v>-5750</v>
      </c>
      <c r="AO324" s="1">
        <f t="shared" si="30"/>
        <v>1</v>
      </c>
      <c r="AP324" s="1">
        <f t="shared" si="31"/>
        <v>1</v>
      </c>
      <c r="AQ324" s="1">
        <f>IF(IF(Y324&gt;AA324,VLOOKUP(A324,General!B:AT,11,FALSE),VLOOKUP(A324,General!B:AT,12,FALSE))=AI324,1,0)</f>
        <v>0</v>
      </c>
      <c r="AR324" s="1">
        <f>IF(VLOOKUP(A324,General!B:AT,11,FALSE)=E324,Y324-AA324,AA324-Y324)</f>
        <v>-3850</v>
      </c>
      <c r="AS324" s="1">
        <f>IF(IF(Z324&gt;AB324,VLOOKUP(A324,General!B:AT,11,FALSE),VLOOKUP(A324,General!B:AT,12,FALSE))=AI324,1,0)</f>
        <v>1</v>
      </c>
      <c r="AT324" s="1">
        <f>IF(VLOOKUP(A324,General!B:AT,11,FALSE)=E324,Z324-AB324,AB324-Z324)</f>
        <v>5750</v>
      </c>
    </row>
    <row r="325" spans="1:46" ht="15" customHeight="1" x14ac:dyDescent="0.2">
      <c r="A325" s="1" t="s">
        <v>335</v>
      </c>
      <c r="B325" s="1">
        <v>20</v>
      </c>
      <c r="C325" s="1">
        <v>504118</v>
      </c>
      <c r="D325" s="1">
        <v>61.586181640625</v>
      </c>
      <c r="E325" s="1" t="s">
        <v>76</v>
      </c>
      <c r="F325" s="1" t="s">
        <v>315</v>
      </c>
      <c r="G325" s="1" t="s">
        <v>316</v>
      </c>
      <c r="H325" s="1" t="s">
        <v>318</v>
      </c>
      <c r="I325" s="1" t="s">
        <v>315</v>
      </c>
      <c r="J325" s="1" t="s">
        <v>76</v>
      </c>
      <c r="K325" s="1">
        <v>5</v>
      </c>
      <c r="L325" s="1">
        <v>3</v>
      </c>
      <c r="M325" s="1">
        <v>1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87.1</v>
      </c>
      <c r="T325" s="1">
        <v>751</v>
      </c>
      <c r="U325" s="1">
        <v>120</v>
      </c>
      <c r="V325" s="1">
        <v>0</v>
      </c>
      <c r="W325" s="1">
        <v>0</v>
      </c>
      <c r="X325" s="1">
        <v>0</v>
      </c>
      <c r="Y325" s="1">
        <v>33400</v>
      </c>
      <c r="Z325" s="1">
        <v>12400</v>
      </c>
      <c r="AA325" s="1">
        <v>15100</v>
      </c>
      <c r="AB325" s="1">
        <v>31550</v>
      </c>
      <c r="AC325" s="1">
        <v>8</v>
      </c>
      <c r="AD325" s="1">
        <v>4</v>
      </c>
      <c r="AE325" s="1">
        <v>4</v>
      </c>
      <c r="AF325" s="1">
        <v>0</v>
      </c>
      <c r="AG325" s="1">
        <v>2</v>
      </c>
      <c r="AH325" s="1">
        <v>3</v>
      </c>
      <c r="AI325" s="30" t="str">
        <f>VLOOKUP(A325,General!B:AT,19,FALSE)</f>
        <v>Virtus.Pro</v>
      </c>
      <c r="AJ325" s="1">
        <f>IF(VLOOKUP(A325,General!B:AT,11,FALSE)=E325,1,0)</f>
        <v>0</v>
      </c>
      <c r="AK325" s="1">
        <f t="shared" si="32"/>
        <v>1</v>
      </c>
      <c r="AL325" s="1">
        <f t="shared" si="33"/>
        <v>0</v>
      </c>
      <c r="AM325" s="1">
        <f t="shared" si="34"/>
        <v>18300</v>
      </c>
      <c r="AN325" s="1">
        <f t="shared" si="35"/>
        <v>-19150</v>
      </c>
      <c r="AO325" s="1">
        <f t="shared" si="30"/>
        <v>1</v>
      </c>
      <c r="AP325" s="1">
        <f t="shared" si="31"/>
        <v>1</v>
      </c>
      <c r="AQ325" s="1">
        <f>IF(IF(Y325&gt;AA325,VLOOKUP(A325,General!B:AT,11,FALSE),VLOOKUP(A325,General!B:AT,12,FALSE))=AI325,1,0)</f>
        <v>0</v>
      </c>
      <c r="AR325" s="1">
        <f>IF(VLOOKUP(A325,General!B:AT,11,FALSE)=E325,Y325-AA325,AA325-Y325)</f>
        <v>-18300</v>
      </c>
      <c r="AS325" s="1">
        <f>IF(IF(Z325&gt;AB325,VLOOKUP(A325,General!B:AT,11,FALSE),VLOOKUP(A325,General!B:AT,12,FALSE))=AI325,1,0)</f>
        <v>1</v>
      </c>
      <c r="AT325" s="1">
        <f>IF(VLOOKUP(A325,General!B:AT,11,FALSE)=E325,Z325-AB325,AB325-Z325)</f>
        <v>19150</v>
      </c>
    </row>
    <row r="326" spans="1:46" ht="15" customHeight="1" x14ac:dyDescent="0.2">
      <c r="A326" s="1" t="s">
        <v>335</v>
      </c>
      <c r="B326" s="1">
        <v>21</v>
      </c>
      <c r="C326" s="1">
        <v>512009</v>
      </c>
      <c r="D326" s="1">
        <v>105.29931640625</v>
      </c>
      <c r="E326" s="1" t="s">
        <v>75</v>
      </c>
      <c r="F326" s="1" t="s">
        <v>319</v>
      </c>
      <c r="G326" s="1" t="s">
        <v>324</v>
      </c>
      <c r="H326" s="1" t="s">
        <v>322</v>
      </c>
      <c r="K326" s="1">
        <v>8</v>
      </c>
      <c r="L326" s="1">
        <v>4</v>
      </c>
      <c r="M326" s="1">
        <v>0</v>
      </c>
      <c r="N326" s="1">
        <v>0</v>
      </c>
      <c r="O326" s="1">
        <v>1</v>
      </c>
      <c r="P326" s="1">
        <v>0</v>
      </c>
      <c r="Q326" s="1">
        <v>2</v>
      </c>
      <c r="R326" s="1">
        <v>0</v>
      </c>
      <c r="S326" s="1">
        <v>123.8</v>
      </c>
      <c r="T326" s="1">
        <v>1090</v>
      </c>
      <c r="U326" s="1">
        <v>148</v>
      </c>
      <c r="V326" s="1">
        <v>0</v>
      </c>
      <c r="W326" s="1">
        <v>1</v>
      </c>
      <c r="X326" s="1">
        <v>0</v>
      </c>
      <c r="Y326" s="1">
        <v>39950</v>
      </c>
      <c r="Z326" s="1">
        <v>20300</v>
      </c>
      <c r="AA326" s="1">
        <v>19700</v>
      </c>
      <c r="AB326" s="1">
        <v>32450</v>
      </c>
      <c r="AC326" s="1">
        <v>5</v>
      </c>
      <c r="AD326" s="1">
        <v>5</v>
      </c>
      <c r="AE326" s="1">
        <v>4</v>
      </c>
      <c r="AF326" s="1">
        <v>0</v>
      </c>
      <c r="AG326" s="1">
        <v>0</v>
      </c>
      <c r="AH326" s="1">
        <v>4</v>
      </c>
      <c r="AI326" s="30" t="str">
        <f>VLOOKUP(A326,General!B:AT,19,FALSE)</f>
        <v>Virtus.Pro</v>
      </c>
      <c r="AJ326" s="1">
        <f>IF(VLOOKUP(A326,General!B:AT,11,FALSE)=E326,1,0)</f>
        <v>1</v>
      </c>
      <c r="AK326" s="1">
        <f t="shared" si="32"/>
        <v>1</v>
      </c>
      <c r="AL326" s="1">
        <f t="shared" si="33"/>
        <v>0</v>
      </c>
      <c r="AM326" s="1">
        <f t="shared" si="34"/>
        <v>20250</v>
      </c>
      <c r="AN326" s="1">
        <f t="shared" si="35"/>
        <v>-12150</v>
      </c>
      <c r="AO326" s="1">
        <f t="shared" si="30"/>
        <v>0</v>
      </c>
      <c r="AP326" s="1">
        <f t="shared" si="31"/>
        <v>0</v>
      </c>
      <c r="AQ326" s="1">
        <f>IF(IF(Y326&gt;AA326,VLOOKUP(A326,General!B:AT,11,FALSE),VLOOKUP(A326,General!B:AT,12,FALSE))=AI326,1,0)</f>
        <v>0</v>
      </c>
      <c r="AR326" s="1">
        <f>IF(VLOOKUP(A326,General!B:AT,11,FALSE)=E326,Y326-AA326,AA326-Y326)</f>
        <v>20250</v>
      </c>
      <c r="AS326" s="1">
        <f>IF(IF(Z326&gt;AB326,VLOOKUP(A326,General!B:AT,11,FALSE),VLOOKUP(A326,General!B:AT,12,FALSE))=AI326,1,0)</f>
        <v>1</v>
      </c>
      <c r="AT326" s="1">
        <f>IF(VLOOKUP(A326,General!B:AT,11,FALSE)=E326,Z326-AB326,AB326-Z326)</f>
        <v>-12150</v>
      </c>
    </row>
    <row r="327" spans="1:46" ht="15" customHeight="1" x14ac:dyDescent="0.2">
      <c r="A327" s="1" t="s">
        <v>335</v>
      </c>
      <c r="B327" s="1">
        <v>22</v>
      </c>
      <c r="C327" s="1">
        <v>525491</v>
      </c>
      <c r="D327" s="1">
        <v>105.5576171875</v>
      </c>
      <c r="E327" s="1" t="s">
        <v>75</v>
      </c>
      <c r="F327" s="1" t="s">
        <v>319</v>
      </c>
      <c r="G327" s="1" t="s">
        <v>324</v>
      </c>
      <c r="H327" s="1" t="s">
        <v>322</v>
      </c>
      <c r="K327" s="1">
        <v>7</v>
      </c>
      <c r="L327" s="1">
        <v>3</v>
      </c>
      <c r="M327" s="1">
        <v>2</v>
      </c>
      <c r="N327" s="1">
        <v>0</v>
      </c>
      <c r="O327" s="1">
        <v>0</v>
      </c>
      <c r="P327" s="1">
        <v>0</v>
      </c>
      <c r="Q327" s="1">
        <v>1</v>
      </c>
      <c r="R327" s="1">
        <v>0</v>
      </c>
      <c r="S327" s="1">
        <v>98.4</v>
      </c>
      <c r="T327" s="1">
        <v>867</v>
      </c>
      <c r="U327" s="1">
        <v>105</v>
      </c>
      <c r="V327" s="1">
        <v>1</v>
      </c>
      <c r="W327" s="1">
        <v>1</v>
      </c>
      <c r="X327" s="1">
        <v>0</v>
      </c>
      <c r="Y327" s="1">
        <v>42950</v>
      </c>
      <c r="Z327" s="1">
        <v>23950</v>
      </c>
      <c r="AA327" s="1">
        <v>18450</v>
      </c>
      <c r="AB327" s="1">
        <v>31900</v>
      </c>
      <c r="AC327" s="1">
        <v>9</v>
      </c>
      <c r="AD327" s="1">
        <v>8</v>
      </c>
      <c r="AE327" s="1">
        <v>2</v>
      </c>
      <c r="AF327" s="1">
        <v>0</v>
      </c>
      <c r="AG327" s="1">
        <v>1</v>
      </c>
      <c r="AH327" s="1">
        <v>2</v>
      </c>
      <c r="AI327" s="30" t="str">
        <f>VLOOKUP(A327,General!B:AT,19,FALSE)</f>
        <v>Virtus.Pro</v>
      </c>
      <c r="AJ327" s="1">
        <f>IF(VLOOKUP(A327,General!B:AT,11,FALSE)=E327,1,0)</f>
        <v>1</v>
      </c>
      <c r="AK327" s="1">
        <f t="shared" si="32"/>
        <v>1</v>
      </c>
      <c r="AL327" s="1">
        <f t="shared" si="33"/>
        <v>0</v>
      </c>
      <c r="AM327" s="1">
        <f t="shared" si="34"/>
        <v>24500</v>
      </c>
      <c r="AN327" s="1">
        <f t="shared" si="35"/>
        <v>-7950</v>
      </c>
      <c r="AO327" s="1">
        <f t="shared" si="30"/>
        <v>0</v>
      </c>
      <c r="AP327" s="1">
        <f t="shared" si="31"/>
        <v>0</v>
      </c>
      <c r="AQ327" s="1">
        <f>IF(IF(Y327&gt;AA327,VLOOKUP(A327,General!B:AT,11,FALSE),VLOOKUP(A327,General!B:AT,12,FALSE))=AI327,1,0)</f>
        <v>0</v>
      </c>
      <c r="AR327" s="1">
        <f>IF(VLOOKUP(A327,General!B:AT,11,FALSE)=E327,Y327-AA327,AA327-Y327)</f>
        <v>24500</v>
      </c>
      <c r="AS327" s="1">
        <f>IF(IF(Z327&gt;AB327,VLOOKUP(A327,General!B:AT,11,FALSE),VLOOKUP(A327,General!B:AT,12,FALSE))=AI327,1,0)</f>
        <v>1</v>
      </c>
      <c r="AT327" s="1">
        <f>IF(VLOOKUP(A327,General!B:AT,11,FALSE)=E327,Z327-AB327,AB327-Z327)</f>
        <v>-7950</v>
      </c>
    </row>
    <row r="328" spans="1:46" ht="15" customHeight="1" x14ac:dyDescent="0.2">
      <c r="A328" s="1" t="s">
        <v>335</v>
      </c>
      <c r="B328" s="1">
        <v>23</v>
      </c>
      <c r="C328" s="1">
        <v>539010</v>
      </c>
      <c r="D328" s="1">
        <v>49.8583984375</v>
      </c>
      <c r="E328" s="1" t="s">
        <v>76</v>
      </c>
      <c r="F328" s="1" t="s">
        <v>315</v>
      </c>
      <c r="G328" s="1" t="s">
        <v>316</v>
      </c>
      <c r="H328" s="1" t="s">
        <v>322</v>
      </c>
      <c r="K328" s="1">
        <v>6</v>
      </c>
      <c r="L328" s="1">
        <v>2</v>
      </c>
      <c r="M328" s="1">
        <v>2</v>
      </c>
      <c r="N328" s="1">
        <v>0</v>
      </c>
      <c r="O328" s="1">
        <v>0</v>
      </c>
      <c r="P328" s="1">
        <v>0</v>
      </c>
      <c r="Q328" s="1">
        <v>2</v>
      </c>
      <c r="R328" s="1">
        <v>0</v>
      </c>
      <c r="S328" s="1">
        <v>81.599999999999994</v>
      </c>
      <c r="T328" s="1">
        <v>710</v>
      </c>
      <c r="U328" s="1">
        <v>106</v>
      </c>
      <c r="V328" s="1">
        <v>0</v>
      </c>
      <c r="W328" s="1">
        <v>0</v>
      </c>
      <c r="X328" s="1">
        <v>0</v>
      </c>
      <c r="Y328" s="1">
        <v>22050</v>
      </c>
      <c r="Z328" s="1">
        <v>25750</v>
      </c>
      <c r="AA328" s="1">
        <v>23350</v>
      </c>
      <c r="AB328" s="1">
        <v>28850</v>
      </c>
      <c r="AC328" s="1">
        <v>5</v>
      </c>
      <c r="AD328" s="1">
        <v>4</v>
      </c>
      <c r="AE328" s="1">
        <v>3</v>
      </c>
      <c r="AF328" s="1">
        <v>0</v>
      </c>
      <c r="AG328" s="1">
        <v>2</v>
      </c>
      <c r="AH328" s="1">
        <v>1</v>
      </c>
      <c r="AI328" s="30" t="str">
        <f>VLOOKUP(A328,General!B:AT,19,FALSE)</f>
        <v>Virtus.Pro</v>
      </c>
      <c r="AJ328" s="1">
        <f>IF(VLOOKUP(A328,General!B:AT,11,FALSE)=E328,1,0)</f>
        <v>0</v>
      </c>
      <c r="AK328" s="1">
        <f t="shared" si="32"/>
        <v>0</v>
      </c>
      <c r="AL328" s="1">
        <f t="shared" si="33"/>
        <v>0</v>
      </c>
      <c r="AM328" s="1">
        <f t="shared" si="34"/>
        <v>-1300</v>
      </c>
      <c r="AN328" s="1">
        <f t="shared" si="35"/>
        <v>-3100</v>
      </c>
      <c r="AO328" s="1">
        <f t="shared" si="30"/>
        <v>1</v>
      </c>
      <c r="AP328" s="1">
        <f t="shared" si="31"/>
        <v>1</v>
      </c>
      <c r="AQ328" s="1">
        <f>IF(IF(Y328&gt;AA328,VLOOKUP(A328,General!B:AT,11,FALSE),VLOOKUP(A328,General!B:AT,12,FALSE))=AI328,1,0)</f>
        <v>1</v>
      </c>
      <c r="AR328" s="1">
        <f>IF(VLOOKUP(A328,General!B:AT,11,FALSE)=E328,Y328-AA328,AA328-Y328)</f>
        <v>1300</v>
      </c>
      <c r="AS328" s="1">
        <f>IF(IF(Z328&gt;AB328,VLOOKUP(A328,General!B:AT,11,FALSE),VLOOKUP(A328,General!B:AT,12,FALSE))=AI328,1,0)</f>
        <v>1</v>
      </c>
      <c r="AT328" s="1">
        <f>IF(VLOOKUP(A328,General!B:AT,11,FALSE)=E328,Z328-AB328,AB328-Z328)</f>
        <v>3100</v>
      </c>
    </row>
    <row r="329" spans="1:46" x14ac:dyDescent="0.2">
      <c r="A329" s="1" t="s">
        <v>336</v>
      </c>
      <c r="B329" s="1">
        <v>1</v>
      </c>
      <c r="C329" s="1">
        <v>2696</v>
      </c>
      <c r="D329" s="1">
        <v>137.650802612305</v>
      </c>
      <c r="E329" s="1" t="s">
        <v>75</v>
      </c>
      <c r="F329" s="1" t="s">
        <v>319</v>
      </c>
      <c r="G329" s="1" t="s">
        <v>324</v>
      </c>
      <c r="H329" s="1" t="s">
        <v>317</v>
      </c>
      <c r="K329" s="1">
        <v>7</v>
      </c>
      <c r="L329" s="1">
        <v>3</v>
      </c>
      <c r="M329" s="1">
        <v>2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106.1</v>
      </c>
      <c r="T329" s="1">
        <v>959</v>
      </c>
      <c r="U329" s="1">
        <v>102</v>
      </c>
      <c r="V329" s="1">
        <v>0</v>
      </c>
      <c r="W329" s="1">
        <v>1</v>
      </c>
      <c r="X329" s="1">
        <v>0</v>
      </c>
      <c r="Y329" s="1">
        <v>4000</v>
      </c>
      <c r="Z329" s="1">
        <v>4600</v>
      </c>
      <c r="AA329" s="1">
        <v>4000</v>
      </c>
      <c r="AB329" s="1">
        <v>4300</v>
      </c>
      <c r="AC329" s="1">
        <v>3</v>
      </c>
      <c r="AD329" s="1">
        <v>2</v>
      </c>
      <c r="AE329" s="1">
        <v>2</v>
      </c>
      <c r="AF329" s="1">
        <v>3</v>
      </c>
      <c r="AG329" s="1">
        <v>0</v>
      </c>
      <c r="AH329" s="1">
        <v>0</v>
      </c>
      <c r="AI329" s="30" t="str">
        <f>VLOOKUP(A329,General!B:AT,19,FALSE)</f>
        <v>G2 Esports</v>
      </c>
      <c r="AJ329" s="1">
        <f>IF(VLOOKUP(A329,General!B:AT,11,FALSE)=E329,1,0)</f>
        <v>0</v>
      </c>
      <c r="AK329" s="1">
        <f t="shared" si="32"/>
        <v>0</v>
      </c>
      <c r="AL329" s="1">
        <f t="shared" si="33"/>
        <v>1</v>
      </c>
      <c r="AM329" s="1">
        <f t="shared" si="34"/>
        <v>0</v>
      </c>
      <c r="AN329" s="1">
        <f t="shared" si="35"/>
        <v>300</v>
      </c>
      <c r="AO329" s="1">
        <f t="shared" si="30"/>
        <v>1</v>
      </c>
      <c r="AP329" s="1">
        <f t="shared" si="31"/>
        <v>0</v>
      </c>
      <c r="AQ329" s="1">
        <f>IF(IF(Y329&gt;AA329,VLOOKUP(A329,General!B:AT,11,FALSE),VLOOKUP(A329,General!B:AT,12,FALSE))=AI329,1,0)</f>
        <v>1</v>
      </c>
      <c r="AR329" s="1">
        <f>IF(VLOOKUP(A329,General!B:AT,11,FALSE)=E329,Y329-AA329,AA329-Y329)</f>
        <v>0</v>
      </c>
      <c r="AS329" s="1">
        <f>IF(IF(Z329&gt;AB329,VLOOKUP(A329,General!B:AT,11,FALSE),VLOOKUP(A329,General!B:AT,12,FALSE))=AI329,1,0)</f>
        <v>0</v>
      </c>
      <c r="AT329" s="1">
        <f>IF(VLOOKUP(A329,General!B:AT,11,FALSE)=E329,Z329-AB329,AB329-Z329)</f>
        <v>-300</v>
      </c>
    </row>
    <row r="330" spans="1:46" ht="15" customHeight="1" x14ac:dyDescent="0.2">
      <c r="A330" s="1" t="s">
        <v>336</v>
      </c>
      <c r="B330" s="1">
        <v>2</v>
      </c>
      <c r="C330" s="1">
        <v>20311</v>
      </c>
      <c r="D330" s="1">
        <v>110.486785888672</v>
      </c>
      <c r="E330" s="1" t="s">
        <v>75</v>
      </c>
      <c r="F330" s="1" t="s">
        <v>319</v>
      </c>
      <c r="G330" s="1" t="s">
        <v>324</v>
      </c>
      <c r="H330" s="1" t="s">
        <v>323</v>
      </c>
      <c r="I330" s="1" t="s">
        <v>315</v>
      </c>
      <c r="J330" s="1" t="s">
        <v>76</v>
      </c>
      <c r="K330" s="1">
        <v>8</v>
      </c>
      <c r="L330" s="1">
        <v>6</v>
      </c>
      <c r="M330" s="1">
        <v>1</v>
      </c>
      <c r="N330" s="1">
        <v>0</v>
      </c>
      <c r="O330" s="1">
        <v>0</v>
      </c>
      <c r="P330" s="1">
        <v>0</v>
      </c>
      <c r="Q330" s="1">
        <v>3</v>
      </c>
      <c r="R330" s="1">
        <v>0</v>
      </c>
      <c r="S330" s="1">
        <v>110.6</v>
      </c>
      <c r="T330" s="1">
        <v>1010</v>
      </c>
      <c r="U330" s="1">
        <v>96</v>
      </c>
      <c r="V330" s="1">
        <v>0</v>
      </c>
      <c r="W330" s="1">
        <v>1</v>
      </c>
      <c r="X330" s="1">
        <v>0</v>
      </c>
      <c r="Y330" s="1">
        <v>8000</v>
      </c>
      <c r="Z330" s="1">
        <v>7350</v>
      </c>
      <c r="AA330" s="1">
        <v>18750</v>
      </c>
      <c r="AB330" s="1">
        <v>16150</v>
      </c>
      <c r="AC330" s="1">
        <v>2</v>
      </c>
      <c r="AD330" s="1">
        <v>3</v>
      </c>
      <c r="AE330" s="1">
        <v>3</v>
      </c>
      <c r="AF330" s="1">
        <v>0</v>
      </c>
      <c r="AG330" s="1">
        <v>1</v>
      </c>
      <c r="AH330" s="1">
        <v>0</v>
      </c>
      <c r="AI330" s="30" t="str">
        <f>VLOOKUP(A330,General!B:AT,19,FALSE)</f>
        <v>G2 Esports</v>
      </c>
      <c r="AJ330" s="1">
        <f>IF(VLOOKUP(A330,General!B:AT,11,FALSE)=E330,1,0)</f>
        <v>0</v>
      </c>
      <c r="AK330" s="1">
        <f t="shared" si="32"/>
        <v>0</v>
      </c>
      <c r="AL330" s="1">
        <f t="shared" si="33"/>
        <v>0</v>
      </c>
      <c r="AM330" s="1">
        <f t="shared" si="34"/>
        <v>-10750</v>
      </c>
      <c r="AN330" s="1">
        <f t="shared" si="35"/>
        <v>-8800</v>
      </c>
      <c r="AO330" s="1">
        <f t="shared" si="30"/>
        <v>1</v>
      </c>
      <c r="AP330" s="1">
        <f t="shared" si="31"/>
        <v>0</v>
      </c>
      <c r="AQ330" s="1">
        <f>IF(IF(Y330&gt;AA330,VLOOKUP(A330,General!B:AT,11,FALSE),VLOOKUP(A330,General!B:AT,12,FALSE))=AI330,1,0)</f>
        <v>1</v>
      </c>
      <c r="AR330" s="1">
        <f>IF(VLOOKUP(A330,General!B:AT,11,FALSE)=E330,Y330-AA330,AA330-Y330)</f>
        <v>10750</v>
      </c>
      <c r="AS330" s="1">
        <f>IF(IF(Z330&gt;AB330,VLOOKUP(A330,General!B:AT,11,FALSE),VLOOKUP(A330,General!B:AT,12,FALSE))=AI330,1,0)</f>
        <v>1</v>
      </c>
      <c r="AT330" s="1">
        <f>IF(VLOOKUP(A330,General!B:AT,11,FALSE)=E330,Z330-AB330,AB330-Z330)</f>
        <v>8800</v>
      </c>
    </row>
    <row r="331" spans="1:46" ht="15" customHeight="1" x14ac:dyDescent="0.2">
      <c r="A331" s="1" t="s">
        <v>336</v>
      </c>
      <c r="B331" s="1">
        <v>3</v>
      </c>
      <c r="C331" s="1">
        <v>34453</v>
      </c>
      <c r="D331" s="1">
        <v>80.717498779296903</v>
      </c>
      <c r="E331" s="1" t="s">
        <v>75</v>
      </c>
      <c r="F331" s="1" t="s">
        <v>319</v>
      </c>
      <c r="G331" s="1" t="s">
        <v>324</v>
      </c>
      <c r="H331" s="1" t="s">
        <v>320</v>
      </c>
      <c r="I331" s="1" t="s">
        <v>315</v>
      </c>
      <c r="J331" s="1" t="s">
        <v>76</v>
      </c>
      <c r="K331" s="1">
        <v>5</v>
      </c>
      <c r="L331" s="1">
        <v>1</v>
      </c>
      <c r="M331" s="1">
        <v>2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88</v>
      </c>
      <c r="T331" s="1">
        <v>828</v>
      </c>
      <c r="U331" s="1">
        <v>52</v>
      </c>
      <c r="V331" s="1">
        <v>0</v>
      </c>
      <c r="W331" s="1">
        <v>1</v>
      </c>
      <c r="X331" s="1">
        <v>0</v>
      </c>
      <c r="Y331" s="1">
        <v>11050</v>
      </c>
      <c r="Z331" s="1">
        <v>1200</v>
      </c>
      <c r="AA331" s="1">
        <v>22900</v>
      </c>
      <c r="AB331" s="1">
        <v>20200</v>
      </c>
      <c r="AC331" s="1">
        <v>2</v>
      </c>
      <c r="AD331" s="1">
        <v>1</v>
      </c>
      <c r="AE331" s="1">
        <v>4</v>
      </c>
      <c r="AF331" s="1">
        <v>0</v>
      </c>
      <c r="AG331" s="1">
        <v>2</v>
      </c>
      <c r="AH331" s="1">
        <v>0</v>
      </c>
      <c r="AI331" s="30" t="str">
        <f>VLOOKUP(A331,General!B:AT,19,FALSE)</f>
        <v>G2 Esports</v>
      </c>
      <c r="AJ331" s="1">
        <f>IF(VLOOKUP(A331,General!B:AT,11,FALSE)=E331,1,0)</f>
        <v>0</v>
      </c>
      <c r="AK331" s="1">
        <f t="shared" si="32"/>
        <v>0</v>
      </c>
      <c r="AL331" s="1">
        <f t="shared" si="33"/>
        <v>0</v>
      </c>
      <c r="AM331" s="1">
        <f t="shared" si="34"/>
        <v>-11850</v>
      </c>
      <c r="AN331" s="1">
        <f t="shared" si="35"/>
        <v>-19000</v>
      </c>
      <c r="AO331" s="1">
        <f t="shared" si="30"/>
        <v>1</v>
      </c>
      <c r="AP331" s="1">
        <f t="shared" si="31"/>
        <v>0</v>
      </c>
      <c r="AQ331" s="1">
        <f>IF(IF(Y331&gt;AA331,VLOOKUP(A331,General!B:AT,11,FALSE),VLOOKUP(A331,General!B:AT,12,FALSE))=AI331,1,0)</f>
        <v>1</v>
      </c>
      <c r="AR331" s="1">
        <f>IF(VLOOKUP(A331,General!B:AT,11,FALSE)=E331,Y331-AA331,AA331-Y331)</f>
        <v>11850</v>
      </c>
      <c r="AS331" s="1">
        <f>IF(IF(Z331&gt;AB331,VLOOKUP(A331,General!B:AT,11,FALSE),VLOOKUP(A331,General!B:AT,12,FALSE))=AI331,1,0)</f>
        <v>1</v>
      </c>
      <c r="AT331" s="1">
        <f>IF(VLOOKUP(A331,General!B:AT,11,FALSE)=E331,Z331-AB331,AB331-Z331)</f>
        <v>19000</v>
      </c>
    </row>
    <row r="332" spans="1:46" ht="15" customHeight="1" x14ac:dyDescent="0.2">
      <c r="A332" s="1" t="s">
        <v>336</v>
      </c>
      <c r="B332" s="1">
        <v>4</v>
      </c>
      <c r="C332" s="1">
        <v>44789</v>
      </c>
      <c r="D332" s="1">
        <v>121.99551391601599</v>
      </c>
      <c r="E332" s="1" t="s">
        <v>75</v>
      </c>
      <c r="F332" s="1" t="s">
        <v>319</v>
      </c>
      <c r="G332" s="1" t="s">
        <v>324</v>
      </c>
      <c r="H332" s="1" t="s">
        <v>322</v>
      </c>
      <c r="K332" s="1">
        <v>9</v>
      </c>
      <c r="L332" s="1">
        <v>5</v>
      </c>
      <c r="M332" s="1">
        <v>2</v>
      </c>
      <c r="N332" s="1">
        <v>0</v>
      </c>
      <c r="O332" s="1">
        <v>0</v>
      </c>
      <c r="P332" s="1">
        <v>0</v>
      </c>
      <c r="Q332" s="1">
        <v>2</v>
      </c>
      <c r="R332" s="1">
        <v>0</v>
      </c>
      <c r="S332" s="1">
        <v>131.19999999999999</v>
      </c>
      <c r="T332" s="1">
        <v>1151</v>
      </c>
      <c r="U332" s="1">
        <v>161</v>
      </c>
      <c r="V332" s="1">
        <v>0</v>
      </c>
      <c r="W332" s="1">
        <v>1</v>
      </c>
      <c r="X332" s="1">
        <v>0</v>
      </c>
      <c r="Y332" s="1">
        <v>22850</v>
      </c>
      <c r="Z332" s="1">
        <v>23650</v>
      </c>
      <c r="AA332" s="1">
        <v>29950</v>
      </c>
      <c r="AB332" s="1">
        <v>22100</v>
      </c>
      <c r="AC332" s="1">
        <v>9</v>
      </c>
      <c r="AD332" s="1">
        <v>8</v>
      </c>
      <c r="AE332" s="1">
        <v>5</v>
      </c>
      <c r="AF332" s="1">
        <v>2</v>
      </c>
      <c r="AG332" s="1">
        <v>3</v>
      </c>
      <c r="AH332" s="1">
        <v>0</v>
      </c>
      <c r="AI332" s="30" t="str">
        <f>VLOOKUP(A332,General!B:AT,19,FALSE)</f>
        <v>G2 Esports</v>
      </c>
      <c r="AJ332" s="1">
        <f>IF(VLOOKUP(A332,General!B:AT,11,FALSE)=E332,1,0)</f>
        <v>0</v>
      </c>
      <c r="AK332" s="1">
        <f t="shared" si="32"/>
        <v>0</v>
      </c>
      <c r="AL332" s="1">
        <f t="shared" si="33"/>
        <v>1</v>
      </c>
      <c r="AM332" s="1">
        <f t="shared" si="34"/>
        <v>-7100</v>
      </c>
      <c r="AN332" s="1">
        <f t="shared" si="35"/>
        <v>1550</v>
      </c>
      <c r="AO332" s="1">
        <f t="shared" si="30"/>
        <v>1</v>
      </c>
      <c r="AP332" s="1">
        <f t="shared" si="31"/>
        <v>0</v>
      </c>
      <c r="AQ332" s="1">
        <f>IF(IF(Y332&gt;AA332,VLOOKUP(A332,General!B:AT,11,FALSE),VLOOKUP(A332,General!B:AT,12,FALSE))=AI332,1,0)</f>
        <v>1</v>
      </c>
      <c r="AR332" s="1">
        <f>IF(VLOOKUP(A332,General!B:AT,11,FALSE)=E332,Y332-AA332,AA332-Y332)</f>
        <v>7100</v>
      </c>
      <c r="AS332" s="1">
        <f>IF(IF(Z332&gt;AB332,VLOOKUP(A332,General!B:AT,11,FALSE),VLOOKUP(A332,General!B:AT,12,FALSE))=AI332,1,0)</f>
        <v>0</v>
      </c>
      <c r="AT332" s="1">
        <f>IF(VLOOKUP(A332,General!B:AT,11,FALSE)=E332,Z332-AB332,AB332-Z332)</f>
        <v>-1550</v>
      </c>
    </row>
    <row r="333" spans="1:46" ht="15" customHeight="1" x14ac:dyDescent="0.2">
      <c r="A333" s="1" t="s">
        <v>336</v>
      </c>
      <c r="B333" s="1">
        <v>5</v>
      </c>
      <c r="C333" s="1">
        <v>60403</v>
      </c>
      <c r="D333" s="1">
        <v>145.95959472656301</v>
      </c>
      <c r="E333" s="1" t="s">
        <v>75</v>
      </c>
      <c r="F333" s="1" t="s">
        <v>319</v>
      </c>
      <c r="G333" s="1" t="s">
        <v>324</v>
      </c>
      <c r="H333" s="1" t="s">
        <v>320</v>
      </c>
      <c r="I333" s="1" t="s">
        <v>315</v>
      </c>
      <c r="J333" s="1" t="s">
        <v>76</v>
      </c>
      <c r="K333" s="1">
        <v>5</v>
      </c>
      <c r="L333" s="1">
        <v>5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84.4</v>
      </c>
      <c r="T333" s="1">
        <v>769</v>
      </c>
      <c r="U333" s="1">
        <v>26</v>
      </c>
      <c r="V333" s="1">
        <v>1</v>
      </c>
      <c r="W333" s="1">
        <v>1</v>
      </c>
      <c r="X333" s="1">
        <v>0</v>
      </c>
      <c r="Y333" s="1">
        <v>15900</v>
      </c>
      <c r="Z333" s="1">
        <v>3950</v>
      </c>
      <c r="AA333" s="1">
        <v>43900</v>
      </c>
      <c r="AB333" s="1">
        <v>23650</v>
      </c>
      <c r="AC333" s="1">
        <v>4</v>
      </c>
      <c r="AD333" s="1">
        <v>4</v>
      </c>
      <c r="AE333" s="1">
        <v>3</v>
      </c>
      <c r="AF333" s="1">
        <v>0</v>
      </c>
      <c r="AG333" s="1">
        <v>3</v>
      </c>
      <c r="AH333" s="1">
        <v>0</v>
      </c>
      <c r="AI333" s="30" t="str">
        <f>VLOOKUP(A333,General!B:AT,19,FALSE)</f>
        <v>G2 Esports</v>
      </c>
      <c r="AJ333" s="1">
        <f>IF(VLOOKUP(A333,General!B:AT,11,FALSE)=E333,1,0)</f>
        <v>0</v>
      </c>
      <c r="AK333" s="1">
        <f t="shared" si="32"/>
        <v>0</v>
      </c>
      <c r="AL333" s="1">
        <f t="shared" si="33"/>
        <v>0</v>
      </c>
      <c r="AM333" s="1">
        <f t="shared" si="34"/>
        <v>-28000</v>
      </c>
      <c r="AN333" s="1">
        <f t="shared" si="35"/>
        <v>-19700</v>
      </c>
      <c r="AO333" s="1">
        <f t="shared" si="30"/>
        <v>1</v>
      </c>
      <c r="AP333" s="1">
        <f t="shared" si="31"/>
        <v>0</v>
      </c>
      <c r="AQ333" s="1">
        <f>IF(IF(Y333&gt;AA333,VLOOKUP(A333,General!B:AT,11,FALSE),VLOOKUP(A333,General!B:AT,12,FALSE))=AI333,1,0)</f>
        <v>1</v>
      </c>
      <c r="AR333" s="1">
        <f>IF(VLOOKUP(A333,General!B:AT,11,FALSE)=E333,Y333-AA333,AA333-Y333)</f>
        <v>28000</v>
      </c>
      <c r="AS333" s="1">
        <f>IF(IF(Z333&gt;AB333,VLOOKUP(A333,General!B:AT,11,FALSE),VLOOKUP(A333,General!B:AT,12,FALSE))=AI333,1,0)</f>
        <v>1</v>
      </c>
      <c r="AT333" s="1">
        <f>IF(VLOOKUP(A333,General!B:AT,11,FALSE)=E333,Z333-AB333,AB333-Z333)</f>
        <v>19700</v>
      </c>
    </row>
    <row r="334" spans="1:46" ht="15" customHeight="1" x14ac:dyDescent="0.2">
      <c r="A334" s="1" t="s">
        <v>336</v>
      </c>
      <c r="B334" s="1">
        <v>6</v>
      </c>
      <c r="C334" s="1">
        <v>79080</v>
      </c>
      <c r="D334" s="1">
        <v>119.241577148438</v>
      </c>
      <c r="E334" s="1" t="s">
        <v>76</v>
      </c>
      <c r="F334" s="1" t="s">
        <v>315</v>
      </c>
      <c r="G334" s="1" t="s">
        <v>316</v>
      </c>
      <c r="H334" s="1" t="s">
        <v>322</v>
      </c>
      <c r="K334" s="1">
        <v>6</v>
      </c>
      <c r="L334" s="1">
        <v>2</v>
      </c>
      <c r="M334" s="1">
        <v>2</v>
      </c>
      <c r="N334" s="1">
        <v>0</v>
      </c>
      <c r="O334" s="1">
        <v>0</v>
      </c>
      <c r="P334" s="1">
        <v>0</v>
      </c>
      <c r="Q334" s="1">
        <v>1</v>
      </c>
      <c r="R334" s="1">
        <v>0</v>
      </c>
      <c r="S334" s="1">
        <v>91</v>
      </c>
      <c r="T334" s="1">
        <v>817</v>
      </c>
      <c r="U334" s="1">
        <v>93</v>
      </c>
      <c r="V334" s="1">
        <v>0</v>
      </c>
      <c r="W334" s="1">
        <v>0</v>
      </c>
      <c r="X334" s="1">
        <v>0</v>
      </c>
      <c r="Y334" s="1">
        <v>29250</v>
      </c>
      <c r="Z334" s="1">
        <v>30100</v>
      </c>
      <c r="AA334" s="1">
        <v>43950</v>
      </c>
      <c r="AB334" s="1">
        <v>25000</v>
      </c>
      <c r="AC334" s="1">
        <v>12</v>
      </c>
      <c r="AD334" s="1">
        <v>7</v>
      </c>
      <c r="AE334" s="1">
        <v>3</v>
      </c>
      <c r="AF334" s="1">
        <v>1</v>
      </c>
      <c r="AG334" s="1">
        <v>4</v>
      </c>
      <c r="AH334" s="1">
        <v>5</v>
      </c>
      <c r="AI334" s="30" t="str">
        <f>VLOOKUP(A334,General!B:AT,19,FALSE)</f>
        <v>G2 Esports</v>
      </c>
      <c r="AJ334" s="1">
        <f>IF(VLOOKUP(A334,General!B:AT,11,FALSE)=E334,1,0)</f>
        <v>1</v>
      </c>
      <c r="AK334" s="1">
        <f t="shared" si="32"/>
        <v>0</v>
      </c>
      <c r="AL334" s="1">
        <f t="shared" si="33"/>
        <v>1</v>
      </c>
      <c r="AM334" s="1">
        <f t="shared" si="34"/>
        <v>-14700</v>
      </c>
      <c r="AN334" s="1">
        <f t="shared" si="35"/>
        <v>5100</v>
      </c>
      <c r="AO334" s="1">
        <f t="shared" si="30"/>
        <v>0</v>
      </c>
      <c r="AP334" s="1">
        <f t="shared" si="31"/>
        <v>1</v>
      </c>
      <c r="AQ334" s="1">
        <f>IF(IF(Y334&gt;AA334,VLOOKUP(A334,General!B:AT,11,FALSE),VLOOKUP(A334,General!B:AT,12,FALSE))=AI334,1,0)</f>
        <v>1</v>
      </c>
      <c r="AR334" s="1">
        <f>IF(VLOOKUP(A334,General!B:AT,11,FALSE)=E334,Y334-AA334,AA334-Y334)</f>
        <v>-14700</v>
      </c>
      <c r="AS334" s="1">
        <f>IF(IF(Z334&gt;AB334,VLOOKUP(A334,General!B:AT,11,FALSE),VLOOKUP(A334,General!B:AT,12,FALSE))=AI334,1,0)</f>
        <v>0</v>
      </c>
      <c r="AT334" s="1">
        <f>IF(VLOOKUP(A334,General!B:AT,11,FALSE)=E334,Z334-AB334,AB334-Z334)</f>
        <v>5100</v>
      </c>
    </row>
    <row r="335" spans="1:46" ht="15" customHeight="1" x14ac:dyDescent="0.2">
      <c r="A335" s="1" t="s">
        <v>336</v>
      </c>
      <c r="B335" s="1">
        <v>7</v>
      </c>
      <c r="C335" s="1">
        <v>94340</v>
      </c>
      <c r="D335" s="1">
        <v>104.705078125</v>
      </c>
      <c r="E335" s="1" t="s">
        <v>76</v>
      </c>
      <c r="F335" s="1" t="s">
        <v>315</v>
      </c>
      <c r="G335" s="1" t="s">
        <v>316</v>
      </c>
      <c r="H335" s="1" t="s">
        <v>322</v>
      </c>
      <c r="K335" s="1">
        <v>7</v>
      </c>
      <c r="L335" s="1">
        <v>2</v>
      </c>
      <c r="M335" s="1">
        <v>1</v>
      </c>
      <c r="N335" s="1">
        <v>1</v>
      </c>
      <c r="O335" s="1">
        <v>0</v>
      </c>
      <c r="P335" s="1">
        <v>0</v>
      </c>
      <c r="Q335" s="1">
        <v>1</v>
      </c>
      <c r="R335" s="1">
        <v>0</v>
      </c>
      <c r="S335" s="1">
        <v>115.1</v>
      </c>
      <c r="T335" s="1">
        <v>1013</v>
      </c>
      <c r="U335" s="1">
        <v>138</v>
      </c>
      <c r="V335" s="1">
        <v>0</v>
      </c>
      <c r="W335" s="1">
        <v>0</v>
      </c>
      <c r="X335" s="1">
        <v>0</v>
      </c>
      <c r="Y335" s="1">
        <v>18500</v>
      </c>
      <c r="Z335" s="1">
        <v>29700</v>
      </c>
      <c r="AA335" s="1">
        <v>44250</v>
      </c>
      <c r="AB335" s="1">
        <v>27450</v>
      </c>
      <c r="AC335" s="1">
        <v>13</v>
      </c>
      <c r="AD335" s="1">
        <v>6</v>
      </c>
      <c r="AE335" s="1">
        <v>2</v>
      </c>
      <c r="AF335" s="1">
        <v>1</v>
      </c>
      <c r="AG335" s="1">
        <v>4</v>
      </c>
      <c r="AH335" s="1">
        <v>5</v>
      </c>
      <c r="AI335" s="30" t="str">
        <f>VLOOKUP(A335,General!B:AT,19,FALSE)</f>
        <v>G2 Esports</v>
      </c>
      <c r="AJ335" s="1">
        <f>IF(VLOOKUP(A335,General!B:AT,11,FALSE)=E335,1,0)</f>
        <v>1</v>
      </c>
      <c r="AK335" s="1">
        <f t="shared" si="32"/>
        <v>0</v>
      </c>
      <c r="AL335" s="1">
        <f t="shared" si="33"/>
        <v>1</v>
      </c>
      <c r="AM335" s="1">
        <f t="shared" si="34"/>
        <v>-25750</v>
      </c>
      <c r="AN335" s="1">
        <f t="shared" si="35"/>
        <v>2250</v>
      </c>
      <c r="AO335" s="1">
        <f t="shared" si="30"/>
        <v>0</v>
      </c>
      <c r="AP335" s="1">
        <f t="shared" si="31"/>
        <v>1</v>
      </c>
      <c r="AQ335" s="1">
        <f>IF(IF(Y335&gt;AA335,VLOOKUP(A335,General!B:AT,11,FALSE),VLOOKUP(A335,General!B:AT,12,FALSE))=AI335,1,0)</f>
        <v>1</v>
      </c>
      <c r="AR335" s="1">
        <f>IF(VLOOKUP(A335,General!B:AT,11,FALSE)=E335,Y335-AA335,AA335-Y335)</f>
        <v>-25750</v>
      </c>
      <c r="AS335" s="1">
        <f>IF(IF(Z335&gt;AB335,VLOOKUP(A335,General!B:AT,11,FALSE),VLOOKUP(A335,General!B:AT,12,FALSE))=AI335,1,0)</f>
        <v>0</v>
      </c>
      <c r="AT335" s="1">
        <f>IF(VLOOKUP(A335,General!B:AT,11,FALSE)=E335,Z335-AB335,AB335-Z335)</f>
        <v>2250</v>
      </c>
    </row>
    <row r="336" spans="1:46" ht="15" customHeight="1" x14ac:dyDescent="0.2">
      <c r="A336" s="1" t="s">
        <v>336</v>
      </c>
      <c r="B336" s="1">
        <v>8</v>
      </c>
      <c r="C336" s="1">
        <v>107744</v>
      </c>
      <c r="D336" s="1">
        <v>172.07525634765599</v>
      </c>
      <c r="E336" s="1" t="s">
        <v>75</v>
      </c>
      <c r="F336" s="1" t="s">
        <v>319</v>
      </c>
      <c r="G336" s="1" t="s">
        <v>324</v>
      </c>
      <c r="H336" s="1" t="s">
        <v>322</v>
      </c>
      <c r="K336" s="1">
        <v>6</v>
      </c>
      <c r="L336" s="1">
        <v>2</v>
      </c>
      <c r="M336" s="1">
        <v>0</v>
      </c>
      <c r="N336" s="1">
        <v>0</v>
      </c>
      <c r="O336" s="1">
        <v>1</v>
      </c>
      <c r="P336" s="1">
        <v>0</v>
      </c>
      <c r="Q336" s="1">
        <v>0</v>
      </c>
      <c r="R336" s="1">
        <v>0</v>
      </c>
      <c r="S336" s="1">
        <v>113.9</v>
      </c>
      <c r="T336" s="1">
        <v>912</v>
      </c>
      <c r="U336" s="1">
        <v>103</v>
      </c>
      <c r="V336" s="1">
        <v>1</v>
      </c>
      <c r="W336" s="1">
        <v>1</v>
      </c>
      <c r="X336" s="1">
        <v>0</v>
      </c>
      <c r="Y336" s="1">
        <v>26250</v>
      </c>
      <c r="Z336" s="1">
        <v>33300</v>
      </c>
      <c r="AA336" s="1">
        <v>27700</v>
      </c>
      <c r="AB336" s="1">
        <v>24050</v>
      </c>
      <c r="AC336" s="1">
        <v>12</v>
      </c>
      <c r="AD336" s="1">
        <v>9</v>
      </c>
      <c r="AE336" s="1">
        <v>4</v>
      </c>
      <c r="AF336" s="1">
        <v>0</v>
      </c>
      <c r="AG336" s="1">
        <v>4</v>
      </c>
      <c r="AH336" s="1">
        <v>5</v>
      </c>
      <c r="AI336" s="30" t="str">
        <f>VLOOKUP(A336,General!B:AT,19,FALSE)</f>
        <v>G2 Esports</v>
      </c>
      <c r="AJ336" s="1">
        <f>IF(VLOOKUP(A336,General!B:AT,11,FALSE)=E336,1,0)</f>
        <v>0</v>
      </c>
      <c r="AK336" s="1">
        <f t="shared" si="32"/>
        <v>0</v>
      </c>
      <c r="AL336" s="1">
        <f t="shared" si="33"/>
        <v>1</v>
      </c>
      <c r="AM336" s="1">
        <f t="shared" si="34"/>
        <v>-1450</v>
      </c>
      <c r="AN336" s="1">
        <f t="shared" si="35"/>
        <v>9250</v>
      </c>
      <c r="AO336" s="1">
        <f t="shared" si="30"/>
        <v>1</v>
      </c>
      <c r="AP336" s="1">
        <f t="shared" si="31"/>
        <v>0</v>
      </c>
      <c r="AQ336" s="1">
        <f>IF(IF(Y336&gt;AA336,VLOOKUP(A336,General!B:AT,11,FALSE),VLOOKUP(A336,General!B:AT,12,FALSE))=AI336,1,0)</f>
        <v>1</v>
      </c>
      <c r="AR336" s="1">
        <f>IF(VLOOKUP(A336,General!B:AT,11,FALSE)=E336,Y336-AA336,AA336-Y336)</f>
        <v>1450</v>
      </c>
      <c r="AS336" s="1">
        <f>IF(IF(Z336&gt;AB336,VLOOKUP(A336,General!B:AT,11,FALSE),VLOOKUP(A336,General!B:AT,12,FALSE))=AI336,1,0)</f>
        <v>0</v>
      </c>
      <c r="AT336" s="1">
        <f>IF(VLOOKUP(A336,General!B:AT,11,FALSE)=E336,Z336-AB336,AB336-Z336)</f>
        <v>-9250</v>
      </c>
    </row>
    <row r="337" spans="1:46" ht="15" customHeight="1" x14ac:dyDescent="0.2">
      <c r="A337" s="1" t="s">
        <v>336</v>
      </c>
      <c r="B337" s="1">
        <v>9</v>
      </c>
      <c r="C337" s="1">
        <v>129760</v>
      </c>
      <c r="D337" s="1">
        <v>108.186645507813</v>
      </c>
      <c r="E337" s="1" t="s">
        <v>76</v>
      </c>
      <c r="F337" s="1" t="s">
        <v>315</v>
      </c>
      <c r="G337" s="1" t="s">
        <v>316</v>
      </c>
      <c r="H337" s="1" t="s">
        <v>322</v>
      </c>
      <c r="K337" s="1">
        <v>7</v>
      </c>
      <c r="L337" s="1">
        <v>2</v>
      </c>
      <c r="M337" s="1">
        <v>1</v>
      </c>
      <c r="N337" s="1">
        <v>1</v>
      </c>
      <c r="O337" s="1">
        <v>0</v>
      </c>
      <c r="P337" s="1">
        <v>0</v>
      </c>
      <c r="Q337" s="1">
        <v>1</v>
      </c>
      <c r="R337" s="1">
        <v>1</v>
      </c>
      <c r="S337" s="1">
        <v>94.5</v>
      </c>
      <c r="T337" s="1">
        <v>834</v>
      </c>
      <c r="U337" s="1">
        <v>111</v>
      </c>
      <c r="V337" s="1">
        <v>0</v>
      </c>
      <c r="W337" s="1">
        <v>0</v>
      </c>
      <c r="X337" s="1">
        <v>0</v>
      </c>
      <c r="Y337" s="1">
        <v>18250</v>
      </c>
      <c r="Z337" s="1">
        <v>24750</v>
      </c>
      <c r="AA337" s="1">
        <v>22950</v>
      </c>
      <c r="AB337" s="1">
        <v>26950</v>
      </c>
      <c r="AC337" s="1">
        <v>9</v>
      </c>
      <c r="AD337" s="1">
        <v>5</v>
      </c>
      <c r="AE337" s="1">
        <v>2</v>
      </c>
      <c r="AF337" s="1">
        <v>0</v>
      </c>
      <c r="AG337" s="1">
        <v>4</v>
      </c>
      <c r="AH337" s="1">
        <v>3</v>
      </c>
      <c r="AI337" s="30" t="str">
        <f>VLOOKUP(A337,General!B:AT,19,FALSE)</f>
        <v>G2 Esports</v>
      </c>
      <c r="AJ337" s="1">
        <f>IF(VLOOKUP(A337,General!B:AT,11,FALSE)=E337,1,0)</f>
        <v>1</v>
      </c>
      <c r="AK337" s="1">
        <f t="shared" si="32"/>
        <v>0</v>
      </c>
      <c r="AL337" s="1">
        <f t="shared" si="33"/>
        <v>0</v>
      </c>
      <c r="AM337" s="1">
        <f t="shared" si="34"/>
        <v>-4700</v>
      </c>
      <c r="AN337" s="1">
        <f t="shared" si="35"/>
        <v>-2200</v>
      </c>
      <c r="AO337" s="1">
        <f t="shared" si="30"/>
        <v>0</v>
      </c>
      <c r="AP337" s="1">
        <f t="shared" si="31"/>
        <v>1</v>
      </c>
      <c r="AQ337" s="1">
        <f>IF(IF(Y337&gt;AA337,VLOOKUP(A337,General!B:AT,11,FALSE),VLOOKUP(A337,General!B:AT,12,FALSE))=AI337,1,0)</f>
        <v>1</v>
      </c>
      <c r="AR337" s="1">
        <f>IF(VLOOKUP(A337,General!B:AT,11,FALSE)=E337,Y337-AA337,AA337-Y337)</f>
        <v>-4700</v>
      </c>
      <c r="AS337" s="1">
        <f>IF(IF(Z337&gt;AB337,VLOOKUP(A337,General!B:AT,11,FALSE),VLOOKUP(A337,General!B:AT,12,FALSE))=AI337,1,0)</f>
        <v>1</v>
      </c>
      <c r="AT337" s="1">
        <f>IF(VLOOKUP(A337,General!B:AT,11,FALSE)=E337,Z337-AB337,AB337-Z337)</f>
        <v>-2200</v>
      </c>
    </row>
    <row r="338" spans="1:46" ht="15" customHeight="1" x14ac:dyDescent="0.2">
      <c r="A338" s="1" t="s">
        <v>336</v>
      </c>
      <c r="B338" s="1">
        <v>10</v>
      </c>
      <c r="C338" s="1">
        <v>143611</v>
      </c>
      <c r="D338" s="1">
        <v>75.5146484375</v>
      </c>
      <c r="E338" s="1" t="s">
        <v>75</v>
      </c>
      <c r="F338" s="1" t="s">
        <v>319</v>
      </c>
      <c r="G338" s="1" t="s">
        <v>324</v>
      </c>
      <c r="H338" s="1" t="s">
        <v>323</v>
      </c>
      <c r="I338" s="1" t="s">
        <v>319</v>
      </c>
      <c r="J338" s="1" t="s">
        <v>75</v>
      </c>
      <c r="K338" s="1">
        <v>9</v>
      </c>
      <c r="L338" s="1">
        <v>4</v>
      </c>
      <c r="M338" s="1">
        <v>1</v>
      </c>
      <c r="N338" s="1">
        <v>1</v>
      </c>
      <c r="O338" s="1">
        <v>0</v>
      </c>
      <c r="P338" s="1">
        <v>0</v>
      </c>
      <c r="Q338" s="1">
        <v>4</v>
      </c>
      <c r="R338" s="1">
        <v>0</v>
      </c>
      <c r="S338" s="1">
        <v>126.1</v>
      </c>
      <c r="T338" s="1">
        <v>1115</v>
      </c>
      <c r="U338" s="1">
        <v>146</v>
      </c>
      <c r="V338" s="1">
        <v>0</v>
      </c>
      <c r="W338" s="1">
        <v>1</v>
      </c>
      <c r="X338" s="1">
        <v>0</v>
      </c>
      <c r="Y338" s="1">
        <v>20000</v>
      </c>
      <c r="Z338" s="1">
        <v>32000</v>
      </c>
      <c r="AA338" s="1">
        <v>17750</v>
      </c>
      <c r="AB338" s="1">
        <v>15000</v>
      </c>
      <c r="AC338" s="1">
        <v>10</v>
      </c>
      <c r="AD338" s="1">
        <v>6</v>
      </c>
      <c r="AE338" s="1">
        <v>4</v>
      </c>
      <c r="AF338" s="1">
        <v>0</v>
      </c>
      <c r="AG338" s="1">
        <v>2</v>
      </c>
      <c r="AH338" s="1">
        <v>3</v>
      </c>
      <c r="AI338" s="30" t="str">
        <f>VLOOKUP(A338,General!B:AT,19,FALSE)</f>
        <v>G2 Esports</v>
      </c>
      <c r="AJ338" s="1">
        <f>IF(VLOOKUP(A338,General!B:AT,11,FALSE)=E338,1,0)</f>
        <v>0</v>
      </c>
      <c r="AK338" s="1">
        <f t="shared" si="32"/>
        <v>1</v>
      </c>
      <c r="AL338" s="1">
        <f t="shared" si="33"/>
        <v>1</v>
      </c>
      <c r="AM338" s="1">
        <f t="shared" si="34"/>
        <v>2250</v>
      </c>
      <c r="AN338" s="1">
        <f t="shared" si="35"/>
        <v>17000</v>
      </c>
      <c r="AO338" s="1">
        <f t="shared" si="30"/>
        <v>1</v>
      </c>
      <c r="AP338" s="1">
        <f t="shared" si="31"/>
        <v>0</v>
      </c>
      <c r="AQ338" s="1">
        <f>IF(IF(Y338&gt;AA338,VLOOKUP(A338,General!B:AT,11,FALSE),VLOOKUP(A338,General!B:AT,12,FALSE))=AI338,1,0)</f>
        <v>0</v>
      </c>
      <c r="AR338" s="1">
        <f>IF(VLOOKUP(A338,General!B:AT,11,FALSE)=E338,Y338-AA338,AA338-Y338)</f>
        <v>-2250</v>
      </c>
      <c r="AS338" s="1">
        <f>IF(IF(Z338&gt;AB338,VLOOKUP(A338,General!B:AT,11,FALSE),VLOOKUP(A338,General!B:AT,12,FALSE))=AI338,1,0)</f>
        <v>0</v>
      </c>
      <c r="AT338" s="1">
        <f>IF(VLOOKUP(A338,General!B:AT,11,FALSE)=E338,Z338-AB338,AB338-Z338)</f>
        <v>-17000</v>
      </c>
    </row>
    <row r="339" spans="1:46" ht="15" customHeight="1" x14ac:dyDescent="0.2">
      <c r="A339" s="1" t="s">
        <v>336</v>
      </c>
      <c r="B339" s="1">
        <v>11</v>
      </c>
      <c r="C339" s="1">
        <v>153287</v>
      </c>
      <c r="D339" s="1">
        <v>131.36047363281301</v>
      </c>
      <c r="E339" s="1" t="s">
        <v>76</v>
      </c>
      <c r="F339" s="1" t="s">
        <v>315</v>
      </c>
      <c r="G339" s="1" t="s">
        <v>316</v>
      </c>
      <c r="H339" s="1" t="s">
        <v>323</v>
      </c>
      <c r="I339" s="1" t="s">
        <v>315</v>
      </c>
      <c r="J339" s="1" t="s">
        <v>76</v>
      </c>
      <c r="K339" s="1">
        <v>7</v>
      </c>
      <c r="L339" s="1">
        <v>3</v>
      </c>
      <c r="M339" s="1">
        <v>2</v>
      </c>
      <c r="N339" s="1">
        <v>0</v>
      </c>
      <c r="O339" s="1">
        <v>0</v>
      </c>
      <c r="P339" s="1">
        <v>0</v>
      </c>
      <c r="Q339" s="1">
        <v>2</v>
      </c>
      <c r="R339" s="1">
        <v>0</v>
      </c>
      <c r="S339" s="1">
        <v>100.5</v>
      </c>
      <c r="T339" s="1">
        <v>919</v>
      </c>
      <c r="U339" s="1">
        <v>86</v>
      </c>
      <c r="V339" s="1">
        <v>0</v>
      </c>
      <c r="W339" s="1">
        <v>0</v>
      </c>
      <c r="X339" s="1">
        <v>0</v>
      </c>
      <c r="Y339" s="1">
        <v>13050</v>
      </c>
      <c r="Z339" s="1">
        <v>13400</v>
      </c>
      <c r="AA339" s="1">
        <v>21200</v>
      </c>
      <c r="AB339" s="1">
        <v>22550</v>
      </c>
      <c r="AC339" s="1">
        <v>8</v>
      </c>
      <c r="AD339" s="1">
        <v>6</v>
      </c>
      <c r="AE339" s="1">
        <v>4</v>
      </c>
      <c r="AF339" s="1">
        <v>1</v>
      </c>
      <c r="AG339" s="1">
        <v>2</v>
      </c>
      <c r="AH339" s="1">
        <v>0</v>
      </c>
      <c r="AI339" s="30" t="str">
        <f>VLOOKUP(A339,General!B:AT,19,FALSE)</f>
        <v>G2 Esports</v>
      </c>
      <c r="AJ339" s="1">
        <f>IF(VLOOKUP(A339,General!B:AT,11,FALSE)=E339,1,0)</f>
        <v>1</v>
      </c>
      <c r="AK339" s="1">
        <f t="shared" si="32"/>
        <v>0</v>
      </c>
      <c r="AL339" s="1">
        <f t="shared" si="33"/>
        <v>0</v>
      </c>
      <c r="AM339" s="1">
        <f t="shared" si="34"/>
        <v>-8150</v>
      </c>
      <c r="AN339" s="1">
        <f t="shared" si="35"/>
        <v>-9150</v>
      </c>
      <c r="AO339" s="1">
        <f t="shared" si="30"/>
        <v>0</v>
      </c>
      <c r="AP339" s="1">
        <f t="shared" si="31"/>
        <v>1</v>
      </c>
      <c r="AQ339" s="1">
        <f>IF(IF(Y339&gt;AA339,VLOOKUP(A339,General!B:AT,11,FALSE),VLOOKUP(A339,General!B:AT,12,FALSE))=AI339,1,0)</f>
        <v>1</v>
      </c>
      <c r="AR339" s="1">
        <f>IF(VLOOKUP(A339,General!B:AT,11,FALSE)=E339,Y339-AA339,AA339-Y339)</f>
        <v>-8150</v>
      </c>
      <c r="AS339" s="1">
        <f>IF(IF(Z339&gt;AB339,VLOOKUP(A339,General!B:AT,11,FALSE),VLOOKUP(A339,General!B:AT,12,FALSE))=AI339,1,0)</f>
        <v>1</v>
      </c>
      <c r="AT339" s="1">
        <f>IF(VLOOKUP(A339,General!B:AT,11,FALSE)=E339,Z339-AB339,AB339-Z339)</f>
        <v>-9150</v>
      </c>
    </row>
    <row r="340" spans="1:46" ht="15" customHeight="1" x14ac:dyDescent="0.2">
      <c r="A340" s="1" t="s">
        <v>336</v>
      </c>
      <c r="B340" s="1">
        <v>12</v>
      </c>
      <c r="C340" s="1">
        <v>170102</v>
      </c>
      <c r="D340" s="1">
        <v>69.310546875</v>
      </c>
      <c r="E340" s="1" t="s">
        <v>76</v>
      </c>
      <c r="F340" s="1" t="s">
        <v>315</v>
      </c>
      <c r="G340" s="1" t="s">
        <v>316</v>
      </c>
      <c r="H340" s="1" t="s">
        <v>320</v>
      </c>
      <c r="I340" s="1" t="s">
        <v>319</v>
      </c>
      <c r="J340" s="1" t="s">
        <v>75</v>
      </c>
      <c r="K340" s="1">
        <v>5</v>
      </c>
      <c r="L340" s="1">
        <v>1</v>
      </c>
      <c r="M340" s="1">
        <v>0</v>
      </c>
      <c r="N340" s="1">
        <v>0</v>
      </c>
      <c r="O340" s="1">
        <v>1</v>
      </c>
      <c r="P340" s="1">
        <v>0</v>
      </c>
      <c r="Q340" s="1">
        <v>0</v>
      </c>
      <c r="R340" s="1">
        <v>0</v>
      </c>
      <c r="S340" s="1">
        <v>89.3</v>
      </c>
      <c r="T340" s="1">
        <v>775</v>
      </c>
      <c r="U340" s="1">
        <v>118</v>
      </c>
      <c r="V340" s="1">
        <v>0</v>
      </c>
      <c r="W340" s="1">
        <v>0</v>
      </c>
      <c r="X340" s="1">
        <v>0</v>
      </c>
      <c r="Y340" s="1">
        <v>19200</v>
      </c>
      <c r="Z340" s="1">
        <v>25750</v>
      </c>
      <c r="AA340" s="1">
        <v>10200</v>
      </c>
      <c r="AB340" s="1">
        <v>9300</v>
      </c>
      <c r="AC340" s="1">
        <v>7</v>
      </c>
      <c r="AD340" s="1">
        <v>7</v>
      </c>
      <c r="AE340" s="1">
        <v>3</v>
      </c>
      <c r="AF340" s="1">
        <v>0</v>
      </c>
      <c r="AG340" s="1">
        <v>0</v>
      </c>
      <c r="AH340" s="1">
        <v>2</v>
      </c>
      <c r="AI340" s="30" t="str">
        <f>VLOOKUP(A340,General!B:AT,19,FALSE)</f>
        <v>G2 Esports</v>
      </c>
      <c r="AJ340" s="1">
        <f>IF(VLOOKUP(A340,General!B:AT,11,FALSE)=E340,1,0)</f>
        <v>1</v>
      </c>
      <c r="AK340" s="1">
        <f t="shared" si="32"/>
        <v>1</v>
      </c>
      <c r="AL340" s="1">
        <f t="shared" si="33"/>
        <v>1</v>
      </c>
      <c r="AM340" s="1">
        <f t="shared" si="34"/>
        <v>9000</v>
      </c>
      <c r="AN340" s="1">
        <f t="shared" si="35"/>
        <v>16450</v>
      </c>
      <c r="AO340" s="1">
        <f t="shared" si="30"/>
        <v>0</v>
      </c>
      <c r="AP340" s="1">
        <f t="shared" si="31"/>
        <v>1</v>
      </c>
      <c r="AQ340" s="1">
        <f>IF(IF(Y340&gt;AA340,VLOOKUP(A340,General!B:AT,11,FALSE),VLOOKUP(A340,General!B:AT,12,FALSE))=AI340,1,0)</f>
        <v>0</v>
      </c>
      <c r="AR340" s="1">
        <f>IF(VLOOKUP(A340,General!B:AT,11,FALSE)=E340,Y340-AA340,AA340-Y340)</f>
        <v>9000</v>
      </c>
      <c r="AS340" s="1">
        <f>IF(IF(Z340&gt;AB340,VLOOKUP(A340,General!B:AT,11,FALSE),VLOOKUP(A340,General!B:AT,12,FALSE))=AI340,1,0)</f>
        <v>0</v>
      </c>
      <c r="AT340" s="1">
        <f>IF(VLOOKUP(A340,General!B:AT,11,FALSE)=E340,Z340-AB340,AB340-Z340)</f>
        <v>16450</v>
      </c>
    </row>
    <row r="341" spans="1:46" ht="15" customHeight="1" x14ac:dyDescent="0.2">
      <c r="A341" s="1" t="s">
        <v>336</v>
      </c>
      <c r="B341" s="1">
        <v>13</v>
      </c>
      <c r="C341" s="1">
        <v>178984</v>
      </c>
      <c r="D341" s="1">
        <v>117.254272460938</v>
      </c>
      <c r="E341" s="1" t="s">
        <v>76</v>
      </c>
      <c r="F341" s="1" t="s">
        <v>315</v>
      </c>
      <c r="G341" s="1" t="s">
        <v>316</v>
      </c>
      <c r="H341" s="1" t="s">
        <v>320</v>
      </c>
      <c r="I341" s="1" t="s">
        <v>319</v>
      </c>
      <c r="J341" s="1" t="s">
        <v>75</v>
      </c>
      <c r="K341" s="1">
        <v>5</v>
      </c>
      <c r="L341" s="1">
        <v>1</v>
      </c>
      <c r="M341" s="1">
        <v>2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67.099999999999994</v>
      </c>
      <c r="T341" s="1">
        <v>671</v>
      </c>
      <c r="U341" s="1">
        <v>0</v>
      </c>
      <c r="V341" s="1">
        <v>0</v>
      </c>
      <c r="W341" s="1">
        <v>0</v>
      </c>
      <c r="X341" s="1">
        <v>0</v>
      </c>
      <c r="Y341" s="1">
        <v>20300</v>
      </c>
      <c r="Z341" s="1">
        <v>29300</v>
      </c>
      <c r="AA341" s="1">
        <v>10300</v>
      </c>
      <c r="AB341" s="1">
        <v>1600</v>
      </c>
      <c r="AC341" s="1">
        <v>4</v>
      </c>
      <c r="AD341" s="1">
        <v>4</v>
      </c>
      <c r="AE341" s="1">
        <v>4</v>
      </c>
      <c r="AF341" s="1">
        <v>0</v>
      </c>
      <c r="AG341" s="1">
        <v>0</v>
      </c>
      <c r="AH341" s="1">
        <v>5</v>
      </c>
      <c r="AI341" s="30" t="str">
        <f>VLOOKUP(A341,General!B:AT,19,FALSE)</f>
        <v>G2 Esports</v>
      </c>
      <c r="AJ341" s="1">
        <f>IF(VLOOKUP(A341,General!B:AT,11,FALSE)=E341,1,0)</f>
        <v>1</v>
      </c>
      <c r="AK341" s="1">
        <f t="shared" si="32"/>
        <v>1</v>
      </c>
      <c r="AL341" s="1">
        <f t="shared" si="33"/>
        <v>1</v>
      </c>
      <c r="AM341" s="1">
        <f t="shared" si="34"/>
        <v>10000</v>
      </c>
      <c r="AN341" s="1">
        <f t="shared" si="35"/>
        <v>27700</v>
      </c>
      <c r="AO341" s="1">
        <f t="shared" si="30"/>
        <v>0</v>
      </c>
      <c r="AP341" s="1">
        <f t="shared" si="31"/>
        <v>1</v>
      </c>
      <c r="AQ341" s="1">
        <f>IF(IF(Y341&gt;AA341,VLOOKUP(A341,General!B:AT,11,FALSE),VLOOKUP(A341,General!B:AT,12,FALSE))=AI341,1,0)</f>
        <v>0</v>
      </c>
      <c r="AR341" s="1">
        <f>IF(VLOOKUP(A341,General!B:AT,11,FALSE)=E341,Y341-AA341,AA341-Y341)</f>
        <v>10000</v>
      </c>
      <c r="AS341" s="1">
        <f>IF(IF(Z341&gt;AB341,VLOOKUP(A341,General!B:AT,11,FALSE),VLOOKUP(A341,General!B:AT,12,FALSE))=AI341,1,0)</f>
        <v>0</v>
      </c>
      <c r="AT341" s="1">
        <f>IF(VLOOKUP(A341,General!B:AT,11,FALSE)=E341,Z341-AB341,AB341-Z341)</f>
        <v>27700</v>
      </c>
    </row>
    <row r="342" spans="1:46" ht="15" customHeight="1" x14ac:dyDescent="0.2">
      <c r="A342" s="1" t="s">
        <v>336</v>
      </c>
      <c r="B342" s="1">
        <v>14</v>
      </c>
      <c r="C342" s="1">
        <v>193989</v>
      </c>
      <c r="D342" s="1">
        <v>153.34521484375</v>
      </c>
      <c r="E342" s="1" t="s">
        <v>76</v>
      </c>
      <c r="F342" s="1" t="s">
        <v>315</v>
      </c>
      <c r="G342" s="1" t="s">
        <v>321</v>
      </c>
      <c r="H342" s="1" t="s">
        <v>322</v>
      </c>
      <c r="K342" s="1">
        <v>9</v>
      </c>
      <c r="L342" s="1">
        <v>2</v>
      </c>
      <c r="M342" s="1">
        <v>2</v>
      </c>
      <c r="N342" s="1">
        <v>1</v>
      </c>
      <c r="O342" s="1">
        <v>0</v>
      </c>
      <c r="P342" s="1">
        <v>0</v>
      </c>
      <c r="Q342" s="1">
        <v>2</v>
      </c>
      <c r="R342" s="1">
        <v>0</v>
      </c>
      <c r="S342" s="1">
        <v>136.30000000000001</v>
      </c>
      <c r="T342" s="1">
        <v>1178</v>
      </c>
      <c r="U342" s="1">
        <v>185</v>
      </c>
      <c r="V342" s="1">
        <v>0</v>
      </c>
      <c r="W342" s="1">
        <v>1</v>
      </c>
      <c r="X342" s="1">
        <v>1</v>
      </c>
      <c r="Y342" s="1">
        <v>31500</v>
      </c>
      <c r="Z342" s="1">
        <v>30600</v>
      </c>
      <c r="AA342" s="1">
        <v>21000</v>
      </c>
      <c r="AB342" s="1">
        <v>21550</v>
      </c>
      <c r="AC342" s="1">
        <v>10</v>
      </c>
      <c r="AD342" s="1">
        <v>10</v>
      </c>
      <c r="AE342" s="1">
        <v>4</v>
      </c>
      <c r="AF342" s="1">
        <v>1</v>
      </c>
      <c r="AG342" s="1">
        <v>0</v>
      </c>
      <c r="AH342" s="1">
        <v>5</v>
      </c>
      <c r="AI342" s="30" t="str">
        <f>VLOOKUP(A342,General!B:AT,19,FALSE)</f>
        <v>G2 Esports</v>
      </c>
      <c r="AJ342" s="1">
        <f>IF(VLOOKUP(A342,General!B:AT,11,FALSE)=E342,1,0)</f>
        <v>1</v>
      </c>
      <c r="AK342" s="1">
        <f t="shared" si="32"/>
        <v>1</v>
      </c>
      <c r="AL342" s="1">
        <f t="shared" si="33"/>
        <v>1</v>
      </c>
      <c r="AM342" s="1">
        <f t="shared" si="34"/>
        <v>10500</v>
      </c>
      <c r="AN342" s="1">
        <f t="shared" si="35"/>
        <v>9050</v>
      </c>
      <c r="AO342" s="1">
        <f t="shared" si="30"/>
        <v>0</v>
      </c>
      <c r="AP342" s="1">
        <f t="shared" si="31"/>
        <v>1</v>
      </c>
      <c r="AQ342" s="1">
        <f>IF(IF(Y342&gt;AA342,VLOOKUP(A342,General!B:AT,11,FALSE),VLOOKUP(A342,General!B:AT,12,FALSE))=AI342,1,0)</f>
        <v>0</v>
      </c>
      <c r="AR342" s="1">
        <f>IF(VLOOKUP(A342,General!B:AT,11,FALSE)=E342,Y342-AA342,AA342-Y342)</f>
        <v>10500</v>
      </c>
      <c r="AS342" s="1">
        <f>IF(IF(Z342&gt;AB342,VLOOKUP(A342,General!B:AT,11,FALSE),VLOOKUP(A342,General!B:AT,12,FALSE))=AI342,1,0)</f>
        <v>0</v>
      </c>
      <c r="AT342" s="1">
        <f>IF(VLOOKUP(A342,General!B:AT,11,FALSE)=E342,Z342-AB342,AB342-Z342)</f>
        <v>9050</v>
      </c>
    </row>
    <row r="343" spans="1:46" ht="15" customHeight="1" x14ac:dyDescent="0.2">
      <c r="A343" s="1" t="s">
        <v>336</v>
      </c>
      <c r="B343" s="1">
        <v>15</v>
      </c>
      <c r="C343" s="1">
        <v>213609</v>
      </c>
      <c r="D343" s="1">
        <v>207.47766113281301</v>
      </c>
      <c r="E343" s="1" t="s">
        <v>76</v>
      </c>
      <c r="F343" s="1" t="s">
        <v>315</v>
      </c>
      <c r="G343" s="1" t="s">
        <v>316</v>
      </c>
      <c r="H343" s="1" t="s">
        <v>322</v>
      </c>
      <c r="K343" s="1">
        <v>6</v>
      </c>
      <c r="L343" s="1">
        <v>4</v>
      </c>
      <c r="M343" s="1">
        <v>1</v>
      </c>
      <c r="N343" s="1">
        <v>0</v>
      </c>
      <c r="O343" s="1">
        <v>0</v>
      </c>
      <c r="P343" s="1">
        <v>0</v>
      </c>
      <c r="Q343" s="1">
        <v>1</v>
      </c>
      <c r="R343" s="1">
        <v>0</v>
      </c>
      <c r="S343" s="1">
        <v>95.5</v>
      </c>
      <c r="T343" s="1">
        <v>823</v>
      </c>
      <c r="U343" s="1">
        <v>132</v>
      </c>
      <c r="V343" s="1">
        <v>0</v>
      </c>
      <c r="W343" s="1">
        <v>0</v>
      </c>
      <c r="X343" s="1">
        <v>0</v>
      </c>
      <c r="Y343" s="1">
        <v>44000</v>
      </c>
      <c r="Z343" s="1">
        <v>31500</v>
      </c>
      <c r="AA343" s="1">
        <v>20450</v>
      </c>
      <c r="AB343" s="1">
        <v>20400</v>
      </c>
      <c r="AC343" s="1">
        <v>5</v>
      </c>
      <c r="AD343" s="1">
        <v>5</v>
      </c>
      <c r="AE343" s="1">
        <v>5</v>
      </c>
      <c r="AF343" s="1">
        <v>0</v>
      </c>
      <c r="AG343" s="1">
        <v>0</v>
      </c>
      <c r="AH343" s="1">
        <v>5</v>
      </c>
      <c r="AI343" s="30" t="str">
        <f>VLOOKUP(A343,General!B:AT,19,FALSE)</f>
        <v>G2 Esports</v>
      </c>
      <c r="AJ343" s="1">
        <f>IF(VLOOKUP(A343,General!B:AT,11,FALSE)=E343,1,0)</f>
        <v>1</v>
      </c>
      <c r="AK343" s="1">
        <f t="shared" si="32"/>
        <v>1</v>
      </c>
      <c r="AL343" s="1">
        <f t="shared" si="33"/>
        <v>1</v>
      </c>
      <c r="AM343" s="1">
        <f t="shared" si="34"/>
        <v>23550</v>
      </c>
      <c r="AN343" s="1">
        <f t="shared" si="35"/>
        <v>11100</v>
      </c>
      <c r="AO343" s="1">
        <f t="shared" si="30"/>
        <v>0</v>
      </c>
      <c r="AP343" s="1">
        <f t="shared" si="31"/>
        <v>1</v>
      </c>
      <c r="AQ343" s="1">
        <f>IF(IF(Y343&gt;AA343,VLOOKUP(A343,General!B:AT,11,FALSE),VLOOKUP(A343,General!B:AT,12,FALSE))=AI343,1,0)</f>
        <v>0</v>
      </c>
      <c r="AR343" s="1">
        <f>IF(VLOOKUP(A343,General!B:AT,11,FALSE)=E343,Y343-AA343,AA343-Y343)</f>
        <v>23550</v>
      </c>
      <c r="AS343" s="1">
        <f>IF(IF(Z343&gt;AB343,VLOOKUP(A343,General!B:AT,11,FALSE),VLOOKUP(A343,General!B:AT,12,FALSE))=AI343,1,0)</f>
        <v>0</v>
      </c>
      <c r="AT343" s="1">
        <f>IF(VLOOKUP(A343,General!B:AT,11,FALSE)=E343,Z343-AB343,AB343-Z343)</f>
        <v>11100</v>
      </c>
    </row>
    <row r="344" spans="1:46" x14ac:dyDescent="0.2">
      <c r="A344" s="1" t="s">
        <v>336</v>
      </c>
      <c r="B344" s="1">
        <v>16</v>
      </c>
      <c r="C344" s="1">
        <v>240151</v>
      </c>
      <c r="D344" s="1">
        <v>135.02990722656301</v>
      </c>
      <c r="E344" s="1" t="s">
        <v>75</v>
      </c>
      <c r="F344" s="1" t="s">
        <v>315</v>
      </c>
      <c r="G344" s="1" t="s">
        <v>316</v>
      </c>
      <c r="H344" s="1" t="s">
        <v>317</v>
      </c>
      <c r="K344" s="1">
        <v>8</v>
      </c>
      <c r="L344" s="1">
        <v>6</v>
      </c>
      <c r="M344" s="1">
        <v>1</v>
      </c>
      <c r="N344" s="1">
        <v>0</v>
      </c>
      <c r="O344" s="1">
        <v>0</v>
      </c>
      <c r="P344" s="1">
        <v>0</v>
      </c>
      <c r="Q344" s="1">
        <v>2</v>
      </c>
      <c r="R344" s="1">
        <v>0</v>
      </c>
      <c r="S344" s="1">
        <v>118.1</v>
      </c>
      <c r="T344" s="1">
        <v>1035</v>
      </c>
      <c r="U344" s="1">
        <v>141</v>
      </c>
      <c r="V344" s="1">
        <v>0</v>
      </c>
      <c r="W344" s="1">
        <v>0</v>
      </c>
      <c r="X344" s="1">
        <v>0</v>
      </c>
      <c r="Y344" s="1">
        <v>4000</v>
      </c>
      <c r="Z344" s="1">
        <v>4650</v>
      </c>
      <c r="AA344" s="1">
        <v>4000</v>
      </c>
      <c r="AB344" s="1">
        <v>4300</v>
      </c>
      <c r="AC344" s="1">
        <v>2</v>
      </c>
      <c r="AD344" s="1">
        <v>3</v>
      </c>
      <c r="AE344" s="1">
        <v>0</v>
      </c>
      <c r="AF344" s="1">
        <v>7</v>
      </c>
      <c r="AG344" s="1">
        <v>0</v>
      </c>
      <c r="AH344" s="1">
        <v>0</v>
      </c>
      <c r="AI344" s="30" t="str">
        <f>VLOOKUP(A344,General!B:AT,19,FALSE)</f>
        <v>G2 Esports</v>
      </c>
      <c r="AJ344" s="1">
        <f>IF(VLOOKUP(A344,General!B:AT,11,FALSE)=E344,1,0)</f>
        <v>0</v>
      </c>
      <c r="AK344" s="1">
        <f t="shared" si="32"/>
        <v>0</v>
      </c>
      <c r="AL344" s="1">
        <f t="shared" si="33"/>
        <v>1</v>
      </c>
      <c r="AM344" s="1">
        <f t="shared" si="34"/>
        <v>0</v>
      </c>
      <c r="AN344" s="1">
        <f t="shared" si="35"/>
        <v>350</v>
      </c>
      <c r="AO344" s="1">
        <f t="shared" si="30"/>
        <v>1</v>
      </c>
      <c r="AP344" s="1">
        <f t="shared" si="31"/>
        <v>1</v>
      </c>
      <c r="AQ344" s="1">
        <f>IF(IF(Y344&gt;AA344,VLOOKUP(A344,General!B:AT,11,FALSE),VLOOKUP(A344,General!B:AT,12,FALSE))=AI344,1,0)</f>
        <v>1</v>
      </c>
      <c r="AR344" s="1">
        <f>IF(VLOOKUP(A344,General!B:AT,11,FALSE)=E344,Y344-AA344,AA344-Y344)</f>
        <v>0</v>
      </c>
      <c r="AS344" s="1">
        <f>IF(IF(Z344&gt;AB344,VLOOKUP(A344,General!B:AT,11,FALSE),VLOOKUP(A344,General!B:AT,12,FALSE))=AI344,1,0)</f>
        <v>0</v>
      </c>
      <c r="AT344" s="1">
        <f>IF(VLOOKUP(A344,General!B:AT,11,FALSE)=E344,Z344-AB344,AB344-Z344)</f>
        <v>-350</v>
      </c>
    </row>
    <row r="345" spans="1:46" ht="15" customHeight="1" x14ac:dyDescent="0.2">
      <c r="A345" s="1" t="s">
        <v>336</v>
      </c>
      <c r="B345" s="1">
        <v>17</v>
      </c>
      <c r="C345" s="1">
        <v>257431</v>
      </c>
      <c r="D345" s="1">
        <v>138.276611328125</v>
      </c>
      <c r="E345" s="1" t="s">
        <v>75</v>
      </c>
      <c r="F345" s="1" t="s">
        <v>315</v>
      </c>
      <c r="G345" s="1" t="s">
        <v>321</v>
      </c>
      <c r="H345" s="1" t="s">
        <v>318</v>
      </c>
      <c r="I345" s="1" t="s">
        <v>315</v>
      </c>
      <c r="J345" s="1" t="s">
        <v>75</v>
      </c>
      <c r="K345" s="1">
        <v>9</v>
      </c>
      <c r="L345" s="1">
        <v>1</v>
      </c>
      <c r="M345" s="1">
        <v>4</v>
      </c>
      <c r="N345" s="1">
        <v>0</v>
      </c>
      <c r="O345" s="1">
        <v>0</v>
      </c>
      <c r="P345" s="1">
        <v>0</v>
      </c>
      <c r="Q345" s="1">
        <v>4</v>
      </c>
      <c r="R345" s="1">
        <v>0</v>
      </c>
      <c r="S345" s="1">
        <v>129.1</v>
      </c>
      <c r="T345" s="1">
        <v>1095</v>
      </c>
      <c r="U345" s="1">
        <v>196</v>
      </c>
      <c r="V345" s="1">
        <v>0</v>
      </c>
      <c r="W345" s="1">
        <v>1</v>
      </c>
      <c r="X345" s="1">
        <v>1</v>
      </c>
      <c r="Y345" s="1">
        <v>18450</v>
      </c>
      <c r="Z345" s="1">
        <v>8450</v>
      </c>
      <c r="AA345" s="1">
        <v>8200</v>
      </c>
      <c r="AB345" s="1">
        <v>19350</v>
      </c>
      <c r="AC345" s="1">
        <v>10</v>
      </c>
      <c r="AD345" s="1">
        <v>3</v>
      </c>
      <c r="AE345" s="1">
        <v>4</v>
      </c>
      <c r="AF345" s="1">
        <v>1</v>
      </c>
      <c r="AG345" s="1">
        <v>1</v>
      </c>
      <c r="AH345" s="1">
        <v>0</v>
      </c>
      <c r="AI345" s="30" t="str">
        <f>VLOOKUP(A345,General!B:AT,19,FALSE)</f>
        <v>G2 Esports</v>
      </c>
      <c r="AJ345" s="1">
        <f>IF(VLOOKUP(A345,General!B:AT,11,FALSE)=E345,1,0)</f>
        <v>0</v>
      </c>
      <c r="AK345" s="1">
        <f t="shared" si="32"/>
        <v>1</v>
      </c>
      <c r="AL345" s="1">
        <f t="shared" si="33"/>
        <v>0</v>
      </c>
      <c r="AM345" s="1">
        <f t="shared" si="34"/>
        <v>10250</v>
      </c>
      <c r="AN345" s="1">
        <f t="shared" si="35"/>
        <v>-10900</v>
      </c>
      <c r="AO345" s="1">
        <f t="shared" si="30"/>
        <v>1</v>
      </c>
      <c r="AP345" s="1">
        <f t="shared" si="31"/>
        <v>1</v>
      </c>
      <c r="AQ345" s="1">
        <f>IF(IF(Y345&gt;AA345,VLOOKUP(A345,General!B:AT,11,FALSE),VLOOKUP(A345,General!B:AT,12,FALSE))=AI345,1,0)</f>
        <v>0</v>
      </c>
      <c r="AR345" s="1">
        <f>IF(VLOOKUP(A345,General!B:AT,11,FALSE)=E345,Y345-AA345,AA345-Y345)</f>
        <v>-10250</v>
      </c>
      <c r="AS345" s="1">
        <f>IF(IF(Z345&gt;AB345,VLOOKUP(A345,General!B:AT,11,FALSE),VLOOKUP(A345,General!B:AT,12,FALSE))=AI345,1,0)</f>
        <v>1</v>
      </c>
      <c r="AT345" s="1">
        <f>IF(VLOOKUP(A345,General!B:AT,11,FALSE)=E345,Z345-AB345,AB345-Z345)</f>
        <v>10900</v>
      </c>
    </row>
    <row r="346" spans="1:46" ht="15" customHeight="1" x14ac:dyDescent="0.2">
      <c r="A346" s="1" t="s">
        <v>336</v>
      </c>
      <c r="B346" s="1">
        <v>18</v>
      </c>
      <c r="C346" s="1">
        <v>275128</v>
      </c>
      <c r="D346" s="1">
        <v>48.992431640625</v>
      </c>
      <c r="E346" s="1" t="s">
        <v>75</v>
      </c>
      <c r="F346" s="1" t="s">
        <v>315</v>
      </c>
      <c r="G346" s="1" t="s">
        <v>316</v>
      </c>
      <c r="H346" s="1" t="s">
        <v>322</v>
      </c>
      <c r="K346" s="1">
        <v>6</v>
      </c>
      <c r="L346" s="1">
        <v>1</v>
      </c>
      <c r="M346" s="1">
        <v>1</v>
      </c>
      <c r="N346" s="1">
        <v>1</v>
      </c>
      <c r="O346" s="1">
        <v>0</v>
      </c>
      <c r="P346" s="1">
        <v>0</v>
      </c>
      <c r="Q346" s="1">
        <v>1</v>
      </c>
      <c r="R346" s="1">
        <v>0</v>
      </c>
      <c r="S346" s="1">
        <v>101.5</v>
      </c>
      <c r="T346" s="1">
        <v>887</v>
      </c>
      <c r="U346" s="1">
        <v>128</v>
      </c>
      <c r="V346" s="1">
        <v>0</v>
      </c>
      <c r="W346" s="1">
        <v>0</v>
      </c>
      <c r="X346" s="1">
        <v>0</v>
      </c>
      <c r="Y346" s="1">
        <v>21700</v>
      </c>
      <c r="Z346" s="1">
        <v>17300</v>
      </c>
      <c r="AA346" s="1">
        <v>15750</v>
      </c>
      <c r="AB346" s="1">
        <v>19500</v>
      </c>
      <c r="AC346" s="1">
        <v>2</v>
      </c>
      <c r="AD346" s="1">
        <v>0</v>
      </c>
      <c r="AE346" s="1">
        <v>4</v>
      </c>
      <c r="AF346" s="1">
        <v>0</v>
      </c>
      <c r="AG346" s="1">
        <v>0</v>
      </c>
      <c r="AH346" s="1">
        <v>0</v>
      </c>
      <c r="AI346" s="30" t="str">
        <f>VLOOKUP(A346,General!B:AT,19,FALSE)</f>
        <v>G2 Esports</v>
      </c>
      <c r="AJ346" s="1">
        <f>IF(VLOOKUP(A346,General!B:AT,11,FALSE)=E346,1,0)</f>
        <v>0</v>
      </c>
      <c r="AK346" s="1">
        <f t="shared" si="32"/>
        <v>1</v>
      </c>
      <c r="AL346" s="1">
        <f t="shared" si="33"/>
        <v>0</v>
      </c>
      <c r="AM346" s="1">
        <f t="shared" si="34"/>
        <v>5950</v>
      </c>
      <c r="AN346" s="1">
        <f t="shared" si="35"/>
        <v>-2200</v>
      </c>
      <c r="AO346" s="1">
        <f t="shared" si="30"/>
        <v>1</v>
      </c>
      <c r="AP346" s="1">
        <f t="shared" si="31"/>
        <v>1</v>
      </c>
      <c r="AQ346" s="1">
        <f>IF(IF(Y346&gt;AA346,VLOOKUP(A346,General!B:AT,11,FALSE),VLOOKUP(A346,General!B:AT,12,FALSE))=AI346,1,0)</f>
        <v>0</v>
      </c>
      <c r="AR346" s="1">
        <f>IF(VLOOKUP(A346,General!B:AT,11,FALSE)=E346,Y346-AA346,AA346-Y346)</f>
        <v>-5950</v>
      </c>
      <c r="AS346" s="1">
        <f>IF(IF(Z346&gt;AB346,VLOOKUP(A346,General!B:AT,11,FALSE),VLOOKUP(A346,General!B:AT,12,FALSE))=AI346,1,0)</f>
        <v>1</v>
      </c>
      <c r="AT346" s="1">
        <f>IF(VLOOKUP(A346,General!B:AT,11,FALSE)=E346,Z346-AB346,AB346-Z346)</f>
        <v>2200</v>
      </c>
    </row>
    <row r="347" spans="1:46" ht="15" customHeight="1" x14ac:dyDescent="0.2">
      <c r="A347" s="1" t="s">
        <v>336</v>
      </c>
      <c r="B347" s="1">
        <v>19</v>
      </c>
      <c r="C347" s="1">
        <v>281414</v>
      </c>
      <c r="D347" s="1">
        <v>54.351318359375</v>
      </c>
      <c r="E347" s="1" t="s">
        <v>75</v>
      </c>
      <c r="F347" s="1" t="s">
        <v>315</v>
      </c>
      <c r="G347" s="1" t="s">
        <v>316</v>
      </c>
      <c r="H347" s="1" t="s">
        <v>320</v>
      </c>
      <c r="I347" s="1" t="s">
        <v>315</v>
      </c>
      <c r="J347" s="1" t="s">
        <v>75</v>
      </c>
      <c r="K347" s="1">
        <v>5</v>
      </c>
      <c r="L347" s="1">
        <v>2</v>
      </c>
      <c r="M347" s="1">
        <v>0</v>
      </c>
      <c r="N347" s="1">
        <v>1</v>
      </c>
      <c r="O347" s="1">
        <v>0</v>
      </c>
      <c r="P347" s="1">
        <v>0</v>
      </c>
      <c r="Q347" s="1">
        <v>0</v>
      </c>
      <c r="R347" s="1">
        <v>0</v>
      </c>
      <c r="S347" s="1">
        <v>81.5</v>
      </c>
      <c r="T347" s="1">
        <v>793</v>
      </c>
      <c r="U347" s="1">
        <v>22</v>
      </c>
      <c r="V347" s="1">
        <v>0</v>
      </c>
      <c r="W347" s="1">
        <v>0</v>
      </c>
      <c r="X347" s="1">
        <v>0</v>
      </c>
      <c r="Y347" s="1">
        <v>25450</v>
      </c>
      <c r="Z347" s="1">
        <v>2900</v>
      </c>
      <c r="AA347" s="1">
        <v>12600</v>
      </c>
      <c r="AB347" s="1">
        <v>23500</v>
      </c>
      <c r="AC347" s="1">
        <v>4</v>
      </c>
      <c r="AD347" s="1">
        <v>0</v>
      </c>
      <c r="AE347" s="1">
        <v>4</v>
      </c>
      <c r="AF347" s="1">
        <v>0</v>
      </c>
      <c r="AG347" s="1">
        <v>0</v>
      </c>
      <c r="AH347" s="1">
        <v>2</v>
      </c>
      <c r="AI347" s="30" t="str">
        <f>VLOOKUP(A347,General!B:AT,19,FALSE)</f>
        <v>G2 Esports</v>
      </c>
      <c r="AJ347" s="1">
        <f>IF(VLOOKUP(A347,General!B:AT,11,FALSE)=E347,1,0)</f>
        <v>0</v>
      </c>
      <c r="AK347" s="1">
        <f t="shared" si="32"/>
        <v>1</v>
      </c>
      <c r="AL347" s="1">
        <f t="shared" si="33"/>
        <v>0</v>
      </c>
      <c r="AM347" s="1">
        <f t="shared" si="34"/>
        <v>12850</v>
      </c>
      <c r="AN347" s="1">
        <f t="shared" si="35"/>
        <v>-20600</v>
      </c>
      <c r="AO347" s="1">
        <f t="shared" si="30"/>
        <v>1</v>
      </c>
      <c r="AP347" s="1">
        <f t="shared" si="31"/>
        <v>1</v>
      </c>
      <c r="AQ347" s="1">
        <f>IF(IF(Y347&gt;AA347,VLOOKUP(A347,General!B:AT,11,FALSE),VLOOKUP(A347,General!B:AT,12,FALSE))=AI347,1,0)</f>
        <v>0</v>
      </c>
      <c r="AR347" s="1">
        <f>IF(VLOOKUP(A347,General!B:AT,11,FALSE)=E347,Y347-AA347,AA347-Y347)</f>
        <v>-12850</v>
      </c>
      <c r="AS347" s="1">
        <f>IF(IF(Z347&gt;AB347,VLOOKUP(A347,General!B:AT,11,FALSE),VLOOKUP(A347,General!B:AT,12,FALSE))=AI347,1,0)</f>
        <v>1</v>
      </c>
      <c r="AT347" s="1">
        <f>IF(VLOOKUP(A347,General!B:AT,11,FALSE)=E347,Z347-AB347,AB347-Z347)</f>
        <v>20600</v>
      </c>
    </row>
    <row r="348" spans="1:46" ht="15" customHeight="1" x14ac:dyDescent="0.2">
      <c r="A348" s="1" t="s">
        <v>336</v>
      </c>
      <c r="B348" s="1">
        <v>20</v>
      </c>
      <c r="C348" s="1">
        <v>288380</v>
      </c>
      <c r="D348" s="1">
        <v>147.5322265625</v>
      </c>
      <c r="E348" s="1" t="s">
        <v>75</v>
      </c>
      <c r="F348" s="1" t="s">
        <v>315</v>
      </c>
      <c r="G348" s="1" t="s">
        <v>321</v>
      </c>
      <c r="H348" s="1" t="s">
        <v>322</v>
      </c>
      <c r="K348" s="1">
        <v>7</v>
      </c>
      <c r="L348" s="1">
        <v>3</v>
      </c>
      <c r="M348" s="1">
        <v>2</v>
      </c>
      <c r="N348" s="1">
        <v>0</v>
      </c>
      <c r="O348" s="1">
        <v>0</v>
      </c>
      <c r="P348" s="1">
        <v>0</v>
      </c>
      <c r="Q348" s="1">
        <v>2</v>
      </c>
      <c r="R348" s="1">
        <v>0</v>
      </c>
      <c r="S348" s="1">
        <v>104</v>
      </c>
      <c r="T348" s="1">
        <v>899</v>
      </c>
      <c r="U348" s="1">
        <v>137</v>
      </c>
      <c r="V348" s="1">
        <v>0</v>
      </c>
      <c r="W348" s="1">
        <v>1</v>
      </c>
      <c r="X348" s="1">
        <v>1</v>
      </c>
      <c r="Y348" s="1">
        <v>37100</v>
      </c>
      <c r="Z348" s="1">
        <v>24400</v>
      </c>
      <c r="AA348" s="1">
        <v>24500</v>
      </c>
      <c r="AB348" s="1">
        <v>29850</v>
      </c>
      <c r="AC348" s="1">
        <v>13</v>
      </c>
      <c r="AD348" s="1">
        <v>10</v>
      </c>
      <c r="AE348" s="1">
        <v>5</v>
      </c>
      <c r="AF348" s="1">
        <v>0</v>
      </c>
      <c r="AG348" s="1">
        <v>3</v>
      </c>
      <c r="AH348" s="1">
        <v>5</v>
      </c>
      <c r="AI348" s="30" t="str">
        <f>VLOOKUP(A348,General!B:AT,19,FALSE)</f>
        <v>G2 Esports</v>
      </c>
      <c r="AJ348" s="1">
        <f>IF(VLOOKUP(A348,General!B:AT,11,FALSE)=E348,1,0)</f>
        <v>0</v>
      </c>
      <c r="AK348" s="1">
        <f t="shared" si="32"/>
        <v>1</v>
      </c>
      <c r="AL348" s="1">
        <f t="shared" si="33"/>
        <v>0</v>
      </c>
      <c r="AM348" s="1">
        <f t="shared" si="34"/>
        <v>12600</v>
      </c>
      <c r="AN348" s="1">
        <f t="shared" si="35"/>
        <v>-5450</v>
      </c>
      <c r="AO348" s="1">
        <f t="shared" si="30"/>
        <v>1</v>
      </c>
      <c r="AP348" s="1">
        <f t="shared" si="31"/>
        <v>1</v>
      </c>
      <c r="AQ348" s="1">
        <f>IF(IF(Y348&gt;AA348,VLOOKUP(A348,General!B:AT,11,FALSE),VLOOKUP(A348,General!B:AT,12,FALSE))=AI348,1,0)</f>
        <v>0</v>
      </c>
      <c r="AR348" s="1">
        <f>IF(VLOOKUP(A348,General!B:AT,11,FALSE)=E348,Y348-AA348,AA348-Y348)</f>
        <v>-12600</v>
      </c>
      <c r="AS348" s="1">
        <f>IF(IF(Z348&gt;AB348,VLOOKUP(A348,General!B:AT,11,FALSE),VLOOKUP(A348,General!B:AT,12,FALSE))=AI348,1,0)</f>
        <v>1</v>
      </c>
      <c r="AT348" s="1">
        <f>IF(VLOOKUP(A348,General!B:AT,11,FALSE)=E348,Z348-AB348,AB348-Z348)</f>
        <v>5450</v>
      </c>
    </row>
    <row r="349" spans="1:46" ht="15" customHeight="1" x14ac:dyDescent="0.2">
      <c r="A349" s="1" t="s">
        <v>336</v>
      </c>
      <c r="B349" s="1">
        <v>21</v>
      </c>
      <c r="C349" s="1">
        <v>307259</v>
      </c>
      <c r="D349" s="1">
        <v>100.441162109375</v>
      </c>
      <c r="E349" s="1" t="s">
        <v>76</v>
      </c>
      <c r="F349" s="1" t="s">
        <v>319</v>
      </c>
      <c r="G349" s="1" t="s">
        <v>324</v>
      </c>
      <c r="H349" s="1" t="s">
        <v>322</v>
      </c>
      <c r="K349" s="1">
        <v>9</v>
      </c>
      <c r="L349" s="1">
        <v>4</v>
      </c>
      <c r="M349" s="1">
        <v>1</v>
      </c>
      <c r="N349" s="1">
        <v>1</v>
      </c>
      <c r="O349" s="1">
        <v>0</v>
      </c>
      <c r="P349" s="1">
        <v>0</v>
      </c>
      <c r="Q349" s="1">
        <v>3</v>
      </c>
      <c r="R349" s="1">
        <v>0</v>
      </c>
      <c r="S349" s="1">
        <v>121.6</v>
      </c>
      <c r="T349" s="1">
        <v>1064</v>
      </c>
      <c r="U349" s="1">
        <v>152</v>
      </c>
      <c r="V349" s="1">
        <v>0</v>
      </c>
      <c r="W349" s="1">
        <v>1</v>
      </c>
      <c r="X349" s="1">
        <v>0</v>
      </c>
      <c r="Y349" s="1">
        <v>41450</v>
      </c>
      <c r="Z349" s="1">
        <v>23150</v>
      </c>
      <c r="AA349" s="1">
        <v>23000</v>
      </c>
      <c r="AB349" s="1">
        <v>30050</v>
      </c>
      <c r="AC349" s="1">
        <v>8</v>
      </c>
      <c r="AD349" s="1">
        <v>6</v>
      </c>
      <c r="AE349" s="1">
        <v>4</v>
      </c>
      <c r="AF349" s="1">
        <v>1</v>
      </c>
      <c r="AG349" s="1">
        <v>2</v>
      </c>
      <c r="AH349" s="1">
        <v>2</v>
      </c>
      <c r="AI349" s="30" t="str">
        <f>VLOOKUP(A349,General!B:AT,19,FALSE)</f>
        <v>G2 Esports</v>
      </c>
      <c r="AJ349" s="1">
        <f>IF(VLOOKUP(A349,General!B:AT,11,FALSE)=E349,1,0)</f>
        <v>1</v>
      </c>
      <c r="AK349" s="1">
        <f t="shared" si="32"/>
        <v>1</v>
      </c>
      <c r="AL349" s="1">
        <f t="shared" si="33"/>
        <v>0</v>
      </c>
      <c r="AM349" s="1">
        <f t="shared" si="34"/>
        <v>18450</v>
      </c>
      <c r="AN349" s="1">
        <f t="shared" si="35"/>
        <v>-6900</v>
      </c>
      <c r="AO349" s="1">
        <f t="shared" si="30"/>
        <v>0</v>
      </c>
      <c r="AP349" s="1">
        <f t="shared" si="31"/>
        <v>0</v>
      </c>
      <c r="AQ349" s="1">
        <f>IF(IF(Y349&gt;AA349,VLOOKUP(A349,General!B:AT,11,FALSE),VLOOKUP(A349,General!B:AT,12,FALSE))=AI349,1,0)</f>
        <v>0</v>
      </c>
      <c r="AR349" s="1">
        <f>IF(VLOOKUP(A349,General!B:AT,11,FALSE)=E349,Y349-AA349,AA349-Y349)</f>
        <v>18450</v>
      </c>
      <c r="AS349" s="1">
        <f>IF(IF(Z349&gt;AB349,VLOOKUP(A349,General!B:AT,11,FALSE),VLOOKUP(A349,General!B:AT,12,FALSE))=AI349,1,0)</f>
        <v>1</v>
      </c>
      <c r="AT349" s="1">
        <f>IF(VLOOKUP(A349,General!B:AT,11,FALSE)=E349,Z349-AB349,AB349-Z349)</f>
        <v>-6900</v>
      </c>
    </row>
    <row r="350" spans="1:46" ht="15" customHeight="1" x14ac:dyDescent="0.2">
      <c r="A350" s="1" t="s">
        <v>336</v>
      </c>
      <c r="B350" s="1">
        <v>22</v>
      </c>
      <c r="C350" s="1">
        <v>320122</v>
      </c>
      <c r="D350" s="1">
        <v>125.907470703125</v>
      </c>
      <c r="E350" s="1" t="s">
        <v>75</v>
      </c>
      <c r="F350" s="1" t="s">
        <v>315</v>
      </c>
      <c r="G350" s="1" t="s">
        <v>316</v>
      </c>
      <c r="H350" s="1" t="s">
        <v>322</v>
      </c>
      <c r="K350" s="1">
        <v>6</v>
      </c>
      <c r="L350" s="1">
        <v>4</v>
      </c>
      <c r="M350" s="1">
        <v>1</v>
      </c>
      <c r="N350" s="1">
        <v>0</v>
      </c>
      <c r="O350" s="1">
        <v>0</v>
      </c>
      <c r="P350" s="1">
        <v>0</v>
      </c>
      <c r="Q350" s="1">
        <v>2</v>
      </c>
      <c r="R350" s="1">
        <v>0</v>
      </c>
      <c r="S350" s="1">
        <v>102.8</v>
      </c>
      <c r="T350" s="1">
        <v>909</v>
      </c>
      <c r="U350" s="1">
        <v>119</v>
      </c>
      <c r="V350" s="1">
        <v>0</v>
      </c>
      <c r="W350" s="1">
        <v>0</v>
      </c>
      <c r="X350" s="1">
        <v>0</v>
      </c>
      <c r="Y350" s="1">
        <v>34000</v>
      </c>
      <c r="Z350" s="1">
        <v>23850</v>
      </c>
      <c r="AA350" s="1">
        <v>18700</v>
      </c>
      <c r="AB350" s="1">
        <v>29350</v>
      </c>
      <c r="AC350" s="1">
        <v>3</v>
      </c>
      <c r="AD350" s="1">
        <v>9</v>
      </c>
      <c r="AE350" s="1">
        <v>4</v>
      </c>
      <c r="AF350" s="1">
        <v>1</v>
      </c>
      <c r="AG350" s="1">
        <v>2</v>
      </c>
      <c r="AH350" s="1">
        <v>5</v>
      </c>
      <c r="AI350" s="30" t="str">
        <f>VLOOKUP(A350,General!B:AT,19,FALSE)</f>
        <v>G2 Esports</v>
      </c>
      <c r="AJ350" s="1">
        <f>IF(VLOOKUP(A350,General!B:AT,11,FALSE)=E350,1,0)</f>
        <v>0</v>
      </c>
      <c r="AK350" s="1">
        <f t="shared" si="32"/>
        <v>1</v>
      </c>
      <c r="AL350" s="1">
        <f t="shared" si="33"/>
        <v>0</v>
      </c>
      <c r="AM350" s="1">
        <f t="shared" si="34"/>
        <v>15300</v>
      </c>
      <c r="AN350" s="1">
        <f t="shared" si="35"/>
        <v>-5500</v>
      </c>
      <c r="AO350" s="1">
        <f t="shared" si="30"/>
        <v>1</v>
      </c>
      <c r="AP350" s="1">
        <f t="shared" si="31"/>
        <v>1</v>
      </c>
      <c r="AQ350" s="1">
        <f>IF(IF(Y350&gt;AA350,VLOOKUP(A350,General!B:AT,11,FALSE),VLOOKUP(A350,General!B:AT,12,FALSE))=AI350,1,0)</f>
        <v>0</v>
      </c>
      <c r="AR350" s="1">
        <f>IF(VLOOKUP(A350,General!B:AT,11,FALSE)=E350,Y350-AA350,AA350-Y350)</f>
        <v>-15300</v>
      </c>
      <c r="AS350" s="1">
        <f>IF(IF(Z350&gt;AB350,VLOOKUP(A350,General!B:AT,11,FALSE),VLOOKUP(A350,General!B:AT,12,FALSE))=AI350,1,0)</f>
        <v>1</v>
      </c>
      <c r="AT350" s="1">
        <f>IF(VLOOKUP(A350,General!B:AT,11,FALSE)=E350,Z350-AB350,AB350-Z350)</f>
        <v>5500</v>
      </c>
    </row>
    <row r="351" spans="1:46" ht="15" customHeight="1" x14ac:dyDescent="0.2">
      <c r="A351" s="1" t="s">
        <v>336</v>
      </c>
      <c r="B351" s="1">
        <v>23</v>
      </c>
      <c r="C351" s="1">
        <v>336241</v>
      </c>
      <c r="D351" s="1">
        <v>84.308349609375</v>
      </c>
      <c r="E351" s="1" t="s">
        <v>75</v>
      </c>
      <c r="F351" s="1" t="s">
        <v>315</v>
      </c>
      <c r="G351" s="1" t="s">
        <v>316</v>
      </c>
      <c r="H351" s="1" t="s">
        <v>320</v>
      </c>
      <c r="I351" s="1" t="s">
        <v>315</v>
      </c>
      <c r="J351" s="1" t="s">
        <v>75</v>
      </c>
      <c r="K351" s="1">
        <v>6</v>
      </c>
      <c r="L351" s="1">
        <v>2</v>
      </c>
      <c r="M351" s="1">
        <v>2</v>
      </c>
      <c r="N351" s="1">
        <v>0</v>
      </c>
      <c r="O351" s="1">
        <v>0</v>
      </c>
      <c r="P351" s="1">
        <v>0</v>
      </c>
      <c r="Q351" s="1">
        <v>1</v>
      </c>
      <c r="R351" s="1">
        <v>0</v>
      </c>
      <c r="S351" s="1">
        <v>96.8</v>
      </c>
      <c r="T351" s="1">
        <v>891</v>
      </c>
      <c r="U351" s="1">
        <v>77</v>
      </c>
      <c r="V351" s="1">
        <v>0</v>
      </c>
      <c r="W351" s="1">
        <v>0</v>
      </c>
      <c r="X351" s="1">
        <v>0</v>
      </c>
      <c r="Y351" s="1">
        <v>23200</v>
      </c>
      <c r="Z351" s="1">
        <v>8450</v>
      </c>
      <c r="AA351" s="1">
        <v>9200</v>
      </c>
      <c r="AB351" s="1">
        <v>31550</v>
      </c>
      <c r="AC351" s="1">
        <v>7</v>
      </c>
      <c r="AD351" s="1">
        <v>7</v>
      </c>
      <c r="AE351" s="1">
        <v>3</v>
      </c>
      <c r="AF351" s="1">
        <v>1</v>
      </c>
      <c r="AG351" s="1">
        <v>0</v>
      </c>
      <c r="AH351" s="1">
        <v>5</v>
      </c>
      <c r="AI351" s="30" t="str">
        <f>VLOOKUP(A351,General!B:AT,19,FALSE)</f>
        <v>G2 Esports</v>
      </c>
      <c r="AJ351" s="1">
        <f>IF(VLOOKUP(A351,General!B:AT,11,FALSE)=E351,1,0)</f>
        <v>0</v>
      </c>
      <c r="AK351" s="1">
        <f t="shared" si="32"/>
        <v>1</v>
      </c>
      <c r="AL351" s="1">
        <f t="shared" si="33"/>
        <v>0</v>
      </c>
      <c r="AM351" s="1">
        <f t="shared" si="34"/>
        <v>14000</v>
      </c>
      <c r="AN351" s="1">
        <f t="shared" si="35"/>
        <v>-23100</v>
      </c>
      <c r="AO351" s="1">
        <f t="shared" si="30"/>
        <v>1</v>
      </c>
      <c r="AP351" s="1">
        <f t="shared" si="31"/>
        <v>1</v>
      </c>
      <c r="AQ351" s="1">
        <f>IF(IF(Y351&gt;AA351,VLOOKUP(A351,General!B:AT,11,FALSE),VLOOKUP(A351,General!B:AT,12,FALSE))=AI351,1,0)</f>
        <v>0</v>
      </c>
      <c r="AR351" s="1">
        <f>IF(VLOOKUP(A351,General!B:AT,11,FALSE)=E351,Y351-AA351,AA351-Y351)</f>
        <v>-14000</v>
      </c>
      <c r="AS351" s="1">
        <f>IF(IF(Z351&gt;AB351,VLOOKUP(A351,General!B:AT,11,FALSE),VLOOKUP(A351,General!B:AT,12,FALSE))=AI351,1,0)</f>
        <v>1</v>
      </c>
      <c r="AT351" s="1">
        <f>IF(VLOOKUP(A351,General!B:AT,11,FALSE)=E351,Z351-AB351,AB351-Z351)</f>
        <v>23100</v>
      </c>
    </row>
    <row r="352" spans="1:46" ht="15" customHeight="1" x14ac:dyDescent="0.2">
      <c r="A352" s="1" t="s">
        <v>336</v>
      </c>
      <c r="B352" s="1">
        <v>24</v>
      </c>
      <c r="C352" s="1">
        <v>347038</v>
      </c>
      <c r="D352" s="1">
        <v>105.3623046875</v>
      </c>
      <c r="E352" s="1" t="s">
        <v>75</v>
      </c>
      <c r="F352" s="1" t="s">
        <v>315</v>
      </c>
      <c r="G352" s="1" t="s">
        <v>316</v>
      </c>
      <c r="H352" s="1" t="s">
        <v>320</v>
      </c>
      <c r="I352" s="1" t="s">
        <v>315</v>
      </c>
      <c r="J352" s="1" t="s">
        <v>75</v>
      </c>
      <c r="K352" s="1">
        <v>5</v>
      </c>
      <c r="L352" s="1">
        <v>1</v>
      </c>
      <c r="M352" s="1">
        <v>2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66.7</v>
      </c>
      <c r="T352" s="1">
        <v>665</v>
      </c>
      <c r="U352" s="1">
        <v>2</v>
      </c>
      <c r="V352" s="1">
        <v>0</v>
      </c>
      <c r="W352" s="1">
        <v>0</v>
      </c>
      <c r="X352" s="1">
        <v>0</v>
      </c>
      <c r="Y352" s="1">
        <v>27950</v>
      </c>
      <c r="Z352" s="1">
        <v>1300</v>
      </c>
      <c r="AA352" s="1">
        <v>10550</v>
      </c>
      <c r="AB352" s="1">
        <v>31450</v>
      </c>
      <c r="AC352" s="1">
        <v>2</v>
      </c>
      <c r="AD352" s="1">
        <v>4</v>
      </c>
      <c r="AE352" s="1">
        <v>4</v>
      </c>
      <c r="AF352" s="1">
        <v>0</v>
      </c>
      <c r="AG352" s="1">
        <v>1</v>
      </c>
      <c r="AH352" s="1">
        <v>4</v>
      </c>
      <c r="AI352" s="30" t="str">
        <f>VLOOKUP(A352,General!B:AT,19,FALSE)</f>
        <v>G2 Esports</v>
      </c>
      <c r="AJ352" s="1">
        <f>IF(VLOOKUP(A352,General!B:AT,11,FALSE)=E352,1,0)</f>
        <v>0</v>
      </c>
      <c r="AK352" s="1">
        <f t="shared" si="32"/>
        <v>1</v>
      </c>
      <c r="AL352" s="1">
        <f t="shared" si="33"/>
        <v>0</v>
      </c>
      <c r="AM352" s="1">
        <f t="shared" si="34"/>
        <v>17400</v>
      </c>
      <c r="AN352" s="1">
        <f t="shared" si="35"/>
        <v>-30150</v>
      </c>
      <c r="AO352" s="1">
        <f t="shared" si="30"/>
        <v>1</v>
      </c>
      <c r="AP352" s="1">
        <f t="shared" si="31"/>
        <v>1</v>
      </c>
      <c r="AQ352" s="1">
        <f>IF(IF(Y352&gt;AA352,VLOOKUP(A352,General!B:AT,11,FALSE),VLOOKUP(A352,General!B:AT,12,FALSE))=AI352,1,0)</f>
        <v>0</v>
      </c>
      <c r="AR352" s="1">
        <f>IF(VLOOKUP(A352,General!B:AT,11,FALSE)=E352,Y352-AA352,AA352-Y352)</f>
        <v>-17400</v>
      </c>
      <c r="AS352" s="1">
        <f>IF(IF(Z352&gt;AB352,VLOOKUP(A352,General!B:AT,11,FALSE),VLOOKUP(A352,General!B:AT,12,FALSE))=AI352,1,0)</f>
        <v>1</v>
      </c>
      <c r="AT352" s="1">
        <f>IF(VLOOKUP(A352,General!B:AT,11,FALSE)=E352,Z352-AB352,AB352-Z352)</f>
        <v>30150</v>
      </c>
    </row>
    <row r="353" spans="1:46" ht="15" customHeight="1" x14ac:dyDescent="0.2">
      <c r="A353" s="1" t="s">
        <v>336</v>
      </c>
      <c r="B353" s="1">
        <v>25</v>
      </c>
      <c r="C353" s="1">
        <v>360522</v>
      </c>
      <c r="D353" s="1">
        <v>144.230712890625</v>
      </c>
      <c r="E353" s="1" t="s">
        <v>75</v>
      </c>
      <c r="F353" s="1" t="s">
        <v>315</v>
      </c>
      <c r="G353" s="1" t="s">
        <v>321</v>
      </c>
      <c r="H353" s="1" t="s">
        <v>322</v>
      </c>
      <c r="K353" s="1">
        <v>8</v>
      </c>
      <c r="L353" s="1">
        <v>2</v>
      </c>
      <c r="M353" s="1">
        <v>3</v>
      </c>
      <c r="N353" s="1">
        <v>0</v>
      </c>
      <c r="O353" s="1">
        <v>0</v>
      </c>
      <c r="P353" s="1">
        <v>0</v>
      </c>
      <c r="Q353" s="1">
        <v>2</v>
      </c>
      <c r="R353" s="1">
        <v>0</v>
      </c>
      <c r="S353" s="1">
        <v>129.4</v>
      </c>
      <c r="T353" s="1">
        <v>1123</v>
      </c>
      <c r="U353" s="1">
        <v>171</v>
      </c>
      <c r="V353" s="1">
        <v>0</v>
      </c>
      <c r="W353" s="1">
        <v>1</v>
      </c>
      <c r="X353" s="1">
        <v>1</v>
      </c>
      <c r="Y353" s="1">
        <v>36400</v>
      </c>
      <c r="Z353" s="1">
        <v>22150</v>
      </c>
      <c r="AA353" s="1">
        <v>21650</v>
      </c>
      <c r="AB353" s="1">
        <v>32150</v>
      </c>
      <c r="AC353" s="1">
        <v>11</v>
      </c>
      <c r="AD353" s="1">
        <v>8</v>
      </c>
      <c r="AE353" s="1">
        <v>4</v>
      </c>
      <c r="AF353" s="1">
        <v>1</v>
      </c>
      <c r="AG353" s="1">
        <v>0</v>
      </c>
      <c r="AH353" s="1">
        <v>5</v>
      </c>
      <c r="AI353" s="30" t="str">
        <f>VLOOKUP(A353,General!B:AT,19,FALSE)</f>
        <v>G2 Esports</v>
      </c>
      <c r="AJ353" s="1">
        <f>IF(VLOOKUP(A353,General!B:AT,11,FALSE)=E353,1,0)</f>
        <v>0</v>
      </c>
      <c r="AK353" s="1">
        <f t="shared" si="32"/>
        <v>1</v>
      </c>
      <c r="AL353" s="1">
        <f t="shared" si="33"/>
        <v>0</v>
      </c>
      <c r="AM353" s="1">
        <f t="shared" si="34"/>
        <v>14750</v>
      </c>
      <c r="AN353" s="1">
        <f t="shared" si="35"/>
        <v>-10000</v>
      </c>
      <c r="AO353" s="1">
        <f t="shared" si="30"/>
        <v>1</v>
      </c>
      <c r="AP353" s="1">
        <f t="shared" si="31"/>
        <v>1</v>
      </c>
      <c r="AQ353" s="1">
        <f>IF(IF(Y353&gt;AA353,VLOOKUP(A353,General!B:AT,11,FALSE),VLOOKUP(A353,General!B:AT,12,FALSE))=AI353,1,0)</f>
        <v>0</v>
      </c>
      <c r="AR353" s="1">
        <f>IF(VLOOKUP(A353,General!B:AT,11,FALSE)=E353,Y353-AA353,AA353-Y353)</f>
        <v>-14750</v>
      </c>
      <c r="AS353" s="1">
        <f>IF(IF(Z353&gt;AB353,VLOOKUP(A353,General!B:AT,11,FALSE),VLOOKUP(A353,General!B:AT,12,FALSE))=AI353,1,0)</f>
        <v>1</v>
      </c>
      <c r="AT353" s="1">
        <f>IF(VLOOKUP(A353,General!B:AT,11,FALSE)=E353,Z353-AB353,AB353-Z353)</f>
        <v>10000</v>
      </c>
    </row>
    <row r="354" spans="1:46" x14ac:dyDescent="0.2">
      <c r="A354" s="1" t="s">
        <v>337</v>
      </c>
      <c r="B354" s="1">
        <v>1</v>
      </c>
      <c r="C354" s="1">
        <v>2689</v>
      </c>
      <c r="D354" s="1">
        <v>155.09658813476599</v>
      </c>
      <c r="E354" s="1" t="s">
        <v>76</v>
      </c>
      <c r="F354" s="1" t="s">
        <v>319</v>
      </c>
      <c r="G354" s="1" t="s">
        <v>324</v>
      </c>
      <c r="H354" s="1" t="s">
        <v>317</v>
      </c>
      <c r="K354" s="1">
        <v>8</v>
      </c>
      <c r="L354" s="1">
        <v>4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136.5</v>
      </c>
      <c r="T354" s="1">
        <v>803</v>
      </c>
      <c r="U354" s="1">
        <v>125</v>
      </c>
      <c r="V354" s="1">
        <v>0</v>
      </c>
      <c r="W354" s="1">
        <v>1</v>
      </c>
      <c r="X354" s="1">
        <v>0</v>
      </c>
      <c r="Y354" s="1">
        <v>4000</v>
      </c>
      <c r="Z354" s="1">
        <v>4300</v>
      </c>
      <c r="AA354" s="1">
        <v>4000</v>
      </c>
      <c r="AB354" s="1">
        <v>3750</v>
      </c>
      <c r="AC354" s="1">
        <v>0</v>
      </c>
      <c r="AD354" s="1">
        <v>0</v>
      </c>
      <c r="AE354" s="1">
        <v>0</v>
      </c>
      <c r="AF354" s="1">
        <v>1</v>
      </c>
      <c r="AG354" s="1">
        <v>0</v>
      </c>
      <c r="AH354" s="1">
        <v>0</v>
      </c>
      <c r="AI354" s="30" t="str">
        <f>VLOOKUP(A354,General!B:AT,19,FALSE)</f>
        <v>Virtus.Pro</v>
      </c>
      <c r="AJ354" s="1">
        <f>IF(VLOOKUP(A354,General!B:AT,11,FALSE)=E354,1,0)</f>
        <v>0</v>
      </c>
      <c r="AK354" s="1">
        <f t="shared" si="32"/>
        <v>0</v>
      </c>
      <c r="AL354" s="1">
        <f t="shared" si="33"/>
        <v>1</v>
      </c>
      <c r="AM354" s="1">
        <f t="shared" si="34"/>
        <v>0</v>
      </c>
      <c r="AN354" s="1">
        <f t="shared" si="35"/>
        <v>550</v>
      </c>
      <c r="AO354" s="1">
        <f t="shared" si="30"/>
        <v>1</v>
      </c>
      <c r="AP354" s="1">
        <f t="shared" si="31"/>
        <v>0</v>
      </c>
      <c r="AQ354" s="1">
        <f>IF(IF(Y354&gt;AA354,VLOOKUP(A354,General!B:AT,11,FALSE),VLOOKUP(A354,General!B:AT,12,FALSE))=AI354,1,0)</f>
        <v>1</v>
      </c>
      <c r="AR354" s="1">
        <f>IF(VLOOKUP(A354,General!B:AT,11,FALSE)=E354,Y354-AA354,AA354-Y354)</f>
        <v>0</v>
      </c>
      <c r="AS354" s="1">
        <f>IF(IF(Z354&gt;AB354,VLOOKUP(A354,General!B:AT,11,FALSE),VLOOKUP(A354,General!B:AT,12,FALSE))=AI354,1,0)</f>
        <v>0</v>
      </c>
      <c r="AT354" s="1">
        <f>IF(VLOOKUP(A354,General!B:AT,11,FALSE)=E354,Z354-AB354,AB354-Z354)</f>
        <v>-550</v>
      </c>
    </row>
    <row r="355" spans="1:46" ht="15" customHeight="1" x14ac:dyDescent="0.2">
      <c r="A355" s="1" t="s">
        <v>337</v>
      </c>
      <c r="B355" s="1">
        <v>2</v>
      </c>
      <c r="C355" s="1">
        <v>22520</v>
      </c>
      <c r="D355" s="1">
        <v>121.49755859375</v>
      </c>
      <c r="E355" s="1" t="s">
        <v>76</v>
      </c>
      <c r="F355" s="1" t="s">
        <v>319</v>
      </c>
      <c r="G355" s="1" t="s">
        <v>324</v>
      </c>
      <c r="H355" s="1" t="s">
        <v>320</v>
      </c>
      <c r="I355" s="1" t="s">
        <v>315</v>
      </c>
      <c r="J355" s="1" t="s">
        <v>75</v>
      </c>
      <c r="K355" s="1">
        <v>5</v>
      </c>
      <c r="L355" s="1">
        <v>5</v>
      </c>
      <c r="M355" s="1">
        <v>0</v>
      </c>
      <c r="N355" s="1">
        <v>0</v>
      </c>
      <c r="O355" s="1">
        <v>0</v>
      </c>
      <c r="P355" s="1">
        <v>0</v>
      </c>
      <c r="Q355" s="1">
        <v>1</v>
      </c>
      <c r="R355" s="1">
        <v>0</v>
      </c>
      <c r="S355" s="1">
        <v>99.7</v>
      </c>
      <c r="T355" s="1">
        <v>872</v>
      </c>
      <c r="U355" s="1">
        <v>66</v>
      </c>
      <c r="V355" s="1">
        <v>1</v>
      </c>
      <c r="W355" s="1">
        <v>1</v>
      </c>
      <c r="X355" s="1">
        <v>0</v>
      </c>
      <c r="Y355" s="1">
        <v>8600</v>
      </c>
      <c r="Z355" s="1">
        <v>6050</v>
      </c>
      <c r="AA355" s="1">
        <v>19300</v>
      </c>
      <c r="AB355" s="1">
        <v>20100</v>
      </c>
      <c r="AC355" s="1">
        <v>6</v>
      </c>
      <c r="AD355" s="1">
        <v>3</v>
      </c>
      <c r="AE355" s="1">
        <v>3</v>
      </c>
      <c r="AF355" s="1">
        <v>2</v>
      </c>
      <c r="AG355" s="1">
        <v>1</v>
      </c>
      <c r="AH355" s="1">
        <v>0</v>
      </c>
      <c r="AI355" s="30" t="str">
        <f>VLOOKUP(A355,General!B:AT,19,FALSE)</f>
        <v>Virtus.Pro</v>
      </c>
      <c r="AJ355" s="1">
        <f>IF(VLOOKUP(A355,General!B:AT,11,FALSE)=E355,1,0)</f>
        <v>0</v>
      </c>
      <c r="AK355" s="1">
        <f t="shared" si="32"/>
        <v>0</v>
      </c>
      <c r="AL355" s="1">
        <f t="shared" si="33"/>
        <v>0</v>
      </c>
      <c r="AM355" s="1">
        <f t="shared" si="34"/>
        <v>-10700</v>
      </c>
      <c r="AN355" s="1">
        <f t="shared" si="35"/>
        <v>-14050</v>
      </c>
      <c r="AO355" s="1">
        <f t="shared" si="30"/>
        <v>1</v>
      </c>
      <c r="AP355" s="1">
        <f t="shared" si="31"/>
        <v>0</v>
      </c>
      <c r="AQ355" s="1">
        <f>IF(IF(Y355&gt;AA355,VLOOKUP(A355,General!B:AT,11,FALSE),VLOOKUP(A355,General!B:AT,12,FALSE))=AI355,1,0)</f>
        <v>1</v>
      </c>
      <c r="AR355" s="1">
        <f>IF(VLOOKUP(A355,General!B:AT,11,FALSE)=E355,Y355-AA355,AA355-Y355)</f>
        <v>10700</v>
      </c>
      <c r="AS355" s="1">
        <f>IF(IF(Z355&gt;AB355,VLOOKUP(A355,General!B:AT,11,FALSE),VLOOKUP(A355,General!B:AT,12,FALSE))=AI355,1,0)</f>
        <v>1</v>
      </c>
      <c r="AT355" s="1">
        <f>IF(VLOOKUP(A355,General!B:AT,11,FALSE)=E355,Z355-AB355,AB355-Z355)</f>
        <v>14050</v>
      </c>
    </row>
    <row r="356" spans="1:46" ht="15" customHeight="1" x14ac:dyDescent="0.2">
      <c r="A356" s="1" t="s">
        <v>337</v>
      </c>
      <c r="B356" s="1">
        <v>3</v>
      </c>
      <c r="C356" s="1">
        <v>38039</v>
      </c>
      <c r="D356" s="1">
        <v>68.366394042968807</v>
      </c>
      <c r="E356" s="1" t="s">
        <v>76</v>
      </c>
      <c r="F356" s="1" t="s">
        <v>319</v>
      </c>
      <c r="G356" s="1" t="s">
        <v>324</v>
      </c>
      <c r="H356" s="1" t="s">
        <v>320</v>
      </c>
      <c r="I356" s="1" t="s">
        <v>315</v>
      </c>
      <c r="J356" s="1" t="s">
        <v>75</v>
      </c>
      <c r="K356" s="1">
        <v>8</v>
      </c>
      <c r="L356" s="1">
        <v>4</v>
      </c>
      <c r="M356" s="1">
        <v>2</v>
      </c>
      <c r="N356" s="1">
        <v>0</v>
      </c>
      <c r="O356" s="1">
        <v>0</v>
      </c>
      <c r="P356" s="1">
        <v>0</v>
      </c>
      <c r="Q356" s="1">
        <v>2</v>
      </c>
      <c r="R356" s="1">
        <v>0</v>
      </c>
      <c r="S356" s="1">
        <v>111.5</v>
      </c>
      <c r="T356" s="1">
        <v>1012</v>
      </c>
      <c r="U356" s="1">
        <v>103</v>
      </c>
      <c r="V356" s="1">
        <v>0</v>
      </c>
      <c r="W356" s="1">
        <v>0</v>
      </c>
      <c r="X356" s="1">
        <v>0</v>
      </c>
      <c r="Y356" s="1">
        <v>12050</v>
      </c>
      <c r="Z356" s="1">
        <v>4300</v>
      </c>
      <c r="AA356" s="1">
        <v>19300</v>
      </c>
      <c r="AB356" s="1">
        <v>24550</v>
      </c>
      <c r="AC356" s="1">
        <v>2</v>
      </c>
      <c r="AD356" s="1">
        <v>1</v>
      </c>
      <c r="AE356" s="1">
        <v>1</v>
      </c>
      <c r="AF356" s="1">
        <v>1</v>
      </c>
      <c r="AG356" s="1">
        <v>1</v>
      </c>
      <c r="AH356" s="1">
        <v>0</v>
      </c>
      <c r="AI356" s="30" t="str">
        <f>VLOOKUP(A356,General!B:AT,19,FALSE)</f>
        <v>Virtus.Pro</v>
      </c>
      <c r="AJ356" s="1">
        <f>IF(VLOOKUP(A356,General!B:AT,11,FALSE)=E356,1,0)</f>
        <v>0</v>
      </c>
      <c r="AK356" s="1">
        <f t="shared" si="32"/>
        <v>0</v>
      </c>
      <c r="AL356" s="1">
        <f t="shared" si="33"/>
        <v>0</v>
      </c>
      <c r="AM356" s="1">
        <f t="shared" si="34"/>
        <v>-7250</v>
      </c>
      <c r="AN356" s="1">
        <f t="shared" si="35"/>
        <v>-20250</v>
      </c>
      <c r="AO356" s="1">
        <f t="shared" si="30"/>
        <v>1</v>
      </c>
      <c r="AP356" s="1">
        <f t="shared" si="31"/>
        <v>0</v>
      </c>
      <c r="AQ356" s="1">
        <f>IF(IF(Y356&gt;AA356,VLOOKUP(A356,General!B:AT,11,FALSE),VLOOKUP(A356,General!B:AT,12,FALSE))=AI356,1,0)</f>
        <v>1</v>
      </c>
      <c r="AR356" s="1">
        <f>IF(VLOOKUP(A356,General!B:AT,11,FALSE)=E356,Y356-AA356,AA356-Y356)</f>
        <v>7250</v>
      </c>
      <c r="AS356" s="1">
        <f>IF(IF(Z356&gt;AB356,VLOOKUP(A356,General!B:AT,11,FALSE),VLOOKUP(A356,General!B:AT,12,FALSE))=AI356,1,0)</f>
        <v>1</v>
      </c>
      <c r="AT356" s="1">
        <f>IF(VLOOKUP(A356,General!B:AT,11,FALSE)=E356,Z356-AB356,AB356-Z356)</f>
        <v>20250</v>
      </c>
    </row>
    <row r="357" spans="1:46" ht="15" customHeight="1" x14ac:dyDescent="0.2">
      <c r="A357" s="1" t="s">
        <v>337</v>
      </c>
      <c r="B357" s="1">
        <v>4</v>
      </c>
      <c r="C357" s="1">
        <v>46781</v>
      </c>
      <c r="D357" s="1">
        <v>155.37100219726599</v>
      </c>
      <c r="E357" s="1" t="s">
        <v>75</v>
      </c>
      <c r="F357" s="1" t="s">
        <v>315</v>
      </c>
      <c r="G357" s="1" t="s">
        <v>321</v>
      </c>
      <c r="H357" s="1" t="s">
        <v>322</v>
      </c>
      <c r="K357" s="1">
        <v>8</v>
      </c>
      <c r="L357" s="1">
        <v>2</v>
      </c>
      <c r="M357" s="1">
        <v>3</v>
      </c>
      <c r="N357" s="1">
        <v>0</v>
      </c>
      <c r="O357" s="1">
        <v>0</v>
      </c>
      <c r="P357" s="1">
        <v>0</v>
      </c>
      <c r="Q357" s="1">
        <v>2</v>
      </c>
      <c r="R357" s="1">
        <v>0</v>
      </c>
      <c r="S357" s="1">
        <v>122.4</v>
      </c>
      <c r="T357" s="1">
        <v>1066</v>
      </c>
      <c r="U357" s="1">
        <v>158</v>
      </c>
      <c r="V357" s="1">
        <v>0</v>
      </c>
      <c r="W357" s="1">
        <v>1</v>
      </c>
      <c r="X357" s="1">
        <v>1</v>
      </c>
      <c r="Y357" s="1">
        <v>23550</v>
      </c>
      <c r="Z357" s="1">
        <v>24100</v>
      </c>
      <c r="AA357" s="1">
        <v>24900</v>
      </c>
      <c r="AB357" s="1">
        <v>26800</v>
      </c>
      <c r="AC357" s="1">
        <v>9</v>
      </c>
      <c r="AD357" s="1">
        <v>9</v>
      </c>
      <c r="AE357" s="1">
        <v>3</v>
      </c>
      <c r="AF357" s="1">
        <v>1</v>
      </c>
      <c r="AG357" s="1">
        <v>3</v>
      </c>
      <c r="AH357" s="1">
        <v>1</v>
      </c>
      <c r="AI357" s="30" t="str">
        <f>VLOOKUP(A357,General!B:AT,19,FALSE)</f>
        <v>Virtus.Pro</v>
      </c>
      <c r="AJ357" s="1">
        <f>IF(VLOOKUP(A357,General!B:AT,11,FALSE)=E357,1,0)</f>
        <v>1</v>
      </c>
      <c r="AK357" s="1">
        <f t="shared" si="32"/>
        <v>0</v>
      </c>
      <c r="AL357" s="1">
        <f t="shared" si="33"/>
        <v>0</v>
      </c>
      <c r="AM357" s="1">
        <f t="shared" si="34"/>
        <v>-1350</v>
      </c>
      <c r="AN357" s="1">
        <f t="shared" si="35"/>
        <v>-2700</v>
      </c>
      <c r="AO357" s="1">
        <f t="shared" si="30"/>
        <v>0</v>
      </c>
      <c r="AP357" s="1">
        <f t="shared" si="31"/>
        <v>1</v>
      </c>
      <c r="AQ357" s="1">
        <f>IF(IF(Y357&gt;AA357,VLOOKUP(A357,General!B:AT,11,FALSE),VLOOKUP(A357,General!B:AT,12,FALSE))=AI357,1,0)</f>
        <v>1</v>
      </c>
      <c r="AR357" s="1">
        <f>IF(VLOOKUP(A357,General!B:AT,11,FALSE)=E357,Y357-AA357,AA357-Y357)</f>
        <v>-1350</v>
      </c>
      <c r="AS357" s="1">
        <f>IF(IF(Z357&gt;AB357,VLOOKUP(A357,General!B:AT,11,FALSE),VLOOKUP(A357,General!B:AT,12,FALSE))=AI357,1,0)</f>
        <v>1</v>
      </c>
      <c r="AT357" s="1">
        <f>IF(VLOOKUP(A357,General!B:AT,11,FALSE)=E357,Z357-AB357,AB357-Z357)</f>
        <v>-2700</v>
      </c>
    </row>
    <row r="358" spans="1:46" ht="15" customHeight="1" x14ac:dyDescent="0.2">
      <c r="A358" s="1" t="s">
        <v>337</v>
      </c>
      <c r="B358" s="1">
        <v>5</v>
      </c>
      <c r="C358" s="1">
        <v>66634</v>
      </c>
      <c r="D358" s="1">
        <v>100.03656005859401</v>
      </c>
      <c r="E358" s="1" t="s">
        <v>75</v>
      </c>
      <c r="F358" s="1" t="s">
        <v>315</v>
      </c>
      <c r="G358" s="1" t="s">
        <v>316</v>
      </c>
      <c r="H358" s="1" t="s">
        <v>322</v>
      </c>
      <c r="K358" s="1">
        <v>6</v>
      </c>
      <c r="L358" s="1">
        <v>2</v>
      </c>
      <c r="M358" s="1">
        <v>2</v>
      </c>
      <c r="N358" s="1">
        <v>0</v>
      </c>
      <c r="O358" s="1">
        <v>0</v>
      </c>
      <c r="P358" s="1">
        <v>0</v>
      </c>
      <c r="Q358" s="1">
        <v>2</v>
      </c>
      <c r="R358" s="1">
        <v>0</v>
      </c>
      <c r="S358" s="1">
        <v>100.7</v>
      </c>
      <c r="T358" s="1">
        <v>907</v>
      </c>
      <c r="U358" s="1">
        <v>91</v>
      </c>
      <c r="V358" s="1">
        <v>0</v>
      </c>
      <c r="W358" s="1">
        <v>0</v>
      </c>
      <c r="X358" s="1">
        <v>0</v>
      </c>
      <c r="Y358" s="1">
        <v>19750</v>
      </c>
      <c r="Z358" s="1">
        <v>26500</v>
      </c>
      <c r="AA358" s="1">
        <v>19900</v>
      </c>
      <c r="AB358" s="1">
        <v>19700</v>
      </c>
      <c r="AC358" s="1">
        <v>3</v>
      </c>
      <c r="AD358" s="1">
        <v>4</v>
      </c>
      <c r="AE358" s="1">
        <v>3</v>
      </c>
      <c r="AF358" s="1">
        <v>1</v>
      </c>
      <c r="AG358" s="1">
        <v>0</v>
      </c>
      <c r="AH358" s="1">
        <v>0</v>
      </c>
      <c r="AI358" s="30" t="str">
        <f>VLOOKUP(A358,General!B:AT,19,FALSE)</f>
        <v>Virtus.Pro</v>
      </c>
      <c r="AJ358" s="1">
        <f>IF(VLOOKUP(A358,General!B:AT,11,FALSE)=E358,1,0)</f>
        <v>1</v>
      </c>
      <c r="AK358" s="1">
        <f t="shared" si="32"/>
        <v>0</v>
      </c>
      <c r="AL358" s="1">
        <f t="shared" si="33"/>
        <v>1</v>
      </c>
      <c r="AM358" s="1">
        <f t="shared" si="34"/>
        <v>-150</v>
      </c>
      <c r="AN358" s="1">
        <f t="shared" si="35"/>
        <v>6800</v>
      </c>
      <c r="AO358" s="1">
        <f t="shared" si="30"/>
        <v>0</v>
      </c>
      <c r="AP358" s="1">
        <f t="shared" si="31"/>
        <v>1</v>
      </c>
      <c r="AQ358" s="1">
        <f>IF(IF(Y358&gt;AA358,VLOOKUP(A358,General!B:AT,11,FALSE),VLOOKUP(A358,General!B:AT,12,FALSE))=AI358,1,0)</f>
        <v>1</v>
      </c>
      <c r="AR358" s="1">
        <f>IF(VLOOKUP(A358,General!B:AT,11,FALSE)=E358,Y358-AA358,AA358-Y358)</f>
        <v>-150</v>
      </c>
      <c r="AS358" s="1">
        <f>IF(IF(Z358&gt;AB358,VLOOKUP(A358,General!B:AT,11,FALSE),VLOOKUP(A358,General!B:AT,12,FALSE))=AI358,1,0)</f>
        <v>0</v>
      </c>
      <c r="AT358" s="1">
        <f>IF(VLOOKUP(A358,General!B:AT,11,FALSE)=E358,Z358-AB358,AB358-Z358)</f>
        <v>6800</v>
      </c>
    </row>
    <row r="359" spans="1:46" ht="15" customHeight="1" x14ac:dyDescent="0.2">
      <c r="A359" s="1" t="s">
        <v>337</v>
      </c>
      <c r="B359" s="1">
        <v>6</v>
      </c>
      <c r="C359" s="1">
        <v>79413</v>
      </c>
      <c r="D359" s="1">
        <v>57.73388671875</v>
      </c>
      <c r="E359" s="1" t="s">
        <v>75</v>
      </c>
      <c r="F359" s="1" t="s">
        <v>315</v>
      </c>
      <c r="G359" s="1" t="s">
        <v>316</v>
      </c>
      <c r="H359" s="1" t="s">
        <v>320</v>
      </c>
      <c r="I359" s="1" t="s">
        <v>319</v>
      </c>
      <c r="J359" s="1" t="s">
        <v>76</v>
      </c>
      <c r="K359" s="1">
        <v>5</v>
      </c>
      <c r="L359" s="1">
        <v>0</v>
      </c>
      <c r="M359" s="1">
        <v>1</v>
      </c>
      <c r="N359" s="1">
        <v>1</v>
      </c>
      <c r="O359" s="1">
        <v>0</v>
      </c>
      <c r="P359" s="1">
        <v>0</v>
      </c>
      <c r="Q359" s="1">
        <v>0</v>
      </c>
      <c r="R359" s="1">
        <v>0</v>
      </c>
      <c r="S359" s="1">
        <v>77.7</v>
      </c>
      <c r="T359" s="1">
        <v>777</v>
      </c>
      <c r="U359" s="1">
        <v>0</v>
      </c>
      <c r="V359" s="1">
        <v>0</v>
      </c>
      <c r="W359" s="1">
        <v>0</v>
      </c>
      <c r="X359" s="1">
        <v>0</v>
      </c>
      <c r="Y359" s="1">
        <v>20350</v>
      </c>
      <c r="Z359" s="1">
        <v>28900</v>
      </c>
      <c r="AA359" s="1">
        <v>10600</v>
      </c>
      <c r="AB359" s="1">
        <v>1300</v>
      </c>
      <c r="AC359" s="1">
        <v>2</v>
      </c>
      <c r="AD359" s="1">
        <v>2</v>
      </c>
      <c r="AE359" s="1">
        <v>4</v>
      </c>
      <c r="AF359" s="1">
        <v>0</v>
      </c>
      <c r="AG359" s="1">
        <v>0</v>
      </c>
      <c r="AH359" s="1">
        <v>1</v>
      </c>
      <c r="AI359" s="30" t="str">
        <f>VLOOKUP(A359,General!B:AT,19,FALSE)</f>
        <v>Virtus.Pro</v>
      </c>
      <c r="AJ359" s="1">
        <f>IF(VLOOKUP(A359,General!B:AT,11,FALSE)=E359,1,0)</f>
        <v>1</v>
      </c>
      <c r="AK359" s="1">
        <f t="shared" si="32"/>
        <v>1</v>
      </c>
      <c r="AL359" s="1">
        <f t="shared" si="33"/>
        <v>1</v>
      </c>
      <c r="AM359" s="1">
        <f t="shared" si="34"/>
        <v>9750</v>
      </c>
      <c r="AN359" s="1">
        <f t="shared" si="35"/>
        <v>27600</v>
      </c>
      <c r="AO359" s="1">
        <f t="shared" si="30"/>
        <v>0</v>
      </c>
      <c r="AP359" s="1">
        <f t="shared" si="31"/>
        <v>1</v>
      </c>
      <c r="AQ359" s="1">
        <f>IF(IF(Y359&gt;AA359,VLOOKUP(A359,General!B:AT,11,FALSE),VLOOKUP(A359,General!B:AT,12,FALSE))=AI359,1,0)</f>
        <v>0</v>
      </c>
      <c r="AR359" s="1">
        <f>IF(VLOOKUP(A359,General!B:AT,11,FALSE)=E359,Y359-AA359,AA359-Y359)</f>
        <v>9750</v>
      </c>
      <c r="AS359" s="1">
        <f>IF(IF(Z359&gt;AB359,VLOOKUP(A359,General!B:AT,11,FALSE),VLOOKUP(A359,General!B:AT,12,FALSE))=AI359,1,0)</f>
        <v>0</v>
      </c>
      <c r="AT359" s="1">
        <f>IF(VLOOKUP(A359,General!B:AT,11,FALSE)=E359,Z359-AB359,AB359-Z359)</f>
        <v>27600</v>
      </c>
    </row>
    <row r="360" spans="1:46" ht="15" customHeight="1" x14ac:dyDescent="0.2">
      <c r="A360" s="1" t="s">
        <v>337</v>
      </c>
      <c r="B360" s="1">
        <v>7</v>
      </c>
      <c r="C360" s="1">
        <v>86794</v>
      </c>
      <c r="D360" s="1">
        <v>141.11590576171901</v>
      </c>
      <c r="E360" s="1" t="s">
        <v>76</v>
      </c>
      <c r="F360" s="1" t="s">
        <v>319</v>
      </c>
      <c r="G360" s="1" t="s">
        <v>324</v>
      </c>
      <c r="H360" s="1" t="s">
        <v>322</v>
      </c>
      <c r="K360" s="1">
        <v>9</v>
      </c>
      <c r="L360" s="1">
        <v>4</v>
      </c>
      <c r="M360" s="1">
        <v>1</v>
      </c>
      <c r="N360" s="1">
        <v>1</v>
      </c>
      <c r="O360" s="1">
        <v>0</v>
      </c>
      <c r="P360" s="1">
        <v>0</v>
      </c>
      <c r="Q360" s="1">
        <v>1</v>
      </c>
      <c r="R360" s="1">
        <v>0</v>
      </c>
      <c r="S360" s="1">
        <v>121.5</v>
      </c>
      <c r="T360" s="1">
        <v>1074</v>
      </c>
      <c r="U360" s="1">
        <v>131</v>
      </c>
      <c r="V360" s="1">
        <v>0</v>
      </c>
      <c r="W360" s="1">
        <v>1</v>
      </c>
      <c r="X360" s="1">
        <v>0</v>
      </c>
      <c r="Y360" s="1">
        <v>27550</v>
      </c>
      <c r="Z360" s="1">
        <v>31500</v>
      </c>
      <c r="AA360" s="1">
        <v>22100</v>
      </c>
      <c r="AB360" s="1">
        <v>22750</v>
      </c>
      <c r="AC360" s="1">
        <v>12</v>
      </c>
      <c r="AD360" s="1">
        <v>8</v>
      </c>
      <c r="AE360" s="1">
        <v>5</v>
      </c>
      <c r="AF360" s="1">
        <v>1</v>
      </c>
      <c r="AG360" s="1">
        <v>0</v>
      </c>
      <c r="AH360" s="1">
        <v>5</v>
      </c>
      <c r="AI360" s="30" t="str">
        <f>VLOOKUP(A360,General!B:AT,19,FALSE)</f>
        <v>Virtus.Pro</v>
      </c>
      <c r="AJ360" s="1">
        <f>IF(VLOOKUP(A360,General!B:AT,11,FALSE)=E360,1,0)</f>
        <v>0</v>
      </c>
      <c r="AK360" s="1">
        <f t="shared" si="32"/>
        <v>1</v>
      </c>
      <c r="AL360" s="1">
        <f t="shared" si="33"/>
        <v>1</v>
      </c>
      <c r="AM360" s="1">
        <f t="shared" si="34"/>
        <v>5450</v>
      </c>
      <c r="AN360" s="1">
        <f t="shared" si="35"/>
        <v>8750</v>
      </c>
      <c r="AO360" s="1">
        <f t="shared" si="30"/>
        <v>1</v>
      </c>
      <c r="AP360" s="1">
        <f t="shared" si="31"/>
        <v>0</v>
      </c>
      <c r="AQ360" s="1">
        <f>IF(IF(Y360&gt;AA360,VLOOKUP(A360,General!B:AT,11,FALSE),VLOOKUP(A360,General!B:AT,12,FALSE))=AI360,1,0)</f>
        <v>0</v>
      </c>
      <c r="AR360" s="1">
        <f>IF(VLOOKUP(A360,General!B:AT,11,FALSE)=E360,Y360-AA360,AA360-Y360)</f>
        <v>-5450</v>
      </c>
      <c r="AS360" s="1">
        <f>IF(IF(Z360&gt;AB360,VLOOKUP(A360,General!B:AT,11,FALSE),VLOOKUP(A360,General!B:AT,12,FALSE))=AI360,1,0)</f>
        <v>0</v>
      </c>
      <c r="AT360" s="1">
        <f>IF(VLOOKUP(A360,General!B:AT,11,FALSE)=E360,Z360-AB360,AB360-Z360)</f>
        <v>-8750</v>
      </c>
    </row>
    <row r="361" spans="1:46" ht="15" customHeight="1" x14ac:dyDescent="0.2">
      <c r="A361" s="1" t="s">
        <v>337</v>
      </c>
      <c r="B361" s="1">
        <v>8</v>
      </c>
      <c r="C361" s="1">
        <v>104812</v>
      </c>
      <c r="D361" s="1">
        <v>97.8253173828125</v>
      </c>
      <c r="E361" s="1" t="s">
        <v>76</v>
      </c>
      <c r="F361" s="1" t="s">
        <v>319</v>
      </c>
      <c r="G361" s="1" t="s">
        <v>324</v>
      </c>
      <c r="H361" s="1" t="s">
        <v>322</v>
      </c>
      <c r="K361" s="1">
        <v>6</v>
      </c>
      <c r="L361" s="1">
        <v>2</v>
      </c>
      <c r="M361" s="1">
        <v>2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103.3</v>
      </c>
      <c r="T361" s="1">
        <v>947</v>
      </c>
      <c r="U361" s="1">
        <v>86</v>
      </c>
      <c r="V361" s="1">
        <v>0</v>
      </c>
      <c r="W361" s="1">
        <v>1</v>
      </c>
      <c r="X361" s="1">
        <v>0</v>
      </c>
      <c r="Y361" s="1">
        <v>30250</v>
      </c>
      <c r="Z361" s="1">
        <v>29950</v>
      </c>
      <c r="AA361" s="1">
        <v>18400</v>
      </c>
      <c r="AB361" s="1">
        <v>20000</v>
      </c>
      <c r="AC361" s="1">
        <v>11</v>
      </c>
      <c r="AD361" s="1">
        <v>9</v>
      </c>
      <c r="AE361" s="1">
        <v>5</v>
      </c>
      <c r="AF361" s="1">
        <v>2</v>
      </c>
      <c r="AG361" s="1">
        <v>3</v>
      </c>
      <c r="AH361" s="1">
        <v>4</v>
      </c>
      <c r="AI361" s="30" t="str">
        <f>VLOOKUP(A361,General!B:AT,19,FALSE)</f>
        <v>Virtus.Pro</v>
      </c>
      <c r="AJ361" s="1">
        <f>IF(VLOOKUP(A361,General!B:AT,11,FALSE)=E361,1,0)</f>
        <v>0</v>
      </c>
      <c r="AK361" s="1">
        <f t="shared" si="32"/>
        <v>1</v>
      </c>
      <c r="AL361" s="1">
        <f t="shared" si="33"/>
        <v>1</v>
      </c>
      <c r="AM361" s="1">
        <f t="shared" si="34"/>
        <v>11850</v>
      </c>
      <c r="AN361" s="1">
        <f t="shared" si="35"/>
        <v>9950</v>
      </c>
      <c r="AO361" s="1">
        <f t="shared" si="30"/>
        <v>1</v>
      </c>
      <c r="AP361" s="1">
        <f t="shared" si="31"/>
        <v>0</v>
      </c>
      <c r="AQ361" s="1">
        <f>IF(IF(Y361&gt;AA361,VLOOKUP(A361,General!B:AT,11,FALSE),VLOOKUP(A361,General!B:AT,12,FALSE))=AI361,1,0)</f>
        <v>0</v>
      </c>
      <c r="AR361" s="1">
        <f>IF(VLOOKUP(A361,General!B:AT,11,FALSE)=E361,Y361-AA361,AA361-Y361)</f>
        <v>-11850</v>
      </c>
      <c r="AS361" s="1">
        <f>IF(IF(Z361&gt;AB361,VLOOKUP(A361,General!B:AT,11,FALSE),VLOOKUP(A361,General!B:AT,12,FALSE))=AI361,1,0)</f>
        <v>0</v>
      </c>
      <c r="AT361" s="1">
        <f>IF(VLOOKUP(A361,General!B:AT,11,FALSE)=E361,Z361-AB361,AB361-Z361)</f>
        <v>-9950</v>
      </c>
    </row>
    <row r="362" spans="1:46" ht="15" customHeight="1" x14ac:dyDescent="0.2">
      <c r="A362" s="1" t="s">
        <v>337</v>
      </c>
      <c r="B362" s="1">
        <v>9</v>
      </c>
      <c r="C362" s="1">
        <v>117314</v>
      </c>
      <c r="D362" s="1">
        <v>137.1796875</v>
      </c>
      <c r="E362" s="1" t="s">
        <v>76</v>
      </c>
      <c r="F362" s="1" t="s">
        <v>319</v>
      </c>
      <c r="G362" s="1" t="s">
        <v>324</v>
      </c>
      <c r="H362" s="1" t="s">
        <v>320</v>
      </c>
      <c r="I362" s="1" t="s">
        <v>315</v>
      </c>
      <c r="J362" s="1" t="s">
        <v>75</v>
      </c>
      <c r="K362" s="1">
        <v>5</v>
      </c>
      <c r="L362" s="1">
        <v>1</v>
      </c>
      <c r="M362" s="1">
        <v>2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74.7</v>
      </c>
      <c r="T362" s="1">
        <v>699</v>
      </c>
      <c r="U362" s="1">
        <v>15</v>
      </c>
      <c r="V362" s="1">
        <v>1</v>
      </c>
      <c r="W362" s="1">
        <v>1</v>
      </c>
      <c r="X362" s="1">
        <v>0</v>
      </c>
      <c r="Y362" s="1">
        <v>11100</v>
      </c>
      <c r="Z362" s="1">
        <v>1500</v>
      </c>
      <c r="AA362" s="1">
        <v>20950</v>
      </c>
      <c r="AB362" s="1">
        <v>25650</v>
      </c>
      <c r="AC362" s="1">
        <v>7</v>
      </c>
      <c r="AD362" s="1">
        <v>5</v>
      </c>
      <c r="AE362" s="1">
        <v>1</v>
      </c>
      <c r="AF362" s="1">
        <v>1</v>
      </c>
      <c r="AG362" s="1">
        <v>4</v>
      </c>
      <c r="AH362" s="1">
        <v>0</v>
      </c>
      <c r="AI362" s="30" t="str">
        <f>VLOOKUP(A362,General!B:AT,19,FALSE)</f>
        <v>Virtus.Pro</v>
      </c>
      <c r="AJ362" s="1">
        <f>IF(VLOOKUP(A362,General!B:AT,11,FALSE)=E362,1,0)</f>
        <v>0</v>
      </c>
      <c r="AK362" s="1">
        <f t="shared" si="32"/>
        <v>0</v>
      </c>
      <c r="AL362" s="1">
        <f t="shared" si="33"/>
        <v>0</v>
      </c>
      <c r="AM362" s="1">
        <f t="shared" si="34"/>
        <v>-9850</v>
      </c>
      <c r="AN362" s="1">
        <f t="shared" si="35"/>
        <v>-24150</v>
      </c>
      <c r="AO362" s="1">
        <f t="shared" si="30"/>
        <v>1</v>
      </c>
      <c r="AP362" s="1">
        <f t="shared" si="31"/>
        <v>0</v>
      </c>
      <c r="AQ362" s="1">
        <f>IF(IF(Y362&gt;AA362,VLOOKUP(A362,General!B:AT,11,FALSE),VLOOKUP(A362,General!B:AT,12,FALSE))=AI362,1,0)</f>
        <v>1</v>
      </c>
      <c r="AR362" s="1">
        <f>IF(VLOOKUP(A362,General!B:AT,11,FALSE)=E362,Y362-AA362,AA362-Y362)</f>
        <v>9850</v>
      </c>
      <c r="AS362" s="1">
        <f>IF(IF(Z362&gt;AB362,VLOOKUP(A362,General!B:AT,11,FALSE),VLOOKUP(A362,General!B:AT,12,FALSE))=AI362,1,0)</f>
        <v>1</v>
      </c>
      <c r="AT362" s="1">
        <f>IF(VLOOKUP(A362,General!B:AT,11,FALSE)=E362,Z362-AB362,AB362-Z362)</f>
        <v>24150</v>
      </c>
    </row>
    <row r="363" spans="1:46" ht="15" customHeight="1" x14ac:dyDescent="0.2">
      <c r="A363" s="1" t="s">
        <v>337</v>
      </c>
      <c r="B363" s="1">
        <v>10</v>
      </c>
      <c r="C363" s="1">
        <v>134835</v>
      </c>
      <c r="D363" s="1">
        <v>79.0460205078125</v>
      </c>
      <c r="E363" s="1" t="s">
        <v>75</v>
      </c>
      <c r="F363" s="1" t="s">
        <v>315</v>
      </c>
      <c r="G363" s="1" t="s">
        <v>316</v>
      </c>
      <c r="H363" s="1" t="s">
        <v>322</v>
      </c>
      <c r="K363" s="1">
        <v>8</v>
      </c>
      <c r="L363" s="1">
        <v>3</v>
      </c>
      <c r="M363" s="1">
        <v>1</v>
      </c>
      <c r="N363" s="1">
        <v>1</v>
      </c>
      <c r="O363" s="1">
        <v>0</v>
      </c>
      <c r="P363" s="1">
        <v>0</v>
      </c>
      <c r="Q363" s="1">
        <v>2</v>
      </c>
      <c r="R363" s="1">
        <v>0</v>
      </c>
      <c r="S363" s="1">
        <v>119.8</v>
      </c>
      <c r="T363" s="1">
        <v>1028</v>
      </c>
      <c r="U363" s="1">
        <v>170</v>
      </c>
      <c r="V363" s="1">
        <v>0</v>
      </c>
      <c r="W363" s="1">
        <v>0</v>
      </c>
      <c r="X363" s="1">
        <v>0</v>
      </c>
      <c r="Y363" s="1">
        <v>22000</v>
      </c>
      <c r="Z363" s="1">
        <v>22750</v>
      </c>
      <c r="AA363" s="1">
        <v>30850</v>
      </c>
      <c r="AB363" s="1">
        <v>26200</v>
      </c>
      <c r="AC363" s="1">
        <v>10</v>
      </c>
      <c r="AD363" s="1">
        <v>8</v>
      </c>
      <c r="AE363" s="1">
        <v>2</v>
      </c>
      <c r="AF363" s="1">
        <v>0</v>
      </c>
      <c r="AG363" s="1">
        <v>5</v>
      </c>
      <c r="AH363" s="1">
        <v>0</v>
      </c>
      <c r="AI363" s="30" t="str">
        <f>VLOOKUP(A363,General!B:AT,19,FALSE)</f>
        <v>Virtus.Pro</v>
      </c>
      <c r="AJ363" s="1">
        <f>IF(VLOOKUP(A363,General!B:AT,11,FALSE)=E363,1,0)</f>
        <v>1</v>
      </c>
      <c r="AK363" s="1">
        <f t="shared" si="32"/>
        <v>0</v>
      </c>
      <c r="AL363" s="1">
        <f t="shared" si="33"/>
        <v>0</v>
      </c>
      <c r="AM363" s="1">
        <f t="shared" si="34"/>
        <v>-8850</v>
      </c>
      <c r="AN363" s="1">
        <f t="shared" si="35"/>
        <v>-3450</v>
      </c>
      <c r="AO363" s="1">
        <f t="shared" si="30"/>
        <v>0</v>
      </c>
      <c r="AP363" s="1">
        <f t="shared" si="31"/>
        <v>1</v>
      </c>
      <c r="AQ363" s="1">
        <f>IF(IF(Y363&gt;AA363,VLOOKUP(A363,General!B:AT,11,FALSE),VLOOKUP(A363,General!B:AT,12,FALSE))=AI363,1,0)</f>
        <v>1</v>
      </c>
      <c r="AR363" s="1">
        <f>IF(VLOOKUP(A363,General!B:AT,11,FALSE)=E363,Y363-AA363,AA363-Y363)</f>
        <v>-8850</v>
      </c>
      <c r="AS363" s="1">
        <f>IF(IF(Z363&gt;AB363,VLOOKUP(A363,General!B:AT,11,FALSE),VLOOKUP(A363,General!B:AT,12,FALSE))=AI363,1,0)</f>
        <v>1</v>
      </c>
      <c r="AT363" s="1">
        <f>IF(VLOOKUP(A363,General!B:AT,11,FALSE)=E363,Z363-AB363,AB363-Z363)</f>
        <v>-3450</v>
      </c>
    </row>
    <row r="364" spans="1:46" ht="15" customHeight="1" x14ac:dyDescent="0.2">
      <c r="A364" s="1" t="s">
        <v>337</v>
      </c>
      <c r="B364" s="1">
        <v>11</v>
      </c>
      <c r="C364" s="1">
        <v>144940</v>
      </c>
      <c r="D364" s="1">
        <v>95.52001953125</v>
      </c>
      <c r="E364" s="1" t="s">
        <v>76</v>
      </c>
      <c r="F364" s="1" t="s">
        <v>319</v>
      </c>
      <c r="G364" s="1" t="s">
        <v>324</v>
      </c>
      <c r="H364" s="1" t="s">
        <v>322</v>
      </c>
      <c r="K364" s="1">
        <v>7</v>
      </c>
      <c r="L364" s="1">
        <v>4</v>
      </c>
      <c r="M364" s="1">
        <v>0</v>
      </c>
      <c r="N364" s="1">
        <v>1</v>
      </c>
      <c r="O364" s="1">
        <v>0</v>
      </c>
      <c r="P364" s="1">
        <v>0</v>
      </c>
      <c r="Q364" s="1">
        <v>1</v>
      </c>
      <c r="R364" s="1">
        <v>0</v>
      </c>
      <c r="S364" s="1">
        <v>119.4</v>
      </c>
      <c r="T364" s="1">
        <v>1055</v>
      </c>
      <c r="U364" s="1">
        <v>139</v>
      </c>
      <c r="V364" s="1">
        <v>0</v>
      </c>
      <c r="W364" s="1">
        <v>1</v>
      </c>
      <c r="X364" s="1">
        <v>0</v>
      </c>
      <c r="Y364" s="1">
        <v>18000</v>
      </c>
      <c r="Z364" s="1">
        <v>21300</v>
      </c>
      <c r="AA364" s="1">
        <v>33550</v>
      </c>
      <c r="AB364" s="1">
        <v>26750</v>
      </c>
      <c r="AC364" s="1">
        <v>9</v>
      </c>
      <c r="AD364" s="1">
        <v>7</v>
      </c>
      <c r="AE364" s="1">
        <v>3</v>
      </c>
      <c r="AF364" s="1">
        <v>0</v>
      </c>
      <c r="AG364" s="1">
        <v>2</v>
      </c>
      <c r="AH364" s="1">
        <v>2</v>
      </c>
      <c r="AI364" s="30" t="str">
        <f>VLOOKUP(A364,General!B:AT,19,FALSE)</f>
        <v>Virtus.Pro</v>
      </c>
      <c r="AJ364" s="1">
        <f>IF(VLOOKUP(A364,General!B:AT,11,FALSE)=E364,1,0)</f>
        <v>0</v>
      </c>
      <c r="AK364" s="1">
        <f t="shared" si="32"/>
        <v>0</v>
      </c>
      <c r="AL364" s="1">
        <f t="shared" si="33"/>
        <v>0</v>
      </c>
      <c r="AM364" s="1">
        <f t="shared" si="34"/>
        <v>-15550</v>
      </c>
      <c r="AN364" s="1">
        <f t="shared" si="35"/>
        <v>-5450</v>
      </c>
      <c r="AO364" s="1">
        <f t="shared" si="30"/>
        <v>1</v>
      </c>
      <c r="AP364" s="1">
        <f t="shared" si="31"/>
        <v>0</v>
      </c>
      <c r="AQ364" s="1">
        <f>IF(IF(Y364&gt;AA364,VLOOKUP(A364,General!B:AT,11,FALSE),VLOOKUP(A364,General!B:AT,12,FALSE))=AI364,1,0)</f>
        <v>1</v>
      </c>
      <c r="AR364" s="1">
        <f>IF(VLOOKUP(A364,General!B:AT,11,FALSE)=E364,Y364-AA364,AA364-Y364)</f>
        <v>15550</v>
      </c>
      <c r="AS364" s="1">
        <f>IF(IF(Z364&gt;AB364,VLOOKUP(A364,General!B:AT,11,FALSE),VLOOKUP(A364,General!B:AT,12,FALSE))=AI364,1,0)</f>
        <v>1</v>
      </c>
      <c r="AT364" s="1">
        <f>IF(VLOOKUP(A364,General!B:AT,11,FALSE)=E364,Z364-AB364,AB364-Z364)</f>
        <v>5450</v>
      </c>
    </row>
    <row r="365" spans="1:46" ht="15" customHeight="1" x14ac:dyDescent="0.2">
      <c r="A365" s="1" t="s">
        <v>337</v>
      </c>
      <c r="B365" s="1">
        <v>12</v>
      </c>
      <c r="C365" s="1">
        <v>157146</v>
      </c>
      <c r="D365" s="1">
        <v>77.893310546875</v>
      </c>
      <c r="E365" s="1" t="s">
        <v>76</v>
      </c>
      <c r="F365" s="1" t="s">
        <v>319</v>
      </c>
      <c r="G365" s="1" t="s">
        <v>324</v>
      </c>
      <c r="H365" s="1" t="s">
        <v>320</v>
      </c>
      <c r="I365" s="1" t="s">
        <v>315</v>
      </c>
      <c r="J365" s="1" t="s">
        <v>75</v>
      </c>
      <c r="K365" s="1">
        <v>5</v>
      </c>
      <c r="L365" s="1">
        <v>1</v>
      </c>
      <c r="M365" s="1">
        <v>2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96.5</v>
      </c>
      <c r="T365" s="1">
        <v>928</v>
      </c>
      <c r="U365" s="1">
        <v>37</v>
      </c>
      <c r="V365" s="1">
        <v>0</v>
      </c>
      <c r="W365" s="1">
        <v>1</v>
      </c>
      <c r="X365" s="1">
        <v>0</v>
      </c>
      <c r="Y365" s="1">
        <v>9900</v>
      </c>
      <c r="Z365" s="1">
        <v>1000</v>
      </c>
      <c r="AA365" s="1">
        <v>25450</v>
      </c>
      <c r="AB365" s="1">
        <v>27650</v>
      </c>
      <c r="AC365" s="1">
        <v>4</v>
      </c>
      <c r="AD365" s="1">
        <v>0</v>
      </c>
      <c r="AE365" s="1">
        <v>1</v>
      </c>
      <c r="AF365" s="1">
        <v>0</v>
      </c>
      <c r="AG365" s="1">
        <v>3</v>
      </c>
      <c r="AH365" s="1">
        <v>0</v>
      </c>
      <c r="AI365" s="30" t="str">
        <f>VLOOKUP(A365,General!B:AT,19,FALSE)</f>
        <v>Virtus.Pro</v>
      </c>
      <c r="AJ365" s="1">
        <f>IF(VLOOKUP(A365,General!B:AT,11,FALSE)=E365,1,0)</f>
        <v>0</v>
      </c>
      <c r="AK365" s="1">
        <f t="shared" si="32"/>
        <v>0</v>
      </c>
      <c r="AL365" s="1">
        <f t="shared" si="33"/>
        <v>0</v>
      </c>
      <c r="AM365" s="1">
        <f t="shared" si="34"/>
        <v>-15550</v>
      </c>
      <c r="AN365" s="1">
        <f t="shared" si="35"/>
        <v>-26650</v>
      </c>
      <c r="AO365" s="1">
        <f t="shared" si="30"/>
        <v>1</v>
      </c>
      <c r="AP365" s="1">
        <f t="shared" si="31"/>
        <v>0</v>
      </c>
      <c r="AQ365" s="1">
        <f>IF(IF(Y365&gt;AA365,VLOOKUP(A365,General!B:AT,11,FALSE),VLOOKUP(A365,General!B:AT,12,FALSE))=AI365,1,0)</f>
        <v>1</v>
      </c>
      <c r="AR365" s="1">
        <f>IF(VLOOKUP(A365,General!B:AT,11,FALSE)=E365,Y365-AA365,AA365-Y365)</f>
        <v>15550</v>
      </c>
      <c r="AS365" s="1">
        <f>IF(IF(Z365&gt;AB365,VLOOKUP(A365,General!B:AT,11,FALSE),VLOOKUP(A365,General!B:AT,12,FALSE))=AI365,1,0)</f>
        <v>1</v>
      </c>
      <c r="AT365" s="1">
        <f>IF(VLOOKUP(A365,General!B:AT,11,FALSE)=E365,Z365-AB365,AB365-Z365)</f>
        <v>26650</v>
      </c>
    </row>
    <row r="366" spans="1:46" ht="15" customHeight="1" x14ac:dyDescent="0.2">
      <c r="A366" s="1" t="s">
        <v>337</v>
      </c>
      <c r="B366" s="1">
        <v>13</v>
      </c>
      <c r="C366" s="1">
        <v>167103</v>
      </c>
      <c r="D366" s="1">
        <v>118.196411132813</v>
      </c>
      <c r="E366" s="1" t="s">
        <v>76</v>
      </c>
      <c r="F366" s="1" t="s">
        <v>319</v>
      </c>
      <c r="G366" s="1" t="s">
        <v>324</v>
      </c>
      <c r="H366" s="1" t="s">
        <v>322</v>
      </c>
      <c r="K366" s="1">
        <v>7</v>
      </c>
      <c r="L366" s="1">
        <v>2</v>
      </c>
      <c r="M366" s="1">
        <v>2</v>
      </c>
      <c r="N366" s="1">
        <v>0</v>
      </c>
      <c r="O366" s="1">
        <v>0</v>
      </c>
      <c r="P366" s="1">
        <v>0</v>
      </c>
      <c r="Q366" s="1">
        <v>1</v>
      </c>
      <c r="R366" s="1">
        <v>0</v>
      </c>
      <c r="S366" s="1">
        <v>115.9</v>
      </c>
      <c r="T366" s="1">
        <v>1011</v>
      </c>
      <c r="U366" s="1">
        <v>140</v>
      </c>
      <c r="V366" s="1">
        <v>0</v>
      </c>
      <c r="W366" s="1">
        <v>1</v>
      </c>
      <c r="X366" s="1">
        <v>0</v>
      </c>
      <c r="Y366" s="1">
        <v>18700</v>
      </c>
      <c r="Z366" s="1">
        <v>18150</v>
      </c>
      <c r="AA366" s="1">
        <v>30900</v>
      </c>
      <c r="AB366" s="1">
        <v>28350</v>
      </c>
      <c r="AC366" s="1">
        <v>9</v>
      </c>
      <c r="AD366" s="1">
        <v>8</v>
      </c>
      <c r="AE366" s="1">
        <v>5</v>
      </c>
      <c r="AF366" s="1">
        <v>1</v>
      </c>
      <c r="AG366" s="1">
        <v>3</v>
      </c>
      <c r="AH366" s="1">
        <v>0</v>
      </c>
      <c r="AI366" s="30" t="str">
        <f>VLOOKUP(A366,General!B:AT,19,FALSE)</f>
        <v>Virtus.Pro</v>
      </c>
      <c r="AJ366" s="1">
        <f>IF(VLOOKUP(A366,General!B:AT,11,FALSE)=E366,1,0)</f>
        <v>0</v>
      </c>
      <c r="AK366" s="1">
        <f t="shared" si="32"/>
        <v>0</v>
      </c>
      <c r="AL366" s="1">
        <f t="shared" si="33"/>
        <v>0</v>
      </c>
      <c r="AM366" s="1">
        <f t="shared" si="34"/>
        <v>-12200</v>
      </c>
      <c r="AN366" s="1">
        <f t="shared" si="35"/>
        <v>-10200</v>
      </c>
      <c r="AO366" s="1">
        <f t="shared" si="30"/>
        <v>1</v>
      </c>
      <c r="AP366" s="1">
        <f t="shared" si="31"/>
        <v>0</v>
      </c>
      <c r="AQ366" s="1">
        <f>IF(IF(Y366&gt;AA366,VLOOKUP(A366,General!B:AT,11,FALSE),VLOOKUP(A366,General!B:AT,12,FALSE))=AI366,1,0)</f>
        <v>1</v>
      </c>
      <c r="AR366" s="1">
        <f>IF(VLOOKUP(A366,General!B:AT,11,FALSE)=E366,Y366-AA366,AA366-Y366)</f>
        <v>12200</v>
      </c>
      <c r="AS366" s="1">
        <f>IF(IF(Z366&gt;AB366,VLOOKUP(A366,General!B:AT,11,FALSE),VLOOKUP(A366,General!B:AT,12,FALSE))=AI366,1,0)</f>
        <v>1</v>
      </c>
      <c r="AT366" s="1">
        <f>IF(VLOOKUP(A366,General!B:AT,11,FALSE)=E366,Z366-AB366,AB366-Z366)</f>
        <v>10200</v>
      </c>
    </row>
    <row r="367" spans="1:46" ht="15" customHeight="1" x14ac:dyDescent="0.2">
      <c r="A367" s="1" t="s">
        <v>337</v>
      </c>
      <c r="B367" s="1">
        <v>14</v>
      </c>
      <c r="C367" s="1">
        <v>182200</v>
      </c>
      <c r="D367" s="1">
        <v>64.0068359375</v>
      </c>
      <c r="E367" s="1" t="s">
        <v>76</v>
      </c>
      <c r="F367" s="1" t="s">
        <v>319</v>
      </c>
      <c r="G367" s="1" t="s">
        <v>324</v>
      </c>
      <c r="H367" s="1" t="s">
        <v>320</v>
      </c>
      <c r="I367" s="1" t="s">
        <v>315</v>
      </c>
      <c r="J367" s="1" t="s">
        <v>75</v>
      </c>
      <c r="K367" s="1">
        <v>5</v>
      </c>
      <c r="L367" s="1">
        <v>1</v>
      </c>
      <c r="M367" s="1">
        <v>2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65.8</v>
      </c>
      <c r="T367" s="1">
        <v>654</v>
      </c>
      <c r="U367" s="1">
        <v>4</v>
      </c>
      <c r="V367" s="1">
        <v>0</v>
      </c>
      <c r="W367" s="1">
        <v>0</v>
      </c>
      <c r="X367" s="1">
        <v>0</v>
      </c>
      <c r="Y367" s="1">
        <v>13950</v>
      </c>
      <c r="Z367" s="1">
        <v>2550</v>
      </c>
      <c r="AA367" s="1">
        <v>46150</v>
      </c>
      <c r="AB367" s="1">
        <v>27650</v>
      </c>
      <c r="AC367" s="1">
        <v>6</v>
      </c>
      <c r="AD367" s="1">
        <v>1</v>
      </c>
      <c r="AE367" s="1">
        <v>1</v>
      </c>
      <c r="AF367" s="1">
        <v>0</v>
      </c>
      <c r="AG367" s="1">
        <v>1</v>
      </c>
      <c r="AH367" s="1">
        <v>0</v>
      </c>
      <c r="AI367" s="30" t="str">
        <f>VLOOKUP(A367,General!B:AT,19,FALSE)</f>
        <v>Virtus.Pro</v>
      </c>
      <c r="AJ367" s="1">
        <f>IF(VLOOKUP(A367,General!B:AT,11,FALSE)=E367,1,0)</f>
        <v>0</v>
      </c>
      <c r="AK367" s="1">
        <f t="shared" si="32"/>
        <v>0</v>
      </c>
      <c r="AL367" s="1">
        <f t="shared" si="33"/>
        <v>0</v>
      </c>
      <c r="AM367" s="1">
        <f t="shared" si="34"/>
        <v>-32200</v>
      </c>
      <c r="AN367" s="1">
        <f t="shared" si="35"/>
        <v>-25100</v>
      </c>
      <c r="AO367" s="1">
        <f t="shared" si="30"/>
        <v>1</v>
      </c>
      <c r="AP367" s="1">
        <f t="shared" si="31"/>
        <v>0</v>
      </c>
      <c r="AQ367" s="1">
        <f>IF(IF(Y367&gt;AA367,VLOOKUP(A367,General!B:AT,11,FALSE),VLOOKUP(A367,General!B:AT,12,FALSE))=AI367,1,0)</f>
        <v>1</v>
      </c>
      <c r="AR367" s="1">
        <f>IF(VLOOKUP(A367,General!B:AT,11,FALSE)=E367,Y367-AA367,AA367-Y367)</f>
        <v>32200</v>
      </c>
      <c r="AS367" s="1">
        <f>IF(IF(Z367&gt;AB367,VLOOKUP(A367,General!B:AT,11,FALSE),VLOOKUP(A367,General!B:AT,12,FALSE))=AI367,1,0)</f>
        <v>1</v>
      </c>
      <c r="AT367" s="1">
        <f>IF(VLOOKUP(A367,General!B:AT,11,FALSE)=E367,Z367-AB367,AB367-Z367)</f>
        <v>25100</v>
      </c>
    </row>
    <row r="368" spans="1:46" ht="15" customHeight="1" x14ac:dyDescent="0.2">
      <c r="A368" s="1" t="s">
        <v>337</v>
      </c>
      <c r="B368" s="1">
        <v>15</v>
      </c>
      <c r="C368" s="1">
        <v>190385</v>
      </c>
      <c r="D368" s="1">
        <v>280.82824707031301</v>
      </c>
      <c r="E368" s="1" t="s">
        <v>75</v>
      </c>
      <c r="F368" s="1" t="s">
        <v>315</v>
      </c>
      <c r="G368" s="1" t="s">
        <v>321</v>
      </c>
      <c r="H368" s="1" t="s">
        <v>322</v>
      </c>
      <c r="K368" s="1">
        <v>8</v>
      </c>
      <c r="L368" s="1">
        <v>2</v>
      </c>
      <c r="M368" s="1">
        <v>3</v>
      </c>
      <c r="N368" s="1">
        <v>0</v>
      </c>
      <c r="O368" s="1">
        <v>0</v>
      </c>
      <c r="P368" s="1">
        <v>0</v>
      </c>
      <c r="Q368" s="1">
        <v>2</v>
      </c>
      <c r="R368" s="1">
        <v>0</v>
      </c>
      <c r="S368" s="1">
        <v>137.9</v>
      </c>
      <c r="T368" s="1">
        <v>1212</v>
      </c>
      <c r="U368" s="1">
        <v>167</v>
      </c>
      <c r="V368" s="1">
        <v>0</v>
      </c>
      <c r="W368" s="1">
        <v>1</v>
      </c>
      <c r="X368" s="1">
        <v>1</v>
      </c>
      <c r="Y368" s="1">
        <v>25900</v>
      </c>
      <c r="Z368" s="1">
        <v>21400</v>
      </c>
      <c r="AA368" s="1">
        <v>50600</v>
      </c>
      <c r="AB368" s="1">
        <v>30300</v>
      </c>
      <c r="AC368" s="1">
        <v>8</v>
      </c>
      <c r="AD368" s="1">
        <v>10</v>
      </c>
      <c r="AE368" s="1">
        <v>5</v>
      </c>
      <c r="AF368" s="1">
        <v>0</v>
      </c>
      <c r="AG368" s="1">
        <v>3</v>
      </c>
      <c r="AH368" s="1">
        <v>2</v>
      </c>
      <c r="AI368" s="30" t="str">
        <f>VLOOKUP(A368,General!B:AT,19,FALSE)</f>
        <v>Virtus.Pro</v>
      </c>
      <c r="AJ368" s="1">
        <f>IF(VLOOKUP(A368,General!B:AT,11,FALSE)=E368,1,0)</f>
        <v>1</v>
      </c>
      <c r="AK368" s="1">
        <f t="shared" si="32"/>
        <v>0</v>
      </c>
      <c r="AL368" s="1">
        <f t="shared" si="33"/>
        <v>0</v>
      </c>
      <c r="AM368" s="1">
        <f t="shared" si="34"/>
        <v>-24700</v>
      </c>
      <c r="AN368" s="1">
        <f t="shared" si="35"/>
        <v>-8900</v>
      </c>
      <c r="AO368" s="1">
        <f t="shared" si="30"/>
        <v>0</v>
      </c>
      <c r="AP368" s="1">
        <f t="shared" si="31"/>
        <v>1</v>
      </c>
      <c r="AQ368" s="1">
        <f>IF(IF(Y368&gt;AA368,VLOOKUP(A368,General!B:AT,11,FALSE),VLOOKUP(A368,General!B:AT,12,FALSE))=AI368,1,0)</f>
        <v>1</v>
      </c>
      <c r="AR368" s="1">
        <f>IF(VLOOKUP(A368,General!B:AT,11,FALSE)=E368,Y368-AA368,AA368-Y368)</f>
        <v>-24700</v>
      </c>
      <c r="AS368" s="1">
        <f>IF(IF(Z368&gt;AB368,VLOOKUP(A368,General!B:AT,11,FALSE),VLOOKUP(A368,General!B:AT,12,FALSE))=AI368,1,0)</f>
        <v>1</v>
      </c>
      <c r="AT368" s="1">
        <f>IF(VLOOKUP(A368,General!B:AT,11,FALSE)=E368,Z368-AB368,AB368-Z368)</f>
        <v>-8900</v>
      </c>
    </row>
    <row r="369" spans="1:46" x14ac:dyDescent="0.2">
      <c r="A369" s="1" t="s">
        <v>337</v>
      </c>
      <c r="B369" s="1">
        <v>16</v>
      </c>
      <c r="C369" s="1">
        <v>226223</v>
      </c>
      <c r="D369" s="1">
        <v>81.900146484375</v>
      </c>
      <c r="E369" s="1" t="s">
        <v>75</v>
      </c>
      <c r="F369" s="1" t="s">
        <v>319</v>
      </c>
      <c r="G369" s="1" t="s">
        <v>324</v>
      </c>
      <c r="H369" s="1" t="s">
        <v>317</v>
      </c>
      <c r="K369" s="1">
        <v>7</v>
      </c>
      <c r="L369" s="1">
        <v>2</v>
      </c>
      <c r="M369" s="1">
        <v>1</v>
      </c>
      <c r="N369" s="1">
        <v>1</v>
      </c>
      <c r="O369" s="1">
        <v>0</v>
      </c>
      <c r="P369" s="1">
        <v>0</v>
      </c>
      <c r="Q369" s="1">
        <v>1</v>
      </c>
      <c r="R369" s="1">
        <v>0</v>
      </c>
      <c r="S369" s="1">
        <v>121</v>
      </c>
      <c r="T369" s="1">
        <v>1074</v>
      </c>
      <c r="U369" s="1">
        <v>103</v>
      </c>
      <c r="V369" s="1">
        <v>0</v>
      </c>
      <c r="W369" s="1">
        <v>1</v>
      </c>
      <c r="X369" s="1">
        <v>0</v>
      </c>
      <c r="Y369" s="1">
        <v>4000</v>
      </c>
      <c r="Z369" s="1">
        <v>4350</v>
      </c>
      <c r="AA369" s="1">
        <v>4000</v>
      </c>
      <c r="AB369" s="1">
        <v>4450</v>
      </c>
      <c r="AC369" s="1">
        <v>2</v>
      </c>
      <c r="AD369" s="1">
        <v>1</v>
      </c>
      <c r="AE369" s="1">
        <v>0</v>
      </c>
      <c r="AF369" s="1">
        <v>2</v>
      </c>
      <c r="AG369" s="1">
        <v>0</v>
      </c>
      <c r="AH369" s="1">
        <v>0</v>
      </c>
      <c r="AI369" s="30" t="str">
        <f>VLOOKUP(A369,General!B:AT,19,FALSE)</f>
        <v>Virtus.Pro</v>
      </c>
      <c r="AJ369" s="1">
        <f>IF(VLOOKUP(A369,General!B:AT,11,FALSE)=E369,1,0)</f>
        <v>1</v>
      </c>
      <c r="AK369" s="1">
        <f t="shared" si="32"/>
        <v>0</v>
      </c>
      <c r="AL369" s="1">
        <f t="shared" si="33"/>
        <v>0</v>
      </c>
      <c r="AM369" s="1">
        <f t="shared" si="34"/>
        <v>0</v>
      </c>
      <c r="AN369" s="1">
        <f t="shared" si="35"/>
        <v>-100</v>
      </c>
      <c r="AO369" s="1">
        <f t="shared" si="30"/>
        <v>0</v>
      </c>
      <c r="AP369" s="1">
        <f t="shared" si="31"/>
        <v>0</v>
      </c>
      <c r="AQ369" s="1">
        <f>IF(IF(Y369&gt;AA369,VLOOKUP(A369,General!B:AT,11,FALSE),VLOOKUP(A369,General!B:AT,12,FALSE))=AI369,1,0)</f>
        <v>1</v>
      </c>
      <c r="AR369" s="1">
        <f>IF(VLOOKUP(A369,General!B:AT,11,FALSE)=E369,Y369-AA369,AA369-Y369)</f>
        <v>0</v>
      </c>
      <c r="AS369" s="1">
        <f>IF(IF(Z369&gt;AB369,VLOOKUP(A369,General!B:AT,11,FALSE),VLOOKUP(A369,General!B:AT,12,FALSE))=AI369,1,0)</f>
        <v>1</v>
      </c>
      <c r="AT369" s="1">
        <f>IF(VLOOKUP(A369,General!B:AT,11,FALSE)=E369,Z369-AB369,AB369-Z369)</f>
        <v>-100</v>
      </c>
    </row>
    <row r="370" spans="1:46" ht="15" customHeight="1" x14ac:dyDescent="0.2">
      <c r="A370" s="1" t="s">
        <v>337</v>
      </c>
      <c r="B370" s="1">
        <v>17</v>
      </c>
      <c r="C370" s="1">
        <v>236693</v>
      </c>
      <c r="D370" s="1">
        <v>104.780395507813</v>
      </c>
      <c r="E370" s="1" t="s">
        <v>75</v>
      </c>
      <c r="F370" s="1" t="s">
        <v>319</v>
      </c>
      <c r="G370" s="1" t="s">
        <v>324</v>
      </c>
      <c r="H370" s="1" t="s">
        <v>320</v>
      </c>
      <c r="I370" s="1" t="s">
        <v>319</v>
      </c>
      <c r="J370" s="1" t="s">
        <v>75</v>
      </c>
      <c r="K370" s="1">
        <v>3</v>
      </c>
      <c r="L370" s="1">
        <v>3</v>
      </c>
      <c r="M370" s="1">
        <v>0</v>
      </c>
      <c r="N370" s="1">
        <v>0</v>
      </c>
      <c r="O370" s="1">
        <v>0</v>
      </c>
      <c r="P370" s="1">
        <v>0</v>
      </c>
      <c r="Q370" s="1">
        <v>1</v>
      </c>
      <c r="R370" s="1">
        <v>0</v>
      </c>
      <c r="S370" s="1">
        <v>67.400000000000006</v>
      </c>
      <c r="T370" s="1">
        <v>553</v>
      </c>
      <c r="U370" s="1">
        <v>31</v>
      </c>
      <c r="V370" s="1">
        <v>1</v>
      </c>
      <c r="W370" s="1">
        <v>1</v>
      </c>
      <c r="X370" s="1">
        <v>0</v>
      </c>
      <c r="Y370" s="1">
        <v>7950</v>
      </c>
      <c r="Z370" s="1">
        <v>17100</v>
      </c>
      <c r="AA370" s="1">
        <v>18700</v>
      </c>
      <c r="AB370" s="1">
        <v>4000</v>
      </c>
      <c r="AC370" s="1">
        <v>5</v>
      </c>
      <c r="AD370" s="1">
        <v>2</v>
      </c>
      <c r="AE370" s="1">
        <v>6</v>
      </c>
      <c r="AF370" s="1">
        <v>1</v>
      </c>
      <c r="AG370" s="1">
        <v>1</v>
      </c>
      <c r="AH370" s="1">
        <v>0</v>
      </c>
      <c r="AI370" s="30" t="str">
        <f>VLOOKUP(A370,General!B:AT,19,FALSE)</f>
        <v>Virtus.Pro</v>
      </c>
      <c r="AJ370" s="1">
        <f>IF(VLOOKUP(A370,General!B:AT,11,FALSE)=E370,1,0)</f>
        <v>1</v>
      </c>
      <c r="AK370" s="1">
        <f t="shared" si="32"/>
        <v>0</v>
      </c>
      <c r="AL370" s="1">
        <f t="shared" si="33"/>
        <v>1</v>
      </c>
      <c r="AM370" s="1">
        <f t="shared" si="34"/>
        <v>-10750</v>
      </c>
      <c r="AN370" s="1">
        <f t="shared" si="35"/>
        <v>13100</v>
      </c>
      <c r="AO370" s="1">
        <f t="shared" si="30"/>
        <v>0</v>
      </c>
      <c r="AP370" s="1">
        <f t="shared" si="31"/>
        <v>0</v>
      </c>
      <c r="AQ370" s="1">
        <f>IF(IF(Y370&gt;AA370,VLOOKUP(A370,General!B:AT,11,FALSE),VLOOKUP(A370,General!B:AT,12,FALSE))=AI370,1,0)</f>
        <v>1</v>
      </c>
      <c r="AR370" s="1">
        <f>IF(VLOOKUP(A370,General!B:AT,11,FALSE)=E370,Y370-AA370,AA370-Y370)</f>
        <v>-10750</v>
      </c>
      <c r="AS370" s="1">
        <f>IF(IF(Z370&gt;AB370,VLOOKUP(A370,General!B:AT,11,FALSE),VLOOKUP(A370,General!B:AT,12,FALSE))=AI370,1,0)</f>
        <v>0</v>
      </c>
      <c r="AT370" s="1">
        <f>IF(VLOOKUP(A370,General!B:AT,11,FALSE)=E370,Z370-AB370,AB370-Z370)</f>
        <v>13100</v>
      </c>
    </row>
    <row r="371" spans="1:46" ht="15" customHeight="1" x14ac:dyDescent="0.2">
      <c r="A371" s="1" t="s">
        <v>337</v>
      </c>
      <c r="B371" s="1">
        <v>18</v>
      </c>
      <c r="C371" s="1">
        <v>250080</v>
      </c>
      <c r="D371" s="1">
        <v>53.2252197265625</v>
      </c>
      <c r="E371" s="1" t="s">
        <v>75</v>
      </c>
      <c r="F371" s="1" t="s">
        <v>319</v>
      </c>
      <c r="G371" s="1" t="s">
        <v>324</v>
      </c>
      <c r="H371" s="1" t="s">
        <v>320</v>
      </c>
      <c r="I371" s="1" t="s">
        <v>319</v>
      </c>
      <c r="J371" s="1" t="s">
        <v>75</v>
      </c>
      <c r="K371" s="1">
        <v>7</v>
      </c>
      <c r="L371" s="1">
        <v>3</v>
      </c>
      <c r="M371" s="1">
        <v>2</v>
      </c>
      <c r="N371" s="1">
        <v>0</v>
      </c>
      <c r="O371" s="1">
        <v>0</v>
      </c>
      <c r="P371" s="1">
        <v>0</v>
      </c>
      <c r="Q371" s="1">
        <v>2</v>
      </c>
      <c r="R371" s="1">
        <v>0</v>
      </c>
      <c r="S371" s="1">
        <v>104.5</v>
      </c>
      <c r="T371" s="1">
        <v>967</v>
      </c>
      <c r="U371" s="1">
        <v>78</v>
      </c>
      <c r="V371" s="1">
        <v>0</v>
      </c>
      <c r="W371" s="1">
        <v>0</v>
      </c>
      <c r="X371" s="1">
        <v>0</v>
      </c>
      <c r="Y371" s="1">
        <v>13950</v>
      </c>
      <c r="Z371" s="1">
        <v>18300</v>
      </c>
      <c r="AA371" s="1">
        <v>21950</v>
      </c>
      <c r="AB371" s="1">
        <v>3500</v>
      </c>
      <c r="AC371" s="1">
        <v>2</v>
      </c>
      <c r="AD371" s="1">
        <v>1</v>
      </c>
      <c r="AE371" s="1">
        <v>5</v>
      </c>
      <c r="AF371" s="1">
        <v>1</v>
      </c>
      <c r="AG371" s="1">
        <v>1</v>
      </c>
      <c r="AH371" s="1">
        <v>0</v>
      </c>
      <c r="AI371" s="30" t="str">
        <f>VLOOKUP(A371,General!B:AT,19,FALSE)</f>
        <v>Virtus.Pro</v>
      </c>
      <c r="AJ371" s="1">
        <f>IF(VLOOKUP(A371,General!B:AT,11,FALSE)=E371,1,0)</f>
        <v>1</v>
      </c>
      <c r="AK371" s="1">
        <f t="shared" si="32"/>
        <v>0</v>
      </c>
      <c r="AL371" s="1">
        <f t="shared" si="33"/>
        <v>1</v>
      </c>
      <c r="AM371" s="1">
        <f t="shared" si="34"/>
        <v>-8000</v>
      </c>
      <c r="AN371" s="1">
        <f t="shared" si="35"/>
        <v>14800</v>
      </c>
      <c r="AO371" s="1">
        <f t="shared" si="30"/>
        <v>0</v>
      </c>
      <c r="AP371" s="1">
        <f t="shared" si="31"/>
        <v>0</v>
      </c>
      <c r="AQ371" s="1">
        <f>IF(IF(Y371&gt;AA371,VLOOKUP(A371,General!B:AT,11,FALSE),VLOOKUP(A371,General!B:AT,12,FALSE))=AI371,1,0)</f>
        <v>1</v>
      </c>
      <c r="AR371" s="1">
        <f>IF(VLOOKUP(A371,General!B:AT,11,FALSE)=E371,Y371-AA371,AA371-Y371)</f>
        <v>-8000</v>
      </c>
      <c r="AS371" s="1">
        <f>IF(IF(Z371&gt;AB371,VLOOKUP(A371,General!B:AT,11,FALSE),VLOOKUP(A371,General!B:AT,12,FALSE))=AI371,1,0)</f>
        <v>0</v>
      </c>
      <c r="AT371" s="1">
        <f>IF(VLOOKUP(A371,General!B:AT,11,FALSE)=E371,Z371-AB371,AB371-Z371)</f>
        <v>14800</v>
      </c>
    </row>
    <row r="372" spans="1:46" ht="15" customHeight="1" x14ac:dyDescent="0.2">
      <c r="A372" s="1" t="s">
        <v>337</v>
      </c>
      <c r="B372" s="1">
        <v>19</v>
      </c>
      <c r="C372" s="1">
        <v>256889</v>
      </c>
      <c r="D372" s="1">
        <v>138.42639160156301</v>
      </c>
      <c r="E372" s="1" t="s">
        <v>76</v>
      </c>
      <c r="F372" s="1" t="s">
        <v>315</v>
      </c>
      <c r="G372" s="1" t="s">
        <v>316</v>
      </c>
      <c r="H372" s="1" t="s">
        <v>322</v>
      </c>
      <c r="K372" s="1">
        <v>9</v>
      </c>
      <c r="L372" s="1">
        <v>2</v>
      </c>
      <c r="M372" s="1">
        <v>2</v>
      </c>
      <c r="N372" s="1">
        <v>1</v>
      </c>
      <c r="O372" s="1">
        <v>0</v>
      </c>
      <c r="P372" s="1">
        <v>0</v>
      </c>
      <c r="Q372" s="1">
        <v>2</v>
      </c>
      <c r="R372" s="1">
        <v>0</v>
      </c>
      <c r="S372" s="1">
        <v>116.1</v>
      </c>
      <c r="T372" s="1">
        <v>1067</v>
      </c>
      <c r="U372" s="1">
        <v>89</v>
      </c>
      <c r="V372" s="1">
        <v>0</v>
      </c>
      <c r="W372" s="1">
        <v>0</v>
      </c>
      <c r="X372" s="1">
        <v>0</v>
      </c>
      <c r="Y372" s="1">
        <v>25350</v>
      </c>
      <c r="Z372" s="1">
        <v>26400</v>
      </c>
      <c r="AA372" s="1">
        <v>33750</v>
      </c>
      <c r="AB372" s="1">
        <v>26100</v>
      </c>
      <c r="AC372" s="1">
        <v>11</v>
      </c>
      <c r="AD372" s="1">
        <v>5</v>
      </c>
      <c r="AE372" s="1">
        <v>2</v>
      </c>
      <c r="AF372" s="1">
        <v>1</v>
      </c>
      <c r="AG372" s="1">
        <v>3</v>
      </c>
      <c r="AH372" s="1">
        <v>2</v>
      </c>
      <c r="AI372" s="30" t="str">
        <f>VLOOKUP(A372,General!B:AT,19,FALSE)</f>
        <v>Virtus.Pro</v>
      </c>
      <c r="AJ372" s="1">
        <f>IF(VLOOKUP(A372,General!B:AT,11,FALSE)=E372,1,0)</f>
        <v>0</v>
      </c>
      <c r="AK372" s="1">
        <f t="shared" si="32"/>
        <v>0</v>
      </c>
      <c r="AL372" s="1">
        <f t="shared" si="33"/>
        <v>1</v>
      </c>
      <c r="AM372" s="1">
        <f t="shared" si="34"/>
        <v>-8400</v>
      </c>
      <c r="AN372" s="1">
        <f t="shared" si="35"/>
        <v>300</v>
      </c>
      <c r="AO372" s="1">
        <f t="shared" si="30"/>
        <v>1</v>
      </c>
      <c r="AP372" s="1">
        <f t="shared" si="31"/>
        <v>1</v>
      </c>
      <c r="AQ372" s="1">
        <f>IF(IF(Y372&gt;AA372,VLOOKUP(A372,General!B:AT,11,FALSE),VLOOKUP(A372,General!B:AT,12,FALSE))=AI372,1,0)</f>
        <v>1</v>
      </c>
      <c r="AR372" s="1">
        <f>IF(VLOOKUP(A372,General!B:AT,11,FALSE)=E372,Y372-AA372,AA372-Y372)</f>
        <v>8400</v>
      </c>
      <c r="AS372" s="1">
        <f>IF(IF(Z372&gt;AB372,VLOOKUP(A372,General!B:AT,11,FALSE),VLOOKUP(A372,General!B:AT,12,FALSE))=AI372,1,0)</f>
        <v>0</v>
      </c>
      <c r="AT372" s="1">
        <f>IF(VLOOKUP(A372,General!B:AT,11,FALSE)=E372,Z372-AB372,AB372-Z372)</f>
        <v>-300</v>
      </c>
    </row>
    <row r="373" spans="1:46" ht="15" customHeight="1" x14ac:dyDescent="0.2">
      <c r="A373" s="1" t="s">
        <v>337</v>
      </c>
      <c r="B373" s="1">
        <v>20</v>
      </c>
      <c r="C373" s="1">
        <v>274566</v>
      </c>
      <c r="D373" s="1">
        <v>91.19189453125</v>
      </c>
      <c r="E373" s="1" t="s">
        <v>76</v>
      </c>
      <c r="F373" s="1" t="s">
        <v>315</v>
      </c>
      <c r="G373" s="1" t="s">
        <v>321</v>
      </c>
      <c r="H373" s="1" t="s">
        <v>322</v>
      </c>
      <c r="K373" s="1">
        <v>5</v>
      </c>
      <c r="L373" s="1">
        <v>3</v>
      </c>
      <c r="M373" s="1">
        <v>1</v>
      </c>
      <c r="N373" s="1">
        <v>0</v>
      </c>
      <c r="O373" s="1">
        <v>0</v>
      </c>
      <c r="P373" s="1">
        <v>0</v>
      </c>
      <c r="Q373" s="1">
        <v>1</v>
      </c>
      <c r="R373" s="1">
        <v>0</v>
      </c>
      <c r="S373" s="1">
        <v>87.5</v>
      </c>
      <c r="T373" s="1">
        <v>759</v>
      </c>
      <c r="U373" s="1">
        <v>89</v>
      </c>
      <c r="V373" s="1">
        <v>0</v>
      </c>
      <c r="W373" s="1">
        <v>1</v>
      </c>
      <c r="X373" s="1">
        <v>1</v>
      </c>
      <c r="Y373" s="1">
        <v>17600</v>
      </c>
      <c r="Z373" s="1">
        <v>23000</v>
      </c>
      <c r="AA373" s="1">
        <v>23750</v>
      </c>
      <c r="AB373" s="1">
        <v>23950</v>
      </c>
      <c r="AC373" s="1">
        <v>3</v>
      </c>
      <c r="AD373" s="1">
        <v>4</v>
      </c>
      <c r="AE373" s="1">
        <v>1</v>
      </c>
      <c r="AF373" s="1">
        <v>0</v>
      </c>
      <c r="AG373" s="1">
        <v>0</v>
      </c>
      <c r="AH373" s="1">
        <v>1</v>
      </c>
      <c r="AI373" s="30" t="str">
        <f>VLOOKUP(A373,General!B:AT,19,FALSE)</f>
        <v>Virtus.Pro</v>
      </c>
      <c r="AJ373" s="1">
        <f>IF(VLOOKUP(A373,General!B:AT,11,FALSE)=E373,1,0)</f>
        <v>0</v>
      </c>
      <c r="AK373" s="1">
        <f t="shared" si="32"/>
        <v>0</v>
      </c>
      <c r="AL373" s="1">
        <f t="shared" si="33"/>
        <v>0</v>
      </c>
      <c r="AM373" s="1">
        <f t="shared" si="34"/>
        <v>-6150</v>
      </c>
      <c r="AN373" s="1">
        <f t="shared" si="35"/>
        <v>-950</v>
      </c>
      <c r="AO373" s="1">
        <f t="shared" si="30"/>
        <v>1</v>
      </c>
      <c r="AP373" s="1">
        <f t="shared" si="31"/>
        <v>1</v>
      </c>
      <c r="AQ373" s="1">
        <f>IF(IF(Y373&gt;AA373,VLOOKUP(A373,General!B:AT,11,FALSE),VLOOKUP(A373,General!B:AT,12,FALSE))=AI373,1,0)</f>
        <v>1</v>
      </c>
      <c r="AR373" s="1">
        <f>IF(VLOOKUP(A373,General!B:AT,11,FALSE)=E373,Y373-AA373,AA373-Y373)</f>
        <v>6150</v>
      </c>
      <c r="AS373" s="1">
        <f>IF(IF(Z373&gt;AB373,VLOOKUP(A373,General!B:AT,11,FALSE),VLOOKUP(A373,General!B:AT,12,FALSE))=AI373,1,0)</f>
        <v>1</v>
      </c>
      <c r="AT373" s="1">
        <f>IF(VLOOKUP(A373,General!B:AT,11,FALSE)=E373,Z373-AB373,AB373-Z373)</f>
        <v>950</v>
      </c>
    </row>
    <row r="374" spans="1:46" ht="15" customHeight="1" x14ac:dyDescent="0.2">
      <c r="A374" s="1" t="s">
        <v>337</v>
      </c>
      <c r="B374" s="1">
        <v>21</v>
      </c>
      <c r="C374" s="1">
        <v>286219</v>
      </c>
      <c r="D374" s="1">
        <v>238.97265625</v>
      </c>
      <c r="E374" s="1" t="s">
        <v>76</v>
      </c>
      <c r="F374" s="1" t="s">
        <v>315</v>
      </c>
      <c r="G374" s="1" t="s">
        <v>316</v>
      </c>
      <c r="H374" s="1" t="s">
        <v>320</v>
      </c>
      <c r="I374" s="1" t="s">
        <v>315</v>
      </c>
      <c r="J374" s="1" t="s">
        <v>76</v>
      </c>
      <c r="K374" s="1">
        <v>5</v>
      </c>
      <c r="L374" s="1">
        <v>1</v>
      </c>
      <c r="M374" s="1">
        <v>0</v>
      </c>
      <c r="N374" s="1">
        <v>0</v>
      </c>
      <c r="O374" s="1">
        <v>1</v>
      </c>
      <c r="P374" s="1">
        <v>0</v>
      </c>
      <c r="Q374" s="1">
        <v>0</v>
      </c>
      <c r="R374" s="1">
        <v>0</v>
      </c>
      <c r="S374" s="1">
        <v>78.7</v>
      </c>
      <c r="T374" s="1">
        <v>763</v>
      </c>
      <c r="U374" s="1">
        <v>4</v>
      </c>
      <c r="V374" s="1">
        <v>0</v>
      </c>
      <c r="W374" s="1">
        <v>0</v>
      </c>
      <c r="X374" s="1">
        <v>0</v>
      </c>
      <c r="Y374" s="1">
        <v>19600</v>
      </c>
      <c r="Z374" s="1">
        <v>8850</v>
      </c>
      <c r="AA374" s="1">
        <v>15850</v>
      </c>
      <c r="AB374" s="1">
        <v>31000</v>
      </c>
      <c r="AC374" s="1">
        <v>8</v>
      </c>
      <c r="AD374" s="1">
        <v>3</v>
      </c>
      <c r="AE374" s="1">
        <v>3</v>
      </c>
      <c r="AF374" s="1">
        <v>0</v>
      </c>
      <c r="AG374" s="1">
        <v>2</v>
      </c>
      <c r="AH374" s="1">
        <v>1</v>
      </c>
      <c r="AI374" s="30" t="str">
        <f>VLOOKUP(A374,General!B:AT,19,FALSE)</f>
        <v>Virtus.Pro</v>
      </c>
      <c r="AJ374" s="1">
        <f>IF(VLOOKUP(A374,General!B:AT,11,FALSE)=E374,1,0)</f>
        <v>0</v>
      </c>
      <c r="AK374" s="1">
        <f t="shared" si="32"/>
        <v>1</v>
      </c>
      <c r="AL374" s="1">
        <f t="shared" si="33"/>
        <v>0</v>
      </c>
      <c r="AM374" s="1">
        <f t="shared" si="34"/>
        <v>3750</v>
      </c>
      <c r="AN374" s="1">
        <f t="shared" si="35"/>
        <v>-22150</v>
      </c>
      <c r="AO374" s="1">
        <f t="shared" si="30"/>
        <v>1</v>
      </c>
      <c r="AP374" s="1">
        <f t="shared" si="31"/>
        <v>1</v>
      </c>
      <c r="AQ374" s="1">
        <f>IF(IF(Y374&gt;AA374,VLOOKUP(A374,General!B:AT,11,FALSE),VLOOKUP(A374,General!B:AT,12,FALSE))=AI374,1,0)</f>
        <v>0</v>
      </c>
      <c r="AR374" s="1">
        <f>IF(VLOOKUP(A374,General!B:AT,11,FALSE)=E374,Y374-AA374,AA374-Y374)</f>
        <v>-3750</v>
      </c>
      <c r="AS374" s="1">
        <f>IF(IF(Z374&gt;AB374,VLOOKUP(A374,General!B:AT,11,FALSE),VLOOKUP(A374,General!B:AT,12,FALSE))=AI374,1,0)</f>
        <v>1</v>
      </c>
      <c r="AT374" s="1">
        <f>IF(VLOOKUP(A374,General!B:AT,11,FALSE)=E374,Z374-AB374,AB374-Z374)</f>
        <v>22150</v>
      </c>
    </row>
    <row r="375" spans="1:46" ht="15" customHeight="1" x14ac:dyDescent="0.2">
      <c r="A375" s="1" t="s">
        <v>337</v>
      </c>
      <c r="B375" s="1">
        <v>22</v>
      </c>
      <c r="C375" s="1">
        <v>316716</v>
      </c>
      <c r="D375" s="1">
        <v>147.545654296875</v>
      </c>
      <c r="E375" s="1" t="s">
        <v>75</v>
      </c>
      <c r="F375" s="1" t="s">
        <v>319</v>
      </c>
      <c r="G375" s="1" t="s">
        <v>324</v>
      </c>
      <c r="H375" s="1" t="s">
        <v>323</v>
      </c>
      <c r="I375" s="1" t="s">
        <v>315</v>
      </c>
      <c r="J375" s="1" t="s">
        <v>76</v>
      </c>
      <c r="K375" s="1">
        <v>7</v>
      </c>
      <c r="L375" s="1">
        <v>3</v>
      </c>
      <c r="M375" s="1">
        <v>2</v>
      </c>
      <c r="N375" s="1">
        <v>0</v>
      </c>
      <c r="O375" s="1">
        <v>0</v>
      </c>
      <c r="P375" s="1">
        <v>0</v>
      </c>
      <c r="Q375" s="1">
        <v>2</v>
      </c>
      <c r="R375" s="1">
        <v>0</v>
      </c>
      <c r="S375" s="1">
        <v>103.2</v>
      </c>
      <c r="T375" s="1">
        <v>947</v>
      </c>
      <c r="U375" s="1">
        <v>54</v>
      </c>
      <c r="V375" s="1">
        <v>1</v>
      </c>
      <c r="W375" s="1">
        <v>1</v>
      </c>
      <c r="X375" s="1">
        <v>0</v>
      </c>
      <c r="Y375" s="1">
        <v>26650</v>
      </c>
      <c r="Z375" s="1">
        <v>18050</v>
      </c>
      <c r="AA375" s="1">
        <v>22550</v>
      </c>
      <c r="AB375" s="1">
        <v>32800</v>
      </c>
      <c r="AC375" s="1">
        <v>10</v>
      </c>
      <c r="AD375" s="1">
        <v>5</v>
      </c>
      <c r="AE375" s="1">
        <v>2</v>
      </c>
      <c r="AF375" s="1">
        <v>0</v>
      </c>
      <c r="AG375" s="1">
        <v>1</v>
      </c>
      <c r="AH375" s="1">
        <v>3</v>
      </c>
      <c r="AI375" s="30" t="str">
        <f>VLOOKUP(A375,General!B:AT,19,FALSE)</f>
        <v>Virtus.Pro</v>
      </c>
      <c r="AJ375" s="1">
        <f>IF(VLOOKUP(A375,General!B:AT,11,FALSE)=E375,1,0)</f>
        <v>1</v>
      </c>
      <c r="AK375" s="1">
        <f t="shared" si="32"/>
        <v>1</v>
      </c>
      <c r="AL375" s="1">
        <f t="shared" si="33"/>
        <v>0</v>
      </c>
      <c r="AM375" s="1">
        <f t="shared" si="34"/>
        <v>4100</v>
      </c>
      <c r="AN375" s="1">
        <f t="shared" si="35"/>
        <v>-14750</v>
      </c>
      <c r="AO375" s="1">
        <f t="shared" si="30"/>
        <v>0</v>
      </c>
      <c r="AP375" s="1">
        <f t="shared" si="31"/>
        <v>0</v>
      </c>
      <c r="AQ375" s="1">
        <f>IF(IF(Y375&gt;AA375,VLOOKUP(A375,General!B:AT,11,FALSE),VLOOKUP(A375,General!B:AT,12,FALSE))=AI375,1,0)</f>
        <v>0</v>
      </c>
      <c r="AR375" s="1">
        <f>IF(VLOOKUP(A375,General!B:AT,11,FALSE)=E375,Y375-AA375,AA375-Y375)</f>
        <v>4100</v>
      </c>
      <c r="AS375" s="1">
        <f>IF(IF(Z375&gt;AB375,VLOOKUP(A375,General!B:AT,11,FALSE),VLOOKUP(A375,General!B:AT,12,FALSE))=AI375,1,0)</f>
        <v>1</v>
      </c>
      <c r="AT375" s="1">
        <f>IF(VLOOKUP(A375,General!B:AT,11,FALSE)=E375,Z375-AB375,AB375-Z375)</f>
        <v>-14750</v>
      </c>
    </row>
    <row r="376" spans="1:46" ht="15" customHeight="1" x14ac:dyDescent="0.2">
      <c r="A376" s="1" t="s">
        <v>337</v>
      </c>
      <c r="B376" s="1">
        <v>23</v>
      </c>
      <c r="C376" s="1">
        <v>335558</v>
      </c>
      <c r="D376" s="1">
        <v>127.2529296875</v>
      </c>
      <c r="E376" s="1" t="s">
        <v>76</v>
      </c>
      <c r="F376" s="1" t="s">
        <v>315</v>
      </c>
      <c r="G376" s="1" t="s">
        <v>316</v>
      </c>
      <c r="H376" s="1" t="s">
        <v>322</v>
      </c>
      <c r="K376" s="1">
        <v>8</v>
      </c>
      <c r="L376" s="1">
        <v>4</v>
      </c>
      <c r="M376" s="1">
        <v>2</v>
      </c>
      <c r="N376" s="1">
        <v>0</v>
      </c>
      <c r="O376" s="1">
        <v>0</v>
      </c>
      <c r="P376" s="1">
        <v>0</v>
      </c>
      <c r="Q376" s="1">
        <v>4</v>
      </c>
      <c r="R376" s="1">
        <v>0</v>
      </c>
      <c r="S376" s="1">
        <v>110.4</v>
      </c>
      <c r="T376" s="1">
        <v>1010</v>
      </c>
      <c r="U376" s="1">
        <v>94</v>
      </c>
      <c r="V376" s="1">
        <v>0</v>
      </c>
      <c r="W376" s="1">
        <v>0</v>
      </c>
      <c r="X376" s="1">
        <v>0</v>
      </c>
      <c r="Y376" s="1">
        <v>30550</v>
      </c>
      <c r="Z376" s="1">
        <v>19700</v>
      </c>
      <c r="AA376" s="1">
        <v>19150</v>
      </c>
      <c r="AB376" s="1">
        <v>32750</v>
      </c>
      <c r="AC376" s="1">
        <v>14</v>
      </c>
      <c r="AD376" s="1">
        <v>7</v>
      </c>
      <c r="AE376" s="1">
        <v>3</v>
      </c>
      <c r="AF376" s="1">
        <v>0</v>
      </c>
      <c r="AG376" s="1">
        <v>3</v>
      </c>
      <c r="AH376" s="1">
        <v>5</v>
      </c>
      <c r="AI376" s="30" t="str">
        <f>VLOOKUP(A376,General!B:AT,19,FALSE)</f>
        <v>Virtus.Pro</v>
      </c>
      <c r="AJ376" s="1">
        <f>IF(VLOOKUP(A376,General!B:AT,11,FALSE)=E376,1,0)</f>
        <v>0</v>
      </c>
      <c r="AK376" s="1">
        <f t="shared" si="32"/>
        <v>1</v>
      </c>
      <c r="AL376" s="1">
        <f t="shared" si="33"/>
        <v>0</v>
      </c>
      <c r="AM376" s="1">
        <f t="shared" si="34"/>
        <v>11400</v>
      </c>
      <c r="AN376" s="1">
        <f t="shared" si="35"/>
        <v>-13050</v>
      </c>
      <c r="AO376" s="1">
        <f t="shared" si="30"/>
        <v>1</v>
      </c>
      <c r="AP376" s="1">
        <f t="shared" si="31"/>
        <v>1</v>
      </c>
      <c r="AQ376" s="1">
        <f>IF(IF(Y376&gt;AA376,VLOOKUP(A376,General!B:AT,11,FALSE),VLOOKUP(A376,General!B:AT,12,FALSE))=AI376,1,0)</f>
        <v>0</v>
      </c>
      <c r="AR376" s="1">
        <f>IF(VLOOKUP(A376,General!B:AT,11,FALSE)=E376,Y376-AA376,AA376-Y376)</f>
        <v>-11400</v>
      </c>
      <c r="AS376" s="1">
        <f>IF(IF(Z376&gt;AB376,VLOOKUP(A376,General!B:AT,11,FALSE),VLOOKUP(A376,General!B:AT,12,FALSE))=AI376,1,0)</f>
        <v>1</v>
      </c>
      <c r="AT376" s="1">
        <f>IF(VLOOKUP(A376,General!B:AT,11,FALSE)=E376,Z376-AB376,AB376-Z376)</f>
        <v>13050</v>
      </c>
    </row>
    <row r="377" spans="1:46" ht="15" customHeight="1" x14ac:dyDescent="0.2">
      <c r="A377" s="1" t="s">
        <v>337</v>
      </c>
      <c r="B377" s="1">
        <v>24</v>
      </c>
      <c r="C377" s="1">
        <v>351811</v>
      </c>
      <c r="D377" s="1">
        <v>95.449462890625</v>
      </c>
      <c r="E377" s="1" t="s">
        <v>76</v>
      </c>
      <c r="F377" s="1" t="s">
        <v>315</v>
      </c>
      <c r="G377" s="1" t="s">
        <v>316</v>
      </c>
      <c r="H377" s="1" t="s">
        <v>318</v>
      </c>
      <c r="I377" s="1" t="s">
        <v>315</v>
      </c>
      <c r="J377" s="1" t="s">
        <v>76</v>
      </c>
      <c r="K377" s="1">
        <v>5</v>
      </c>
      <c r="L377" s="1">
        <v>1</v>
      </c>
      <c r="M377" s="1">
        <v>2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81</v>
      </c>
      <c r="T377" s="1">
        <v>744</v>
      </c>
      <c r="U377" s="1">
        <v>66</v>
      </c>
      <c r="V377" s="1">
        <v>0</v>
      </c>
      <c r="W377" s="1">
        <v>0</v>
      </c>
      <c r="X377" s="1">
        <v>0</v>
      </c>
      <c r="Y377" s="1">
        <v>22300</v>
      </c>
      <c r="Z377" s="1">
        <v>11850</v>
      </c>
      <c r="AA377" s="1">
        <v>12350</v>
      </c>
      <c r="AB377" s="1">
        <v>29750</v>
      </c>
      <c r="AC377" s="1">
        <v>8</v>
      </c>
      <c r="AD377" s="1">
        <v>5</v>
      </c>
      <c r="AE377" s="1">
        <v>2</v>
      </c>
      <c r="AF377" s="1">
        <v>1</v>
      </c>
      <c r="AG377" s="1">
        <v>0</v>
      </c>
      <c r="AH377" s="1">
        <v>2</v>
      </c>
      <c r="AI377" s="30" t="str">
        <f>VLOOKUP(A377,General!B:AT,19,FALSE)</f>
        <v>Virtus.Pro</v>
      </c>
      <c r="AJ377" s="1">
        <f>IF(VLOOKUP(A377,General!B:AT,11,FALSE)=E377,1,0)</f>
        <v>0</v>
      </c>
      <c r="AK377" s="1">
        <f t="shared" si="32"/>
        <v>1</v>
      </c>
      <c r="AL377" s="1">
        <f t="shared" si="33"/>
        <v>0</v>
      </c>
      <c r="AM377" s="1">
        <f t="shared" si="34"/>
        <v>9950</v>
      </c>
      <c r="AN377" s="1">
        <f t="shared" si="35"/>
        <v>-17900</v>
      </c>
      <c r="AO377" s="1">
        <f t="shared" si="30"/>
        <v>1</v>
      </c>
      <c r="AP377" s="1">
        <f t="shared" si="31"/>
        <v>1</v>
      </c>
      <c r="AQ377" s="1">
        <f>IF(IF(Y377&gt;AA377,VLOOKUP(A377,General!B:AT,11,FALSE),VLOOKUP(A377,General!B:AT,12,FALSE))=AI377,1,0)</f>
        <v>0</v>
      </c>
      <c r="AR377" s="1">
        <f>IF(VLOOKUP(A377,General!B:AT,11,FALSE)=E377,Y377-AA377,AA377-Y377)</f>
        <v>-9950</v>
      </c>
      <c r="AS377" s="1">
        <f>IF(IF(Z377&gt;AB377,VLOOKUP(A377,General!B:AT,11,FALSE),VLOOKUP(A377,General!B:AT,12,FALSE))=AI377,1,0)</f>
        <v>1</v>
      </c>
      <c r="AT377" s="1">
        <f>IF(VLOOKUP(A377,General!B:AT,11,FALSE)=E377,Z377-AB377,AB377-Z377)</f>
        <v>17900</v>
      </c>
    </row>
    <row r="378" spans="1:46" ht="15" customHeight="1" x14ac:dyDescent="0.2">
      <c r="A378" s="1" t="s">
        <v>337</v>
      </c>
      <c r="B378" s="1">
        <v>25</v>
      </c>
      <c r="C378" s="1">
        <v>364008</v>
      </c>
      <c r="D378" s="1">
        <v>71.236083984375</v>
      </c>
      <c r="E378" s="1" t="s">
        <v>76</v>
      </c>
      <c r="F378" s="1" t="s">
        <v>315</v>
      </c>
      <c r="G378" s="1" t="s">
        <v>316</v>
      </c>
      <c r="H378" s="1" t="s">
        <v>320</v>
      </c>
      <c r="I378" s="1" t="s">
        <v>315</v>
      </c>
      <c r="J378" s="1" t="s">
        <v>76</v>
      </c>
      <c r="K378" s="1">
        <v>6</v>
      </c>
      <c r="L378" s="1">
        <v>2</v>
      </c>
      <c r="M378" s="1">
        <v>2</v>
      </c>
      <c r="N378" s="1">
        <v>0</v>
      </c>
      <c r="O378" s="1">
        <v>0</v>
      </c>
      <c r="P378" s="1">
        <v>0</v>
      </c>
      <c r="Q378" s="1">
        <v>2</v>
      </c>
      <c r="R378" s="1">
        <v>0</v>
      </c>
      <c r="S378" s="1">
        <v>85.5</v>
      </c>
      <c r="T378" s="1">
        <v>763</v>
      </c>
      <c r="U378" s="1">
        <v>92</v>
      </c>
      <c r="V378" s="1">
        <v>0</v>
      </c>
      <c r="W378" s="1">
        <v>0</v>
      </c>
      <c r="X378" s="1">
        <v>0</v>
      </c>
      <c r="Y378" s="1">
        <v>20150</v>
      </c>
      <c r="Z378" s="1">
        <v>8350</v>
      </c>
      <c r="AA378" s="1">
        <v>10200</v>
      </c>
      <c r="AB378" s="1">
        <v>34500</v>
      </c>
      <c r="AC378" s="1">
        <v>10</v>
      </c>
      <c r="AD378" s="1">
        <v>7</v>
      </c>
      <c r="AE378" s="1">
        <v>3</v>
      </c>
      <c r="AF378" s="1">
        <v>0</v>
      </c>
      <c r="AG378" s="1">
        <v>0</v>
      </c>
      <c r="AH378" s="1">
        <v>4</v>
      </c>
      <c r="AI378" s="30" t="str">
        <f>VLOOKUP(A378,General!B:AT,19,FALSE)</f>
        <v>Virtus.Pro</v>
      </c>
      <c r="AJ378" s="1">
        <f>IF(VLOOKUP(A378,General!B:AT,11,FALSE)=E378,1,0)</f>
        <v>0</v>
      </c>
      <c r="AK378" s="1">
        <f t="shared" si="32"/>
        <v>1</v>
      </c>
      <c r="AL378" s="1">
        <f t="shared" si="33"/>
        <v>0</v>
      </c>
      <c r="AM378" s="1">
        <f t="shared" si="34"/>
        <v>9950</v>
      </c>
      <c r="AN378" s="1">
        <f t="shared" si="35"/>
        <v>-26150</v>
      </c>
      <c r="AO378" s="1">
        <f t="shared" si="30"/>
        <v>1</v>
      </c>
      <c r="AP378" s="1">
        <f t="shared" si="31"/>
        <v>1</v>
      </c>
      <c r="AQ378" s="1">
        <f>IF(IF(Y378&gt;AA378,VLOOKUP(A378,General!B:AT,11,FALSE),VLOOKUP(A378,General!B:AT,12,FALSE))=AI378,1,0)</f>
        <v>0</v>
      </c>
      <c r="AR378" s="1">
        <f>IF(VLOOKUP(A378,General!B:AT,11,FALSE)=E378,Y378-AA378,AA378-Y378)</f>
        <v>-9950</v>
      </c>
      <c r="AS378" s="1">
        <f>IF(IF(Z378&gt;AB378,VLOOKUP(A378,General!B:AT,11,FALSE),VLOOKUP(A378,General!B:AT,12,FALSE))=AI378,1,0)</f>
        <v>1</v>
      </c>
      <c r="AT378" s="1">
        <f>IF(VLOOKUP(A378,General!B:AT,11,FALSE)=E378,Z378-AB378,AB378-Z378)</f>
        <v>26150</v>
      </c>
    </row>
    <row r="379" spans="1:46" x14ac:dyDescent="0.2">
      <c r="A379" s="1" t="s">
        <v>338</v>
      </c>
      <c r="B379" s="1">
        <v>1</v>
      </c>
      <c r="C379" s="1">
        <v>1803</v>
      </c>
      <c r="D379" s="1">
        <v>68.519081115722699</v>
      </c>
      <c r="E379" s="1" t="s">
        <v>76</v>
      </c>
      <c r="F379" s="1" t="s">
        <v>315</v>
      </c>
      <c r="G379" s="1" t="s">
        <v>316</v>
      </c>
      <c r="H379" s="1" t="s">
        <v>317</v>
      </c>
      <c r="K379" s="1">
        <v>6</v>
      </c>
      <c r="L379" s="1">
        <v>3</v>
      </c>
      <c r="M379" s="1">
        <v>0</v>
      </c>
      <c r="N379" s="1">
        <v>1</v>
      </c>
      <c r="O379" s="1">
        <v>0</v>
      </c>
      <c r="P379" s="1">
        <v>0</v>
      </c>
      <c r="Q379" s="1">
        <v>1</v>
      </c>
      <c r="R379" s="1">
        <v>0</v>
      </c>
      <c r="S379" s="1">
        <v>114.6</v>
      </c>
      <c r="T379" s="1">
        <v>1042</v>
      </c>
      <c r="U379" s="1">
        <v>104</v>
      </c>
      <c r="V379" s="1">
        <v>0</v>
      </c>
      <c r="W379" s="1">
        <v>0</v>
      </c>
      <c r="X379" s="1">
        <v>0</v>
      </c>
      <c r="Y379" s="1">
        <v>4000</v>
      </c>
      <c r="Z379" s="1">
        <v>4550</v>
      </c>
      <c r="AA379" s="1">
        <v>4000</v>
      </c>
      <c r="AB379" s="1">
        <v>4300</v>
      </c>
      <c r="AC379" s="1">
        <v>1</v>
      </c>
      <c r="AD379" s="1">
        <v>1</v>
      </c>
      <c r="AE379" s="1">
        <v>0</v>
      </c>
      <c r="AF379" s="1">
        <v>2</v>
      </c>
      <c r="AG379" s="1">
        <v>0</v>
      </c>
      <c r="AH379" s="1">
        <v>0</v>
      </c>
      <c r="AI379" s="30" t="str">
        <f>VLOOKUP(A379,General!B:AT,19,FALSE)</f>
        <v>Luminosity Gaming</v>
      </c>
      <c r="AJ379" s="1">
        <f>IF(VLOOKUP(A379,General!B:AT,11,FALSE)=E379,1,0)</f>
        <v>1</v>
      </c>
      <c r="AK379" s="1">
        <f t="shared" si="32"/>
        <v>0</v>
      </c>
      <c r="AL379" s="1">
        <f t="shared" si="33"/>
        <v>1</v>
      </c>
      <c r="AM379" s="1">
        <f t="shared" si="34"/>
        <v>0</v>
      </c>
      <c r="AN379" s="1">
        <f t="shared" si="35"/>
        <v>250</v>
      </c>
      <c r="AO379" s="1">
        <f t="shared" si="30"/>
        <v>0</v>
      </c>
      <c r="AP379" s="1">
        <f t="shared" si="31"/>
        <v>1</v>
      </c>
      <c r="AQ379" s="1">
        <f>IF(IF(Y379&gt;AA379,VLOOKUP(A379,General!B:AT,11,FALSE),VLOOKUP(A379,General!B:AT,12,FALSE))=AI379,1,0)</f>
        <v>1</v>
      </c>
      <c r="AR379" s="1">
        <f>IF(VLOOKUP(A379,General!B:AT,11,FALSE)=E379,Y379-AA379,AA379-Y379)</f>
        <v>0</v>
      </c>
      <c r="AS379" s="1">
        <f>IF(IF(Z379&gt;AB379,VLOOKUP(A379,General!B:AT,11,FALSE),VLOOKUP(A379,General!B:AT,12,FALSE))=AI379,1,0)</f>
        <v>0</v>
      </c>
      <c r="AT379" s="1">
        <f>IF(VLOOKUP(A379,General!B:AT,11,FALSE)=E379,Z379-AB379,AB379-Z379)</f>
        <v>250</v>
      </c>
    </row>
    <row r="380" spans="1:46" ht="15" customHeight="1" x14ac:dyDescent="0.2">
      <c r="A380" s="1" t="s">
        <v>338</v>
      </c>
      <c r="B380" s="1">
        <v>2</v>
      </c>
      <c r="C380" s="1">
        <v>10575</v>
      </c>
      <c r="D380" s="1">
        <v>174.13049316406301</v>
      </c>
      <c r="E380" s="1" t="s">
        <v>51</v>
      </c>
      <c r="F380" s="1" t="s">
        <v>319</v>
      </c>
      <c r="G380" s="1" t="s">
        <v>324</v>
      </c>
      <c r="H380" s="1" t="s">
        <v>320</v>
      </c>
      <c r="I380" s="1" t="s">
        <v>319</v>
      </c>
      <c r="J380" s="1" t="s">
        <v>51</v>
      </c>
      <c r="K380" s="1">
        <v>8</v>
      </c>
      <c r="L380" s="1">
        <v>2</v>
      </c>
      <c r="M380" s="1">
        <v>0</v>
      </c>
      <c r="N380" s="1">
        <v>2</v>
      </c>
      <c r="O380" s="1">
        <v>0</v>
      </c>
      <c r="P380" s="1">
        <v>0</v>
      </c>
      <c r="Q380" s="1">
        <v>1</v>
      </c>
      <c r="R380" s="1">
        <v>0</v>
      </c>
      <c r="S380" s="1">
        <v>161.69999999999999</v>
      </c>
      <c r="T380" s="1">
        <v>1335</v>
      </c>
      <c r="U380" s="1">
        <v>128</v>
      </c>
      <c r="V380" s="1">
        <v>1</v>
      </c>
      <c r="W380" s="1">
        <v>1</v>
      </c>
      <c r="X380" s="1">
        <v>0</v>
      </c>
      <c r="Y380" s="1">
        <v>18200</v>
      </c>
      <c r="Z380" s="1">
        <v>19200</v>
      </c>
      <c r="AA380" s="1">
        <v>8000</v>
      </c>
      <c r="AB380" s="1">
        <v>6600</v>
      </c>
      <c r="AC380" s="1">
        <v>7</v>
      </c>
      <c r="AD380" s="1">
        <v>4</v>
      </c>
      <c r="AE380" s="1">
        <v>1</v>
      </c>
      <c r="AF380" s="1">
        <v>0</v>
      </c>
      <c r="AG380" s="1">
        <v>0</v>
      </c>
      <c r="AH380" s="1">
        <v>0</v>
      </c>
      <c r="AI380" s="30" t="str">
        <f>VLOOKUP(A380,General!B:AT,19,FALSE)</f>
        <v>Luminosity Gaming</v>
      </c>
      <c r="AJ380" s="1">
        <f>IF(VLOOKUP(A380,General!B:AT,11,FALSE)=E380,1,0)</f>
        <v>0</v>
      </c>
      <c r="AK380" s="1">
        <f t="shared" si="32"/>
        <v>1</v>
      </c>
      <c r="AL380" s="1">
        <f t="shared" si="33"/>
        <v>1</v>
      </c>
      <c r="AM380" s="1">
        <f t="shared" si="34"/>
        <v>10200</v>
      </c>
      <c r="AN380" s="1">
        <f t="shared" si="35"/>
        <v>12600</v>
      </c>
      <c r="AO380" s="1">
        <f t="shared" si="30"/>
        <v>1</v>
      </c>
      <c r="AP380" s="1">
        <f t="shared" si="31"/>
        <v>0</v>
      </c>
      <c r="AQ380" s="1">
        <f>IF(IF(Y380&gt;AA380,VLOOKUP(A380,General!B:AT,11,FALSE),VLOOKUP(A380,General!B:AT,12,FALSE))=AI380,1,0)</f>
        <v>0</v>
      </c>
      <c r="AR380" s="1">
        <f>IF(VLOOKUP(A380,General!B:AT,11,FALSE)=E380,Y380-AA380,AA380-Y380)</f>
        <v>-10200</v>
      </c>
      <c r="AS380" s="1">
        <f>IF(IF(Z380&gt;AB380,VLOOKUP(A380,General!B:AT,11,FALSE),VLOOKUP(A380,General!B:AT,12,FALSE))=AI380,1,0)</f>
        <v>0</v>
      </c>
      <c r="AT380" s="1">
        <f>IF(VLOOKUP(A380,General!B:AT,11,FALSE)=E380,Z380-AB380,AB380-Z380)</f>
        <v>-12600</v>
      </c>
    </row>
    <row r="381" spans="1:46" ht="15" customHeight="1" x14ac:dyDescent="0.2">
      <c r="A381" s="1" t="s">
        <v>338</v>
      </c>
      <c r="B381" s="1">
        <v>3</v>
      </c>
      <c r="C381" s="1">
        <v>32859</v>
      </c>
      <c r="D381" s="1">
        <v>109.81365966796901</v>
      </c>
      <c r="E381" s="1" t="s">
        <v>51</v>
      </c>
      <c r="F381" s="1" t="s">
        <v>319</v>
      </c>
      <c r="G381" s="1" t="s">
        <v>324</v>
      </c>
      <c r="H381" s="1" t="s">
        <v>320</v>
      </c>
      <c r="I381" s="1" t="s">
        <v>315</v>
      </c>
      <c r="J381" s="1" t="s">
        <v>76</v>
      </c>
      <c r="K381" s="1">
        <v>6</v>
      </c>
      <c r="L381" s="1">
        <v>4</v>
      </c>
      <c r="M381" s="1">
        <v>1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96.8</v>
      </c>
      <c r="T381" s="1">
        <v>799</v>
      </c>
      <c r="U381" s="1">
        <v>83</v>
      </c>
      <c r="V381" s="1">
        <v>1</v>
      </c>
      <c r="W381" s="1">
        <v>1</v>
      </c>
      <c r="X381" s="1">
        <v>0</v>
      </c>
      <c r="Y381" s="1">
        <v>9350</v>
      </c>
      <c r="Z381" s="1">
        <v>2300</v>
      </c>
      <c r="AA381" s="1">
        <v>20400</v>
      </c>
      <c r="AB381" s="1">
        <v>17900</v>
      </c>
      <c r="AC381" s="1">
        <v>7</v>
      </c>
      <c r="AD381" s="1">
        <v>2</v>
      </c>
      <c r="AE381" s="1">
        <v>0</v>
      </c>
      <c r="AF381" s="1">
        <v>0</v>
      </c>
      <c r="AG381" s="1">
        <v>2</v>
      </c>
      <c r="AH381" s="1">
        <v>0</v>
      </c>
      <c r="AI381" s="30" t="str">
        <f>VLOOKUP(A381,General!B:AT,19,FALSE)</f>
        <v>Luminosity Gaming</v>
      </c>
      <c r="AJ381" s="1">
        <f>IF(VLOOKUP(A381,General!B:AT,11,FALSE)=E381,1,0)</f>
        <v>0</v>
      </c>
      <c r="AK381" s="1">
        <f t="shared" si="32"/>
        <v>0</v>
      </c>
      <c r="AL381" s="1">
        <f t="shared" si="33"/>
        <v>0</v>
      </c>
      <c r="AM381" s="1">
        <f t="shared" si="34"/>
        <v>-11050</v>
      </c>
      <c r="AN381" s="1">
        <f t="shared" si="35"/>
        <v>-15600</v>
      </c>
      <c r="AO381" s="1">
        <f t="shared" si="30"/>
        <v>1</v>
      </c>
      <c r="AP381" s="1">
        <f t="shared" si="31"/>
        <v>0</v>
      </c>
      <c r="AQ381" s="1">
        <f>IF(IF(Y381&gt;AA381,VLOOKUP(A381,General!B:AT,11,FALSE),VLOOKUP(A381,General!B:AT,12,FALSE))=AI381,1,0)</f>
        <v>1</v>
      </c>
      <c r="AR381" s="1">
        <f>IF(VLOOKUP(A381,General!B:AT,11,FALSE)=E381,Y381-AA381,AA381-Y381)</f>
        <v>11050</v>
      </c>
      <c r="AS381" s="1">
        <f>IF(IF(Z381&gt;AB381,VLOOKUP(A381,General!B:AT,11,FALSE),VLOOKUP(A381,General!B:AT,12,FALSE))=AI381,1,0)</f>
        <v>1</v>
      </c>
      <c r="AT381" s="1">
        <f>IF(VLOOKUP(A381,General!B:AT,11,FALSE)=E381,Z381-AB381,AB381-Z381)</f>
        <v>15600</v>
      </c>
    </row>
    <row r="382" spans="1:46" ht="15" customHeight="1" x14ac:dyDescent="0.2">
      <c r="A382" s="1" t="s">
        <v>338</v>
      </c>
      <c r="B382" s="1">
        <v>4</v>
      </c>
      <c r="C382" s="1">
        <v>46927</v>
      </c>
      <c r="D382" s="1">
        <v>106.99652099609401</v>
      </c>
      <c r="E382" s="1" t="s">
        <v>51</v>
      </c>
      <c r="F382" s="1" t="s">
        <v>319</v>
      </c>
      <c r="G382" s="1" t="s">
        <v>324</v>
      </c>
      <c r="H382" s="1" t="s">
        <v>320</v>
      </c>
      <c r="I382" s="1" t="s">
        <v>315</v>
      </c>
      <c r="J382" s="1" t="s">
        <v>76</v>
      </c>
      <c r="K382" s="1">
        <v>5</v>
      </c>
      <c r="L382" s="1">
        <v>2</v>
      </c>
      <c r="M382" s="1">
        <v>0</v>
      </c>
      <c r="N382" s="1">
        <v>1</v>
      </c>
      <c r="O382" s="1">
        <v>0</v>
      </c>
      <c r="P382" s="1">
        <v>0</v>
      </c>
      <c r="Q382" s="1">
        <v>0</v>
      </c>
      <c r="R382" s="1">
        <v>0</v>
      </c>
      <c r="S382" s="1">
        <v>86.7</v>
      </c>
      <c r="T382" s="1">
        <v>851</v>
      </c>
      <c r="U382" s="1">
        <v>16</v>
      </c>
      <c r="V382" s="1">
        <v>0</v>
      </c>
      <c r="W382" s="1">
        <v>1</v>
      </c>
      <c r="X382" s="1">
        <v>0</v>
      </c>
      <c r="Y382" s="1">
        <v>17150</v>
      </c>
      <c r="Z382" s="1">
        <v>3550</v>
      </c>
      <c r="AA382" s="1">
        <v>23700</v>
      </c>
      <c r="AB382" s="1">
        <v>25750</v>
      </c>
      <c r="AC382" s="1">
        <v>5</v>
      </c>
      <c r="AD382" s="1">
        <v>4</v>
      </c>
      <c r="AE382" s="1">
        <v>1</v>
      </c>
      <c r="AF382" s="1">
        <v>0</v>
      </c>
      <c r="AG382" s="1">
        <v>1</v>
      </c>
      <c r="AH382" s="1">
        <v>0</v>
      </c>
      <c r="AI382" s="30" t="str">
        <f>VLOOKUP(A382,General!B:AT,19,FALSE)</f>
        <v>Luminosity Gaming</v>
      </c>
      <c r="AJ382" s="1">
        <f>IF(VLOOKUP(A382,General!B:AT,11,FALSE)=E382,1,0)</f>
        <v>0</v>
      </c>
      <c r="AK382" s="1">
        <f t="shared" si="32"/>
        <v>0</v>
      </c>
      <c r="AL382" s="1">
        <f t="shared" si="33"/>
        <v>0</v>
      </c>
      <c r="AM382" s="1">
        <f t="shared" si="34"/>
        <v>-6550</v>
      </c>
      <c r="AN382" s="1">
        <f t="shared" si="35"/>
        <v>-22200</v>
      </c>
      <c r="AO382" s="1">
        <f t="shared" si="30"/>
        <v>1</v>
      </c>
      <c r="AP382" s="1">
        <f t="shared" si="31"/>
        <v>0</v>
      </c>
      <c r="AQ382" s="1">
        <f>IF(IF(Y382&gt;AA382,VLOOKUP(A382,General!B:AT,11,FALSE),VLOOKUP(A382,General!B:AT,12,FALSE))=AI382,1,0)</f>
        <v>1</v>
      </c>
      <c r="AR382" s="1">
        <f>IF(VLOOKUP(A382,General!B:AT,11,FALSE)=E382,Y382-AA382,AA382-Y382)</f>
        <v>6550</v>
      </c>
      <c r="AS382" s="1">
        <f>IF(IF(Z382&gt;AB382,VLOOKUP(A382,General!B:AT,11,FALSE),VLOOKUP(A382,General!B:AT,12,FALSE))=AI382,1,0)</f>
        <v>1</v>
      </c>
      <c r="AT382" s="1">
        <f>IF(VLOOKUP(A382,General!B:AT,11,FALSE)=E382,Z382-AB382,AB382-Z382)</f>
        <v>22200</v>
      </c>
    </row>
    <row r="383" spans="1:46" ht="15" customHeight="1" x14ac:dyDescent="0.2">
      <c r="A383" s="1" t="s">
        <v>338</v>
      </c>
      <c r="B383" s="1">
        <v>5</v>
      </c>
      <c r="C383" s="1">
        <v>60624</v>
      </c>
      <c r="D383" s="1">
        <v>142.04641723632801</v>
      </c>
      <c r="E383" s="1" t="s">
        <v>76</v>
      </c>
      <c r="F383" s="1" t="s">
        <v>315</v>
      </c>
      <c r="G383" s="1" t="s">
        <v>324</v>
      </c>
      <c r="H383" s="1" t="s">
        <v>322</v>
      </c>
      <c r="K383" s="1">
        <v>5</v>
      </c>
      <c r="L383" s="1">
        <v>3</v>
      </c>
      <c r="M383" s="1">
        <v>1</v>
      </c>
      <c r="N383" s="1">
        <v>0</v>
      </c>
      <c r="O383" s="1">
        <v>0</v>
      </c>
      <c r="P383" s="1">
        <v>0</v>
      </c>
      <c r="Q383" s="1">
        <v>1</v>
      </c>
      <c r="R383" s="1">
        <v>0</v>
      </c>
      <c r="S383" s="1">
        <v>78.400000000000006</v>
      </c>
      <c r="T383" s="1">
        <v>717</v>
      </c>
      <c r="U383" s="1">
        <v>62</v>
      </c>
      <c r="V383" s="1">
        <v>0</v>
      </c>
      <c r="W383" s="1">
        <v>0</v>
      </c>
      <c r="X383" s="1">
        <v>0</v>
      </c>
      <c r="Y383" s="1">
        <v>27150</v>
      </c>
      <c r="Z383" s="1">
        <v>27700</v>
      </c>
      <c r="AA383" s="1">
        <v>28600</v>
      </c>
      <c r="AB383" s="1">
        <v>28050</v>
      </c>
      <c r="AC383" s="1">
        <v>15</v>
      </c>
      <c r="AD383" s="1">
        <v>9</v>
      </c>
      <c r="AE383" s="1">
        <v>1</v>
      </c>
      <c r="AF383" s="1">
        <v>2</v>
      </c>
      <c r="AG383" s="1">
        <v>5</v>
      </c>
      <c r="AH383" s="1">
        <v>2</v>
      </c>
      <c r="AI383" s="30" t="str">
        <f>VLOOKUP(A383,General!B:AT,19,FALSE)</f>
        <v>Luminosity Gaming</v>
      </c>
      <c r="AJ383" s="1">
        <f>IF(VLOOKUP(A383,General!B:AT,11,FALSE)=E383,1,0)</f>
        <v>1</v>
      </c>
      <c r="AK383" s="1">
        <f t="shared" si="32"/>
        <v>0</v>
      </c>
      <c r="AL383" s="1">
        <f t="shared" si="33"/>
        <v>0</v>
      </c>
      <c r="AM383" s="1">
        <f t="shared" si="34"/>
        <v>-1450</v>
      </c>
      <c r="AN383" s="1">
        <f t="shared" si="35"/>
        <v>-350</v>
      </c>
      <c r="AO383" s="1">
        <f t="shared" si="30"/>
        <v>0</v>
      </c>
      <c r="AP383" s="1">
        <f t="shared" si="31"/>
        <v>1</v>
      </c>
      <c r="AQ383" s="1">
        <f>IF(IF(Y383&gt;AA383,VLOOKUP(A383,General!B:AT,11,FALSE),VLOOKUP(A383,General!B:AT,12,FALSE))=AI383,1,0)</f>
        <v>1</v>
      </c>
      <c r="AR383" s="1">
        <f>IF(VLOOKUP(A383,General!B:AT,11,FALSE)=E383,Y383-AA383,AA383-Y383)</f>
        <v>-1450</v>
      </c>
      <c r="AS383" s="1">
        <f>IF(IF(Z383&gt;AB383,VLOOKUP(A383,General!B:AT,11,FALSE),VLOOKUP(A383,General!B:AT,12,FALSE))=AI383,1,0)</f>
        <v>1</v>
      </c>
      <c r="AT383" s="1">
        <f>IF(VLOOKUP(A383,General!B:AT,11,FALSE)=E383,Z383-AB383,AB383-Z383)</f>
        <v>-350</v>
      </c>
    </row>
    <row r="384" spans="1:46" ht="15" customHeight="1" x14ac:dyDescent="0.2">
      <c r="A384" s="1" t="s">
        <v>338</v>
      </c>
      <c r="B384" s="1">
        <v>6</v>
      </c>
      <c r="C384" s="1">
        <v>78800</v>
      </c>
      <c r="D384" s="1">
        <v>142.03076171875</v>
      </c>
      <c r="E384" s="1" t="s">
        <v>76</v>
      </c>
      <c r="F384" s="1" t="s">
        <v>315</v>
      </c>
      <c r="G384" s="1" t="s">
        <v>324</v>
      </c>
      <c r="H384" s="1" t="s">
        <v>322</v>
      </c>
      <c r="K384" s="1">
        <v>6</v>
      </c>
      <c r="L384" s="1">
        <v>4</v>
      </c>
      <c r="M384" s="1">
        <v>1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99.6</v>
      </c>
      <c r="T384" s="1">
        <v>920</v>
      </c>
      <c r="U384" s="1">
        <v>76</v>
      </c>
      <c r="V384" s="1">
        <v>0</v>
      </c>
      <c r="W384" s="1">
        <v>0</v>
      </c>
      <c r="X384" s="1">
        <v>0</v>
      </c>
      <c r="Y384" s="1">
        <v>17700</v>
      </c>
      <c r="Z384" s="1">
        <v>32000</v>
      </c>
      <c r="AA384" s="1">
        <v>27700</v>
      </c>
      <c r="AB384" s="1">
        <v>25950</v>
      </c>
      <c r="AC384" s="1">
        <v>10</v>
      </c>
      <c r="AD384" s="1">
        <v>5</v>
      </c>
      <c r="AE384" s="1">
        <v>5</v>
      </c>
      <c r="AF384" s="1">
        <v>0</v>
      </c>
      <c r="AG384" s="1">
        <v>1</v>
      </c>
      <c r="AH384" s="1">
        <v>3</v>
      </c>
      <c r="AI384" s="30" t="str">
        <f>VLOOKUP(A384,General!B:AT,19,FALSE)</f>
        <v>Luminosity Gaming</v>
      </c>
      <c r="AJ384" s="1">
        <f>IF(VLOOKUP(A384,General!B:AT,11,FALSE)=E384,1,0)</f>
        <v>1</v>
      </c>
      <c r="AK384" s="1">
        <f t="shared" si="32"/>
        <v>0</v>
      </c>
      <c r="AL384" s="1">
        <f t="shared" si="33"/>
        <v>1</v>
      </c>
      <c r="AM384" s="1">
        <f t="shared" si="34"/>
        <v>-10000</v>
      </c>
      <c r="AN384" s="1">
        <f t="shared" si="35"/>
        <v>6050</v>
      </c>
      <c r="AO384" s="1">
        <f t="shared" si="30"/>
        <v>0</v>
      </c>
      <c r="AP384" s="1">
        <f t="shared" si="31"/>
        <v>1</v>
      </c>
      <c r="AQ384" s="1">
        <f>IF(IF(Y384&gt;AA384,VLOOKUP(A384,General!B:AT,11,FALSE),VLOOKUP(A384,General!B:AT,12,FALSE))=AI384,1,0)</f>
        <v>1</v>
      </c>
      <c r="AR384" s="1">
        <f>IF(VLOOKUP(A384,General!B:AT,11,FALSE)=E384,Y384-AA384,AA384-Y384)</f>
        <v>-10000</v>
      </c>
      <c r="AS384" s="1">
        <f>IF(IF(Z384&gt;AB384,VLOOKUP(A384,General!B:AT,11,FALSE),VLOOKUP(A384,General!B:AT,12,FALSE))=AI384,1,0)</f>
        <v>0</v>
      </c>
      <c r="AT384" s="1">
        <f>IF(VLOOKUP(A384,General!B:AT,11,FALSE)=E384,Z384-AB384,AB384-Z384)</f>
        <v>6050</v>
      </c>
    </row>
    <row r="385" spans="1:46" ht="15" customHeight="1" x14ac:dyDescent="0.2">
      <c r="A385" s="1" t="s">
        <v>338</v>
      </c>
      <c r="B385" s="1">
        <v>7</v>
      </c>
      <c r="C385" s="1">
        <v>96976</v>
      </c>
      <c r="D385" s="1">
        <v>132.40557861328099</v>
      </c>
      <c r="E385" s="1" t="s">
        <v>51</v>
      </c>
      <c r="F385" s="1" t="s">
        <v>319</v>
      </c>
      <c r="G385" s="1" t="s">
        <v>324</v>
      </c>
      <c r="H385" s="1" t="s">
        <v>322</v>
      </c>
      <c r="K385" s="1">
        <v>6</v>
      </c>
      <c r="L385" s="1">
        <v>3</v>
      </c>
      <c r="M385" s="1">
        <v>0</v>
      </c>
      <c r="N385" s="1">
        <v>1</v>
      </c>
      <c r="O385" s="1">
        <v>0</v>
      </c>
      <c r="P385" s="1">
        <v>0</v>
      </c>
      <c r="Q385" s="1">
        <v>0</v>
      </c>
      <c r="R385" s="1">
        <v>0</v>
      </c>
      <c r="S385" s="1">
        <v>91.2</v>
      </c>
      <c r="T385" s="1">
        <v>802</v>
      </c>
      <c r="U385" s="1">
        <v>110</v>
      </c>
      <c r="V385" s="1">
        <v>0</v>
      </c>
      <c r="W385" s="1">
        <v>1</v>
      </c>
      <c r="X385" s="1">
        <v>0</v>
      </c>
      <c r="Y385" s="1">
        <v>23850</v>
      </c>
      <c r="Z385" s="1">
        <v>32250</v>
      </c>
      <c r="AA385" s="1">
        <v>14850</v>
      </c>
      <c r="AB385" s="1">
        <v>20500</v>
      </c>
      <c r="AC385" s="1">
        <v>10</v>
      </c>
      <c r="AD385" s="1">
        <v>6</v>
      </c>
      <c r="AE385" s="1">
        <v>1</v>
      </c>
      <c r="AF385" s="1">
        <v>1</v>
      </c>
      <c r="AG385" s="1">
        <v>2</v>
      </c>
      <c r="AH385" s="1">
        <v>3</v>
      </c>
      <c r="AI385" s="30" t="str">
        <f>VLOOKUP(A385,General!B:AT,19,FALSE)</f>
        <v>Luminosity Gaming</v>
      </c>
      <c r="AJ385" s="1">
        <f>IF(VLOOKUP(A385,General!B:AT,11,FALSE)=E385,1,0)</f>
        <v>0</v>
      </c>
      <c r="AK385" s="1">
        <f t="shared" si="32"/>
        <v>1</v>
      </c>
      <c r="AL385" s="1">
        <f t="shared" si="33"/>
        <v>1</v>
      </c>
      <c r="AM385" s="1">
        <f t="shared" si="34"/>
        <v>9000</v>
      </c>
      <c r="AN385" s="1">
        <f t="shared" si="35"/>
        <v>11750</v>
      </c>
      <c r="AO385" s="1">
        <f t="shared" si="30"/>
        <v>1</v>
      </c>
      <c r="AP385" s="1">
        <f t="shared" si="31"/>
        <v>0</v>
      </c>
      <c r="AQ385" s="1">
        <f>IF(IF(Y385&gt;AA385,VLOOKUP(A385,General!B:AT,11,FALSE),VLOOKUP(A385,General!B:AT,12,FALSE))=AI385,1,0)</f>
        <v>0</v>
      </c>
      <c r="AR385" s="1">
        <f>IF(VLOOKUP(A385,General!B:AT,11,FALSE)=E385,Y385-AA385,AA385-Y385)</f>
        <v>-9000</v>
      </c>
      <c r="AS385" s="1">
        <f>IF(IF(Z385&gt;AB385,VLOOKUP(A385,General!B:AT,11,FALSE),VLOOKUP(A385,General!B:AT,12,FALSE))=AI385,1,0)</f>
        <v>0</v>
      </c>
      <c r="AT385" s="1">
        <f>IF(VLOOKUP(A385,General!B:AT,11,FALSE)=E385,Z385-AB385,AB385-Z385)</f>
        <v>-11750</v>
      </c>
    </row>
    <row r="386" spans="1:46" ht="15" customHeight="1" x14ac:dyDescent="0.2">
      <c r="A386" s="1" t="s">
        <v>338</v>
      </c>
      <c r="B386" s="1">
        <v>8</v>
      </c>
      <c r="C386" s="1">
        <v>113920</v>
      </c>
      <c r="D386" s="1">
        <v>173.645263671875</v>
      </c>
      <c r="E386" s="1" t="s">
        <v>51</v>
      </c>
      <c r="F386" s="1" t="s">
        <v>319</v>
      </c>
      <c r="G386" s="1" t="s">
        <v>324</v>
      </c>
      <c r="H386" s="1" t="s">
        <v>323</v>
      </c>
      <c r="I386" s="1" t="s">
        <v>315</v>
      </c>
      <c r="J386" s="1" t="s">
        <v>76</v>
      </c>
      <c r="K386" s="1">
        <v>8</v>
      </c>
      <c r="L386" s="1">
        <v>6</v>
      </c>
      <c r="M386" s="1">
        <v>1</v>
      </c>
      <c r="N386" s="1">
        <v>0</v>
      </c>
      <c r="O386" s="1">
        <v>0</v>
      </c>
      <c r="P386" s="1">
        <v>0</v>
      </c>
      <c r="Q386" s="1">
        <v>1</v>
      </c>
      <c r="R386" s="1">
        <v>0</v>
      </c>
      <c r="S386" s="1">
        <v>116.4</v>
      </c>
      <c r="T386" s="1">
        <v>1074</v>
      </c>
      <c r="U386" s="1">
        <v>90</v>
      </c>
      <c r="V386" s="1">
        <v>1</v>
      </c>
      <c r="W386" s="1">
        <v>1</v>
      </c>
      <c r="X386" s="1">
        <v>0</v>
      </c>
      <c r="Y386" s="1">
        <v>15700</v>
      </c>
      <c r="Z386" s="1">
        <v>16550</v>
      </c>
      <c r="AA386" s="1">
        <v>18950</v>
      </c>
      <c r="AB386" s="1">
        <v>27700</v>
      </c>
      <c r="AC386" s="1">
        <v>12</v>
      </c>
      <c r="AD386" s="1">
        <v>6</v>
      </c>
      <c r="AE386" s="1">
        <v>2</v>
      </c>
      <c r="AF386" s="1">
        <v>1</v>
      </c>
      <c r="AG386" s="1">
        <v>3</v>
      </c>
      <c r="AH386" s="1">
        <v>0</v>
      </c>
      <c r="AI386" s="30" t="str">
        <f>VLOOKUP(A386,General!B:AT,19,FALSE)</f>
        <v>Luminosity Gaming</v>
      </c>
      <c r="AJ386" s="1">
        <f>IF(VLOOKUP(A386,General!B:AT,11,FALSE)=E386,1,0)</f>
        <v>0</v>
      </c>
      <c r="AK386" s="1">
        <f t="shared" si="32"/>
        <v>0</v>
      </c>
      <c r="AL386" s="1">
        <f t="shared" si="33"/>
        <v>0</v>
      </c>
      <c r="AM386" s="1">
        <f t="shared" si="34"/>
        <v>-3250</v>
      </c>
      <c r="AN386" s="1">
        <f t="shared" si="35"/>
        <v>-11150</v>
      </c>
      <c r="AO386" s="1">
        <f t="shared" ref="AO386:AO449" si="36">IF(AI386=E386,1,0)</f>
        <v>1</v>
      </c>
      <c r="AP386" s="1">
        <f t="shared" ref="AP386:AP449" si="37">IF(F386="CT",1,0)</f>
        <v>0</v>
      </c>
      <c r="AQ386" s="1">
        <f>IF(IF(Y386&gt;AA386,VLOOKUP(A386,General!B:AT,11,FALSE),VLOOKUP(A386,General!B:AT,12,FALSE))=AI386,1,0)</f>
        <v>1</v>
      </c>
      <c r="AR386" s="1">
        <f>IF(VLOOKUP(A386,General!B:AT,11,FALSE)=E386,Y386-AA386,AA386-Y386)</f>
        <v>3250</v>
      </c>
      <c r="AS386" s="1">
        <f>IF(IF(Z386&gt;AB386,VLOOKUP(A386,General!B:AT,11,FALSE),VLOOKUP(A386,General!B:AT,12,FALSE))=AI386,1,0)</f>
        <v>1</v>
      </c>
      <c r="AT386" s="1">
        <f>IF(VLOOKUP(A386,General!B:AT,11,FALSE)=E386,Z386-AB386,AB386-Z386)</f>
        <v>11150</v>
      </c>
    </row>
    <row r="387" spans="1:46" ht="15" customHeight="1" x14ac:dyDescent="0.2">
      <c r="A387" s="1" t="s">
        <v>338</v>
      </c>
      <c r="B387" s="1">
        <v>9</v>
      </c>
      <c r="C387" s="1">
        <v>136140</v>
      </c>
      <c r="D387" s="1">
        <v>108.81201171875</v>
      </c>
      <c r="E387" s="1" t="s">
        <v>51</v>
      </c>
      <c r="F387" s="1" t="s">
        <v>319</v>
      </c>
      <c r="G387" s="1" t="s">
        <v>324</v>
      </c>
      <c r="H387" s="1" t="s">
        <v>320</v>
      </c>
      <c r="I387" s="1" t="s">
        <v>315</v>
      </c>
      <c r="J387" s="1" t="s">
        <v>76</v>
      </c>
      <c r="K387" s="1">
        <v>8</v>
      </c>
      <c r="L387" s="1">
        <v>2</v>
      </c>
      <c r="M387" s="1">
        <v>0</v>
      </c>
      <c r="N387" s="1">
        <v>2</v>
      </c>
      <c r="O387" s="1">
        <v>0</v>
      </c>
      <c r="P387" s="1">
        <v>0</v>
      </c>
      <c r="Q387" s="1">
        <v>0</v>
      </c>
      <c r="R387" s="1">
        <v>0</v>
      </c>
      <c r="S387" s="1">
        <v>109.5</v>
      </c>
      <c r="T387" s="1">
        <v>1003</v>
      </c>
      <c r="U387" s="1">
        <v>92</v>
      </c>
      <c r="V387" s="1">
        <v>1</v>
      </c>
      <c r="W387" s="1">
        <v>1</v>
      </c>
      <c r="X387" s="1">
        <v>0</v>
      </c>
      <c r="Y387" s="1">
        <v>11000</v>
      </c>
      <c r="Z387" s="1">
        <v>5750</v>
      </c>
      <c r="AA387" s="1">
        <v>28050</v>
      </c>
      <c r="AB387" s="1">
        <v>25100</v>
      </c>
      <c r="AC387" s="1">
        <v>7</v>
      </c>
      <c r="AD387" s="1">
        <v>2</v>
      </c>
      <c r="AE387" s="1">
        <v>1</v>
      </c>
      <c r="AF387" s="1">
        <v>0</v>
      </c>
      <c r="AG387" s="1">
        <v>4</v>
      </c>
      <c r="AH387" s="1">
        <v>0</v>
      </c>
      <c r="AI387" s="30" t="str">
        <f>VLOOKUP(A387,General!B:AT,19,FALSE)</f>
        <v>Luminosity Gaming</v>
      </c>
      <c r="AJ387" s="1">
        <f>IF(VLOOKUP(A387,General!B:AT,11,FALSE)=E387,1,0)</f>
        <v>0</v>
      </c>
      <c r="AK387" s="1">
        <f t="shared" ref="AK387:AK450" si="38">IF(Y387&gt;AA387,1,0)</f>
        <v>0</v>
      </c>
      <c r="AL387" s="1">
        <f t="shared" ref="AL387:AL450" si="39">IF(Z387&gt;AB387,1,0)</f>
        <v>0</v>
      </c>
      <c r="AM387" s="1">
        <f t="shared" ref="AM387:AM450" si="40">Y387-AA387</f>
        <v>-17050</v>
      </c>
      <c r="AN387" s="1">
        <f t="shared" ref="AN387:AN450" si="41">Z387-AB387</f>
        <v>-19350</v>
      </c>
      <c r="AO387" s="1">
        <f t="shared" si="36"/>
        <v>1</v>
      </c>
      <c r="AP387" s="1">
        <f t="shared" si="37"/>
        <v>0</v>
      </c>
      <c r="AQ387" s="1">
        <f>IF(IF(Y387&gt;AA387,VLOOKUP(A387,General!B:AT,11,FALSE),VLOOKUP(A387,General!B:AT,12,FALSE))=AI387,1,0)</f>
        <v>1</v>
      </c>
      <c r="AR387" s="1">
        <f>IF(VLOOKUP(A387,General!B:AT,11,FALSE)=E387,Y387-AA387,AA387-Y387)</f>
        <v>17050</v>
      </c>
      <c r="AS387" s="1">
        <f>IF(IF(Z387&gt;AB387,VLOOKUP(A387,General!B:AT,11,FALSE),VLOOKUP(A387,General!B:AT,12,FALSE))=AI387,1,0)</f>
        <v>1</v>
      </c>
      <c r="AT387" s="1">
        <f>IF(VLOOKUP(A387,General!B:AT,11,FALSE)=E387,Z387-AB387,AB387-Z387)</f>
        <v>19350</v>
      </c>
    </row>
    <row r="388" spans="1:46" ht="15" customHeight="1" x14ac:dyDescent="0.2">
      <c r="A388" s="1" t="s">
        <v>338</v>
      </c>
      <c r="B388" s="1">
        <v>10</v>
      </c>
      <c r="C388" s="1">
        <v>150074</v>
      </c>
      <c r="D388" s="1">
        <v>147.86853027343801</v>
      </c>
      <c r="E388" s="1" t="s">
        <v>51</v>
      </c>
      <c r="F388" s="1" t="s">
        <v>319</v>
      </c>
      <c r="G388" s="1" t="s">
        <v>324</v>
      </c>
      <c r="H388" s="1" t="s">
        <v>322</v>
      </c>
      <c r="K388" s="1">
        <v>9</v>
      </c>
      <c r="L388" s="1">
        <v>3</v>
      </c>
      <c r="M388" s="1">
        <v>3</v>
      </c>
      <c r="N388" s="1">
        <v>0</v>
      </c>
      <c r="O388" s="1">
        <v>0</v>
      </c>
      <c r="P388" s="1">
        <v>0</v>
      </c>
      <c r="Q388" s="1">
        <v>1</v>
      </c>
      <c r="R388" s="1">
        <v>0</v>
      </c>
      <c r="S388" s="1">
        <v>129.69999999999999</v>
      </c>
      <c r="T388" s="1">
        <v>1184</v>
      </c>
      <c r="U388" s="1">
        <v>113</v>
      </c>
      <c r="V388" s="1">
        <v>0</v>
      </c>
      <c r="W388" s="1">
        <v>1</v>
      </c>
      <c r="X388" s="1">
        <v>0</v>
      </c>
      <c r="Y388" s="1">
        <v>23200</v>
      </c>
      <c r="Z388" s="1">
        <v>24150</v>
      </c>
      <c r="AA388" s="1">
        <v>28800</v>
      </c>
      <c r="AB388" s="1">
        <v>26950</v>
      </c>
      <c r="AC388" s="1">
        <v>10</v>
      </c>
      <c r="AD388" s="1">
        <v>8</v>
      </c>
      <c r="AE388" s="1">
        <v>3</v>
      </c>
      <c r="AF388" s="1">
        <v>0</v>
      </c>
      <c r="AG388" s="1">
        <v>4</v>
      </c>
      <c r="AH388" s="1">
        <v>0</v>
      </c>
      <c r="AI388" s="30" t="str">
        <f>VLOOKUP(A388,General!B:AT,19,FALSE)</f>
        <v>Luminosity Gaming</v>
      </c>
      <c r="AJ388" s="1">
        <f>IF(VLOOKUP(A388,General!B:AT,11,FALSE)=E388,1,0)</f>
        <v>0</v>
      </c>
      <c r="AK388" s="1">
        <f t="shared" si="38"/>
        <v>0</v>
      </c>
      <c r="AL388" s="1">
        <f t="shared" si="39"/>
        <v>0</v>
      </c>
      <c r="AM388" s="1">
        <f t="shared" si="40"/>
        <v>-5600</v>
      </c>
      <c r="AN388" s="1">
        <f t="shared" si="41"/>
        <v>-2800</v>
      </c>
      <c r="AO388" s="1">
        <f t="shared" si="36"/>
        <v>1</v>
      </c>
      <c r="AP388" s="1">
        <f t="shared" si="37"/>
        <v>0</v>
      </c>
      <c r="AQ388" s="1">
        <f>IF(IF(Y388&gt;AA388,VLOOKUP(A388,General!B:AT,11,FALSE),VLOOKUP(A388,General!B:AT,12,FALSE))=AI388,1,0)</f>
        <v>1</v>
      </c>
      <c r="AR388" s="1">
        <f>IF(VLOOKUP(A388,General!B:AT,11,FALSE)=E388,Y388-AA388,AA388-Y388)</f>
        <v>5600</v>
      </c>
      <c r="AS388" s="1">
        <f>IF(IF(Z388&gt;AB388,VLOOKUP(A388,General!B:AT,11,FALSE),VLOOKUP(A388,General!B:AT,12,FALSE))=AI388,1,0)</f>
        <v>1</v>
      </c>
      <c r="AT388" s="1">
        <f>IF(VLOOKUP(A388,General!B:AT,11,FALSE)=E388,Z388-AB388,AB388-Z388)</f>
        <v>2800</v>
      </c>
    </row>
    <row r="389" spans="1:46" ht="15" customHeight="1" x14ac:dyDescent="0.2">
      <c r="A389" s="1" t="s">
        <v>338</v>
      </c>
      <c r="B389" s="1">
        <v>11</v>
      </c>
      <c r="C389" s="1">
        <v>168999</v>
      </c>
      <c r="D389" s="1">
        <v>135.645263671875</v>
      </c>
      <c r="E389" s="1" t="s">
        <v>51</v>
      </c>
      <c r="F389" s="1" t="s">
        <v>319</v>
      </c>
      <c r="G389" s="1" t="s">
        <v>324</v>
      </c>
      <c r="H389" s="1" t="s">
        <v>320</v>
      </c>
      <c r="I389" s="1" t="s">
        <v>315</v>
      </c>
      <c r="J389" s="1" t="s">
        <v>76</v>
      </c>
      <c r="K389" s="1">
        <v>6</v>
      </c>
      <c r="L389" s="1">
        <v>2</v>
      </c>
      <c r="M389" s="1">
        <v>2</v>
      </c>
      <c r="N389" s="1">
        <v>0</v>
      </c>
      <c r="O389" s="1">
        <v>0</v>
      </c>
      <c r="P389" s="1">
        <v>0</v>
      </c>
      <c r="Q389" s="1">
        <v>1</v>
      </c>
      <c r="R389" s="1">
        <v>0</v>
      </c>
      <c r="S389" s="1">
        <v>116.5</v>
      </c>
      <c r="T389" s="1">
        <v>999</v>
      </c>
      <c r="U389" s="1">
        <v>21</v>
      </c>
      <c r="V389" s="1">
        <v>1</v>
      </c>
      <c r="W389" s="1">
        <v>1</v>
      </c>
      <c r="X389" s="1">
        <v>0</v>
      </c>
      <c r="Y389" s="1">
        <v>15350</v>
      </c>
      <c r="Z389" s="1">
        <v>2700</v>
      </c>
      <c r="AA389" s="1">
        <v>31350</v>
      </c>
      <c r="AB389" s="1">
        <v>27150</v>
      </c>
      <c r="AC389" s="1">
        <v>3</v>
      </c>
      <c r="AD389" s="1">
        <v>5</v>
      </c>
      <c r="AE389" s="1">
        <v>2</v>
      </c>
      <c r="AF389" s="1">
        <v>0</v>
      </c>
      <c r="AG389" s="1">
        <v>3</v>
      </c>
      <c r="AH389" s="1">
        <v>0</v>
      </c>
      <c r="AI389" s="30" t="str">
        <f>VLOOKUP(A389,General!B:AT,19,FALSE)</f>
        <v>Luminosity Gaming</v>
      </c>
      <c r="AJ389" s="1">
        <f>IF(VLOOKUP(A389,General!B:AT,11,FALSE)=E389,1,0)</f>
        <v>0</v>
      </c>
      <c r="AK389" s="1">
        <f t="shared" si="38"/>
        <v>0</v>
      </c>
      <c r="AL389" s="1">
        <f t="shared" si="39"/>
        <v>0</v>
      </c>
      <c r="AM389" s="1">
        <f t="shared" si="40"/>
        <v>-16000</v>
      </c>
      <c r="AN389" s="1">
        <f t="shared" si="41"/>
        <v>-24450</v>
      </c>
      <c r="AO389" s="1">
        <f t="shared" si="36"/>
        <v>1</v>
      </c>
      <c r="AP389" s="1">
        <f t="shared" si="37"/>
        <v>0</v>
      </c>
      <c r="AQ389" s="1">
        <f>IF(IF(Y389&gt;AA389,VLOOKUP(A389,General!B:AT,11,FALSE),VLOOKUP(A389,General!B:AT,12,FALSE))=AI389,1,0)</f>
        <v>1</v>
      </c>
      <c r="AR389" s="1">
        <f>IF(VLOOKUP(A389,General!B:AT,11,FALSE)=E389,Y389-AA389,AA389-Y389)</f>
        <v>16000</v>
      </c>
      <c r="AS389" s="1">
        <f>IF(IF(Z389&gt;AB389,VLOOKUP(A389,General!B:AT,11,FALSE),VLOOKUP(A389,General!B:AT,12,FALSE))=AI389,1,0)</f>
        <v>1</v>
      </c>
      <c r="AT389" s="1">
        <f>IF(VLOOKUP(A389,General!B:AT,11,FALSE)=E389,Z389-AB389,AB389-Z389)</f>
        <v>24450</v>
      </c>
    </row>
    <row r="390" spans="1:46" ht="15" customHeight="1" x14ac:dyDescent="0.2">
      <c r="A390" s="1" t="s">
        <v>338</v>
      </c>
      <c r="B390" s="1">
        <v>12</v>
      </c>
      <c r="C390" s="1">
        <v>186369</v>
      </c>
      <c r="D390" s="1">
        <v>85.3984375</v>
      </c>
      <c r="E390" s="1" t="s">
        <v>51</v>
      </c>
      <c r="F390" s="1" t="s">
        <v>319</v>
      </c>
      <c r="G390" s="1" t="s">
        <v>324</v>
      </c>
      <c r="H390" s="1" t="s">
        <v>322</v>
      </c>
      <c r="K390" s="1">
        <v>8</v>
      </c>
      <c r="L390" s="1">
        <v>3</v>
      </c>
      <c r="M390" s="1">
        <v>1</v>
      </c>
      <c r="N390" s="1">
        <v>1</v>
      </c>
      <c r="O390" s="1">
        <v>0</v>
      </c>
      <c r="P390" s="1">
        <v>0</v>
      </c>
      <c r="Q390" s="1">
        <v>2</v>
      </c>
      <c r="R390" s="1">
        <v>0</v>
      </c>
      <c r="S390" s="1">
        <v>188</v>
      </c>
      <c r="T390" s="1">
        <v>1790</v>
      </c>
      <c r="U390" s="1">
        <v>84</v>
      </c>
      <c r="V390" s="1">
        <v>0</v>
      </c>
      <c r="W390" s="1">
        <v>0</v>
      </c>
      <c r="X390" s="1">
        <v>0</v>
      </c>
      <c r="Y390" s="1">
        <v>30250</v>
      </c>
      <c r="Z390" s="1">
        <v>30500</v>
      </c>
      <c r="AA390" s="1">
        <v>29000</v>
      </c>
      <c r="AB390" s="1">
        <v>26850</v>
      </c>
      <c r="AC390" s="1">
        <v>9</v>
      </c>
      <c r="AD390" s="1">
        <v>4</v>
      </c>
      <c r="AE390" s="1">
        <v>4</v>
      </c>
      <c r="AF390" s="1">
        <v>0</v>
      </c>
      <c r="AG390" s="1">
        <v>3</v>
      </c>
      <c r="AH390" s="1">
        <v>2</v>
      </c>
      <c r="AI390" s="30" t="str">
        <f>VLOOKUP(A390,General!B:AT,19,FALSE)</f>
        <v>Luminosity Gaming</v>
      </c>
      <c r="AJ390" s="1">
        <f>IF(VLOOKUP(A390,General!B:AT,11,FALSE)=E390,1,0)</f>
        <v>0</v>
      </c>
      <c r="AK390" s="1">
        <f t="shared" si="38"/>
        <v>1</v>
      </c>
      <c r="AL390" s="1">
        <f t="shared" si="39"/>
        <v>1</v>
      </c>
      <c r="AM390" s="1">
        <f t="shared" si="40"/>
        <v>1250</v>
      </c>
      <c r="AN390" s="1">
        <f t="shared" si="41"/>
        <v>3650</v>
      </c>
      <c r="AO390" s="1">
        <f t="shared" si="36"/>
        <v>1</v>
      </c>
      <c r="AP390" s="1">
        <f t="shared" si="37"/>
        <v>0</v>
      </c>
      <c r="AQ390" s="1">
        <f>IF(IF(Y390&gt;AA390,VLOOKUP(A390,General!B:AT,11,FALSE),VLOOKUP(A390,General!B:AT,12,FALSE))=AI390,1,0)</f>
        <v>0</v>
      </c>
      <c r="AR390" s="1">
        <f>IF(VLOOKUP(A390,General!B:AT,11,FALSE)=E390,Y390-AA390,AA390-Y390)</f>
        <v>-1250</v>
      </c>
      <c r="AS390" s="1">
        <f>IF(IF(Z390&gt;AB390,VLOOKUP(A390,General!B:AT,11,FALSE),VLOOKUP(A390,General!B:AT,12,FALSE))=AI390,1,0)</f>
        <v>0</v>
      </c>
      <c r="AT390" s="1">
        <f>IF(VLOOKUP(A390,General!B:AT,11,FALSE)=E390,Z390-AB390,AB390-Z390)</f>
        <v>-3650</v>
      </c>
    </row>
    <row r="391" spans="1:46" ht="15" customHeight="1" x14ac:dyDescent="0.2">
      <c r="A391" s="1" t="s">
        <v>338</v>
      </c>
      <c r="B391" s="1">
        <v>13</v>
      </c>
      <c r="C391" s="1">
        <v>197310</v>
      </c>
      <c r="D391" s="1">
        <v>112.036010742188</v>
      </c>
      <c r="E391" s="1" t="s">
        <v>51</v>
      </c>
      <c r="F391" s="1" t="s">
        <v>319</v>
      </c>
      <c r="G391" s="1" t="s">
        <v>324</v>
      </c>
      <c r="H391" s="1" t="s">
        <v>322</v>
      </c>
      <c r="K391" s="1">
        <v>6</v>
      </c>
      <c r="L391" s="1">
        <v>4</v>
      </c>
      <c r="M391" s="1">
        <v>1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105.2</v>
      </c>
      <c r="T391" s="1">
        <v>987</v>
      </c>
      <c r="U391" s="1">
        <v>61</v>
      </c>
      <c r="V391" s="1">
        <v>0</v>
      </c>
      <c r="W391" s="1">
        <v>1</v>
      </c>
      <c r="X391" s="1">
        <v>0</v>
      </c>
      <c r="Y391" s="1">
        <v>21050</v>
      </c>
      <c r="Z391" s="1">
        <v>21650</v>
      </c>
      <c r="AA391" s="1">
        <v>34950</v>
      </c>
      <c r="AB391" s="1">
        <v>27550</v>
      </c>
      <c r="AC391" s="1">
        <v>12</v>
      </c>
      <c r="AD391" s="1">
        <v>7</v>
      </c>
      <c r="AE391" s="1">
        <v>3</v>
      </c>
      <c r="AF391" s="1">
        <v>1</v>
      </c>
      <c r="AG391" s="1">
        <v>3</v>
      </c>
      <c r="AH391" s="1">
        <v>1</v>
      </c>
      <c r="AI391" s="30" t="str">
        <f>VLOOKUP(A391,General!B:AT,19,FALSE)</f>
        <v>Luminosity Gaming</v>
      </c>
      <c r="AJ391" s="1">
        <f>IF(VLOOKUP(A391,General!B:AT,11,FALSE)=E391,1,0)</f>
        <v>0</v>
      </c>
      <c r="AK391" s="1">
        <f t="shared" si="38"/>
        <v>0</v>
      </c>
      <c r="AL391" s="1">
        <f t="shared" si="39"/>
        <v>0</v>
      </c>
      <c r="AM391" s="1">
        <f t="shared" si="40"/>
        <v>-13900</v>
      </c>
      <c r="AN391" s="1">
        <f t="shared" si="41"/>
        <v>-5900</v>
      </c>
      <c r="AO391" s="1">
        <f t="shared" si="36"/>
        <v>1</v>
      </c>
      <c r="AP391" s="1">
        <f t="shared" si="37"/>
        <v>0</v>
      </c>
      <c r="AQ391" s="1">
        <f>IF(IF(Y391&gt;AA391,VLOOKUP(A391,General!B:AT,11,FALSE),VLOOKUP(A391,General!B:AT,12,FALSE))=AI391,1,0)</f>
        <v>1</v>
      </c>
      <c r="AR391" s="1">
        <f>IF(VLOOKUP(A391,General!B:AT,11,FALSE)=E391,Y391-AA391,AA391-Y391)</f>
        <v>13900</v>
      </c>
      <c r="AS391" s="1">
        <f>IF(IF(Z391&gt;AB391,VLOOKUP(A391,General!B:AT,11,FALSE),VLOOKUP(A391,General!B:AT,12,FALSE))=AI391,1,0)</f>
        <v>1</v>
      </c>
      <c r="AT391" s="1">
        <f>IF(VLOOKUP(A391,General!B:AT,11,FALSE)=E391,Z391-AB391,AB391-Z391)</f>
        <v>5900</v>
      </c>
    </row>
    <row r="392" spans="1:46" ht="15" customHeight="1" x14ac:dyDescent="0.2">
      <c r="A392" s="1" t="s">
        <v>338</v>
      </c>
      <c r="B392" s="1">
        <v>14</v>
      </c>
      <c r="C392" s="1">
        <v>211652</v>
      </c>
      <c r="D392" s="1">
        <v>106.918334960938</v>
      </c>
      <c r="E392" s="1" t="s">
        <v>51</v>
      </c>
      <c r="F392" s="1" t="s">
        <v>319</v>
      </c>
      <c r="G392" s="1" t="s">
        <v>324</v>
      </c>
      <c r="H392" s="1" t="s">
        <v>320</v>
      </c>
      <c r="I392" s="1" t="s">
        <v>315</v>
      </c>
      <c r="J392" s="1" t="s">
        <v>76</v>
      </c>
      <c r="K392" s="1">
        <v>5</v>
      </c>
      <c r="L392" s="1">
        <v>1</v>
      </c>
      <c r="M392" s="1">
        <v>2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111.2</v>
      </c>
      <c r="T392" s="1">
        <v>1071</v>
      </c>
      <c r="U392" s="1">
        <v>41</v>
      </c>
      <c r="V392" s="1">
        <v>0</v>
      </c>
      <c r="W392" s="1">
        <v>1</v>
      </c>
      <c r="X392" s="1">
        <v>0</v>
      </c>
      <c r="Y392" s="1">
        <v>17700</v>
      </c>
      <c r="Z392" s="1">
        <v>5100</v>
      </c>
      <c r="AA392" s="1">
        <v>35650</v>
      </c>
      <c r="AB392" s="1">
        <v>27650</v>
      </c>
      <c r="AC392" s="1">
        <v>11</v>
      </c>
      <c r="AD392" s="1">
        <v>6</v>
      </c>
      <c r="AE392" s="1">
        <v>2</v>
      </c>
      <c r="AF392" s="1">
        <v>0</v>
      </c>
      <c r="AG392" s="1">
        <v>3</v>
      </c>
      <c r="AH392" s="1">
        <v>0</v>
      </c>
      <c r="AI392" s="30" t="str">
        <f>VLOOKUP(A392,General!B:AT,19,FALSE)</f>
        <v>Luminosity Gaming</v>
      </c>
      <c r="AJ392" s="1">
        <f>IF(VLOOKUP(A392,General!B:AT,11,FALSE)=E392,1,0)</f>
        <v>0</v>
      </c>
      <c r="AK392" s="1">
        <f t="shared" si="38"/>
        <v>0</v>
      </c>
      <c r="AL392" s="1">
        <f t="shared" si="39"/>
        <v>0</v>
      </c>
      <c r="AM392" s="1">
        <f t="shared" si="40"/>
        <v>-17950</v>
      </c>
      <c r="AN392" s="1">
        <f t="shared" si="41"/>
        <v>-22550</v>
      </c>
      <c r="AO392" s="1">
        <f t="shared" si="36"/>
        <v>1</v>
      </c>
      <c r="AP392" s="1">
        <f t="shared" si="37"/>
        <v>0</v>
      </c>
      <c r="AQ392" s="1">
        <f>IF(IF(Y392&gt;AA392,VLOOKUP(A392,General!B:AT,11,FALSE),VLOOKUP(A392,General!B:AT,12,FALSE))=AI392,1,0)</f>
        <v>1</v>
      </c>
      <c r="AR392" s="1">
        <f>IF(VLOOKUP(A392,General!B:AT,11,FALSE)=E392,Y392-AA392,AA392-Y392)</f>
        <v>17950</v>
      </c>
      <c r="AS392" s="1">
        <f>IF(IF(Z392&gt;AB392,VLOOKUP(A392,General!B:AT,11,FALSE),VLOOKUP(A392,General!B:AT,12,FALSE))=AI392,1,0)</f>
        <v>1</v>
      </c>
      <c r="AT392" s="1">
        <f>IF(VLOOKUP(A392,General!B:AT,11,FALSE)=E392,Z392-AB392,AB392-Z392)</f>
        <v>22550</v>
      </c>
    </row>
    <row r="393" spans="1:46" ht="15" customHeight="1" x14ac:dyDescent="0.2">
      <c r="A393" s="1" t="s">
        <v>338</v>
      </c>
      <c r="B393" s="1">
        <v>15</v>
      </c>
      <c r="C393" s="1">
        <v>225339</v>
      </c>
      <c r="D393" s="1">
        <v>223.81384277343801</v>
      </c>
      <c r="E393" s="1" t="s">
        <v>51</v>
      </c>
      <c r="F393" s="1" t="s">
        <v>319</v>
      </c>
      <c r="G393" s="1" t="s">
        <v>324</v>
      </c>
      <c r="H393" s="1" t="s">
        <v>322</v>
      </c>
      <c r="K393" s="1">
        <v>7</v>
      </c>
      <c r="L393" s="1">
        <v>4</v>
      </c>
      <c r="M393" s="1">
        <v>0</v>
      </c>
      <c r="N393" s="1">
        <v>1</v>
      </c>
      <c r="O393" s="1">
        <v>0</v>
      </c>
      <c r="P393" s="1">
        <v>0</v>
      </c>
      <c r="Q393" s="1">
        <v>1</v>
      </c>
      <c r="R393" s="1">
        <v>0</v>
      </c>
      <c r="S393" s="1">
        <v>174.9</v>
      </c>
      <c r="T393" s="1">
        <v>1093</v>
      </c>
      <c r="U393" s="1">
        <v>123</v>
      </c>
      <c r="V393" s="1">
        <v>1</v>
      </c>
      <c r="W393" s="1">
        <v>1</v>
      </c>
      <c r="X393" s="1">
        <v>0</v>
      </c>
      <c r="Y393" s="1">
        <v>29600</v>
      </c>
      <c r="Z393" s="1">
        <v>30000</v>
      </c>
      <c r="AA393" s="1">
        <v>45200</v>
      </c>
      <c r="AB393" s="1">
        <v>30850</v>
      </c>
      <c r="AC393" s="1">
        <v>12</v>
      </c>
      <c r="AD393" s="1">
        <v>5</v>
      </c>
      <c r="AE393" s="1">
        <v>4</v>
      </c>
      <c r="AF393" s="1">
        <v>1</v>
      </c>
      <c r="AG393" s="1">
        <v>3</v>
      </c>
      <c r="AH393" s="1">
        <v>2</v>
      </c>
      <c r="AI393" s="30" t="str">
        <f>VLOOKUP(A393,General!B:AT,19,FALSE)</f>
        <v>Luminosity Gaming</v>
      </c>
      <c r="AJ393" s="1">
        <f>IF(VLOOKUP(A393,General!B:AT,11,FALSE)=E393,1,0)</f>
        <v>0</v>
      </c>
      <c r="AK393" s="1">
        <f t="shared" si="38"/>
        <v>0</v>
      </c>
      <c r="AL393" s="1">
        <f t="shared" si="39"/>
        <v>0</v>
      </c>
      <c r="AM393" s="1">
        <f t="shared" si="40"/>
        <v>-15600</v>
      </c>
      <c r="AN393" s="1">
        <f t="shared" si="41"/>
        <v>-850</v>
      </c>
      <c r="AO393" s="1">
        <f t="shared" si="36"/>
        <v>1</v>
      </c>
      <c r="AP393" s="1">
        <f t="shared" si="37"/>
        <v>0</v>
      </c>
      <c r="AQ393" s="1">
        <f>IF(IF(Y393&gt;AA393,VLOOKUP(A393,General!B:AT,11,FALSE),VLOOKUP(A393,General!B:AT,12,FALSE))=AI393,1,0)</f>
        <v>1</v>
      </c>
      <c r="AR393" s="1">
        <f>IF(VLOOKUP(A393,General!B:AT,11,FALSE)=E393,Y393-AA393,AA393-Y393)</f>
        <v>15600</v>
      </c>
      <c r="AS393" s="1">
        <f>IF(IF(Z393&gt;AB393,VLOOKUP(A393,General!B:AT,11,FALSE),VLOOKUP(A393,General!B:AT,12,FALSE))=AI393,1,0)</f>
        <v>1</v>
      </c>
      <c r="AT393" s="1">
        <f>IF(VLOOKUP(A393,General!B:AT,11,FALSE)=E393,Z393-AB393,AB393-Z393)</f>
        <v>850</v>
      </c>
    </row>
    <row r="394" spans="1:46" x14ac:dyDescent="0.2">
      <c r="A394" s="1" t="s">
        <v>338</v>
      </c>
      <c r="B394" s="1">
        <v>16</v>
      </c>
      <c r="C394" s="1">
        <v>253972</v>
      </c>
      <c r="D394" s="1">
        <v>133.38366699218801</v>
      </c>
      <c r="E394" s="1" t="s">
        <v>51</v>
      </c>
      <c r="F394" s="1" t="s">
        <v>315</v>
      </c>
      <c r="G394" s="1" t="s">
        <v>321</v>
      </c>
      <c r="H394" s="1" t="s">
        <v>317</v>
      </c>
      <c r="K394" s="1">
        <v>8</v>
      </c>
      <c r="L394" s="1">
        <v>4</v>
      </c>
      <c r="M394" s="1">
        <v>2</v>
      </c>
      <c r="N394" s="1">
        <v>0</v>
      </c>
      <c r="O394" s="1">
        <v>0</v>
      </c>
      <c r="P394" s="1">
        <v>0</v>
      </c>
      <c r="Q394" s="1">
        <v>2</v>
      </c>
      <c r="R394" s="1">
        <v>0</v>
      </c>
      <c r="S394" s="1">
        <v>126.3</v>
      </c>
      <c r="T394" s="1">
        <v>1200</v>
      </c>
      <c r="U394" s="1">
        <v>63</v>
      </c>
      <c r="V394" s="1">
        <v>0</v>
      </c>
      <c r="W394" s="1">
        <v>1</v>
      </c>
      <c r="X394" s="1">
        <v>1</v>
      </c>
      <c r="Y394" s="1">
        <v>4000</v>
      </c>
      <c r="Z394" s="1">
        <v>4500</v>
      </c>
      <c r="AA394" s="1">
        <v>4000</v>
      </c>
      <c r="AB394" s="1">
        <v>4300</v>
      </c>
      <c r="AC394" s="1">
        <v>4</v>
      </c>
      <c r="AD394" s="1">
        <v>4</v>
      </c>
      <c r="AE394" s="1">
        <v>0</v>
      </c>
      <c r="AF394" s="1">
        <v>3</v>
      </c>
      <c r="AG394" s="1">
        <v>0</v>
      </c>
      <c r="AH394" s="1">
        <v>0</v>
      </c>
      <c r="AI394" s="30" t="str">
        <f>VLOOKUP(A394,General!B:AT,19,FALSE)</f>
        <v>Luminosity Gaming</v>
      </c>
      <c r="AJ394" s="1">
        <f>IF(VLOOKUP(A394,General!B:AT,11,FALSE)=E394,1,0)</f>
        <v>0</v>
      </c>
      <c r="AK394" s="1">
        <f t="shared" si="38"/>
        <v>0</v>
      </c>
      <c r="AL394" s="1">
        <f t="shared" si="39"/>
        <v>1</v>
      </c>
      <c r="AM394" s="1">
        <f t="shared" si="40"/>
        <v>0</v>
      </c>
      <c r="AN394" s="1">
        <f t="shared" si="41"/>
        <v>200</v>
      </c>
      <c r="AO394" s="1">
        <f t="shared" si="36"/>
        <v>1</v>
      </c>
      <c r="AP394" s="1">
        <f t="shared" si="37"/>
        <v>1</v>
      </c>
      <c r="AQ394" s="1">
        <f>IF(IF(Y394&gt;AA394,VLOOKUP(A394,General!B:AT,11,FALSE),VLOOKUP(A394,General!B:AT,12,FALSE))=AI394,1,0)</f>
        <v>1</v>
      </c>
      <c r="AR394" s="1">
        <f>IF(VLOOKUP(A394,General!B:AT,11,FALSE)=E394,Y394-AA394,AA394-Y394)</f>
        <v>0</v>
      </c>
      <c r="AS394" s="1">
        <f>IF(IF(Z394&gt;AB394,VLOOKUP(A394,General!B:AT,11,FALSE),VLOOKUP(A394,General!B:AT,12,FALSE))=AI394,1,0)</f>
        <v>0</v>
      </c>
      <c r="AT394" s="1">
        <f>IF(VLOOKUP(A394,General!B:AT,11,FALSE)=E394,Z394-AB394,AB394-Z394)</f>
        <v>-200</v>
      </c>
    </row>
    <row r="395" spans="1:46" ht="15" customHeight="1" x14ac:dyDescent="0.2">
      <c r="A395" s="1" t="s">
        <v>338</v>
      </c>
      <c r="B395" s="1">
        <v>17</v>
      </c>
      <c r="C395" s="1">
        <v>271043</v>
      </c>
      <c r="D395" s="1">
        <v>129.51025390625</v>
      </c>
      <c r="E395" s="1" t="s">
        <v>76</v>
      </c>
      <c r="F395" s="1" t="s">
        <v>319</v>
      </c>
      <c r="G395" s="1" t="s">
        <v>324</v>
      </c>
      <c r="H395" s="1" t="s">
        <v>322</v>
      </c>
      <c r="K395" s="1">
        <v>7</v>
      </c>
      <c r="L395" s="1">
        <v>3</v>
      </c>
      <c r="M395" s="1">
        <v>2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117.3</v>
      </c>
      <c r="T395" s="1">
        <v>1040</v>
      </c>
      <c r="U395" s="1">
        <v>133</v>
      </c>
      <c r="V395" s="1">
        <v>0</v>
      </c>
      <c r="W395" s="1">
        <v>1</v>
      </c>
      <c r="X395" s="1">
        <v>0</v>
      </c>
      <c r="Y395" s="1">
        <v>20000</v>
      </c>
      <c r="Z395" s="1">
        <v>15050</v>
      </c>
      <c r="AA395" s="1">
        <v>12500</v>
      </c>
      <c r="AB395" s="1">
        <v>19700</v>
      </c>
      <c r="AC395" s="1">
        <v>11</v>
      </c>
      <c r="AD395" s="1">
        <v>7</v>
      </c>
      <c r="AE395" s="1">
        <v>4</v>
      </c>
      <c r="AF395" s="1">
        <v>2</v>
      </c>
      <c r="AG395" s="1">
        <v>0</v>
      </c>
      <c r="AH395" s="1">
        <v>0</v>
      </c>
      <c r="AI395" s="30" t="str">
        <f>VLOOKUP(A395,General!B:AT,19,FALSE)</f>
        <v>Luminosity Gaming</v>
      </c>
      <c r="AJ395" s="1">
        <f>IF(VLOOKUP(A395,General!B:AT,11,FALSE)=E395,1,0)</f>
        <v>1</v>
      </c>
      <c r="AK395" s="1">
        <f t="shared" si="38"/>
        <v>1</v>
      </c>
      <c r="AL395" s="1">
        <f t="shared" si="39"/>
        <v>0</v>
      </c>
      <c r="AM395" s="1">
        <f t="shared" si="40"/>
        <v>7500</v>
      </c>
      <c r="AN395" s="1">
        <f t="shared" si="41"/>
        <v>-4650</v>
      </c>
      <c r="AO395" s="1">
        <f t="shared" si="36"/>
        <v>0</v>
      </c>
      <c r="AP395" s="1">
        <f t="shared" si="37"/>
        <v>0</v>
      </c>
      <c r="AQ395" s="1">
        <f>IF(IF(Y395&gt;AA395,VLOOKUP(A395,General!B:AT,11,FALSE),VLOOKUP(A395,General!B:AT,12,FALSE))=AI395,1,0)</f>
        <v>0</v>
      </c>
      <c r="AR395" s="1">
        <f>IF(VLOOKUP(A395,General!B:AT,11,FALSE)=E395,Y395-AA395,AA395-Y395)</f>
        <v>7500</v>
      </c>
      <c r="AS395" s="1">
        <f>IF(IF(Z395&gt;AB395,VLOOKUP(A395,General!B:AT,11,FALSE),VLOOKUP(A395,General!B:AT,12,FALSE))=AI395,1,0)</f>
        <v>1</v>
      </c>
      <c r="AT395" s="1">
        <f>IF(VLOOKUP(A395,General!B:AT,11,FALSE)=E395,Z395-AB395,AB395-Z395)</f>
        <v>-4650</v>
      </c>
    </row>
    <row r="396" spans="1:46" ht="15" customHeight="1" x14ac:dyDescent="0.2">
      <c r="A396" s="1" t="s">
        <v>338</v>
      </c>
      <c r="B396" s="1">
        <v>18</v>
      </c>
      <c r="C396" s="1">
        <v>287620</v>
      </c>
      <c r="D396" s="1">
        <v>102.739501953125</v>
      </c>
      <c r="E396" s="1" t="s">
        <v>76</v>
      </c>
      <c r="F396" s="1" t="s">
        <v>319</v>
      </c>
      <c r="G396" s="1" t="s">
        <v>324</v>
      </c>
      <c r="H396" s="1" t="s">
        <v>320</v>
      </c>
      <c r="I396" s="1" t="s">
        <v>319</v>
      </c>
      <c r="J396" s="1" t="s">
        <v>76</v>
      </c>
      <c r="K396" s="1">
        <v>8</v>
      </c>
      <c r="L396" s="1">
        <v>4</v>
      </c>
      <c r="M396" s="1">
        <v>2</v>
      </c>
      <c r="N396" s="1">
        <v>0</v>
      </c>
      <c r="O396" s="1">
        <v>0</v>
      </c>
      <c r="P396" s="1">
        <v>0</v>
      </c>
      <c r="Q396" s="1">
        <v>3</v>
      </c>
      <c r="R396" s="1">
        <v>0</v>
      </c>
      <c r="S396" s="1">
        <v>145.19999999999999</v>
      </c>
      <c r="T396" s="1">
        <v>1263</v>
      </c>
      <c r="U396" s="1">
        <v>189</v>
      </c>
      <c r="V396" s="1">
        <v>0</v>
      </c>
      <c r="W396" s="1">
        <v>0</v>
      </c>
      <c r="X396" s="1">
        <v>0</v>
      </c>
      <c r="Y396" s="1">
        <v>9550</v>
      </c>
      <c r="Z396" s="1">
        <v>25000</v>
      </c>
      <c r="AA396" s="1">
        <v>18400</v>
      </c>
      <c r="AB396" s="1">
        <v>7850</v>
      </c>
      <c r="AC396" s="1">
        <v>7</v>
      </c>
      <c r="AD396" s="1">
        <v>4</v>
      </c>
      <c r="AE396" s="1">
        <v>2</v>
      </c>
      <c r="AF396" s="1">
        <v>0</v>
      </c>
      <c r="AG396" s="1">
        <v>1</v>
      </c>
      <c r="AH396" s="1">
        <v>0</v>
      </c>
      <c r="AI396" s="30" t="str">
        <f>VLOOKUP(A396,General!B:AT,19,FALSE)</f>
        <v>Luminosity Gaming</v>
      </c>
      <c r="AJ396" s="1">
        <f>IF(VLOOKUP(A396,General!B:AT,11,FALSE)=E396,1,0)</f>
        <v>1</v>
      </c>
      <c r="AK396" s="1">
        <f t="shared" si="38"/>
        <v>0</v>
      </c>
      <c r="AL396" s="1">
        <f t="shared" si="39"/>
        <v>1</v>
      </c>
      <c r="AM396" s="1">
        <f t="shared" si="40"/>
        <v>-8850</v>
      </c>
      <c r="AN396" s="1">
        <f t="shared" si="41"/>
        <v>17150</v>
      </c>
      <c r="AO396" s="1">
        <f t="shared" si="36"/>
        <v>0</v>
      </c>
      <c r="AP396" s="1">
        <f t="shared" si="37"/>
        <v>0</v>
      </c>
      <c r="AQ396" s="1">
        <f>IF(IF(Y396&gt;AA396,VLOOKUP(A396,General!B:AT,11,FALSE),VLOOKUP(A396,General!B:AT,12,FALSE))=AI396,1,0)</f>
        <v>1</v>
      </c>
      <c r="AR396" s="1">
        <f>IF(VLOOKUP(A396,General!B:AT,11,FALSE)=E396,Y396-AA396,AA396-Y396)</f>
        <v>-8850</v>
      </c>
      <c r="AS396" s="1">
        <f>IF(IF(Z396&gt;AB396,VLOOKUP(A396,General!B:AT,11,FALSE),VLOOKUP(A396,General!B:AT,12,FALSE))=AI396,1,0)</f>
        <v>0</v>
      </c>
      <c r="AT396" s="1">
        <f>IF(VLOOKUP(A396,General!B:AT,11,FALSE)=E396,Z396-AB396,AB396-Z396)</f>
        <v>17150</v>
      </c>
    </row>
    <row r="397" spans="1:46" ht="15" customHeight="1" x14ac:dyDescent="0.2">
      <c r="A397" s="1" t="s">
        <v>338</v>
      </c>
      <c r="B397" s="1">
        <v>19</v>
      </c>
      <c r="C397" s="1">
        <v>300777</v>
      </c>
      <c r="D397" s="1">
        <v>108.21728515625</v>
      </c>
      <c r="E397" s="1" t="s">
        <v>76</v>
      </c>
      <c r="F397" s="1" t="s">
        <v>319</v>
      </c>
      <c r="G397" s="1" t="s">
        <v>324</v>
      </c>
      <c r="H397" s="1" t="s">
        <v>320</v>
      </c>
      <c r="I397" s="1" t="s">
        <v>319</v>
      </c>
      <c r="J397" s="1" t="s">
        <v>76</v>
      </c>
      <c r="K397" s="1">
        <v>5</v>
      </c>
      <c r="L397" s="1">
        <v>3</v>
      </c>
      <c r="M397" s="1">
        <v>1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68.8</v>
      </c>
      <c r="T397" s="1">
        <v>657</v>
      </c>
      <c r="U397" s="1">
        <v>31</v>
      </c>
      <c r="V397" s="1">
        <v>0</v>
      </c>
      <c r="W397" s="1">
        <v>1</v>
      </c>
      <c r="X397" s="1">
        <v>0</v>
      </c>
      <c r="Y397" s="1">
        <v>11700</v>
      </c>
      <c r="Z397" s="1">
        <v>24450</v>
      </c>
      <c r="AA397" s="1">
        <v>22900</v>
      </c>
      <c r="AB397" s="1">
        <v>1400</v>
      </c>
      <c r="AC397" s="1">
        <v>6</v>
      </c>
      <c r="AD397" s="1">
        <v>3</v>
      </c>
      <c r="AE397" s="1">
        <v>0</v>
      </c>
      <c r="AF397" s="1">
        <v>1</v>
      </c>
      <c r="AG397" s="1">
        <v>3</v>
      </c>
      <c r="AH397" s="1">
        <v>0</v>
      </c>
      <c r="AI397" s="30" t="str">
        <f>VLOOKUP(A397,General!B:AT,19,FALSE)</f>
        <v>Luminosity Gaming</v>
      </c>
      <c r="AJ397" s="1">
        <f>IF(VLOOKUP(A397,General!B:AT,11,FALSE)=E397,1,0)</f>
        <v>1</v>
      </c>
      <c r="AK397" s="1">
        <f t="shared" si="38"/>
        <v>0</v>
      </c>
      <c r="AL397" s="1">
        <f t="shared" si="39"/>
        <v>1</v>
      </c>
      <c r="AM397" s="1">
        <f t="shared" si="40"/>
        <v>-11200</v>
      </c>
      <c r="AN397" s="1">
        <f t="shared" si="41"/>
        <v>23050</v>
      </c>
      <c r="AO397" s="1">
        <f t="shared" si="36"/>
        <v>0</v>
      </c>
      <c r="AP397" s="1">
        <f t="shared" si="37"/>
        <v>0</v>
      </c>
      <c r="AQ397" s="1">
        <f>IF(IF(Y397&gt;AA397,VLOOKUP(A397,General!B:AT,11,FALSE),VLOOKUP(A397,General!B:AT,12,FALSE))=AI397,1,0)</f>
        <v>1</v>
      </c>
      <c r="AR397" s="1">
        <f>IF(VLOOKUP(A397,General!B:AT,11,FALSE)=E397,Y397-AA397,AA397-Y397)</f>
        <v>-11200</v>
      </c>
      <c r="AS397" s="1">
        <f>IF(IF(Z397&gt;AB397,VLOOKUP(A397,General!B:AT,11,FALSE),VLOOKUP(A397,General!B:AT,12,FALSE))=AI397,1,0)</f>
        <v>0</v>
      </c>
      <c r="AT397" s="1">
        <f>IF(VLOOKUP(A397,General!B:AT,11,FALSE)=E397,Z397-AB397,AB397-Z397)</f>
        <v>23050</v>
      </c>
    </row>
    <row r="398" spans="1:46" ht="15" customHeight="1" x14ac:dyDescent="0.2">
      <c r="A398" s="1" t="s">
        <v>338</v>
      </c>
      <c r="B398" s="1">
        <v>20</v>
      </c>
      <c r="C398" s="1">
        <v>314630</v>
      </c>
      <c r="D398" s="1">
        <v>133.618408203125</v>
      </c>
      <c r="E398" s="1" t="s">
        <v>51</v>
      </c>
      <c r="F398" s="1" t="s">
        <v>315</v>
      </c>
      <c r="G398" s="1" t="s">
        <v>316</v>
      </c>
      <c r="H398" s="1" t="s">
        <v>322</v>
      </c>
      <c r="K398" s="1">
        <v>8</v>
      </c>
      <c r="L398" s="1">
        <v>6</v>
      </c>
      <c r="M398" s="1">
        <v>1</v>
      </c>
      <c r="N398" s="1">
        <v>0</v>
      </c>
      <c r="O398" s="1">
        <v>0</v>
      </c>
      <c r="P398" s="1">
        <v>0</v>
      </c>
      <c r="Q398" s="1">
        <v>2</v>
      </c>
      <c r="R398" s="1">
        <v>0</v>
      </c>
      <c r="S398" s="1">
        <v>146.19999999999999</v>
      </c>
      <c r="T398" s="1">
        <v>1338</v>
      </c>
      <c r="U398" s="1">
        <v>124</v>
      </c>
      <c r="V398" s="1">
        <v>0</v>
      </c>
      <c r="W398" s="1">
        <v>0</v>
      </c>
      <c r="X398" s="1">
        <v>0</v>
      </c>
      <c r="Y398" s="1">
        <v>22900</v>
      </c>
      <c r="Z398" s="1">
        <v>25600</v>
      </c>
      <c r="AA398" s="1">
        <v>22600</v>
      </c>
      <c r="AB398" s="1">
        <v>23800</v>
      </c>
      <c r="AC398" s="1">
        <v>5</v>
      </c>
      <c r="AD398" s="1">
        <v>5</v>
      </c>
      <c r="AE398" s="1">
        <v>5</v>
      </c>
      <c r="AF398" s="1">
        <v>0</v>
      </c>
      <c r="AG398" s="1">
        <v>4</v>
      </c>
      <c r="AH398" s="1">
        <v>0</v>
      </c>
      <c r="AI398" s="30" t="str">
        <f>VLOOKUP(A398,General!B:AT,19,FALSE)</f>
        <v>Luminosity Gaming</v>
      </c>
      <c r="AJ398" s="1">
        <f>IF(VLOOKUP(A398,General!B:AT,11,FALSE)=E398,1,0)</f>
        <v>0</v>
      </c>
      <c r="AK398" s="1">
        <f t="shared" si="38"/>
        <v>1</v>
      </c>
      <c r="AL398" s="1">
        <f t="shared" si="39"/>
        <v>1</v>
      </c>
      <c r="AM398" s="1">
        <f t="shared" si="40"/>
        <v>300</v>
      </c>
      <c r="AN398" s="1">
        <f t="shared" si="41"/>
        <v>1800</v>
      </c>
      <c r="AO398" s="1">
        <f t="shared" si="36"/>
        <v>1</v>
      </c>
      <c r="AP398" s="1">
        <f t="shared" si="37"/>
        <v>1</v>
      </c>
      <c r="AQ398" s="1">
        <f>IF(IF(Y398&gt;AA398,VLOOKUP(A398,General!B:AT,11,FALSE),VLOOKUP(A398,General!B:AT,12,FALSE))=AI398,1,0)</f>
        <v>0</v>
      </c>
      <c r="AR398" s="1">
        <f>IF(VLOOKUP(A398,General!B:AT,11,FALSE)=E398,Y398-AA398,AA398-Y398)</f>
        <v>-300</v>
      </c>
      <c r="AS398" s="1">
        <f>IF(IF(Z398&gt;AB398,VLOOKUP(A398,General!B:AT,11,FALSE),VLOOKUP(A398,General!B:AT,12,FALSE))=AI398,1,0)</f>
        <v>0</v>
      </c>
      <c r="AT398" s="1">
        <f>IF(VLOOKUP(A398,General!B:AT,11,FALSE)=E398,Z398-AB398,AB398-Z398)</f>
        <v>-1800</v>
      </c>
    </row>
    <row r="399" spans="1:46" ht="15" customHeight="1" x14ac:dyDescent="0.2">
      <c r="A399" s="1" t="s">
        <v>338</v>
      </c>
      <c r="B399" s="1">
        <v>21</v>
      </c>
      <c r="C399" s="1">
        <v>331730</v>
      </c>
      <c r="D399" s="1">
        <v>165.79638671875</v>
      </c>
      <c r="E399" s="1" t="s">
        <v>76</v>
      </c>
      <c r="F399" s="1" t="s">
        <v>319</v>
      </c>
      <c r="G399" s="1" t="s">
        <v>324</v>
      </c>
      <c r="H399" s="1" t="s">
        <v>322</v>
      </c>
      <c r="K399" s="1">
        <v>6</v>
      </c>
      <c r="L399" s="1">
        <v>0</v>
      </c>
      <c r="M399" s="1">
        <v>3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112.7</v>
      </c>
      <c r="T399" s="1">
        <v>953</v>
      </c>
      <c r="U399" s="1">
        <v>99</v>
      </c>
      <c r="V399" s="1">
        <v>1</v>
      </c>
      <c r="W399" s="1">
        <v>1</v>
      </c>
      <c r="X399" s="1">
        <v>0</v>
      </c>
      <c r="Y399" s="1">
        <v>17450</v>
      </c>
      <c r="Z399" s="1">
        <v>23750</v>
      </c>
      <c r="AA399" s="1">
        <v>26300</v>
      </c>
      <c r="AB399" s="1">
        <v>25850</v>
      </c>
      <c r="AC399" s="1">
        <v>10</v>
      </c>
      <c r="AD399" s="1">
        <v>5</v>
      </c>
      <c r="AE399" s="1">
        <v>2</v>
      </c>
      <c r="AF399" s="1">
        <v>0</v>
      </c>
      <c r="AG399" s="1">
        <v>4</v>
      </c>
      <c r="AH399" s="1">
        <v>1</v>
      </c>
      <c r="AI399" s="30" t="str">
        <f>VLOOKUP(A399,General!B:AT,19,FALSE)</f>
        <v>Luminosity Gaming</v>
      </c>
      <c r="AJ399" s="1">
        <f>IF(VLOOKUP(A399,General!B:AT,11,FALSE)=E399,1,0)</f>
        <v>1</v>
      </c>
      <c r="AK399" s="1">
        <f t="shared" si="38"/>
        <v>0</v>
      </c>
      <c r="AL399" s="1">
        <f t="shared" si="39"/>
        <v>0</v>
      </c>
      <c r="AM399" s="1">
        <f t="shared" si="40"/>
        <v>-8850</v>
      </c>
      <c r="AN399" s="1">
        <f t="shared" si="41"/>
        <v>-2100</v>
      </c>
      <c r="AO399" s="1">
        <f t="shared" si="36"/>
        <v>0</v>
      </c>
      <c r="AP399" s="1">
        <f t="shared" si="37"/>
        <v>0</v>
      </c>
      <c r="AQ399" s="1">
        <f>IF(IF(Y399&gt;AA399,VLOOKUP(A399,General!B:AT,11,FALSE),VLOOKUP(A399,General!B:AT,12,FALSE))=AI399,1,0)</f>
        <v>1</v>
      </c>
      <c r="AR399" s="1">
        <f>IF(VLOOKUP(A399,General!B:AT,11,FALSE)=E399,Y399-AA399,AA399-Y399)</f>
        <v>-8850</v>
      </c>
      <c r="AS399" s="1">
        <f>IF(IF(Z399&gt;AB399,VLOOKUP(A399,General!B:AT,11,FALSE),VLOOKUP(A399,General!B:AT,12,FALSE))=AI399,1,0)</f>
        <v>1</v>
      </c>
      <c r="AT399" s="1">
        <f>IF(VLOOKUP(A399,General!B:AT,11,FALSE)=E399,Z399-AB399,AB399-Z399)</f>
        <v>-2100</v>
      </c>
    </row>
    <row r="400" spans="1:46" ht="15" customHeight="1" x14ac:dyDescent="0.2">
      <c r="A400" s="1" t="s">
        <v>338</v>
      </c>
      <c r="B400" s="1">
        <v>22</v>
      </c>
      <c r="C400" s="1">
        <v>352950</v>
      </c>
      <c r="D400" s="1">
        <v>125.488037109375</v>
      </c>
      <c r="E400" s="1" t="s">
        <v>76</v>
      </c>
      <c r="F400" s="1" t="s">
        <v>319</v>
      </c>
      <c r="G400" s="1" t="s">
        <v>324</v>
      </c>
      <c r="H400" s="1" t="s">
        <v>320</v>
      </c>
      <c r="I400" s="1" t="s">
        <v>319</v>
      </c>
      <c r="J400" s="1" t="s">
        <v>76</v>
      </c>
      <c r="K400" s="1">
        <v>9</v>
      </c>
      <c r="L400" s="1">
        <v>3</v>
      </c>
      <c r="M400" s="1">
        <v>3</v>
      </c>
      <c r="N400" s="1">
        <v>0</v>
      </c>
      <c r="O400" s="1">
        <v>0</v>
      </c>
      <c r="P400" s="1">
        <v>0</v>
      </c>
      <c r="Q400" s="1">
        <v>2</v>
      </c>
      <c r="R400" s="1">
        <v>0</v>
      </c>
      <c r="S400" s="1">
        <v>142.30000000000001</v>
      </c>
      <c r="T400" s="1">
        <v>1344</v>
      </c>
      <c r="U400" s="1">
        <v>79</v>
      </c>
      <c r="V400" s="1">
        <v>0</v>
      </c>
      <c r="W400" s="1">
        <v>1</v>
      </c>
      <c r="X400" s="1">
        <v>0</v>
      </c>
      <c r="Y400" s="1">
        <v>9700</v>
      </c>
      <c r="Z400" s="1">
        <v>27050</v>
      </c>
      <c r="AA400" s="1">
        <v>22350</v>
      </c>
      <c r="AB400" s="1">
        <v>6300</v>
      </c>
      <c r="AC400" s="1">
        <v>8</v>
      </c>
      <c r="AD400" s="1">
        <v>4</v>
      </c>
      <c r="AE400" s="1">
        <v>2</v>
      </c>
      <c r="AF400" s="1">
        <v>0</v>
      </c>
      <c r="AG400" s="1">
        <v>5</v>
      </c>
      <c r="AH400" s="1">
        <v>0</v>
      </c>
      <c r="AI400" s="30" t="str">
        <f>VLOOKUP(A400,General!B:AT,19,FALSE)</f>
        <v>Luminosity Gaming</v>
      </c>
      <c r="AJ400" s="1">
        <f>IF(VLOOKUP(A400,General!B:AT,11,FALSE)=E400,1,0)</f>
        <v>1</v>
      </c>
      <c r="AK400" s="1">
        <f t="shared" si="38"/>
        <v>0</v>
      </c>
      <c r="AL400" s="1">
        <f t="shared" si="39"/>
        <v>1</v>
      </c>
      <c r="AM400" s="1">
        <f t="shared" si="40"/>
        <v>-12650</v>
      </c>
      <c r="AN400" s="1">
        <f t="shared" si="41"/>
        <v>20750</v>
      </c>
      <c r="AO400" s="1">
        <f t="shared" si="36"/>
        <v>0</v>
      </c>
      <c r="AP400" s="1">
        <f t="shared" si="37"/>
        <v>0</v>
      </c>
      <c r="AQ400" s="1">
        <f>IF(IF(Y400&gt;AA400,VLOOKUP(A400,General!B:AT,11,FALSE),VLOOKUP(A400,General!B:AT,12,FALSE))=AI400,1,0)</f>
        <v>1</v>
      </c>
      <c r="AR400" s="1">
        <f>IF(VLOOKUP(A400,General!B:AT,11,FALSE)=E400,Y400-AA400,AA400-Y400)</f>
        <v>-12650</v>
      </c>
      <c r="AS400" s="1">
        <f>IF(IF(Z400&gt;AB400,VLOOKUP(A400,General!B:AT,11,FALSE),VLOOKUP(A400,General!B:AT,12,FALSE))=AI400,1,0)</f>
        <v>0</v>
      </c>
      <c r="AT400" s="1">
        <f>IF(VLOOKUP(A400,General!B:AT,11,FALSE)=E400,Z400-AB400,AB400-Z400)</f>
        <v>20750</v>
      </c>
    </row>
    <row r="401" spans="1:46" ht="15" customHeight="1" x14ac:dyDescent="0.2">
      <c r="A401" s="1" t="s">
        <v>338</v>
      </c>
      <c r="B401" s="1">
        <v>23</v>
      </c>
      <c r="C401" s="1">
        <v>369013</v>
      </c>
      <c r="D401" s="1">
        <v>157.2119140625</v>
      </c>
      <c r="E401" s="1" t="s">
        <v>76</v>
      </c>
      <c r="F401" s="1" t="s">
        <v>319</v>
      </c>
      <c r="G401" s="1" t="s">
        <v>324</v>
      </c>
      <c r="H401" s="1" t="s">
        <v>320</v>
      </c>
      <c r="I401" s="1" t="s">
        <v>319</v>
      </c>
      <c r="J401" s="1" t="s">
        <v>76</v>
      </c>
      <c r="K401" s="1">
        <v>6</v>
      </c>
      <c r="L401" s="1">
        <v>2</v>
      </c>
      <c r="M401" s="1">
        <v>2</v>
      </c>
      <c r="N401" s="1">
        <v>0</v>
      </c>
      <c r="O401" s="1">
        <v>0</v>
      </c>
      <c r="P401" s="1">
        <v>0</v>
      </c>
      <c r="Q401" s="1">
        <v>1</v>
      </c>
      <c r="R401" s="1">
        <v>0</v>
      </c>
      <c r="S401" s="1">
        <v>98.5</v>
      </c>
      <c r="T401" s="1">
        <v>926</v>
      </c>
      <c r="U401" s="1">
        <v>38</v>
      </c>
      <c r="V401" s="1">
        <v>1</v>
      </c>
      <c r="W401" s="1">
        <v>1</v>
      </c>
      <c r="X401" s="1">
        <v>0</v>
      </c>
      <c r="Y401" s="1">
        <v>18200</v>
      </c>
      <c r="Z401" s="1">
        <v>27250</v>
      </c>
      <c r="AA401" s="1">
        <v>27400</v>
      </c>
      <c r="AB401" s="1">
        <v>4000</v>
      </c>
      <c r="AC401" s="1">
        <v>9</v>
      </c>
      <c r="AD401" s="1">
        <v>4</v>
      </c>
      <c r="AE401" s="1">
        <v>2</v>
      </c>
      <c r="AF401" s="1">
        <v>0</v>
      </c>
      <c r="AG401" s="1">
        <v>4</v>
      </c>
      <c r="AH401" s="1">
        <v>0</v>
      </c>
      <c r="AI401" s="30" t="str">
        <f>VLOOKUP(A401,General!B:AT,19,FALSE)</f>
        <v>Luminosity Gaming</v>
      </c>
      <c r="AJ401" s="1">
        <f>IF(VLOOKUP(A401,General!B:AT,11,FALSE)=E401,1,0)</f>
        <v>1</v>
      </c>
      <c r="AK401" s="1">
        <f t="shared" si="38"/>
        <v>0</v>
      </c>
      <c r="AL401" s="1">
        <f t="shared" si="39"/>
        <v>1</v>
      </c>
      <c r="AM401" s="1">
        <f t="shared" si="40"/>
        <v>-9200</v>
      </c>
      <c r="AN401" s="1">
        <f t="shared" si="41"/>
        <v>23250</v>
      </c>
      <c r="AO401" s="1">
        <f t="shared" si="36"/>
        <v>0</v>
      </c>
      <c r="AP401" s="1">
        <f t="shared" si="37"/>
        <v>0</v>
      </c>
      <c r="AQ401" s="1">
        <f>IF(IF(Y401&gt;AA401,VLOOKUP(A401,General!B:AT,11,FALSE),VLOOKUP(A401,General!B:AT,12,FALSE))=AI401,1,0)</f>
        <v>1</v>
      </c>
      <c r="AR401" s="1">
        <f>IF(VLOOKUP(A401,General!B:AT,11,FALSE)=E401,Y401-AA401,AA401-Y401)</f>
        <v>-9200</v>
      </c>
      <c r="AS401" s="1">
        <f>IF(IF(Z401&gt;AB401,VLOOKUP(A401,General!B:AT,11,FALSE),VLOOKUP(A401,General!B:AT,12,FALSE))=AI401,1,0)</f>
        <v>0</v>
      </c>
      <c r="AT401" s="1">
        <f>IF(VLOOKUP(A401,General!B:AT,11,FALSE)=E401,Z401-AB401,AB401-Z401)</f>
        <v>23250</v>
      </c>
    </row>
    <row r="402" spans="1:46" ht="15" customHeight="1" x14ac:dyDescent="0.2">
      <c r="A402" s="1" t="s">
        <v>338</v>
      </c>
      <c r="B402" s="1">
        <v>24</v>
      </c>
      <c r="C402" s="1">
        <v>389137</v>
      </c>
      <c r="D402" s="1">
        <v>253.354736328125</v>
      </c>
      <c r="E402" s="1" t="s">
        <v>76</v>
      </c>
      <c r="F402" s="1" t="s">
        <v>319</v>
      </c>
      <c r="G402" s="1" t="s">
        <v>324</v>
      </c>
      <c r="H402" s="1" t="s">
        <v>322</v>
      </c>
      <c r="K402" s="1">
        <v>4</v>
      </c>
      <c r="L402" s="1">
        <v>4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79.3</v>
      </c>
      <c r="T402" s="1">
        <v>640</v>
      </c>
      <c r="U402" s="1">
        <v>63</v>
      </c>
      <c r="V402" s="1">
        <v>1</v>
      </c>
      <c r="W402" s="1">
        <v>1</v>
      </c>
      <c r="X402" s="1">
        <v>0</v>
      </c>
      <c r="Y402" s="1">
        <v>26300</v>
      </c>
      <c r="Z402" s="1">
        <v>27650</v>
      </c>
      <c r="AA402" s="1">
        <v>24750</v>
      </c>
      <c r="AB402" s="1">
        <v>26750</v>
      </c>
      <c r="AC402" s="1">
        <v>10</v>
      </c>
      <c r="AD402" s="1">
        <v>8</v>
      </c>
      <c r="AE402" s="1">
        <v>5</v>
      </c>
      <c r="AF402" s="1">
        <v>0</v>
      </c>
      <c r="AG402" s="1">
        <v>4</v>
      </c>
      <c r="AH402" s="1">
        <v>0</v>
      </c>
      <c r="AI402" s="30" t="str">
        <f>VLOOKUP(A402,General!B:AT,19,FALSE)</f>
        <v>Luminosity Gaming</v>
      </c>
      <c r="AJ402" s="1">
        <f>IF(VLOOKUP(A402,General!B:AT,11,FALSE)=E402,1,0)</f>
        <v>1</v>
      </c>
      <c r="AK402" s="1">
        <f t="shared" si="38"/>
        <v>1</v>
      </c>
      <c r="AL402" s="1">
        <f t="shared" si="39"/>
        <v>1</v>
      </c>
      <c r="AM402" s="1">
        <f t="shared" si="40"/>
        <v>1550</v>
      </c>
      <c r="AN402" s="1">
        <f t="shared" si="41"/>
        <v>900</v>
      </c>
      <c r="AO402" s="1">
        <f t="shared" si="36"/>
        <v>0</v>
      </c>
      <c r="AP402" s="1">
        <f t="shared" si="37"/>
        <v>0</v>
      </c>
      <c r="AQ402" s="1">
        <f>IF(IF(Y402&gt;AA402,VLOOKUP(A402,General!B:AT,11,FALSE),VLOOKUP(A402,General!B:AT,12,FALSE))=AI402,1,0)</f>
        <v>0</v>
      </c>
      <c r="AR402" s="1">
        <f>IF(VLOOKUP(A402,General!B:AT,11,FALSE)=E402,Y402-AA402,AA402-Y402)</f>
        <v>1550</v>
      </c>
      <c r="AS402" s="1">
        <f>IF(IF(Z402&gt;AB402,VLOOKUP(A402,General!B:AT,11,FALSE),VLOOKUP(A402,General!B:AT,12,FALSE))=AI402,1,0)</f>
        <v>0</v>
      </c>
      <c r="AT402" s="1">
        <f>IF(VLOOKUP(A402,General!B:AT,11,FALSE)=E402,Z402-AB402,AB402-Z402)</f>
        <v>900</v>
      </c>
    </row>
    <row r="403" spans="1:46" ht="15" customHeight="1" x14ac:dyDescent="0.2">
      <c r="A403" s="1" t="s">
        <v>338</v>
      </c>
      <c r="B403" s="1">
        <v>25</v>
      </c>
      <c r="C403" s="1">
        <v>421542</v>
      </c>
      <c r="D403" s="1">
        <v>144.1123046875</v>
      </c>
      <c r="E403" s="1" t="s">
        <v>76</v>
      </c>
      <c r="F403" s="1" t="s">
        <v>319</v>
      </c>
      <c r="G403" s="1" t="s">
        <v>324</v>
      </c>
      <c r="H403" s="1" t="s">
        <v>318</v>
      </c>
      <c r="I403" s="1" t="s">
        <v>319</v>
      </c>
      <c r="J403" s="1" t="s">
        <v>76</v>
      </c>
      <c r="K403" s="1">
        <v>4</v>
      </c>
      <c r="L403" s="1">
        <v>2</v>
      </c>
      <c r="M403" s="1">
        <v>1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75.2</v>
      </c>
      <c r="T403" s="1">
        <v>703</v>
      </c>
      <c r="U403" s="1">
        <v>31</v>
      </c>
      <c r="V403" s="1">
        <v>1</v>
      </c>
      <c r="W403" s="1">
        <v>1</v>
      </c>
      <c r="X403" s="1">
        <v>0</v>
      </c>
      <c r="Y403" s="1">
        <v>15050</v>
      </c>
      <c r="Z403" s="1">
        <v>27650</v>
      </c>
      <c r="AA403" s="1">
        <v>34650</v>
      </c>
      <c r="AB403" s="1">
        <v>10750</v>
      </c>
      <c r="AC403" s="1">
        <v>6</v>
      </c>
      <c r="AD403" s="1">
        <v>7</v>
      </c>
      <c r="AE403" s="1">
        <v>3</v>
      </c>
      <c r="AF403" s="1">
        <v>0</v>
      </c>
      <c r="AG403" s="1">
        <v>5</v>
      </c>
      <c r="AH403" s="1">
        <v>0</v>
      </c>
      <c r="AI403" s="30" t="str">
        <f>VLOOKUP(A403,General!B:AT,19,FALSE)</f>
        <v>Luminosity Gaming</v>
      </c>
      <c r="AJ403" s="1">
        <f>IF(VLOOKUP(A403,General!B:AT,11,FALSE)=E403,1,0)</f>
        <v>1</v>
      </c>
      <c r="AK403" s="1">
        <f t="shared" si="38"/>
        <v>0</v>
      </c>
      <c r="AL403" s="1">
        <f t="shared" si="39"/>
        <v>1</v>
      </c>
      <c r="AM403" s="1">
        <f t="shared" si="40"/>
        <v>-19600</v>
      </c>
      <c r="AN403" s="1">
        <f t="shared" si="41"/>
        <v>16900</v>
      </c>
      <c r="AO403" s="1">
        <f t="shared" si="36"/>
        <v>0</v>
      </c>
      <c r="AP403" s="1">
        <f t="shared" si="37"/>
        <v>0</v>
      </c>
      <c r="AQ403" s="1">
        <f>IF(IF(Y403&gt;AA403,VLOOKUP(A403,General!B:AT,11,FALSE),VLOOKUP(A403,General!B:AT,12,FALSE))=AI403,1,0)</f>
        <v>1</v>
      </c>
      <c r="AR403" s="1">
        <f>IF(VLOOKUP(A403,General!B:AT,11,FALSE)=E403,Y403-AA403,AA403-Y403)</f>
        <v>-19600</v>
      </c>
      <c r="AS403" s="1">
        <f>IF(IF(Z403&gt;AB403,VLOOKUP(A403,General!B:AT,11,FALSE),VLOOKUP(A403,General!B:AT,12,FALSE))=AI403,1,0)</f>
        <v>0</v>
      </c>
      <c r="AT403" s="1">
        <f>IF(VLOOKUP(A403,General!B:AT,11,FALSE)=E403,Z403-AB403,AB403-Z403)</f>
        <v>16900</v>
      </c>
    </row>
    <row r="404" spans="1:46" ht="15" customHeight="1" x14ac:dyDescent="0.2">
      <c r="A404" s="1" t="s">
        <v>338</v>
      </c>
      <c r="B404" s="1">
        <v>26</v>
      </c>
      <c r="C404" s="1">
        <v>439990</v>
      </c>
      <c r="D404" s="1">
        <v>120.839599609375</v>
      </c>
      <c r="E404" s="1" t="s">
        <v>51</v>
      </c>
      <c r="F404" s="1" t="s">
        <v>315</v>
      </c>
      <c r="G404" s="1" t="s">
        <v>316</v>
      </c>
      <c r="H404" s="1" t="s">
        <v>322</v>
      </c>
      <c r="K404" s="1">
        <v>7</v>
      </c>
      <c r="L404" s="1">
        <v>4</v>
      </c>
      <c r="M404" s="1">
        <v>0</v>
      </c>
      <c r="N404" s="1">
        <v>1</v>
      </c>
      <c r="O404" s="1">
        <v>0</v>
      </c>
      <c r="P404" s="1">
        <v>0</v>
      </c>
      <c r="Q404" s="1">
        <v>1</v>
      </c>
      <c r="R404" s="1">
        <v>0</v>
      </c>
      <c r="S404" s="1">
        <v>101.6</v>
      </c>
      <c r="T404" s="1">
        <v>887</v>
      </c>
      <c r="U404" s="1">
        <v>128</v>
      </c>
      <c r="V404" s="1">
        <v>0</v>
      </c>
      <c r="W404" s="1">
        <v>0</v>
      </c>
      <c r="X404" s="1">
        <v>0</v>
      </c>
      <c r="Y404" s="1">
        <v>26400</v>
      </c>
      <c r="Z404" s="1">
        <v>27950</v>
      </c>
      <c r="AA404" s="1">
        <v>47750</v>
      </c>
      <c r="AB404" s="1">
        <v>29200</v>
      </c>
      <c r="AC404" s="1">
        <v>14</v>
      </c>
      <c r="AD404" s="1">
        <v>8</v>
      </c>
      <c r="AE404" s="1">
        <v>5</v>
      </c>
      <c r="AF404" s="1">
        <v>0</v>
      </c>
      <c r="AG404" s="1">
        <v>4</v>
      </c>
      <c r="AH404" s="1">
        <v>1</v>
      </c>
      <c r="AI404" s="30" t="str">
        <f>VLOOKUP(A404,General!B:AT,19,FALSE)</f>
        <v>Luminosity Gaming</v>
      </c>
      <c r="AJ404" s="1">
        <f>IF(VLOOKUP(A404,General!B:AT,11,FALSE)=E404,1,0)</f>
        <v>0</v>
      </c>
      <c r="AK404" s="1">
        <f t="shared" si="38"/>
        <v>0</v>
      </c>
      <c r="AL404" s="1">
        <f t="shared" si="39"/>
        <v>0</v>
      </c>
      <c r="AM404" s="1">
        <f t="shared" si="40"/>
        <v>-21350</v>
      </c>
      <c r="AN404" s="1">
        <f t="shared" si="41"/>
        <v>-1250</v>
      </c>
      <c r="AO404" s="1">
        <f t="shared" si="36"/>
        <v>1</v>
      </c>
      <c r="AP404" s="1">
        <f t="shared" si="37"/>
        <v>1</v>
      </c>
      <c r="AQ404" s="1">
        <f>IF(IF(Y404&gt;AA404,VLOOKUP(A404,General!B:AT,11,FALSE),VLOOKUP(A404,General!B:AT,12,FALSE))=AI404,1,0)</f>
        <v>1</v>
      </c>
      <c r="AR404" s="1">
        <f>IF(VLOOKUP(A404,General!B:AT,11,FALSE)=E404,Y404-AA404,AA404-Y404)</f>
        <v>21350</v>
      </c>
      <c r="AS404" s="1">
        <f>IF(IF(Z404&gt;AB404,VLOOKUP(A404,General!B:AT,11,FALSE),VLOOKUP(A404,General!B:AT,12,FALSE))=AI404,1,0)</f>
        <v>1</v>
      </c>
      <c r="AT404" s="1">
        <f>IF(VLOOKUP(A404,General!B:AT,11,FALSE)=E404,Z404-AB404,AB404-Z404)</f>
        <v>1250</v>
      </c>
    </row>
    <row r="405" spans="1:46" ht="15" customHeight="1" x14ac:dyDescent="0.2">
      <c r="A405" s="1" t="s">
        <v>338</v>
      </c>
      <c r="B405" s="1">
        <v>27</v>
      </c>
      <c r="C405" s="1">
        <v>455461</v>
      </c>
      <c r="D405" s="1">
        <v>93.93603515625</v>
      </c>
      <c r="E405" s="1" t="s">
        <v>51</v>
      </c>
      <c r="F405" s="1" t="s">
        <v>315</v>
      </c>
      <c r="G405" s="1" t="s">
        <v>316</v>
      </c>
      <c r="H405" s="1" t="s">
        <v>322</v>
      </c>
      <c r="K405" s="1">
        <v>8</v>
      </c>
      <c r="L405" s="1">
        <v>4</v>
      </c>
      <c r="M405" s="1">
        <v>2</v>
      </c>
      <c r="N405" s="1">
        <v>0</v>
      </c>
      <c r="O405" s="1">
        <v>0</v>
      </c>
      <c r="P405" s="1">
        <v>0</v>
      </c>
      <c r="Q405" s="1">
        <v>1</v>
      </c>
      <c r="R405" s="1">
        <v>0</v>
      </c>
      <c r="S405" s="1">
        <v>132.19999999999999</v>
      </c>
      <c r="T405" s="1">
        <v>1180</v>
      </c>
      <c r="U405" s="1">
        <v>142</v>
      </c>
      <c r="V405" s="1">
        <v>0</v>
      </c>
      <c r="W405" s="1">
        <v>0</v>
      </c>
      <c r="X405" s="1">
        <v>0</v>
      </c>
      <c r="Y405" s="1">
        <v>24000</v>
      </c>
      <c r="Z405" s="1">
        <v>27350</v>
      </c>
      <c r="AA405" s="1">
        <v>46050</v>
      </c>
      <c r="AB405" s="1">
        <v>30850</v>
      </c>
      <c r="AC405" s="1">
        <v>9</v>
      </c>
      <c r="AD405" s="1">
        <v>7</v>
      </c>
      <c r="AE405" s="1">
        <v>5</v>
      </c>
      <c r="AF405" s="1">
        <v>0</v>
      </c>
      <c r="AG405" s="1">
        <v>3</v>
      </c>
      <c r="AH405" s="1">
        <v>0</v>
      </c>
      <c r="AI405" s="30" t="str">
        <f>VLOOKUP(A405,General!B:AT,19,FALSE)</f>
        <v>Luminosity Gaming</v>
      </c>
      <c r="AJ405" s="1">
        <f>IF(VLOOKUP(A405,General!B:AT,11,FALSE)=E405,1,0)</f>
        <v>0</v>
      </c>
      <c r="AK405" s="1">
        <f t="shared" si="38"/>
        <v>0</v>
      </c>
      <c r="AL405" s="1">
        <f t="shared" si="39"/>
        <v>0</v>
      </c>
      <c r="AM405" s="1">
        <f t="shared" si="40"/>
        <v>-22050</v>
      </c>
      <c r="AN405" s="1">
        <f t="shared" si="41"/>
        <v>-3500</v>
      </c>
      <c r="AO405" s="1">
        <f t="shared" si="36"/>
        <v>1</v>
      </c>
      <c r="AP405" s="1">
        <f t="shared" si="37"/>
        <v>1</v>
      </c>
      <c r="AQ405" s="1">
        <f>IF(IF(Y405&gt;AA405,VLOOKUP(A405,General!B:AT,11,FALSE),VLOOKUP(A405,General!B:AT,12,FALSE))=AI405,1,0)</f>
        <v>1</v>
      </c>
      <c r="AR405" s="1">
        <f>IF(VLOOKUP(A405,General!B:AT,11,FALSE)=E405,Y405-AA405,AA405-Y405)</f>
        <v>22050</v>
      </c>
      <c r="AS405" s="1">
        <f>IF(IF(Z405&gt;AB405,VLOOKUP(A405,General!B:AT,11,FALSE),VLOOKUP(A405,General!B:AT,12,FALSE))=AI405,1,0)</f>
        <v>1</v>
      </c>
      <c r="AT405" s="1">
        <f>IF(VLOOKUP(A405,General!B:AT,11,FALSE)=E405,Z405-AB405,AB405-Z405)</f>
        <v>3500</v>
      </c>
    </row>
    <row r="406" spans="1:46" x14ac:dyDescent="0.2">
      <c r="A406" s="1" t="s">
        <v>339</v>
      </c>
      <c r="B406" s="1">
        <v>1</v>
      </c>
      <c r="C406" s="1">
        <v>1799</v>
      </c>
      <c r="D406" s="1">
        <v>75.234367370605497</v>
      </c>
      <c r="E406" s="1" t="s">
        <v>51</v>
      </c>
      <c r="F406" s="1" t="s">
        <v>315</v>
      </c>
      <c r="G406" s="1" t="s">
        <v>316</v>
      </c>
      <c r="H406" s="1" t="s">
        <v>317</v>
      </c>
      <c r="K406" s="1">
        <v>8</v>
      </c>
      <c r="L406" s="1">
        <v>4</v>
      </c>
      <c r="M406" s="1">
        <v>2</v>
      </c>
      <c r="N406" s="1">
        <v>0</v>
      </c>
      <c r="O406" s="1">
        <v>0</v>
      </c>
      <c r="P406" s="1">
        <v>0</v>
      </c>
      <c r="Q406" s="1">
        <v>2</v>
      </c>
      <c r="R406" s="1">
        <v>0</v>
      </c>
      <c r="S406" s="1">
        <v>108.9</v>
      </c>
      <c r="T406" s="1">
        <v>1029</v>
      </c>
      <c r="U406" s="1">
        <v>60</v>
      </c>
      <c r="V406" s="1">
        <v>0</v>
      </c>
      <c r="W406" s="1">
        <v>0</v>
      </c>
      <c r="X406" s="1">
        <v>0</v>
      </c>
      <c r="Y406" s="1">
        <v>4000</v>
      </c>
      <c r="Z406" s="1">
        <v>4300</v>
      </c>
      <c r="AA406" s="1">
        <v>4000</v>
      </c>
      <c r="AB406" s="1">
        <v>4600</v>
      </c>
      <c r="AC406" s="1">
        <v>2</v>
      </c>
      <c r="AD406" s="1">
        <v>3</v>
      </c>
      <c r="AE406" s="1">
        <v>2</v>
      </c>
      <c r="AF406" s="1">
        <v>0</v>
      </c>
      <c r="AG406" s="1">
        <v>0</v>
      </c>
      <c r="AH406" s="1">
        <v>0</v>
      </c>
      <c r="AI406" s="30" t="str">
        <f>VLOOKUP(A406,General!B:AT,19,FALSE)</f>
        <v>Luminosity Gaming</v>
      </c>
      <c r="AJ406" s="1">
        <f>IF(VLOOKUP(A406,General!B:AT,11,FALSE)=E406,1,0)</f>
        <v>1</v>
      </c>
      <c r="AK406" s="1">
        <f t="shared" si="38"/>
        <v>0</v>
      </c>
      <c r="AL406" s="1">
        <f t="shared" si="39"/>
        <v>0</v>
      </c>
      <c r="AM406" s="1">
        <f t="shared" si="40"/>
        <v>0</v>
      </c>
      <c r="AN406" s="1">
        <f t="shared" si="41"/>
        <v>-300</v>
      </c>
      <c r="AO406" s="1">
        <f t="shared" si="36"/>
        <v>1</v>
      </c>
      <c r="AP406" s="1">
        <f t="shared" si="37"/>
        <v>1</v>
      </c>
      <c r="AQ406" s="1">
        <f>IF(IF(Y406&gt;AA406,VLOOKUP(A406,General!B:AT,11,FALSE),VLOOKUP(A406,General!B:AT,12,FALSE))=AI406,1,0)</f>
        <v>0</v>
      </c>
      <c r="AR406" s="1">
        <f>IF(VLOOKUP(A406,General!B:AT,11,FALSE)=E406,Y406-AA406,AA406-Y406)</f>
        <v>0</v>
      </c>
      <c r="AS406" s="1">
        <f>IF(IF(Z406&gt;AB406,VLOOKUP(A406,General!B:AT,11,FALSE),VLOOKUP(A406,General!B:AT,12,FALSE))=AI406,1,0)</f>
        <v>0</v>
      </c>
      <c r="AT406" s="1">
        <f>IF(VLOOKUP(A406,General!B:AT,11,FALSE)=E406,Z406-AB406,AB406-Z406)</f>
        <v>-300</v>
      </c>
    </row>
    <row r="407" spans="1:46" ht="15" customHeight="1" x14ac:dyDescent="0.2">
      <c r="A407" s="1" t="s">
        <v>339</v>
      </c>
      <c r="B407" s="1">
        <v>2</v>
      </c>
      <c r="C407" s="1">
        <v>11436</v>
      </c>
      <c r="D407" s="1">
        <v>96.914314270019503</v>
      </c>
      <c r="E407" s="1" t="s">
        <v>51</v>
      </c>
      <c r="F407" s="1" t="s">
        <v>315</v>
      </c>
      <c r="G407" s="1" t="s">
        <v>321</v>
      </c>
      <c r="H407" s="1" t="s">
        <v>318</v>
      </c>
      <c r="I407" s="1" t="s">
        <v>319</v>
      </c>
      <c r="J407" s="1" t="s">
        <v>76</v>
      </c>
      <c r="K407" s="1">
        <v>6</v>
      </c>
      <c r="L407" s="1">
        <v>3</v>
      </c>
      <c r="M407" s="1">
        <v>0</v>
      </c>
      <c r="N407" s="1">
        <v>1</v>
      </c>
      <c r="O407" s="1">
        <v>0</v>
      </c>
      <c r="P407" s="1">
        <v>0</v>
      </c>
      <c r="Q407" s="1">
        <v>1</v>
      </c>
      <c r="R407" s="1">
        <v>0</v>
      </c>
      <c r="S407" s="1">
        <v>99.5</v>
      </c>
      <c r="T407" s="1">
        <v>839</v>
      </c>
      <c r="U407" s="1">
        <v>156</v>
      </c>
      <c r="V407" s="1">
        <v>0</v>
      </c>
      <c r="W407" s="1">
        <v>1</v>
      </c>
      <c r="X407" s="1">
        <v>1</v>
      </c>
      <c r="Y407" s="1">
        <v>18050</v>
      </c>
      <c r="Z407" s="1">
        <v>18800</v>
      </c>
      <c r="AA407" s="1">
        <v>8300</v>
      </c>
      <c r="AB407" s="1">
        <v>8200</v>
      </c>
      <c r="AC407" s="1">
        <v>5</v>
      </c>
      <c r="AD407" s="1">
        <v>5</v>
      </c>
      <c r="AE407" s="1">
        <v>5</v>
      </c>
      <c r="AF407" s="1">
        <v>2</v>
      </c>
      <c r="AG407" s="1">
        <v>0</v>
      </c>
      <c r="AH407" s="1">
        <v>1</v>
      </c>
      <c r="AI407" s="30" t="str">
        <f>VLOOKUP(A407,General!B:AT,19,FALSE)</f>
        <v>Luminosity Gaming</v>
      </c>
      <c r="AJ407" s="1">
        <f>IF(VLOOKUP(A407,General!B:AT,11,FALSE)=E407,1,0)</f>
        <v>1</v>
      </c>
      <c r="AK407" s="1">
        <f t="shared" si="38"/>
        <v>1</v>
      </c>
      <c r="AL407" s="1">
        <f t="shared" si="39"/>
        <v>1</v>
      </c>
      <c r="AM407" s="1">
        <f t="shared" si="40"/>
        <v>9750</v>
      </c>
      <c r="AN407" s="1">
        <f t="shared" si="41"/>
        <v>10600</v>
      </c>
      <c r="AO407" s="1">
        <f t="shared" si="36"/>
        <v>1</v>
      </c>
      <c r="AP407" s="1">
        <f t="shared" si="37"/>
        <v>1</v>
      </c>
      <c r="AQ407" s="1">
        <f>IF(IF(Y407&gt;AA407,VLOOKUP(A407,General!B:AT,11,FALSE),VLOOKUP(A407,General!B:AT,12,FALSE))=AI407,1,0)</f>
        <v>1</v>
      </c>
      <c r="AR407" s="1">
        <f>IF(VLOOKUP(A407,General!B:AT,11,FALSE)=E407,Y407-AA407,AA407-Y407)</f>
        <v>9750</v>
      </c>
      <c r="AS407" s="1">
        <f>IF(IF(Z407&gt;AB407,VLOOKUP(A407,General!B:AT,11,FALSE),VLOOKUP(A407,General!B:AT,12,FALSE))=AI407,1,0)</f>
        <v>1</v>
      </c>
      <c r="AT407" s="1">
        <f>IF(VLOOKUP(A407,General!B:AT,11,FALSE)=E407,Z407-AB407,AB407-Z407)</f>
        <v>10600</v>
      </c>
    </row>
    <row r="408" spans="1:46" ht="15" customHeight="1" x14ac:dyDescent="0.2">
      <c r="A408" s="1" t="s">
        <v>339</v>
      </c>
      <c r="B408" s="1">
        <v>3</v>
      </c>
      <c r="C408" s="1">
        <v>23862</v>
      </c>
      <c r="D408" s="1">
        <v>119.634841918945</v>
      </c>
      <c r="E408" s="1" t="s">
        <v>51</v>
      </c>
      <c r="F408" s="1" t="s">
        <v>315</v>
      </c>
      <c r="G408" s="1" t="s">
        <v>316</v>
      </c>
      <c r="H408" s="1" t="s">
        <v>320</v>
      </c>
      <c r="I408" s="1" t="s">
        <v>319</v>
      </c>
      <c r="J408" s="1" t="s">
        <v>76</v>
      </c>
      <c r="K408" s="1">
        <v>7</v>
      </c>
      <c r="L408" s="1">
        <v>4</v>
      </c>
      <c r="M408" s="1">
        <v>0</v>
      </c>
      <c r="N408" s="1">
        <v>1</v>
      </c>
      <c r="O408" s="1">
        <v>0</v>
      </c>
      <c r="P408" s="1">
        <v>0</v>
      </c>
      <c r="Q408" s="1">
        <v>2</v>
      </c>
      <c r="R408" s="1">
        <v>0</v>
      </c>
      <c r="S408" s="1">
        <v>85</v>
      </c>
      <c r="T408" s="1">
        <v>814</v>
      </c>
      <c r="U408" s="1">
        <v>36</v>
      </c>
      <c r="V408" s="1">
        <v>0</v>
      </c>
      <c r="W408" s="1">
        <v>0</v>
      </c>
      <c r="X408" s="1">
        <v>0</v>
      </c>
      <c r="Y408" s="1">
        <v>21100</v>
      </c>
      <c r="Z408" s="1">
        <v>20600</v>
      </c>
      <c r="AA408" s="1">
        <v>14200</v>
      </c>
      <c r="AB408" s="1">
        <v>1700</v>
      </c>
      <c r="AC408" s="1">
        <v>5</v>
      </c>
      <c r="AD408" s="1">
        <v>4</v>
      </c>
      <c r="AE408" s="1">
        <v>2</v>
      </c>
      <c r="AF408" s="1">
        <v>0</v>
      </c>
      <c r="AG408" s="1">
        <v>0</v>
      </c>
      <c r="AH408" s="1">
        <v>2</v>
      </c>
      <c r="AI408" s="30" t="str">
        <f>VLOOKUP(A408,General!B:AT,19,FALSE)</f>
        <v>Luminosity Gaming</v>
      </c>
      <c r="AJ408" s="1">
        <f>IF(VLOOKUP(A408,General!B:AT,11,FALSE)=E408,1,0)</f>
        <v>1</v>
      </c>
      <c r="AK408" s="1">
        <f t="shared" si="38"/>
        <v>1</v>
      </c>
      <c r="AL408" s="1">
        <f t="shared" si="39"/>
        <v>1</v>
      </c>
      <c r="AM408" s="1">
        <f t="shared" si="40"/>
        <v>6900</v>
      </c>
      <c r="AN408" s="1">
        <f t="shared" si="41"/>
        <v>18900</v>
      </c>
      <c r="AO408" s="1">
        <f t="shared" si="36"/>
        <v>1</v>
      </c>
      <c r="AP408" s="1">
        <f t="shared" si="37"/>
        <v>1</v>
      </c>
      <c r="AQ408" s="1">
        <f>IF(IF(Y408&gt;AA408,VLOOKUP(A408,General!B:AT,11,FALSE),VLOOKUP(A408,General!B:AT,12,FALSE))=AI408,1,0)</f>
        <v>1</v>
      </c>
      <c r="AR408" s="1">
        <f>IF(VLOOKUP(A408,General!B:AT,11,FALSE)=E408,Y408-AA408,AA408-Y408)</f>
        <v>6900</v>
      </c>
      <c r="AS408" s="1">
        <f>IF(IF(Z408&gt;AB408,VLOOKUP(A408,General!B:AT,11,FALSE),VLOOKUP(A408,General!B:AT,12,FALSE))=AI408,1,0)</f>
        <v>1</v>
      </c>
      <c r="AT408" s="1">
        <f>IF(VLOOKUP(A408,General!B:AT,11,FALSE)=E408,Z408-AB408,AB408-Z408)</f>
        <v>18900</v>
      </c>
    </row>
    <row r="409" spans="1:46" ht="15" customHeight="1" x14ac:dyDescent="0.2">
      <c r="A409" s="1" t="s">
        <v>339</v>
      </c>
      <c r="B409" s="1">
        <v>4</v>
      </c>
      <c r="C409" s="1">
        <v>39186</v>
      </c>
      <c r="D409" s="1">
        <v>112.765502929688</v>
      </c>
      <c r="E409" s="1" t="s">
        <v>51</v>
      </c>
      <c r="F409" s="1" t="s">
        <v>315</v>
      </c>
      <c r="G409" s="1" t="s">
        <v>316</v>
      </c>
      <c r="H409" s="1" t="s">
        <v>322</v>
      </c>
      <c r="K409" s="1">
        <v>5</v>
      </c>
      <c r="L409" s="1">
        <v>1</v>
      </c>
      <c r="M409" s="1">
        <v>2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87.8</v>
      </c>
      <c r="T409" s="1">
        <v>766</v>
      </c>
      <c r="U409" s="1">
        <v>112</v>
      </c>
      <c r="V409" s="1">
        <v>0</v>
      </c>
      <c r="W409" s="1">
        <v>0</v>
      </c>
      <c r="X409" s="1">
        <v>0</v>
      </c>
      <c r="Y409" s="1">
        <v>33000</v>
      </c>
      <c r="Z409" s="1">
        <v>32750</v>
      </c>
      <c r="AA409" s="1">
        <v>25100</v>
      </c>
      <c r="AB409" s="1">
        <v>24500</v>
      </c>
      <c r="AC409" s="1">
        <v>14</v>
      </c>
      <c r="AD409" s="1">
        <v>10</v>
      </c>
      <c r="AE409" s="1">
        <v>6</v>
      </c>
      <c r="AF409" s="1">
        <v>0</v>
      </c>
      <c r="AG409" s="1">
        <v>3</v>
      </c>
      <c r="AH409" s="1">
        <v>3</v>
      </c>
      <c r="AI409" s="30" t="str">
        <f>VLOOKUP(A409,General!B:AT,19,FALSE)</f>
        <v>Luminosity Gaming</v>
      </c>
      <c r="AJ409" s="1">
        <f>IF(VLOOKUP(A409,General!B:AT,11,FALSE)=E409,1,0)</f>
        <v>1</v>
      </c>
      <c r="AK409" s="1">
        <f t="shared" si="38"/>
        <v>1</v>
      </c>
      <c r="AL409" s="1">
        <f t="shared" si="39"/>
        <v>1</v>
      </c>
      <c r="AM409" s="1">
        <f t="shared" si="40"/>
        <v>7900</v>
      </c>
      <c r="AN409" s="1">
        <f t="shared" si="41"/>
        <v>8250</v>
      </c>
      <c r="AO409" s="1">
        <f t="shared" si="36"/>
        <v>1</v>
      </c>
      <c r="AP409" s="1">
        <f t="shared" si="37"/>
        <v>1</v>
      </c>
      <c r="AQ409" s="1">
        <f>IF(IF(Y409&gt;AA409,VLOOKUP(A409,General!B:AT,11,FALSE),VLOOKUP(A409,General!B:AT,12,FALSE))=AI409,1,0)</f>
        <v>1</v>
      </c>
      <c r="AR409" s="1">
        <f>IF(VLOOKUP(A409,General!B:AT,11,FALSE)=E409,Y409-AA409,AA409-Y409)</f>
        <v>7900</v>
      </c>
      <c r="AS409" s="1">
        <f>IF(IF(Z409&gt;AB409,VLOOKUP(A409,General!B:AT,11,FALSE),VLOOKUP(A409,General!B:AT,12,FALSE))=AI409,1,0)</f>
        <v>1</v>
      </c>
      <c r="AT409" s="1">
        <f>IF(VLOOKUP(A409,General!B:AT,11,FALSE)=E409,Z409-AB409,AB409-Z409)</f>
        <v>8250</v>
      </c>
    </row>
    <row r="410" spans="1:46" ht="15" customHeight="1" x14ac:dyDescent="0.2">
      <c r="A410" s="1" t="s">
        <v>339</v>
      </c>
      <c r="B410" s="1">
        <v>5</v>
      </c>
      <c r="C410" s="1">
        <v>53621</v>
      </c>
      <c r="D410" s="1">
        <v>69.131744384765597</v>
      </c>
      <c r="E410" s="1" t="s">
        <v>51</v>
      </c>
      <c r="F410" s="1" t="s">
        <v>315</v>
      </c>
      <c r="G410" s="1" t="s">
        <v>316</v>
      </c>
      <c r="H410" s="1" t="s">
        <v>320</v>
      </c>
      <c r="I410" s="1" t="s">
        <v>319</v>
      </c>
      <c r="J410" s="1" t="s">
        <v>76</v>
      </c>
      <c r="K410" s="1">
        <v>5</v>
      </c>
      <c r="L410" s="1">
        <v>1</v>
      </c>
      <c r="M410" s="1">
        <v>2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76.7</v>
      </c>
      <c r="T410" s="1">
        <v>751</v>
      </c>
      <c r="U410" s="1">
        <v>16</v>
      </c>
      <c r="V410" s="1">
        <v>0</v>
      </c>
      <c r="W410" s="1">
        <v>0</v>
      </c>
      <c r="X410" s="1">
        <v>0</v>
      </c>
      <c r="Y410" s="1">
        <v>25350</v>
      </c>
      <c r="Z410" s="1">
        <v>33400</v>
      </c>
      <c r="AA410" s="1">
        <v>16100</v>
      </c>
      <c r="AB410" s="1">
        <v>6200</v>
      </c>
      <c r="AC410" s="1">
        <v>7</v>
      </c>
      <c r="AD410" s="1">
        <v>5</v>
      </c>
      <c r="AE410" s="1">
        <v>2</v>
      </c>
      <c r="AF410" s="1">
        <v>1</v>
      </c>
      <c r="AG410" s="1">
        <v>0</v>
      </c>
      <c r="AH410" s="1">
        <v>2</v>
      </c>
      <c r="AI410" s="30" t="str">
        <f>VLOOKUP(A410,General!B:AT,19,FALSE)</f>
        <v>Luminosity Gaming</v>
      </c>
      <c r="AJ410" s="1">
        <f>IF(VLOOKUP(A410,General!B:AT,11,FALSE)=E410,1,0)</f>
        <v>1</v>
      </c>
      <c r="AK410" s="1">
        <f t="shared" si="38"/>
        <v>1</v>
      </c>
      <c r="AL410" s="1">
        <f t="shared" si="39"/>
        <v>1</v>
      </c>
      <c r="AM410" s="1">
        <f t="shared" si="40"/>
        <v>9250</v>
      </c>
      <c r="AN410" s="1">
        <f t="shared" si="41"/>
        <v>27200</v>
      </c>
      <c r="AO410" s="1">
        <f t="shared" si="36"/>
        <v>1</v>
      </c>
      <c r="AP410" s="1">
        <f t="shared" si="37"/>
        <v>1</v>
      </c>
      <c r="AQ410" s="1">
        <f>IF(IF(Y410&gt;AA410,VLOOKUP(A410,General!B:AT,11,FALSE),VLOOKUP(A410,General!B:AT,12,FALSE))=AI410,1,0)</f>
        <v>1</v>
      </c>
      <c r="AR410" s="1">
        <f>IF(VLOOKUP(A410,General!B:AT,11,FALSE)=E410,Y410-AA410,AA410-Y410)</f>
        <v>9250</v>
      </c>
      <c r="AS410" s="1">
        <f>IF(IF(Z410&gt;AB410,VLOOKUP(A410,General!B:AT,11,FALSE),VLOOKUP(A410,General!B:AT,12,FALSE))=AI410,1,0)</f>
        <v>1</v>
      </c>
      <c r="AT410" s="1">
        <f>IF(VLOOKUP(A410,General!B:AT,11,FALSE)=E410,Z410-AB410,AB410-Z410)</f>
        <v>27200</v>
      </c>
    </row>
    <row r="411" spans="1:46" ht="15" customHeight="1" x14ac:dyDescent="0.2">
      <c r="A411" s="1" t="s">
        <v>339</v>
      </c>
      <c r="B411" s="1">
        <v>6</v>
      </c>
      <c r="C411" s="1">
        <v>62477</v>
      </c>
      <c r="D411" s="1">
        <v>151.37628173828099</v>
      </c>
      <c r="E411" s="1" t="s">
        <v>76</v>
      </c>
      <c r="F411" s="1" t="s">
        <v>319</v>
      </c>
      <c r="G411" s="1" t="s">
        <v>324</v>
      </c>
      <c r="H411" s="1" t="s">
        <v>322</v>
      </c>
      <c r="K411" s="1">
        <v>8</v>
      </c>
      <c r="L411" s="1">
        <v>4</v>
      </c>
      <c r="M411" s="1">
        <v>2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127.8</v>
      </c>
      <c r="T411" s="1">
        <v>1174</v>
      </c>
      <c r="U411" s="1">
        <v>104</v>
      </c>
      <c r="V411" s="1">
        <v>0</v>
      </c>
      <c r="W411" s="1">
        <v>1</v>
      </c>
      <c r="X411" s="1">
        <v>0</v>
      </c>
      <c r="Y411" s="1">
        <v>36700</v>
      </c>
      <c r="Z411" s="1">
        <v>33700</v>
      </c>
      <c r="AA411" s="1">
        <v>26900</v>
      </c>
      <c r="AB411" s="1">
        <v>26150</v>
      </c>
      <c r="AC411" s="1">
        <v>12</v>
      </c>
      <c r="AD411" s="1">
        <v>9</v>
      </c>
      <c r="AE411" s="1">
        <v>6</v>
      </c>
      <c r="AF411" s="1">
        <v>0</v>
      </c>
      <c r="AG411" s="1">
        <v>3</v>
      </c>
      <c r="AH411" s="1">
        <v>4</v>
      </c>
      <c r="AI411" s="30" t="str">
        <f>VLOOKUP(A411,General!B:AT,19,FALSE)</f>
        <v>Luminosity Gaming</v>
      </c>
      <c r="AJ411" s="1">
        <f>IF(VLOOKUP(A411,General!B:AT,11,FALSE)=E411,1,0)</f>
        <v>0</v>
      </c>
      <c r="AK411" s="1">
        <f t="shared" si="38"/>
        <v>1</v>
      </c>
      <c r="AL411" s="1">
        <f t="shared" si="39"/>
        <v>1</v>
      </c>
      <c r="AM411" s="1">
        <f t="shared" si="40"/>
        <v>9800</v>
      </c>
      <c r="AN411" s="1">
        <f t="shared" si="41"/>
        <v>7550</v>
      </c>
      <c r="AO411" s="1">
        <f t="shared" si="36"/>
        <v>0</v>
      </c>
      <c r="AP411" s="1">
        <f t="shared" si="37"/>
        <v>0</v>
      </c>
      <c r="AQ411" s="1">
        <f>IF(IF(Y411&gt;AA411,VLOOKUP(A411,General!B:AT,11,FALSE),VLOOKUP(A411,General!B:AT,12,FALSE))=AI411,1,0)</f>
        <v>1</v>
      </c>
      <c r="AR411" s="1">
        <f>IF(VLOOKUP(A411,General!B:AT,11,FALSE)=E411,Y411-AA411,AA411-Y411)</f>
        <v>-9800</v>
      </c>
      <c r="AS411" s="1">
        <f>IF(IF(Z411&gt;AB411,VLOOKUP(A411,General!B:AT,11,FALSE),VLOOKUP(A411,General!B:AT,12,FALSE))=AI411,1,0)</f>
        <v>1</v>
      </c>
      <c r="AT411" s="1">
        <f>IF(VLOOKUP(A411,General!B:AT,11,FALSE)=E411,Z411-AB411,AB411-Z411)</f>
        <v>-7550</v>
      </c>
    </row>
    <row r="412" spans="1:46" ht="15" customHeight="1" x14ac:dyDescent="0.2">
      <c r="A412" s="1" t="s">
        <v>339</v>
      </c>
      <c r="B412" s="1">
        <v>7</v>
      </c>
      <c r="C412" s="1">
        <v>81843</v>
      </c>
      <c r="D412" s="1">
        <v>76.8382568359375</v>
      </c>
      <c r="E412" s="1" t="s">
        <v>51</v>
      </c>
      <c r="F412" s="1" t="s">
        <v>315</v>
      </c>
      <c r="G412" s="1" t="s">
        <v>316</v>
      </c>
      <c r="H412" s="1" t="s">
        <v>322</v>
      </c>
      <c r="K412" s="1">
        <v>8</v>
      </c>
      <c r="L412" s="1">
        <v>4</v>
      </c>
      <c r="M412" s="1">
        <v>2</v>
      </c>
      <c r="N412" s="1">
        <v>0</v>
      </c>
      <c r="O412" s="1">
        <v>0</v>
      </c>
      <c r="P412" s="1">
        <v>0</v>
      </c>
      <c r="Q412" s="1">
        <v>3</v>
      </c>
      <c r="R412" s="1">
        <v>0</v>
      </c>
      <c r="S412" s="1">
        <v>146.69999999999999</v>
      </c>
      <c r="T412" s="1">
        <v>1357</v>
      </c>
      <c r="U412" s="1">
        <v>110</v>
      </c>
      <c r="V412" s="1">
        <v>0</v>
      </c>
      <c r="W412" s="1">
        <v>0</v>
      </c>
      <c r="X412" s="1">
        <v>0</v>
      </c>
      <c r="Y412" s="1">
        <v>40900</v>
      </c>
      <c r="Z412" s="1">
        <v>32300</v>
      </c>
      <c r="AA412" s="1">
        <v>19400</v>
      </c>
      <c r="AB412" s="1">
        <v>25600</v>
      </c>
      <c r="AC412" s="1">
        <v>11</v>
      </c>
      <c r="AD412" s="1">
        <v>8</v>
      </c>
      <c r="AE412" s="1">
        <v>3</v>
      </c>
      <c r="AF412" s="1">
        <v>0</v>
      </c>
      <c r="AG412" s="1">
        <v>1</v>
      </c>
      <c r="AH412" s="1">
        <v>2</v>
      </c>
      <c r="AI412" s="30" t="str">
        <f>VLOOKUP(A412,General!B:AT,19,FALSE)</f>
        <v>Luminosity Gaming</v>
      </c>
      <c r="AJ412" s="1">
        <f>IF(VLOOKUP(A412,General!B:AT,11,FALSE)=E412,1,0)</f>
        <v>1</v>
      </c>
      <c r="AK412" s="1">
        <f t="shared" si="38"/>
        <v>1</v>
      </c>
      <c r="AL412" s="1">
        <f t="shared" si="39"/>
        <v>1</v>
      </c>
      <c r="AM412" s="1">
        <f t="shared" si="40"/>
        <v>21500</v>
      </c>
      <c r="AN412" s="1">
        <f t="shared" si="41"/>
        <v>6700</v>
      </c>
      <c r="AO412" s="1">
        <f t="shared" si="36"/>
        <v>1</v>
      </c>
      <c r="AP412" s="1">
        <f t="shared" si="37"/>
        <v>1</v>
      </c>
      <c r="AQ412" s="1">
        <f>IF(IF(Y412&gt;AA412,VLOOKUP(A412,General!B:AT,11,FALSE),VLOOKUP(A412,General!B:AT,12,FALSE))=AI412,1,0)</f>
        <v>1</v>
      </c>
      <c r="AR412" s="1">
        <f>IF(VLOOKUP(A412,General!B:AT,11,FALSE)=E412,Y412-AA412,AA412-Y412)</f>
        <v>21500</v>
      </c>
      <c r="AS412" s="1">
        <f>IF(IF(Z412&gt;AB412,VLOOKUP(A412,General!B:AT,11,FALSE),VLOOKUP(A412,General!B:AT,12,FALSE))=AI412,1,0)</f>
        <v>1</v>
      </c>
      <c r="AT412" s="1">
        <f>IF(VLOOKUP(A412,General!B:AT,11,FALSE)=E412,Z412-AB412,AB412-Z412)</f>
        <v>6700</v>
      </c>
    </row>
    <row r="413" spans="1:46" ht="15" customHeight="1" x14ac:dyDescent="0.2">
      <c r="A413" s="1" t="s">
        <v>339</v>
      </c>
      <c r="B413" s="1">
        <v>8</v>
      </c>
      <c r="C413" s="1">
        <v>91685</v>
      </c>
      <c r="D413" s="1">
        <v>148.55975341796901</v>
      </c>
      <c r="E413" s="1" t="s">
        <v>51</v>
      </c>
      <c r="F413" s="1" t="s">
        <v>315</v>
      </c>
      <c r="G413" s="1" t="s">
        <v>321</v>
      </c>
      <c r="H413" s="1" t="s">
        <v>320</v>
      </c>
      <c r="I413" s="1" t="s">
        <v>319</v>
      </c>
      <c r="J413" s="1" t="s">
        <v>76</v>
      </c>
      <c r="K413" s="1">
        <v>8</v>
      </c>
      <c r="L413" s="1">
        <v>4</v>
      </c>
      <c r="M413" s="1">
        <v>2</v>
      </c>
      <c r="N413" s="1">
        <v>0</v>
      </c>
      <c r="O413" s="1">
        <v>0</v>
      </c>
      <c r="P413" s="1">
        <v>0</v>
      </c>
      <c r="Q413" s="1">
        <v>2</v>
      </c>
      <c r="R413" s="1">
        <v>0</v>
      </c>
      <c r="S413" s="1">
        <v>125</v>
      </c>
      <c r="T413" s="1">
        <v>1150</v>
      </c>
      <c r="U413" s="1">
        <v>100</v>
      </c>
      <c r="V413" s="1">
        <v>0</v>
      </c>
      <c r="W413" s="1">
        <v>1</v>
      </c>
      <c r="X413" s="1">
        <v>1</v>
      </c>
      <c r="Y413" s="1">
        <v>26950</v>
      </c>
      <c r="Z413" s="1">
        <v>32300</v>
      </c>
      <c r="AA413" s="1">
        <v>12250</v>
      </c>
      <c r="AB413" s="1">
        <v>12200</v>
      </c>
      <c r="AC413" s="1">
        <v>12</v>
      </c>
      <c r="AD413" s="1">
        <v>6</v>
      </c>
      <c r="AE413" s="1">
        <v>5</v>
      </c>
      <c r="AF413" s="1">
        <v>0</v>
      </c>
      <c r="AG413" s="1">
        <v>0</v>
      </c>
      <c r="AH413" s="1">
        <v>3</v>
      </c>
      <c r="AI413" s="30" t="str">
        <f>VLOOKUP(A413,General!B:AT,19,FALSE)</f>
        <v>Luminosity Gaming</v>
      </c>
      <c r="AJ413" s="1">
        <f>IF(VLOOKUP(A413,General!B:AT,11,FALSE)=E413,1,0)</f>
        <v>1</v>
      </c>
      <c r="AK413" s="1">
        <f t="shared" si="38"/>
        <v>1</v>
      </c>
      <c r="AL413" s="1">
        <f t="shared" si="39"/>
        <v>1</v>
      </c>
      <c r="AM413" s="1">
        <f t="shared" si="40"/>
        <v>14700</v>
      </c>
      <c r="AN413" s="1">
        <f t="shared" si="41"/>
        <v>20100</v>
      </c>
      <c r="AO413" s="1">
        <f t="shared" si="36"/>
        <v>1</v>
      </c>
      <c r="AP413" s="1">
        <f t="shared" si="37"/>
        <v>1</v>
      </c>
      <c r="AQ413" s="1">
        <f>IF(IF(Y413&gt;AA413,VLOOKUP(A413,General!B:AT,11,FALSE),VLOOKUP(A413,General!B:AT,12,FALSE))=AI413,1,0)</f>
        <v>1</v>
      </c>
      <c r="AR413" s="1">
        <f>IF(VLOOKUP(A413,General!B:AT,11,FALSE)=E413,Y413-AA413,AA413-Y413)</f>
        <v>14700</v>
      </c>
      <c r="AS413" s="1">
        <f>IF(IF(Z413&gt;AB413,VLOOKUP(A413,General!B:AT,11,FALSE),VLOOKUP(A413,General!B:AT,12,FALSE))=AI413,1,0)</f>
        <v>1</v>
      </c>
      <c r="AT413" s="1">
        <f>IF(VLOOKUP(A413,General!B:AT,11,FALSE)=E413,Z413-AB413,AB413-Z413)</f>
        <v>20100</v>
      </c>
    </row>
    <row r="414" spans="1:46" ht="15" customHeight="1" x14ac:dyDescent="0.2">
      <c r="A414" s="1" t="s">
        <v>339</v>
      </c>
      <c r="B414" s="1">
        <v>9</v>
      </c>
      <c r="C414" s="1">
        <v>110693</v>
      </c>
      <c r="D414" s="1">
        <v>70.6339111328125</v>
      </c>
      <c r="E414" s="1" t="s">
        <v>51</v>
      </c>
      <c r="F414" s="1" t="s">
        <v>315</v>
      </c>
      <c r="G414" s="1" t="s">
        <v>316</v>
      </c>
      <c r="H414" s="1" t="s">
        <v>320</v>
      </c>
      <c r="I414" s="1" t="s">
        <v>319</v>
      </c>
      <c r="J414" s="1" t="s">
        <v>76</v>
      </c>
      <c r="K414" s="1">
        <v>7</v>
      </c>
      <c r="L414" s="1">
        <v>2</v>
      </c>
      <c r="M414" s="1">
        <v>1</v>
      </c>
      <c r="N414" s="1">
        <v>1</v>
      </c>
      <c r="O414" s="1">
        <v>0</v>
      </c>
      <c r="P414" s="1">
        <v>0</v>
      </c>
      <c r="Q414" s="1">
        <v>2</v>
      </c>
      <c r="R414" s="1">
        <v>0</v>
      </c>
      <c r="S414" s="1">
        <v>103.6</v>
      </c>
      <c r="T414" s="1">
        <v>974</v>
      </c>
      <c r="U414" s="1">
        <v>57</v>
      </c>
      <c r="V414" s="1">
        <v>0</v>
      </c>
      <c r="W414" s="1">
        <v>0</v>
      </c>
      <c r="X414" s="1">
        <v>0</v>
      </c>
      <c r="Y414" s="1">
        <v>27150</v>
      </c>
      <c r="Z414" s="1">
        <v>28450</v>
      </c>
      <c r="AA414" s="1">
        <v>14950</v>
      </c>
      <c r="AB414" s="1">
        <v>2950</v>
      </c>
      <c r="AC414" s="1">
        <v>4</v>
      </c>
      <c r="AD414" s="1">
        <v>5</v>
      </c>
      <c r="AE414" s="1">
        <v>2</v>
      </c>
      <c r="AF414" s="1">
        <v>0</v>
      </c>
      <c r="AG414" s="1">
        <v>0</v>
      </c>
      <c r="AH414" s="1">
        <v>2</v>
      </c>
      <c r="AI414" s="30" t="str">
        <f>VLOOKUP(A414,General!B:AT,19,FALSE)</f>
        <v>Luminosity Gaming</v>
      </c>
      <c r="AJ414" s="1">
        <f>IF(VLOOKUP(A414,General!B:AT,11,FALSE)=E414,1,0)</f>
        <v>1</v>
      </c>
      <c r="AK414" s="1">
        <f t="shared" si="38"/>
        <v>1</v>
      </c>
      <c r="AL414" s="1">
        <f t="shared" si="39"/>
        <v>1</v>
      </c>
      <c r="AM414" s="1">
        <f t="shared" si="40"/>
        <v>12200</v>
      </c>
      <c r="AN414" s="1">
        <f t="shared" si="41"/>
        <v>25500</v>
      </c>
      <c r="AO414" s="1">
        <f t="shared" si="36"/>
        <v>1</v>
      </c>
      <c r="AP414" s="1">
        <f t="shared" si="37"/>
        <v>1</v>
      </c>
      <c r="AQ414" s="1">
        <f>IF(IF(Y414&gt;AA414,VLOOKUP(A414,General!B:AT,11,FALSE),VLOOKUP(A414,General!B:AT,12,FALSE))=AI414,1,0)</f>
        <v>1</v>
      </c>
      <c r="AR414" s="1">
        <f>IF(VLOOKUP(A414,General!B:AT,11,FALSE)=E414,Y414-AA414,AA414-Y414)</f>
        <v>12200</v>
      </c>
      <c r="AS414" s="1">
        <f>IF(IF(Z414&gt;AB414,VLOOKUP(A414,General!B:AT,11,FALSE),VLOOKUP(A414,General!B:AT,12,FALSE))=AI414,1,0)</f>
        <v>1</v>
      </c>
      <c r="AT414" s="1">
        <f>IF(VLOOKUP(A414,General!B:AT,11,FALSE)=E414,Z414-AB414,AB414-Z414)</f>
        <v>25500</v>
      </c>
    </row>
    <row r="415" spans="1:46" ht="15" customHeight="1" x14ac:dyDescent="0.2">
      <c r="A415" s="1" t="s">
        <v>339</v>
      </c>
      <c r="B415" s="1">
        <v>10</v>
      </c>
      <c r="C415" s="1">
        <v>119739</v>
      </c>
      <c r="D415" s="1">
        <v>95.662536621093807</v>
      </c>
      <c r="E415" s="1" t="s">
        <v>51</v>
      </c>
      <c r="F415" s="1" t="s">
        <v>315</v>
      </c>
      <c r="G415" s="1" t="s">
        <v>321</v>
      </c>
      <c r="H415" s="1" t="s">
        <v>322</v>
      </c>
      <c r="K415" s="1">
        <v>7</v>
      </c>
      <c r="L415" s="1">
        <v>1</v>
      </c>
      <c r="M415" s="1">
        <v>3</v>
      </c>
      <c r="N415" s="1">
        <v>0</v>
      </c>
      <c r="O415" s="1">
        <v>0</v>
      </c>
      <c r="P415" s="1">
        <v>0</v>
      </c>
      <c r="Q415" s="1">
        <v>2</v>
      </c>
      <c r="R415" s="1">
        <v>0</v>
      </c>
      <c r="S415" s="1">
        <v>94</v>
      </c>
      <c r="T415" s="1">
        <v>850</v>
      </c>
      <c r="U415" s="1">
        <v>90</v>
      </c>
      <c r="V415" s="1">
        <v>0</v>
      </c>
      <c r="W415" s="1">
        <v>1</v>
      </c>
      <c r="X415" s="1">
        <v>1</v>
      </c>
      <c r="Y415" s="1">
        <v>30450</v>
      </c>
      <c r="Z415" s="1">
        <v>33400</v>
      </c>
      <c r="AA415" s="1">
        <v>24900</v>
      </c>
      <c r="AB415" s="1">
        <v>25150</v>
      </c>
      <c r="AC415" s="1">
        <v>10</v>
      </c>
      <c r="AD415" s="1">
        <v>9</v>
      </c>
      <c r="AE415" s="1">
        <v>4</v>
      </c>
      <c r="AF415" s="1">
        <v>0</v>
      </c>
      <c r="AG415" s="1">
        <v>2</v>
      </c>
      <c r="AH415" s="1">
        <v>4</v>
      </c>
      <c r="AI415" s="30" t="str">
        <f>VLOOKUP(A415,General!B:AT,19,FALSE)</f>
        <v>Luminosity Gaming</v>
      </c>
      <c r="AJ415" s="1">
        <f>IF(VLOOKUP(A415,General!B:AT,11,FALSE)=E415,1,0)</f>
        <v>1</v>
      </c>
      <c r="AK415" s="1">
        <f t="shared" si="38"/>
        <v>1</v>
      </c>
      <c r="AL415" s="1">
        <f t="shared" si="39"/>
        <v>1</v>
      </c>
      <c r="AM415" s="1">
        <f t="shared" si="40"/>
        <v>5550</v>
      </c>
      <c r="AN415" s="1">
        <f t="shared" si="41"/>
        <v>8250</v>
      </c>
      <c r="AO415" s="1">
        <f t="shared" si="36"/>
        <v>1</v>
      </c>
      <c r="AP415" s="1">
        <f t="shared" si="37"/>
        <v>1</v>
      </c>
      <c r="AQ415" s="1">
        <f>IF(IF(Y415&gt;AA415,VLOOKUP(A415,General!B:AT,11,FALSE),VLOOKUP(A415,General!B:AT,12,FALSE))=AI415,1,0)</f>
        <v>1</v>
      </c>
      <c r="AR415" s="1">
        <f>IF(VLOOKUP(A415,General!B:AT,11,FALSE)=E415,Y415-AA415,AA415-Y415)</f>
        <v>5550</v>
      </c>
      <c r="AS415" s="1">
        <f>IF(IF(Z415&gt;AB415,VLOOKUP(A415,General!B:AT,11,FALSE),VLOOKUP(A415,General!B:AT,12,FALSE))=AI415,1,0)</f>
        <v>1</v>
      </c>
      <c r="AT415" s="1">
        <f>IF(VLOOKUP(A415,General!B:AT,11,FALSE)=E415,Z415-AB415,AB415-Z415)</f>
        <v>8250</v>
      </c>
    </row>
    <row r="416" spans="1:46" ht="15" customHeight="1" x14ac:dyDescent="0.2">
      <c r="A416" s="1" t="s">
        <v>339</v>
      </c>
      <c r="B416" s="1">
        <v>11</v>
      </c>
      <c r="C416" s="1">
        <v>131985</v>
      </c>
      <c r="D416" s="1">
        <v>209.797119140625</v>
      </c>
      <c r="E416" s="1" t="s">
        <v>51</v>
      </c>
      <c r="F416" s="1" t="s">
        <v>315</v>
      </c>
      <c r="G416" s="1" t="s">
        <v>316</v>
      </c>
      <c r="H416" s="1" t="s">
        <v>322</v>
      </c>
      <c r="K416" s="1">
        <v>6</v>
      </c>
      <c r="L416" s="1">
        <v>3</v>
      </c>
      <c r="M416" s="1">
        <v>0</v>
      </c>
      <c r="N416" s="1">
        <v>1</v>
      </c>
      <c r="O416" s="1">
        <v>0</v>
      </c>
      <c r="P416" s="1">
        <v>0</v>
      </c>
      <c r="Q416" s="1">
        <v>0</v>
      </c>
      <c r="R416" s="1">
        <v>0</v>
      </c>
      <c r="S416" s="1">
        <v>82.6</v>
      </c>
      <c r="T416" s="1">
        <v>773</v>
      </c>
      <c r="U416" s="1">
        <v>53</v>
      </c>
      <c r="V416" s="1">
        <v>0</v>
      </c>
      <c r="W416" s="1">
        <v>0</v>
      </c>
      <c r="X416" s="1">
        <v>0</v>
      </c>
      <c r="Y416" s="1">
        <v>34550</v>
      </c>
      <c r="Z416" s="1">
        <v>32300</v>
      </c>
      <c r="AA416" s="1">
        <v>20150</v>
      </c>
      <c r="AB416" s="1">
        <v>19600</v>
      </c>
      <c r="AC416" s="1">
        <v>10</v>
      </c>
      <c r="AD416" s="1">
        <v>8</v>
      </c>
      <c r="AE416" s="1">
        <v>2</v>
      </c>
      <c r="AF416" s="1">
        <v>1</v>
      </c>
      <c r="AG416" s="1">
        <v>0</v>
      </c>
      <c r="AH416" s="1">
        <v>4</v>
      </c>
      <c r="AI416" s="30" t="str">
        <f>VLOOKUP(A416,General!B:AT,19,FALSE)</f>
        <v>Luminosity Gaming</v>
      </c>
      <c r="AJ416" s="1">
        <f>IF(VLOOKUP(A416,General!B:AT,11,FALSE)=E416,1,0)</f>
        <v>1</v>
      </c>
      <c r="AK416" s="1">
        <f t="shared" si="38"/>
        <v>1</v>
      </c>
      <c r="AL416" s="1">
        <f t="shared" si="39"/>
        <v>1</v>
      </c>
      <c r="AM416" s="1">
        <f t="shared" si="40"/>
        <v>14400</v>
      </c>
      <c r="AN416" s="1">
        <f t="shared" si="41"/>
        <v>12700</v>
      </c>
      <c r="AO416" s="1">
        <f t="shared" si="36"/>
        <v>1</v>
      </c>
      <c r="AP416" s="1">
        <f t="shared" si="37"/>
        <v>1</v>
      </c>
      <c r="AQ416" s="1">
        <f>IF(IF(Y416&gt;AA416,VLOOKUP(A416,General!B:AT,11,FALSE),VLOOKUP(A416,General!B:AT,12,FALSE))=AI416,1,0)</f>
        <v>1</v>
      </c>
      <c r="AR416" s="1">
        <f>IF(VLOOKUP(A416,General!B:AT,11,FALSE)=E416,Y416-AA416,AA416-Y416)</f>
        <v>14400</v>
      </c>
      <c r="AS416" s="1">
        <f>IF(IF(Z416&gt;AB416,VLOOKUP(A416,General!B:AT,11,FALSE),VLOOKUP(A416,General!B:AT,12,FALSE))=AI416,1,0)</f>
        <v>1</v>
      </c>
      <c r="AT416" s="1">
        <f>IF(VLOOKUP(A416,General!B:AT,11,FALSE)=E416,Z416-AB416,AB416-Z416)</f>
        <v>12700</v>
      </c>
    </row>
    <row r="417" spans="1:46" ht="15" customHeight="1" x14ac:dyDescent="0.2">
      <c r="A417" s="1" t="s">
        <v>339</v>
      </c>
      <c r="B417" s="1">
        <v>12</v>
      </c>
      <c r="C417" s="1">
        <v>158821</v>
      </c>
      <c r="D417" s="1">
        <v>64.5860595703125</v>
      </c>
      <c r="E417" s="1" t="s">
        <v>76</v>
      </c>
      <c r="F417" s="1" t="s">
        <v>319</v>
      </c>
      <c r="G417" s="1" t="s">
        <v>324</v>
      </c>
      <c r="H417" s="1" t="s">
        <v>320</v>
      </c>
      <c r="I417" s="1" t="s">
        <v>319</v>
      </c>
      <c r="J417" s="1" t="s">
        <v>76</v>
      </c>
      <c r="K417" s="1">
        <v>9</v>
      </c>
      <c r="L417" s="1">
        <v>3</v>
      </c>
      <c r="M417" s="1">
        <v>1</v>
      </c>
      <c r="N417" s="1">
        <v>0</v>
      </c>
      <c r="O417" s="1">
        <v>1</v>
      </c>
      <c r="P417" s="1">
        <v>0</v>
      </c>
      <c r="Q417" s="1">
        <v>1</v>
      </c>
      <c r="R417" s="1">
        <v>0</v>
      </c>
      <c r="S417" s="1">
        <v>133.6</v>
      </c>
      <c r="T417" s="1">
        <v>1251</v>
      </c>
      <c r="U417" s="1">
        <v>85</v>
      </c>
      <c r="V417" s="1">
        <v>0</v>
      </c>
      <c r="W417" s="1">
        <v>0</v>
      </c>
      <c r="X417" s="1">
        <v>0</v>
      </c>
      <c r="Y417" s="1">
        <v>37900</v>
      </c>
      <c r="Z417" s="1">
        <v>33200</v>
      </c>
      <c r="AA417" s="1">
        <v>18650</v>
      </c>
      <c r="AB417" s="1">
        <v>7300</v>
      </c>
      <c r="AC417" s="1">
        <v>10</v>
      </c>
      <c r="AD417" s="1">
        <v>5</v>
      </c>
      <c r="AE417" s="1">
        <v>3</v>
      </c>
      <c r="AF417" s="1">
        <v>0</v>
      </c>
      <c r="AG417" s="1">
        <v>1</v>
      </c>
      <c r="AH417" s="1">
        <v>3</v>
      </c>
      <c r="AI417" s="30" t="str">
        <f>VLOOKUP(A417,General!B:AT,19,FALSE)</f>
        <v>Luminosity Gaming</v>
      </c>
      <c r="AJ417" s="1">
        <f>IF(VLOOKUP(A417,General!B:AT,11,FALSE)=E417,1,0)</f>
        <v>0</v>
      </c>
      <c r="AK417" s="1">
        <f t="shared" si="38"/>
        <v>1</v>
      </c>
      <c r="AL417" s="1">
        <f t="shared" si="39"/>
        <v>1</v>
      </c>
      <c r="AM417" s="1">
        <f t="shared" si="40"/>
        <v>19250</v>
      </c>
      <c r="AN417" s="1">
        <f t="shared" si="41"/>
        <v>25900</v>
      </c>
      <c r="AO417" s="1">
        <f t="shared" si="36"/>
        <v>0</v>
      </c>
      <c r="AP417" s="1">
        <f t="shared" si="37"/>
        <v>0</v>
      </c>
      <c r="AQ417" s="1">
        <f>IF(IF(Y417&gt;AA417,VLOOKUP(A417,General!B:AT,11,FALSE),VLOOKUP(A417,General!B:AT,12,FALSE))=AI417,1,0)</f>
        <v>1</v>
      </c>
      <c r="AR417" s="1">
        <f>IF(VLOOKUP(A417,General!B:AT,11,FALSE)=E417,Y417-AA417,AA417-Y417)</f>
        <v>-19250</v>
      </c>
      <c r="AS417" s="1">
        <f>IF(IF(Z417&gt;AB417,VLOOKUP(A417,General!B:AT,11,FALSE),VLOOKUP(A417,General!B:AT,12,FALSE))=AI417,1,0)</f>
        <v>1</v>
      </c>
      <c r="AT417" s="1">
        <f>IF(VLOOKUP(A417,General!B:AT,11,FALSE)=E417,Z417-AB417,AB417-Z417)</f>
        <v>-25900</v>
      </c>
    </row>
    <row r="418" spans="1:46" ht="15" customHeight="1" x14ac:dyDescent="0.2">
      <c r="A418" s="1" t="s">
        <v>339</v>
      </c>
      <c r="B418" s="1">
        <v>13</v>
      </c>
      <c r="C418" s="1">
        <v>167096</v>
      </c>
      <c r="D418" s="1">
        <v>232.07177734375</v>
      </c>
      <c r="E418" s="1" t="s">
        <v>76</v>
      </c>
      <c r="F418" s="1" t="s">
        <v>319</v>
      </c>
      <c r="G418" s="1" t="s">
        <v>324</v>
      </c>
      <c r="H418" s="1" t="s">
        <v>322</v>
      </c>
      <c r="K418" s="1">
        <v>6</v>
      </c>
      <c r="L418" s="1">
        <v>4</v>
      </c>
      <c r="M418" s="1">
        <v>1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89.8</v>
      </c>
      <c r="T418" s="1">
        <v>741</v>
      </c>
      <c r="U418" s="1">
        <v>82</v>
      </c>
      <c r="V418" s="1">
        <v>1</v>
      </c>
      <c r="W418" s="1">
        <v>1</v>
      </c>
      <c r="X418" s="1">
        <v>0</v>
      </c>
      <c r="Y418" s="1">
        <v>35400</v>
      </c>
      <c r="Z418" s="1">
        <v>31500</v>
      </c>
      <c r="AA418" s="1">
        <v>29100</v>
      </c>
      <c r="AB418" s="1">
        <v>27600</v>
      </c>
      <c r="AC418" s="1">
        <v>14</v>
      </c>
      <c r="AD418" s="1">
        <v>10</v>
      </c>
      <c r="AE418" s="1">
        <v>5</v>
      </c>
      <c r="AF418" s="1">
        <v>1</v>
      </c>
      <c r="AG418" s="1">
        <v>4</v>
      </c>
      <c r="AH418" s="1">
        <v>2</v>
      </c>
      <c r="AI418" s="30" t="str">
        <f>VLOOKUP(A418,General!B:AT,19,FALSE)</f>
        <v>Luminosity Gaming</v>
      </c>
      <c r="AJ418" s="1">
        <f>IF(VLOOKUP(A418,General!B:AT,11,FALSE)=E418,1,0)</f>
        <v>0</v>
      </c>
      <c r="AK418" s="1">
        <f t="shared" si="38"/>
        <v>1</v>
      </c>
      <c r="AL418" s="1">
        <f t="shared" si="39"/>
        <v>1</v>
      </c>
      <c r="AM418" s="1">
        <f t="shared" si="40"/>
        <v>6300</v>
      </c>
      <c r="AN418" s="1">
        <f t="shared" si="41"/>
        <v>3900</v>
      </c>
      <c r="AO418" s="1">
        <f t="shared" si="36"/>
        <v>0</v>
      </c>
      <c r="AP418" s="1">
        <f t="shared" si="37"/>
        <v>0</v>
      </c>
      <c r="AQ418" s="1">
        <f>IF(IF(Y418&gt;AA418,VLOOKUP(A418,General!B:AT,11,FALSE),VLOOKUP(A418,General!B:AT,12,FALSE))=AI418,1,0)</f>
        <v>1</v>
      </c>
      <c r="AR418" s="1">
        <f>IF(VLOOKUP(A418,General!B:AT,11,FALSE)=E418,Y418-AA418,AA418-Y418)</f>
        <v>-6300</v>
      </c>
      <c r="AS418" s="1">
        <f>IF(IF(Z418&gt;AB418,VLOOKUP(A418,General!B:AT,11,FALSE),VLOOKUP(A418,General!B:AT,12,FALSE))=AI418,1,0)</f>
        <v>1</v>
      </c>
      <c r="AT418" s="1">
        <f>IF(VLOOKUP(A418,General!B:AT,11,FALSE)=E418,Z418-AB418,AB418-Z418)</f>
        <v>-3900</v>
      </c>
    </row>
    <row r="419" spans="1:46" ht="15" customHeight="1" x14ac:dyDescent="0.2">
      <c r="A419" s="1" t="s">
        <v>339</v>
      </c>
      <c r="B419" s="1">
        <v>14</v>
      </c>
      <c r="C419" s="1">
        <v>196777</v>
      </c>
      <c r="D419" s="1">
        <v>128.54626464843801</v>
      </c>
      <c r="E419" s="1" t="s">
        <v>51</v>
      </c>
      <c r="F419" s="1" t="s">
        <v>315</v>
      </c>
      <c r="G419" s="1" t="s">
        <v>316</v>
      </c>
      <c r="H419" s="1" t="s">
        <v>322</v>
      </c>
      <c r="K419" s="1">
        <v>6</v>
      </c>
      <c r="L419" s="1">
        <v>6</v>
      </c>
      <c r="M419" s="1">
        <v>0</v>
      </c>
      <c r="N419" s="1">
        <v>0</v>
      </c>
      <c r="O419" s="1">
        <v>0</v>
      </c>
      <c r="P419" s="1">
        <v>0</v>
      </c>
      <c r="Q419" s="1">
        <v>1</v>
      </c>
      <c r="R419" s="1">
        <v>0</v>
      </c>
      <c r="S419" s="1">
        <v>85.2</v>
      </c>
      <c r="T419" s="1">
        <v>763</v>
      </c>
      <c r="U419" s="1">
        <v>89</v>
      </c>
      <c r="V419" s="1">
        <v>0</v>
      </c>
      <c r="W419" s="1">
        <v>0</v>
      </c>
      <c r="X419" s="1">
        <v>0</v>
      </c>
      <c r="Y419" s="1">
        <v>14800</v>
      </c>
      <c r="Z419" s="1">
        <v>20650</v>
      </c>
      <c r="AA419" s="1">
        <v>23550</v>
      </c>
      <c r="AB419" s="1">
        <v>29900</v>
      </c>
      <c r="AC419" s="1">
        <v>10</v>
      </c>
      <c r="AD419" s="1">
        <v>7</v>
      </c>
      <c r="AE419" s="1">
        <v>4</v>
      </c>
      <c r="AF419" s="1">
        <v>1</v>
      </c>
      <c r="AG419" s="1">
        <v>3</v>
      </c>
      <c r="AH419" s="1">
        <v>2</v>
      </c>
      <c r="AI419" s="30" t="str">
        <f>VLOOKUP(A419,General!B:AT,19,FALSE)</f>
        <v>Luminosity Gaming</v>
      </c>
      <c r="AJ419" s="1">
        <f>IF(VLOOKUP(A419,General!B:AT,11,FALSE)=E419,1,0)</f>
        <v>1</v>
      </c>
      <c r="AK419" s="1">
        <f t="shared" si="38"/>
        <v>0</v>
      </c>
      <c r="AL419" s="1">
        <f t="shared" si="39"/>
        <v>0</v>
      </c>
      <c r="AM419" s="1">
        <f t="shared" si="40"/>
        <v>-8750</v>
      </c>
      <c r="AN419" s="1">
        <f t="shared" si="41"/>
        <v>-9250</v>
      </c>
      <c r="AO419" s="1">
        <f t="shared" si="36"/>
        <v>1</v>
      </c>
      <c r="AP419" s="1">
        <f t="shared" si="37"/>
        <v>1</v>
      </c>
      <c r="AQ419" s="1">
        <f>IF(IF(Y419&gt;AA419,VLOOKUP(A419,General!B:AT,11,FALSE),VLOOKUP(A419,General!B:AT,12,FALSE))=AI419,1,0)</f>
        <v>0</v>
      </c>
      <c r="AR419" s="1">
        <f>IF(VLOOKUP(A419,General!B:AT,11,FALSE)=E419,Y419-AA419,AA419-Y419)</f>
        <v>-8750</v>
      </c>
      <c r="AS419" s="1">
        <f>IF(IF(Z419&gt;AB419,VLOOKUP(A419,General!B:AT,11,FALSE),VLOOKUP(A419,General!B:AT,12,FALSE))=AI419,1,0)</f>
        <v>0</v>
      </c>
      <c r="AT419" s="1">
        <f>IF(VLOOKUP(A419,General!B:AT,11,FALSE)=E419,Z419-AB419,AB419-Z419)</f>
        <v>-9250</v>
      </c>
    </row>
    <row r="420" spans="1:46" ht="15" customHeight="1" x14ac:dyDescent="0.2">
      <c r="A420" s="1" t="s">
        <v>339</v>
      </c>
      <c r="B420" s="1">
        <v>15</v>
      </c>
      <c r="C420" s="1">
        <v>213225</v>
      </c>
      <c r="D420" s="1">
        <v>222.03369140625</v>
      </c>
      <c r="E420" s="1" t="s">
        <v>76</v>
      </c>
      <c r="F420" s="1" t="s">
        <v>319</v>
      </c>
      <c r="G420" s="1" t="s">
        <v>324</v>
      </c>
      <c r="H420" s="1" t="s">
        <v>323</v>
      </c>
      <c r="I420" s="1" t="s">
        <v>319</v>
      </c>
      <c r="J420" s="1" t="s">
        <v>76</v>
      </c>
      <c r="K420" s="1">
        <v>7</v>
      </c>
      <c r="L420" s="1">
        <v>5</v>
      </c>
      <c r="M420" s="1">
        <v>1</v>
      </c>
      <c r="N420" s="1">
        <v>0</v>
      </c>
      <c r="O420" s="1">
        <v>0</v>
      </c>
      <c r="P420" s="1">
        <v>0</v>
      </c>
      <c r="Q420" s="1">
        <v>2</v>
      </c>
      <c r="R420" s="1">
        <v>0</v>
      </c>
      <c r="S420" s="1">
        <v>176.7</v>
      </c>
      <c r="T420" s="1">
        <v>889</v>
      </c>
      <c r="U420" s="1">
        <v>104</v>
      </c>
      <c r="V420" s="1">
        <v>1</v>
      </c>
      <c r="W420" s="1">
        <v>1</v>
      </c>
      <c r="X420" s="1">
        <v>0</v>
      </c>
      <c r="Y420" s="1">
        <v>18350</v>
      </c>
      <c r="Z420" s="1">
        <v>35000</v>
      </c>
      <c r="AA420" s="1">
        <v>16900</v>
      </c>
      <c r="AB420" s="1">
        <v>17150</v>
      </c>
      <c r="AC420" s="1">
        <v>9</v>
      </c>
      <c r="AD420" s="1">
        <v>9</v>
      </c>
      <c r="AE420" s="1">
        <v>3</v>
      </c>
      <c r="AF420" s="1">
        <v>2</v>
      </c>
      <c r="AG420" s="1">
        <v>2</v>
      </c>
      <c r="AH420" s="1">
        <v>3</v>
      </c>
      <c r="AI420" s="30" t="str">
        <f>VLOOKUP(A420,General!B:AT,19,FALSE)</f>
        <v>Luminosity Gaming</v>
      </c>
      <c r="AJ420" s="1">
        <f>IF(VLOOKUP(A420,General!B:AT,11,FALSE)=E420,1,0)</f>
        <v>0</v>
      </c>
      <c r="AK420" s="1">
        <f t="shared" si="38"/>
        <v>1</v>
      </c>
      <c r="AL420" s="1">
        <f t="shared" si="39"/>
        <v>1</v>
      </c>
      <c r="AM420" s="1">
        <f t="shared" si="40"/>
        <v>1450</v>
      </c>
      <c r="AN420" s="1">
        <f t="shared" si="41"/>
        <v>17850</v>
      </c>
      <c r="AO420" s="1">
        <f t="shared" si="36"/>
        <v>0</v>
      </c>
      <c r="AP420" s="1">
        <f t="shared" si="37"/>
        <v>0</v>
      </c>
      <c r="AQ420" s="1">
        <f>IF(IF(Y420&gt;AA420,VLOOKUP(A420,General!B:AT,11,FALSE),VLOOKUP(A420,General!B:AT,12,FALSE))=AI420,1,0)</f>
        <v>1</v>
      </c>
      <c r="AR420" s="1">
        <f>IF(VLOOKUP(A420,General!B:AT,11,FALSE)=E420,Y420-AA420,AA420-Y420)</f>
        <v>-1450</v>
      </c>
      <c r="AS420" s="1">
        <f>IF(IF(Z420&gt;AB420,VLOOKUP(A420,General!B:AT,11,FALSE),VLOOKUP(A420,General!B:AT,12,FALSE))=AI420,1,0)</f>
        <v>1</v>
      </c>
      <c r="AT420" s="1">
        <f>IF(VLOOKUP(A420,General!B:AT,11,FALSE)=E420,Z420-AB420,AB420-Z420)</f>
        <v>-17850</v>
      </c>
    </row>
    <row r="421" spans="1:46" x14ac:dyDescent="0.2">
      <c r="A421" s="1" t="s">
        <v>339</v>
      </c>
      <c r="B421" s="1">
        <v>16</v>
      </c>
      <c r="C421" s="1">
        <v>241625</v>
      </c>
      <c r="D421" s="1">
        <v>85.01416015625</v>
      </c>
      <c r="E421" s="1" t="s">
        <v>51</v>
      </c>
      <c r="F421" s="1" t="s">
        <v>319</v>
      </c>
      <c r="G421" s="1" t="s">
        <v>324</v>
      </c>
      <c r="H421" s="1" t="s">
        <v>317</v>
      </c>
      <c r="K421" s="1">
        <v>7</v>
      </c>
      <c r="L421" s="1">
        <v>3</v>
      </c>
      <c r="M421" s="1">
        <v>2</v>
      </c>
      <c r="N421" s="1">
        <v>0</v>
      </c>
      <c r="O421" s="1">
        <v>0</v>
      </c>
      <c r="P421" s="1">
        <v>0</v>
      </c>
      <c r="Q421" s="1">
        <v>2</v>
      </c>
      <c r="R421" s="1">
        <v>1</v>
      </c>
      <c r="S421" s="1">
        <v>110.3</v>
      </c>
      <c r="T421" s="1">
        <v>990</v>
      </c>
      <c r="U421" s="1">
        <v>113</v>
      </c>
      <c r="V421" s="1">
        <v>0</v>
      </c>
      <c r="W421" s="1">
        <v>1</v>
      </c>
      <c r="X421" s="1">
        <v>0</v>
      </c>
      <c r="Y421" s="1">
        <v>4000</v>
      </c>
      <c r="Z421" s="1">
        <v>4450</v>
      </c>
      <c r="AA421" s="1">
        <v>4000</v>
      </c>
      <c r="AB421" s="1">
        <v>4550</v>
      </c>
      <c r="AC421" s="1">
        <v>4</v>
      </c>
      <c r="AD421" s="1">
        <v>3</v>
      </c>
      <c r="AE421" s="1">
        <v>2</v>
      </c>
      <c r="AF421" s="1">
        <v>1</v>
      </c>
      <c r="AG421" s="1">
        <v>0</v>
      </c>
      <c r="AH421" s="1">
        <v>0</v>
      </c>
      <c r="AI421" s="30" t="str">
        <f>VLOOKUP(A421,General!B:AT,19,FALSE)</f>
        <v>Luminosity Gaming</v>
      </c>
      <c r="AJ421" s="1">
        <f>IF(VLOOKUP(A421,General!B:AT,11,FALSE)=E421,1,0)</f>
        <v>1</v>
      </c>
      <c r="AK421" s="1">
        <f t="shared" si="38"/>
        <v>0</v>
      </c>
      <c r="AL421" s="1">
        <f t="shared" si="39"/>
        <v>0</v>
      </c>
      <c r="AM421" s="1">
        <f t="shared" si="40"/>
        <v>0</v>
      </c>
      <c r="AN421" s="1">
        <f t="shared" si="41"/>
        <v>-100</v>
      </c>
      <c r="AO421" s="1">
        <f t="shared" si="36"/>
        <v>1</v>
      </c>
      <c r="AP421" s="1">
        <f t="shared" si="37"/>
        <v>0</v>
      </c>
      <c r="AQ421" s="1">
        <f>IF(IF(Y421&gt;AA421,VLOOKUP(A421,General!B:AT,11,FALSE),VLOOKUP(A421,General!B:AT,12,FALSE))=AI421,1,0)</f>
        <v>0</v>
      </c>
      <c r="AR421" s="1">
        <f>IF(VLOOKUP(A421,General!B:AT,11,FALSE)=E421,Y421-AA421,AA421-Y421)</f>
        <v>0</v>
      </c>
      <c r="AS421" s="1">
        <f>IF(IF(Z421&gt;AB421,VLOOKUP(A421,General!B:AT,11,FALSE),VLOOKUP(A421,General!B:AT,12,FALSE))=AI421,1,0)</f>
        <v>0</v>
      </c>
      <c r="AT421" s="1">
        <f>IF(VLOOKUP(A421,General!B:AT,11,FALSE)=E421,Z421-AB421,AB421-Z421)</f>
        <v>-100</v>
      </c>
    </row>
    <row r="422" spans="1:46" ht="15" customHeight="1" x14ac:dyDescent="0.2">
      <c r="A422" s="1" t="s">
        <v>339</v>
      </c>
      <c r="B422" s="1">
        <v>17</v>
      </c>
      <c r="C422" s="1">
        <v>252514</v>
      </c>
      <c r="D422" s="1">
        <v>96.7578125</v>
      </c>
      <c r="E422" s="1" t="s">
        <v>76</v>
      </c>
      <c r="F422" s="1" t="s">
        <v>315</v>
      </c>
      <c r="G422" s="1" t="s">
        <v>316</v>
      </c>
      <c r="H422" s="1" t="s">
        <v>320</v>
      </c>
      <c r="I422" s="1" t="s">
        <v>319</v>
      </c>
      <c r="J422" s="1" t="s">
        <v>51</v>
      </c>
      <c r="K422" s="1">
        <v>7</v>
      </c>
      <c r="L422" s="1">
        <v>1</v>
      </c>
      <c r="M422" s="1">
        <v>3</v>
      </c>
      <c r="N422" s="1">
        <v>0</v>
      </c>
      <c r="O422" s="1">
        <v>0</v>
      </c>
      <c r="P422" s="1">
        <v>0</v>
      </c>
      <c r="Q422" s="1">
        <v>1</v>
      </c>
      <c r="R422" s="1">
        <v>0</v>
      </c>
      <c r="S422" s="1">
        <v>127</v>
      </c>
      <c r="T422" s="1">
        <v>1129</v>
      </c>
      <c r="U422" s="1">
        <v>141</v>
      </c>
      <c r="V422" s="1">
        <v>0</v>
      </c>
      <c r="W422" s="1">
        <v>0</v>
      </c>
      <c r="X422" s="1">
        <v>0</v>
      </c>
      <c r="Y422" s="1">
        <v>8050</v>
      </c>
      <c r="Z422" s="1">
        <v>18300</v>
      </c>
      <c r="AA422" s="1">
        <v>18600</v>
      </c>
      <c r="AB422" s="1">
        <v>4800</v>
      </c>
      <c r="AC422" s="1">
        <v>3</v>
      </c>
      <c r="AD422" s="1">
        <v>2</v>
      </c>
      <c r="AE422" s="1">
        <v>2</v>
      </c>
      <c r="AF422" s="1">
        <v>1</v>
      </c>
      <c r="AG422" s="1">
        <v>1</v>
      </c>
      <c r="AH422" s="1">
        <v>0</v>
      </c>
      <c r="AI422" s="30" t="str">
        <f>VLOOKUP(A422,General!B:AT,19,FALSE)</f>
        <v>Luminosity Gaming</v>
      </c>
      <c r="AJ422" s="1">
        <f>IF(VLOOKUP(A422,General!B:AT,11,FALSE)=E422,1,0)</f>
        <v>0</v>
      </c>
      <c r="AK422" s="1">
        <f t="shared" si="38"/>
        <v>0</v>
      </c>
      <c r="AL422" s="1">
        <f t="shared" si="39"/>
        <v>1</v>
      </c>
      <c r="AM422" s="1">
        <f t="shared" si="40"/>
        <v>-10550</v>
      </c>
      <c r="AN422" s="1">
        <f t="shared" si="41"/>
        <v>13500</v>
      </c>
      <c r="AO422" s="1">
        <f t="shared" si="36"/>
        <v>0</v>
      </c>
      <c r="AP422" s="1">
        <f t="shared" si="37"/>
        <v>1</v>
      </c>
      <c r="AQ422" s="1">
        <f>IF(IF(Y422&gt;AA422,VLOOKUP(A422,General!B:AT,11,FALSE),VLOOKUP(A422,General!B:AT,12,FALSE))=AI422,1,0)</f>
        <v>0</v>
      </c>
      <c r="AR422" s="1">
        <f>IF(VLOOKUP(A422,General!B:AT,11,FALSE)=E422,Y422-AA422,AA422-Y422)</f>
        <v>10550</v>
      </c>
      <c r="AS422" s="1">
        <f>IF(IF(Z422&gt;AB422,VLOOKUP(A422,General!B:AT,11,FALSE),VLOOKUP(A422,General!B:AT,12,FALSE))=AI422,1,0)</f>
        <v>1</v>
      </c>
      <c r="AT422" s="1">
        <f>IF(VLOOKUP(A422,General!B:AT,11,FALSE)=E422,Z422-AB422,AB422-Z422)</f>
        <v>-13500</v>
      </c>
    </row>
    <row r="423" spans="1:46" ht="15" customHeight="1" x14ac:dyDescent="0.2">
      <c r="A423" s="1" t="s">
        <v>339</v>
      </c>
      <c r="B423" s="1">
        <v>18</v>
      </c>
      <c r="C423" s="1">
        <v>264899</v>
      </c>
      <c r="D423" s="1">
        <v>118.56298828125</v>
      </c>
      <c r="E423" s="1" t="s">
        <v>76</v>
      </c>
      <c r="F423" s="1" t="s">
        <v>315</v>
      </c>
      <c r="G423" s="1" t="s">
        <v>316</v>
      </c>
      <c r="H423" s="1" t="s">
        <v>320</v>
      </c>
      <c r="I423" s="1" t="s">
        <v>315</v>
      </c>
      <c r="J423" s="1" t="s">
        <v>76</v>
      </c>
      <c r="K423" s="1">
        <v>8</v>
      </c>
      <c r="L423" s="1">
        <v>2</v>
      </c>
      <c r="M423" s="1">
        <v>1</v>
      </c>
      <c r="N423" s="1">
        <v>0</v>
      </c>
      <c r="O423" s="1">
        <v>1</v>
      </c>
      <c r="P423" s="1">
        <v>0</v>
      </c>
      <c r="Q423" s="1">
        <v>2</v>
      </c>
      <c r="R423" s="1">
        <v>0</v>
      </c>
      <c r="S423" s="1">
        <v>107.7</v>
      </c>
      <c r="T423" s="1">
        <v>924</v>
      </c>
      <c r="U423" s="1">
        <v>153</v>
      </c>
      <c r="V423" s="1">
        <v>0</v>
      </c>
      <c r="W423" s="1">
        <v>0</v>
      </c>
      <c r="X423" s="1">
        <v>0</v>
      </c>
      <c r="Y423" s="1">
        <v>20600</v>
      </c>
      <c r="Z423" s="1">
        <v>8600</v>
      </c>
      <c r="AA423" s="1">
        <v>8950</v>
      </c>
      <c r="AB423" s="1">
        <v>22950</v>
      </c>
      <c r="AC423" s="1">
        <v>8</v>
      </c>
      <c r="AD423" s="1">
        <v>7</v>
      </c>
      <c r="AE423" s="1">
        <v>3</v>
      </c>
      <c r="AF423" s="1">
        <v>2</v>
      </c>
      <c r="AG423" s="1">
        <v>0</v>
      </c>
      <c r="AH423" s="1">
        <v>2</v>
      </c>
      <c r="AI423" s="30" t="str">
        <f>VLOOKUP(A423,General!B:AT,19,FALSE)</f>
        <v>Luminosity Gaming</v>
      </c>
      <c r="AJ423" s="1">
        <f>IF(VLOOKUP(A423,General!B:AT,11,FALSE)=E423,1,0)</f>
        <v>0</v>
      </c>
      <c r="AK423" s="1">
        <f t="shared" si="38"/>
        <v>1</v>
      </c>
      <c r="AL423" s="1">
        <f t="shared" si="39"/>
        <v>0</v>
      </c>
      <c r="AM423" s="1">
        <f t="shared" si="40"/>
        <v>11650</v>
      </c>
      <c r="AN423" s="1">
        <f t="shared" si="41"/>
        <v>-14350</v>
      </c>
      <c r="AO423" s="1">
        <f t="shared" si="36"/>
        <v>0</v>
      </c>
      <c r="AP423" s="1">
        <f t="shared" si="37"/>
        <v>1</v>
      </c>
      <c r="AQ423" s="1">
        <f>IF(IF(Y423&gt;AA423,VLOOKUP(A423,General!B:AT,11,FALSE),VLOOKUP(A423,General!B:AT,12,FALSE))=AI423,1,0)</f>
        <v>1</v>
      </c>
      <c r="AR423" s="1">
        <f>IF(VLOOKUP(A423,General!B:AT,11,FALSE)=E423,Y423-AA423,AA423-Y423)</f>
        <v>-11650</v>
      </c>
      <c r="AS423" s="1">
        <f>IF(IF(Z423&gt;AB423,VLOOKUP(A423,General!B:AT,11,FALSE),VLOOKUP(A423,General!B:AT,12,FALSE))=AI423,1,0)</f>
        <v>0</v>
      </c>
      <c r="AT423" s="1">
        <f>IF(VLOOKUP(A423,General!B:AT,11,FALSE)=E423,Z423-AB423,AB423-Z423)</f>
        <v>14350</v>
      </c>
    </row>
    <row r="424" spans="1:46" ht="15" customHeight="1" x14ac:dyDescent="0.2">
      <c r="A424" s="1" t="s">
        <v>339</v>
      </c>
      <c r="B424" s="1">
        <v>19</v>
      </c>
      <c r="C424" s="1">
        <v>280074</v>
      </c>
      <c r="D424" s="1">
        <v>48.461181640625</v>
      </c>
      <c r="E424" s="1" t="s">
        <v>76</v>
      </c>
      <c r="F424" s="1" t="s">
        <v>315</v>
      </c>
      <c r="G424" s="1" t="s">
        <v>316</v>
      </c>
      <c r="H424" s="1" t="s">
        <v>320</v>
      </c>
      <c r="I424" s="1" t="s">
        <v>315</v>
      </c>
      <c r="J424" s="1" t="s">
        <v>76</v>
      </c>
      <c r="K424" s="1">
        <v>6</v>
      </c>
      <c r="L424" s="1">
        <v>2</v>
      </c>
      <c r="M424" s="1">
        <v>2</v>
      </c>
      <c r="N424" s="1">
        <v>0</v>
      </c>
      <c r="O424" s="1">
        <v>0</v>
      </c>
      <c r="P424" s="1">
        <v>0</v>
      </c>
      <c r="Q424" s="1">
        <v>1</v>
      </c>
      <c r="R424" s="1">
        <v>0</v>
      </c>
      <c r="S424" s="1">
        <v>78.7</v>
      </c>
      <c r="T424" s="1">
        <v>762</v>
      </c>
      <c r="U424" s="1">
        <v>25</v>
      </c>
      <c r="V424" s="1">
        <v>0</v>
      </c>
      <c r="W424" s="1">
        <v>0</v>
      </c>
      <c r="X424" s="1">
        <v>0</v>
      </c>
      <c r="Y424" s="1">
        <v>23200</v>
      </c>
      <c r="Z424" s="1">
        <v>2100</v>
      </c>
      <c r="AA424" s="1">
        <v>10750</v>
      </c>
      <c r="AB424" s="1">
        <v>25950</v>
      </c>
      <c r="AC424" s="1">
        <v>4</v>
      </c>
      <c r="AD424" s="1">
        <v>1</v>
      </c>
      <c r="AE424" s="1">
        <v>3</v>
      </c>
      <c r="AF424" s="1">
        <v>0</v>
      </c>
      <c r="AG424" s="1">
        <v>0</v>
      </c>
      <c r="AH424" s="1">
        <v>0</v>
      </c>
      <c r="AI424" s="30" t="str">
        <f>VLOOKUP(A424,General!B:AT,19,FALSE)</f>
        <v>Luminosity Gaming</v>
      </c>
      <c r="AJ424" s="1">
        <f>IF(VLOOKUP(A424,General!B:AT,11,FALSE)=E424,1,0)</f>
        <v>0</v>
      </c>
      <c r="AK424" s="1">
        <f t="shared" si="38"/>
        <v>1</v>
      </c>
      <c r="AL424" s="1">
        <f t="shared" si="39"/>
        <v>0</v>
      </c>
      <c r="AM424" s="1">
        <f t="shared" si="40"/>
        <v>12450</v>
      </c>
      <c r="AN424" s="1">
        <f t="shared" si="41"/>
        <v>-23850</v>
      </c>
      <c r="AO424" s="1">
        <f t="shared" si="36"/>
        <v>0</v>
      </c>
      <c r="AP424" s="1">
        <f t="shared" si="37"/>
        <v>1</v>
      </c>
      <c r="AQ424" s="1">
        <f>IF(IF(Y424&gt;AA424,VLOOKUP(A424,General!B:AT,11,FALSE),VLOOKUP(A424,General!B:AT,12,FALSE))=AI424,1,0)</f>
        <v>1</v>
      </c>
      <c r="AR424" s="1">
        <f>IF(VLOOKUP(A424,General!B:AT,11,FALSE)=E424,Y424-AA424,AA424-Y424)</f>
        <v>-12450</v>
      </c>
      <c r="AS424" s="1">
        <f>IF(IF(Z424&gt;AB424,VLOOKUP(A424,General!B:AT,11,FALSE),VLOOKUP(A424,General!B:AT,12,FALSE))=AI424,1,0)</f>
        <v>0</v>
      </c>
      <c r="AT424" s="1">
        <f>IF(VLOOKUP(A424,General!B:AT,11,FALSE)=E424,Z424-AB424,AB424-Z424)</f>
        <v>23850</v>
      </c>
    </row>
    <row r="425" spans="1:46" ht="15" customHeight="1" x14ac:dyDescent="0.2">
      <c r="A425" s="1" t="s">
        <v>339</v>
      </c>
      <c r="B425" s="1">
        <v>20</v>
      </c>
      <c r="C425" s="1">
        <v>286287</v>
      </c>
      <c r="D425" s="1">
        <v>124.845458984375</v>
      </c>
      <c r="E425" s="1" t="s">
        <v>76</v>
      </c>
      <c r="F425" s="1" t="s">
        <v>315</v>
      </c>
      <c r="G425" s="1" t="s">
        <v>316</v>
      </c>
      <c r="H425" s="1" t="s">
        <v>322</v>
      </c>
      <c r="K425" s="1">
        <v>9</v>
      </c>
      <c r="L425" s="1">
        <v>3</v>
      </c>
      <c r="M425" s="1">
        <v>3</v>
      </c>
      <c r="N425" s="1">
        <v>0</v>
      </c>
      <c r="O425" s="1">
        <v>0</v>
      </c>
      <c r="P425" s="1">
        <v>0</v>
      </c>
      <c r="Q425" s="1">
        <v>2</v>
      </c>
      <c r="R425" s="1">
        <v>0</v>
      </c>
      <c r="S425" s="1">
        <v>145.80000000000001</v>
      </c>
      <c r="T425" s="1">
        <v>1275</v>
      </c>
      <c r="U425" s="1">
        <v>183</v>
      </c>
      <c r="V425" s="1">
        <v>0</v>
      </c>
      <c r="W425" s="1">
        <v>0</v>
      </c>
      <c r="X425" s="1">
        <v>0</v>
      </c>
      <c r="Y425" s="1">
        <v>25900</v>
      </c>
      <c r="Z425" s="1">
        <v>21800</v>
      </c>
      <c r="AA425" s="1">
        <v>20950</v>
      </c>
      <c r="AB425" s="1">
        <v>32050</v>
      </c>
      <c r="AC425" s="1">
        <v>9</v>
      </c>
      <c r="AD425" s="1">
        <v>10</v>
      </c>
      <c r="AE425" s="1">
        <v>4</v>
      </c>
      <c r="AF425" s="1">
        <v>0</v>
      </c>
      <c r="AG425" s="1">
        <v>1</v>
      </c>
      <c r="AH425" s="1">
        <v>5</v>
      </c>
      <c r="AI425" s="30" t="str">
        <f>VLOOKUP(A425,General!B:AT,19,FALSE)</f>
        <v>Luminosity Gaming</v>
      </c>
      <c r="AJ425" s="1">
        <f>IF(VLOOKUP(A425,General!B:AT,11,FALSE)=E425,1,0)</f>
        <v>0</v>
      </c>
      <c r="AK425" s="1">
        <f t="shared" si="38"/>
        <v>1</v>
      </c>
      <c r="AL425" s="1">
        <f t="shared" si="39"/>
        <v>0</v>
      </c>
      <c r="AM425" s="1">
        <f t="shared" si="40"/>
        <v>4950</v>
      </c>
      <c r="AN425" s="1">
        <f t="shared" si="41"/>
        <v>-10250</v>
      </c>
      <c r="AO425" s="1">
        <f t="shared" si="36"/>
        <v>0</v>
      </c>
      <c r="AP425" s="1">
        <f t="shared" si="37"/>
        <v>1</v>
      </c>
      <c r="AQ425" s="1">
        <f>IF(IF(Y425&gt;AA425,VLOOKUP(A425,General!B:AT,11,FALSE),VLOOKUP(A425,General!B:AT,12,FALSE))=AI425,1,0)</f>
        <v>1</v>
      </c>
      <c r="AR425" s="1">
        <f>IF(VLOOKUP(A425,General!B:AT,11,FALSE)=E425,Y425-AA425,AA425-Y425)</f>
        <v>-4950</v>
      </c>
      <c r="AS425" s="1">
        <f>IF(IF(Z425&gt;AB425,VLOOKUP(A425,General!B:AT,11,FALSE),VLOOKUP(A425,General!B:AT,12,FALSE))=AI425,1,0)</f>
        <v>0</v>
      </c>
      <c r="AT425" s="1">
        <f>IF(VLOOKUP(A425,General!B:AT,11,FALSE)=E425,Z425-AB425,AB425-Z425)</f>
        <v>10250</v>
      </c>
    </row>
    <row r="426" spans="1:46" ht="15" customHeight="1" x14ac:dyDescent="0.2">
      <c r="A426" s="1" t="s">
        <v>339</v>
      </c>
      <c r="B426" s="1">
        <v>21</v>
      </c>
      <c r="C426" s="1">
        <v>302264</v>
      </c>
      <c r="D426" s="1">
        <v>74.17822265625</v>
      </c>
      <c r="E426" s="1" t="s">
        <v>76</v>
      </c>
      <c r="F426" s="1" t="s">
        <v>315</v>
      </c>
      <c r="G426" s="1" t="s">
        <v>316</v>
      </c>
      <c r="H426" s="1" t="s">
        <v>320</v>
      </c>
      <c r="I426" s="1" t="s">
        <v>315</v>
      </c>
      <c r="J426" s="1" t="s">
        <v>76</v>
      </c>
      <c r="K426" s="1">
        <v>8</v>
      </c>
      <c r="L426" s="1">
        <v>3</v>
      </c>
      <c r="M426" s="1">
        <v>1</v>
      </c>
      <c r="N426" s="1">
        <v>1</v>
      </c>
      <c r="O426" s="1">
        <v>0</v>
      </c>
      <c r="P426" s="1">
        <v>0</v>
      </c>
      <c r="Q426" s="1">
        <v>2</v>
      </c>
      <c r="R426" s="1">
        <v>0</v>
      </c>
      <c r="S426" s="1">
        <v>98.8</v>
      </c>
      <c r="T426" s="1">
        <v>935</v>
      </c>
      <c r="U426" s="1">
        <v>53</v>
      </c>
      <c r="V426" s="1">
        <v>0</v>
      </c>
      <c r="W426" s="1">
        <v>0</v>
      </c>
      <c r="X426" s="1">
        <v>0</v>
      </c>
      <c r="Y426" s="1">
        <v>32100</v>
      </c>
      <c r="Z426" s="1">
        <v>4750</v>
      </c>
      <c r="AA426" s="1">
        <v>15850</v>
      </c>
      <c r="AB426" s="1">
        <v>28650</v>
      </c>
      <c r="AC426" s="1">
        <v>3</v>
      </c>
      <c r="AD426" s="1">
        <v>1</v>
      </c>
      <c r="AE426" s="1">
        <v>6</v>
      </c>
      <c r="AF426" s="1">
        <v>0</v>
      </c>
      <c r="AG426" s="1">
        <v>0</v>
      </c>
      <c r="AH426" s="1">
        <v>4</v>
      </c>
      <c r="AI426" s="30" t="str">
        <f>VLOOKUP(A426,General!B:AT,19,FALSE)</f>
        <v>Luminosity Gaming</v>
      </c>
      <c r="AJ426" s="1">
        <f>IF(VLOOKUP(A426,General!B:AT,11,FALSE)=E426,1,0)</f>
        <v>0</v>
      </c>
      <c r="AK426" s="1">
        <f t="shared" si="38"/>
        <v>1</v>
      </c>
      <c r="AL426" s="1">
        <f t="shared" si="39"/>
        <v>0</v>
      </c>
      <c r="AM426" s="1">
        <f t="shared" si="40"/>
        <v>16250</v>
      </c>
      <c r="AN426" s="1">
        <f t="shared" si="41"/>
        <v>-23900</v>
      </c>
      <c r="AO426" s="1">
        <f t="shared" si="36"/>
        <v>0</v>
      </c>
      <c r="AP426" s="1">
        <f t="shared" si="37"/>
        <v>1</v>
      </c>
      <c r="AQ426" s="1">
        <f>IF(IF(Y426&gt;AA426,VLOOKUP(A426,General!B:AT,11,FALSE),VLOOKUP(A426,General!B:AT,12,FALSE))=AI426,1,0)</f>
        <v>1</v>
      </c>
      <c r="AR426" s="1">
        <f>IF(VLOOKUP(A426,General!B:AT,11,FALSE)=E426,Y426-AA426,AA426-Y426)</f>
        <v>-16250</v>
      </c>
      <c r="AS426" s="1">
        <f>IF(IF(Z426&gt;AB426,VLOOKUP(A426,General!B:AT,11,FALSE),VLOOKUP(A426,General!B:AT,12,FALSE))=AI426,1,0)</f>
        <v>0</v>
      </c>
      <c r="AT426" s="1">
        <f>IF(VLOOKUP(A426,General!B:AT,11,FALSE)=E426,Z426-AB426,AB426-Z426)</f>
        <v>23900</v>
      </c>
    </row>
    <row r="427" spans="1:46" ht="15" customHeight="1" x14ac:dyDescent="0.2">
      <c r="A427" s="1" t="s">
        <v>339</v>
      </c>
      <c r="B427" s="1">
        <v>22</v>
      </c>
      <c r="C427" s="1">
        <v>311768</v>
      </c>
      <c r="D427" s="1">
        <v>152.643798828125</v>
      </c>
      <c r="E427" s="1" t="s">
        <v>76</v>
      </c>
      <c r="F427" s="1" t="s">
        <v>315</v>
      </c>
      <c r="G427" s="1" t="s">
        <v>321</v>
      </c>
      <c r="H427" s="1" t="s">
        <v>322</v>
      </c>
      <c r="K427" s="1">
        <v>9</v>
      </c>
      <c r="L427" s="1">
        <v>5</v>
      </c>
      <c r="M427" s="1">
        <v>2</v>
      </c>
      <c r="N427" s="1">
        <v>0</v>
      </c>
      <c r="O427" s="1">
        <v>0</v>
      </c>
      <c r="P427" s="1">
        <v>0</v>
      </c>
      <c r="Q427" s="1">
        <v>3</v>
      </c>
      <c r="R427" s="1">
        <v>0</v>
      </c>
      <c r="S427" s="1">
        <v>158.4</v>
      </c>
      <c r="T427" s="1">
        <v>1458</v>
      </c>
      <c r="U427" s="1">
        <v>126</v>
      </c>
      <c r="V427" s="1">
        <v>0</v>
      </c>
      <c r="W427" s="1">
        <v>1</v>
      </c>
      <c r="X427" s="1">
        <v>1</v>
      </c>
      <c r="Y427" s="1">
        <v>23900</v>
      </c>
      <c r="Z427" s="1">
        <v>26400</v>
      </c>
      <c r="AA427" s="1">
        <v>29000</v>
      </c>
      <c r="AB427" s="1">
        <v>29550</v>
      </c>
      <c r="AC427" s="1">
        <v>14</v>
      </c>
      <c r="AD427" s="1">
        <v>7</v>
      </c>
      <c r="AE427" s="1">
        <v>4</v>
      </c>
      <c r="AF427" s="1">
        <v>0</v>
      </c>
      <c r="AG427" s="1">
        <v>3</v>
      </c>
      <c r="AH427" s="1">
        <v>3</v>
      </c>
      <c r="AI427" s="30" t="str">
        <f>VLOOKUP(A427,General!B:AT,19,FALSE)</f>
        <v>Luminosity Gaming</v>
      </c>
      <c r="AJ427" s="1">
        <f>IF(VLOOKUP(A427,General!B:AT,11,FALSE)=E427,1,0)</f>
        <v>0</v>
      </c>
      <c r="AK427" s="1">
        <f t="shared" si="38"/>
        <v>0</v>
      </c>
      <c r="AL427" s="1">
        <f t="shared" si="39"/>
        <v>0</v>
      </c>
      <c r="AM427" s="1">
        <f t="shared" si="40"/>
        <v>-5100</v>
      </c>
      <c r="AN427" s="1">
        <f t="shared" si="41"/>
        <v>-3150</v>
      </c>
      <c r="AO427" s="1">
        <f t="shared" si="36"/>
        <v>0</v>
      </c>
      <c r="AP427" s="1">
        <f t="shared" si="37"/>
        <v>1</v>
      </c>
      <c r="AQ427" s="1">
        <f>IF(IF(Y427&gt;AA427,VLOOKUP(A427,General!B:AT,11,FALSE),VLOOKUP(A427,General!B:AT,12,FALSE))=AI427,1,0)</f>
        <v>0</v>
      </c>
      <c r="AR427" s="1">
        <f>IF(VLOOKUP(A427,General!B:AT,11,FALSE)=E427,Y427-AA427,AA427-Y427)</f>
        <v>5100</v>
      </c>
      <c r="AS427" s="1">
        <f>IF(IF(Z427&gt;AB427,VLOOKUP(A427,General!B:AT,11,FALSE),VLOOKUP(A427,General!B:AT,12,FALSE))=AI427,1,0)</f>
        <v>0</v>
      </c>
      <c r="AT427" s="1">
        <f>IF(VLOOKUP(A427,General!B:AT,11,FALSE)=E427,Z427-AB427,AB427-Z427)</f>
        <v>3150</v>
      </c>
    </row>
    <row r="428" spans="1:46" ht="15" customHeight="1" x14ac:dyDescent="0.2">
      <c r="A428" s="1" t="s">
        <v>339</v>
      </c>
      <c r="B428" s="1">
        <v>23</v>
      </c>
      <c r="C428" s="1">
        <v>331300</v>
      </c>
      <c r="D428" s="1">
        <v>204.148193359375</v>
      </c>
      <c r="E428" s="1" t="s">
        <v>51</v>
      </c>
      <c r="F428" s="1" t="s">
        <v>319</v>
      </c>
      <c r="G428" s="1" t="s">
        <v>324</v>
      </c>
      <c r="H428" s="1" t="s">
        <v>322</v>
      </c>
      <c r="K428" s="1">
        <v>6</v>
      </c>
      <c r="L428" s="1">
        <v>4</v>
      </c>
      <c r="M428" s="1">
        <v>1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106.4</v>
      </c>
      <c r="T428" s="1">
        <v>927</v>
      </c>
      <c r="U428" s="1">
        <v>137</v>
      </c>
      <c r="V428" s="1">
        <v>0</v>
      </c>
      <c r="W428" s="1">
        <v>1</v>
      </c>
      <c r="X428" s="1">
        <v>0</v>
      </c>
      <c r="Y428" s="1">
        <v>24500</v>
      </c>
      <c r="Z428" s="1">
        <v>24600</v>
      </c>
      <c r="AA428" s="1">
        <v>25700</v>
      </c>
      <c r="AB428" s="1">
        <v>30500</v>
      </c>
      <c r="AC428" s="1">
        <v>11</v>
      </c>
      <c r="AD428" s="1">
        <v>8</v>
      </c>
      <c r="AE428" s="1">
        <v>2</v>
      </c>
      <c r="AF428" s="1">
        <v>1</v>
      </c>
      <c r="AG428" s="1">
        <v>4</v>
      </c>
      <c r="AH428" s="1">
        <v>3</v>
      </c>
      <c r="AI428" s="30" t="str">
        <f>VLOOKUP(A428,General!B:AT,19,FALSE)</f>
        <v>Luminosity Gaming</v>
      </c>
      <c r="AJ428" s="1">
        <f>IF(VLOOKUP(A428,General!B:AT,11,FALSE)=E428,1,0)</f>
        <v>1</v>
      </c>
      <c r="AK428" s="1">
        <f t="shared" si="38"/>
        <v>0</v>
      </c>
      <c r="AL428" s="1">
        <f t="shared" si="39"/>
        <v>0</v>
      </c>
      <c r="AM428" s="1">
        <f t="shared" si="40"/>
        <v>-1200</v>
      </c>
      <c r="AN428" s="1">
        <f t="shared" si="41"/>
        <v>-5900</v>
      </c>
      <c r="AO428" s="1">
        <f t="shared" si="36"/>
        <v>1</v>
      </c>
      <c r="AP428" s="1">
        <f t="shared" si="37"/>
        <v>0</v>
      </c>
      <c r="AQ428" s="1">
        <f>IF(IF(Y428&gt;AA428,VLOOKUP(A428,General!B:AT,11,FALSE),VLOOKUP(A428,General!B:AT,12,FALSE))=AI428,1,0)</f>
        <v>0</v>
      </c>
      <c r="AR428" s="1">
        <f>IF(VLOOKUP(A428,General!B:AT,11,FALSE)=E428,Y428-AA428,AA428-Y428)</f>
        <v>-1200</v>
      </c>
      <c r="AS428" s="1">
        <f>IF(IF(Z428&gt;AB428,VLOOKUP(A428,General!B:AT,11,FALSE),VLOOKUP(A428,General!B:AT,12,FALSE))=AI428,1,0)</f>
        <v>0</v>
      </c>
      <c r="AT428" s="1">
        <f>IF(VLOOKUP(A428,General!B:AT,11,FALSE)=E428,Z428-AB428,AB428-Z428)</f>
        <v>-5900</v>
      </c>
    </row>
    <row r="429" spans="1:46" ht="15" customHeight="1" x14ac:dyDescent="0.2">
      <c r="A429" s="1" t="s">
        <v>339</v>
      </c>
      <c r="B429" s="1">
        <v>24</v>
      </c>
      <c r="C429" s="1">
        <v>357417</v>
      </c>
      <c r="D429" s="1">
        <v>112.53857421875</v>
      </c>
      <c r="E429" s="1" t="s">
        <v>51</v>
      </c>
      <c r="F429" s="1" t="s">
        <v>319</v>
      </c>
      <c r="G429" s="1" t="s">
        <v>324</v>
      </c>
      <c r="H429" s="1" t="s">
        <v>320</v>
      </c>
      <c r="I429" s="1" t="s">
        <v>319</v>
      </c>
      <c r="J429" s="1" t="s">
        <v>51</v>
      </c>
      <c r="K429" s="1">
        <v>6</v>
      </c>
      <c r="L429" s="1">
        <v>3</v>
      </c>
      <c r="M429" s="1">
        <v>0</v>
      </c>
      <c r="N429" s="1">
        <v>1</v>
      </c>
      <c r="O429" s="1">
        <v>0</v>
      </c>
      <c r="P429" s="1">
        <v>0</v>
      </c>
      <c r="Q429" s="1">
        <v>1</v>
      </c>
      <c r="R429" s="1">
        <v>0</v>
      </c>
      <c r="S429" s="1">
        <v>100.7</v>
      </c>
      <c r="T429" s="1">
        <v>925</v>
      </c>
      <c r="U429" s="1">
        <v>82</v>
      </c>
      <c r="V429" s="1">
        <v>0</v>
      </c>
      <c r="W429" s="1">
        <v>0</v>
      </c>
      <c r="X429" s="1">
        <v>0</v>
      </c>
      <c r="Y429" s="1">
        <v>8950</v>
      </c>
      <c r="Z429" s="1">
        <v>25000</v>
      </c>
      <c r="AA429" s="1">
        <v>20150</v>
      </c>
      <c r="AB429" s="1">
        <v>1300</v>
      </c>
      <c r="AC429" s="1">
        <v>6</v>
      </c>
      <c r="AD429" s="1">
        <v>4</v>
      </c>
      <c r="AE429" s="1">
        <v>0</v>
      </c>
      <c r="AF429" s="1">
        <v>0</v>
      </c>
      <c r="AG429" s="1">
        <v>5</v>
      </c>
      <c r="AH429" s="1">
        <v>0</v>
      </c>
      <c r="AI429" s="30" t="str">
        <f>VLOOKUP(A429,General!B:AT,19,FALSE)</f>
        <v>Luminosity Gaming</v>
      </c>
      <c r="AJ429" s="1">
        <f>IF(VLOOKUP(A429,General!B:AT,11,FALSE)=E429,1,0)</f>
        <v>1</v>
      </c>
      <c r="AK429" s="1">
        <f t="shared" si="38"/>
        <v>0</v>
      </c>
      <c r="AL429" s="1">
        <f t="shared" si="39"/>
        <v>1</v>
      </c>
      <c r="AM429" s="1">
        <f t="shared" si="40"/>
        <v>-11200</v>
      </c>
      <c r="AN429" s="1">
        <f t="shared" si="41"/>
        <v>23700</v>
      </c>
      <c r="AO429" s="1">
        <f t="shared" si="36"/>
        <v>1</v>
      </c>
      <c r="AP429" s="1">
        <f t="shared" si="37"/>
        <v>0</v>
      </c>
      <c r="AQ429" s="1">
        <f>IF(IF(Y429&gt;AA429,VLOOKUP(A429,General!B:AT,11,FALSE),VLOOKUP(A429,General!B:AT,12,FALSE))=AI429,1,0)</f>
        <v>0</v>
      </c>
      <c r="AR429" s="1">
        <f>IF(VLOOKUP(A429,General!B:AT,11,FALSE)=E429,Y429-AA429,AA429-Y429)</f>
        <v>-11200</v>
      </c>
      <c r="AS429" s="1">
        <f>IF(IF(Z429&gt;AB429,VLOOKUP(A429,General!B:AT,11,FALSE),VLOOKUP(A429,General!B:AT,12,FALSE))=AI429,1,0)</f>
        <v>1</v>
      </c>
      <c r="AT429" s="1">
        <f>IF(VLOOKUP(A429,General!B:AT,11,FALSE)=E429,Z429-AB429,AB429-Z429)</f>
        <v>23700</v>
      </c>
    </row>
    <row r="430" spans="1:46" ht="15" customHeight="1" x14ac:dyDescent="0.2">
      <c r="A430" s="1" t="s">
        <v>339</v>
      </c>
      <c r="B430" s="1">
        <v>25</v>
      </c>
      <c r="C430" s="1">
        <v>371824</v>
      </c>
      <c r="D430" s="1">
        <v>131.096923828125</v>
      </c>
      <c r="E430" s="1" t="s">
        <v>51</v>
      </c>
      <c r="F430" s="1" t="s">
        <v>319</v>
      </c>
      <c r="G430" s="1" t="s">
        <v>324</v>
      </c>
      <c r="H430" s="1" t="s">
        <v>322</v>
      </c>
      <c r="K430" s="1">
        <v>8</v>
      </c>
      <c r="L430" s="1">
        <v>3</v>
      </c>
      <c r="M430" s="1">
        <v>1</v>
      </c>
      <c r="N430" s="1">
        <v>1</v>
      </c>
      <c r="O430" s="1">
        <v>0</v>
      </c>
      <c r="P430" s="1">
        <v>0</v>
      </c>
      <c r="Q430" s="1">
        <v>3</v>
      </c>
      <c r="R430" s="1">
        <v>1</v>
      </c>
      <c r="S430" s="1">
        <v>126.2</v>
      </c>
      <c r="T430" s="1">
        <v>1120</v>
      </c>
      <c r="U430" s="1">
        <v>142</v>
      </c>
      <c r="V430" s="1">
        <v>0</v>
      </c>
      <c r="W430" s="1">
        <v>0</v>
      </c>
      <c r="X430" s="1">
        <v>0</v>
      </c>
      <c r="Y430" s="1">
        <v>17950</v>
      </c>
      <c r="Z430" s="1">
        <v>26550</v>
      </c>
      <c r="AA430" s="1">
        <v>29600</v>
      </c>
      <c r="AB430" s="1">
        <v>18750</v>
      </c>
      <c r="AC430" s="1">
        <v>11</v>
      </c>
      <c r="AD430" s="1">
        <v>8</v>
      </c>
      <c r="AE430" s="1">
        <v>3</v>
      </c>
      <c r="AF430" s="1">
        <v>0</v>
      </c>
      <c r="AG430" s="1">
        <v>4</v>
      </c>
      <c r="AH430" s="1">
        <v>0</v>
      </c>
      <c r="AI430" s="30" t="str">
        <f>VLOOKUP(A430,General!B:AT,19,FALSE)</f>
        <v>Luminosity Gaming</v>
      </c>
      <c r="AJ430" s="1">
        <f>IF(VLOOKUP(A430,General!B:AT,11,FALSE)=E430,1,0)</f>
        <v>1</v>
      </c>
      <c r="AK430" s="1">
        <f t="shared" si="38"/>
        <v>0</v>
      </c>
      <c r="AL430" s="1">
        <f t="shared" si="39"/>
        <v>1</v>
      </c>
      <c r="AM430" s="1">
        <f t="shared" si="40"/>
        <v>-11650</v>
      </c>
      <c r="AN430" s="1">
        <f t="shared" si="41"/>
        <v>7800</v>
      </c>
      <c r="AO430" s="1">
        <f t="shared" si="36"/>
        <v>1</v>
      </c>
      <c r="AP430" s="1">
        <f t="shared" si="37"/>
        <v>0</v>
      </c>
      <c r="AQ430" s="1">
        <f>IF(IF(Y430&gt;AA430,VLOOKUP(A430,General!B:AT,11,FALSE),VLOOKUP(A430,General!B:AT,12,FALSE))=AI430,1,0)</f>
        <v>0</v>
      </c>
      <c r="AR430" s="1">
        <f>IF(VLOOKUP(A430,General!B:AT,11,FALSE)=E430,Y430-AA430,AA430-Y430)</f>
        <v>-11650</v>
      </c>
      <c r="AS430" s="1">
        <f>IF(IF(Z430&gt;AB430,VLOOKUP(A430,General!B:AT,11,FALSE),VLOOKUP(A430,General!B:AT,12,FALSE))=AI430,1,0)</f>
        <v>1</v>
      </c>
      <c r="AT430" s="1">
        <f>IF(VLOOKUP(A430,General!B:AT,11,FALSE)=E430,Z430-AB430,AB430-Z430)</f>
        <v>7800</v>
      </c>
    </row>
    <row r="431" spans="1:46" ht="15" customHeight="1" x14ac:dyDescent="0.2">
      <c r="A431" s="1" t="s">
        <v>339</v>
      </c>
      <c r="B431" s="1">
        <v>26</v>
      </c>
      <c r="C431" s="1">
        <v>388603</v>
      </c>
      <c r="D431" s="1">
        <v>98.39306640625</v>
      </c>
      <c r="E431" s="1" t="s">
        <v>51</v>
      </c>
      <c r="F431" s="1" t="s">
        <v>319</v>
      </c>
      <c r="G431" s="1" t="s">
        <v>324</v>
      </c>
      <c r="H431" s="1" t="s">
        <v>323</v>
      </c>
      <c r="I431" s="1" t="s">
        <v>319</v>
      </c>
      <c r="J431" s="1" t="s">
        <v>51</v>
      </c>
      <c r="K431" s="1">
        <v>8</v>
      </c>
      <c r="L431" s="1">
        <v>3</v>
      </c>
      <c r="M431" s="1">
        <v>1</v>
      </c>
      <c r="N431" s="1">
        <v>1</v>
      </c>
      <c r="O431" s="1">
        <v>0</v>
      </c>
      <c r="P431" s="1">
        <v>0</v>
      </c>
      <c r="Q431" s="1">
        <v>3</v>
      </c>
      <c r="R431" s="1">
        <v>0</v>
      </c>
      <c r="S431" s="1">
        <v>118.6</v>
      </c>
      <c r="T431" s="1">
        <v>1054</v>
      </c>
      <c r="U431" s="1">
        <v>121</v>
      </c>
      <c r="V431" s="1">
        <v>0</v>
      </c>
      <c r="W431" s="1">
        <v>1</v>
      </c>
      <c r="X431" s="1">
        <v>0</v>
      </c>
      <c r="Y431" s="1">
        <v>14900</v>
      </c>
      <c r="Z431" s="1">
        <v>27250</v>
      </c>
      <c r="AA431" s="1">
        <v>36900</v>
      </c>
      <c r="AB431" s="1">
        <v>14850</v>
      </c>
      <c r="AC431" s="1">
        <v>9</v>
      </c>
      <c r="AD431" s="1">
        <v>7</v>
      </c>
      <c r="AE431" s="1">
        <v>1</v>
      </c>
      <c r="AF431" s="1">
        <v>1</v>
      </c>
      <c r="AG431" s="1">
        <v>5</v>
      </c>
      <c r="AH431" s="1">
        <v>1</v>
      </c>
      <c r="AI431" s="30" t="str">
        <f>VLOOKUP(A431,General!B:AT,19,FALSE)</f>
        <v>Luminosity Gaming</v>
      </c>
      <c r="AJ431" s="1">
        <f>IF(VLOOKUP(A431,General!B:AT,11,FALSE)=E431,1,0)</f>
        <v>1</v>
      </c>
      <c r="AK431" s="1">
        <f t="shared" si="38"/>
        <v>0</v>
      </c>
      <c r="AL431" s="1">
        <f t="shared" si="39"/>
        <v>1</v>
      </c>
      <c r="AM431" s="1">
        <f t="shared" si="40"/>
        <v>-22000</v>
      </c>
      <c r="AN431" s="1">
        <f t="shared" si="41"/>
        <v>12400</v>
      </c>
      <c r="AO431" s="1">
        <f t="shared" si="36"/>
        <v>1</v>
      </c>
      <c r="AP431" s="1">
        <f t="shared" si="37"/>
        <v>0</v>
      </c>
      <c r="AQ431" s="1">
        <f>IF(IF(Y431&gt;AA431,VLOOKUP(A431,General!B:AT,11,FALSE),VLOOKUP(A431,General!B:AT,12,FALSE))=AI431,1,0)</f>
        <v>0</v>
      </c>
      <c r="AR431" s="1">
        <f>IF(VLOOKUP(A431,General!B:AT,11,FALSE)=E431,Y431-AA431,AA431-Y431)</f>
        <v>-22000</v>
      </c>
      <c r="AS431" s="1">
        <f>IF(IF(Z431&gt;AB431,VLOOKUP(A431,General!B:AT,11,FALSE),VLOOKUP(A431,General!B:AT,12,FALSE))=AI431,1,0)</f>
        <v>1</v>
      </c>
      <c r="AT431" s="1">
        <f>IF(VLOOKUP(A431,General!B:AT,11,FALSE)=E431,Z431-AB431,AB431-Z431)</f>
        <v>12400</v>
      </c>
    </row>
    <row r="432" spans="1:46" x14ac:dyDescent="0.2">
      <c r="A432" s="1" t="s">
        <v>340</v>
      </c>
      <c r="B432" s="1">
        <v>1</v>
      </c>
      <c r="C432" s="1">
        <v>1802</v>
      </c>
      <c r="D432" s="1">
        <v>118.937789916992</v>
      </c>
      <c r="E432" s="1" t="s">
        <v>76</v>
      </c>
      <c r="F432" s="1" t="s">
        <v>319</v>
      </c>
      <c r="G432" s="1" t="s">
        <v>324</v>
      </c>
      <c r="H432" s="1" t="s">
        <v>317</v>
      </c>
      <c r="K432" s="1">
        <v>8</v>
      </c>
      <c r="L432" s="1">
        <v>1</v>
      </c>
      <c r="M432" s="1">
        <v>2</v>
      </c>
      <c r="N432" s="1">
        <v>1</v>
      </c>
      <c r="O432" s="1">
        <v>0</v>
      </c>
      <c r="P432" s="1">
        <v>0</v>
      </c>
      <c r="Q432" s="1">
        <v>1</v>
      </c>
      <c r="R432" s="1">
        <v>0</v>
      </c>
      <c r="S432" s="1">
        <v>108.5</v>
      </c>
      <c r="T432" s="1">
        <v>1077</v>
      </c>
      <c r="U432" s="1">
        <v>8</v>
      </c>
      <c r="V432" s="1">
        <v>0</v>
      </c>
      <c r="W432" s="1">
        <v>1</v>
      </c>
      <c r="X432" s="1">
        <v>0</v>
      </c>
      <c r="Y432" s="1">
        <v>4000</v>
      </c>
      <c r="Z432" s="1">
        <v>4450</v>
      </c>
      <c r="AA432" s="1">
        <v>4000</v>
      </c>
      <c r="AB432" s="1">
        <v>4800</v>
      </c>
      <c r="AC432" s="1">
        <v>5</v>
      </c>
      <c r="AD432" s="1">
        <v>6</v>
      </c>
      <c r="AE432" s="1">
        <v>2</v>
      </c>
      <c r="AF432" s="1">
        <v>3</v>
      </c>
      <c r="AG432" s="1">
        <v>1</v>
      </c>
      <c r="AH432" s="1">
        <v>0</v>
      </c>
      <c r="AI432" s="30" t="str">
        <f>VLOOKUP(A432,General!B:AT,19,FALSE)</f>
        <v>Virtus.Pro</v>
      </c>
      <c r="AJ432" s="1">
        <f>IF(VLOOKUP(A432,General!B:AT,11,FALSE)=E432,1,0)</f>
        <v>0</v>
      </c>
      <c r="AK432" s="1">
        <f t="shared" si="38"/>
        <v>0</v>
      </c>
      <c r="AL432" s="1">
        <f t="shared" si="39"/>
        <v>0</v>
      </c>
      <c r="AM432" s="1">
        <f t="shared" si="40"/>
        <v>0</v>
      </c>
      <c r="AN432" s="1">
        <f t="shared" si="41"/>
        <v>-350</v>
      </c>
      <c r="AO432" s="1">
        <f t="shared" si="36"/>
        <v>1</v>
      </c>
      <c r="AP432" s="1">
        <f t="shared" si="37"/>
        <v>0</v>
      </c>
      <c r="AQ432" s="1">
        <f>IF(IF(Y432&gt;AA432,VLOOKUP(A432,General!B:AT,11,FALSE),VLOOKUP(A432,General!B:AT,12,FALSE))=AI432,1,0)</f>
        <v>1</v>
      </c>
      <c r="AR432" s="1">
        <f>IF(VLOOKUP(A432,General!B:AT,11,FALSE)=E432,Y432-AA432,AA432-Y432)</f>
        <v>0</v>
      </c>
      <c r="AS432" s="1">
        <f>IF(IF(Z432&gt;AB432,VLOOKUP(A432,General!B:AT,11,FALSE),VLOOKUP(A432,General!B:AT,12,FALSE))=AI432,1,0)</f>
        <v>1</v>
      </c>
      <c r="AT432" s="1">
        <f>IF(VLOOKUP(A432,General!B:AT,11,FALSE)=E432,Z432-AB432,AB432-Z432)</f>
        <v>350</v>
      </c>
    </row>
    <row r="433" spans="1:46" ht="15" customHeight="1" x14ac:dyDescent="0.2">
      <c r="A433" s="1" t="s">
        <v>340</v>
      </c>
      <c r="B433" s="1">
        <v>2</v>
      </c>
      <c r="C433" s="1">
        <v>17022</v>
      </c>
      <c r="D433" s="1">
        <v>125.572830200195</v>
      </c>
      <c r="E433" s="1" t="s">
        <v>76</v>
      </c>
      <c r="F433" s="1" t="s">
        <v>319</v>
      </c>
      <c r="G433" s="1" t="s">
        <v>324</v>
      </c>
      <c r="H433" s="1" t="s">
        <v>320</v>
      </c>
      <c r="I433" s="1" t="s">
        <v>315</v>
      </c>
      <c r="J433" s="1" t="s">
        <v>51</v>
      </c>
      <c r="K433" s="1">
        <v>5</v>
      </c>
      <c r="L433" s="1">
        <v>2</v>
      </c>
      <c r="M433" s="1">
        <v>0</v>
      </c>
      <c r="N433" s="1">
        <v>1</v>
      </c>
      <c r="O433" s="1">
        <v>0</v>
      </c>
      <c r="P433" s="1">
        <v>0</v>
      </c>
      <c r="Q433" s="1">
        <v>0</v>
      </c>
      <c r="R433" s="1">
        <v>0</v>
      </c>
      <c r="S433" s="1">
        <v>86.7</v>
      </c>
      <c r="T433" s="1">
        <v>776</v>
      </c>
      <c r="U433" s="1">
        <v>91</v>
      </c>
      <c r="V433" s="1">
        <v>0</v>
      </c>
      <c r="W433" s="1">
        <v>1</v>
      </c>
      <c r="X433" s="1">
        <v>0</v>
      </c>
      <c r="Y433" s="1">
        <v>8450</v>
      </c>
      <c r="Z433" s="1">
        <v>7000</v>
      </c>
      <c r="AA433" s="1">
        <v>18250</v>
      </c>
      <c r="AB433" s="1">
        <v>19250</v>
      </c>
      <c r="AC433" s="1">
        <v>3</v>
      </c>
      <c r="AD433" s="1">
        <v>4</v>
      </c>
      <c r="AE433" s="1">
        <v>2</v>
      </c>
      <c r="AF433" s="1">
        <v>2</v>
      </c>
      <c r="AG433" s="1">
        <v>1</v>
      </c>
      <c r="AH433" s="1">
        <v>0</v>
      </c>
      <c r="AI433" s="30" t="str">
        <f>VLOOKUP(A433,General!B:AT,19,FALSE)</f>
        <v>Virtus.Pro</v>
      </c>
      <c r="AJ433" s="1">
        <f>IF(VLOOKUP(A433,General!B:AT,11,FALSE)=E433,1,0)</f>
        <v>0</v>
      </c>
      <c r="AK433" s="1">
        <f t="shared" si="38"/>
        <v>0</v>
      </c>
      <c r="AL433" s="1">
        <f t="shared" si="39"/>
        <v>0</v>
      </c>
      <c r="AM433" s="1">
        <f t="shared" si="40"/>
        <v>-9800</v>
      </c>
      <c r="AN433" s="1">
        <f t="shared" si="41"/>
        <v>-12250</v>
      </c>
      <c r="AO433" s="1">
        <f t="shared" si="36"/>
        <v>1</v>
      </c>
      <c r="AP433" s="1">
        <f t="shared" si="37"/>
        <v>0</v>
      </c>
      <c r="AQ433" s="1">
        <f>IF(IF(Y433&gt;AA433,VLOOKUP(A433,General!B:AT,11,FALSE),VLOOKUP(A433,General!B:AT,12,FALSE))=AI433,1,0)</f>
        <v>1</v>
      </c>
      <c r="AR433" s="1">
        <f>IF(VLOOKUP(A433,General!B:AT,11,FALSE)=E433,Y433-AA433,AA433-Y433)</f>
        <v>9800</v>
      </c>
      <c r="AS433" s="1">
        <f>IF(IF(Z433&gt;AB433,VLOOKUP(A433,General!B:AT,11,FALSE),VLOOKUP(A433,General!B:AT,12,FALSE))=AI433,1,0)</f>
        <v>1</v>
      </c>
      <c r="AT433" s="1">
        <f>IF(VLOOKUP(A433,General!B:AT,11,FALSE)=E433,Z433-AB433,AB433-Z433)</f>
        <v>12250</v>
      </c>
    </row>
    <row r="434" spans="1:46" ht="15" customHeight="1" x14ac:dyDescent="0.2">
      <c r="A434" s="1" t="s">
        <v>340</v>
      </c>
      <c r="B434" s="1">
        <v>3</v>
      </c>
      <c r="C434" s="1">
        <v>33094</v>
      </c>
      <c r="D434" s="1">
        <v>69.503601074218807</v>
      </c>
      <c r="E434" s="1" t="s">
        <v>76</v>
      </c>
      <c r="F434" s="1" t="s">
        <v>319</v>
      </c>
      <c r="G434" s="1" t="s">
        <v>324</v>
      </c>
      <c r="H434" s="1" t="s">
        <v>320</v>
      </c>
      <c r="I434" s="1" t="s">
        <v>315</v>
      </c>
      <c r="J434" s="1" t="s">
        <v>51</v>
      </c>
      <c r="K434" s="1">
        <v>6</v>
      </c>
      <c r="L434" s="1">
        <v>3</v>
      </c>
      <c r="M434" s="1">
        <v>0</v>
      </c>
      <c r="N434" s="1">
        <v>1</v>
      </c>
      <c r="O434" s="1">
        <v>0</v>
      </c>
      <c r="P434" s="1">
        <v>0</v>
      </c>
      <c r="Q434" s="1">
        <v>1</v>
      </c>
      <c r="R434" s="1">
        <v>0</v>
      </c>
      <c r="S434" s="1">
        <v>107.2</v>
      </c>
      <c r="T434" s="1">
        <v>968</v>
      </c>
      <c r="U434" s="1">
        <v>104</v>
      </c>
      <c r="V434" s="1">
        <v>0</v>
      </c>
      <c r="W434" s="1">
        <v>0</v>
      </c>
      <c r="X434" s="1">
        <v>0</v>
      </c>
      <c r="Y434" s="1">
        <v>10950</v>
      </c>
      <c r="Z434" s="1">
        <v>1000</v>
      </c>
      <c r="AA434" s="1">
        <v>18950</v>
      </c>
      <c r="AB434" s="1">
        <v>22350</v>
      </c>
      <c r="AC434" s="1">
        <v>3</v>
      </c>
      <c r="AD434" s="1">
        <v>3</v>
      </c>
      <c r="AE434" s="1">
        <v>2</v>
      </c>
      <c r="AF434" s="1">
        <v>0</v>
      </c>
      <c r="AG434" s="1">
        <v>3</v>
      </c>
      <c r="AH434" s="1">
        <v>0</v>
      </c>
      <c r="AI434" s="30" t="str">
        <f>VLOOKUP(A434,General!B:AT,19,FALSE)</f>
        <v>Virtus.Pro</v>
      </c>
      <c r="AJ434" s="1">
        <f>IF(VLOOKUP(A434,General!B:AT,11,FALSE)=E434,1,0)</f>
        <v>0</v>
      </c>
      <c r="AK434" s="1">
        <f t="shared" si="38"/>
        <v>0</v>
      </c>
      <c r="AL434" s="1">
        <f t="shared" si="39"/>
        <v>0</v>
      </c>
      <c r="AM434" s="1">
        <f t="shared" si="40"/>
        <v>-8000</v>
      </c>
      <c r="AN434" s="1">
        <f t="shared" si="41"/>
        <v>-21350</v>
      </c>
      <c r="AO434" s="1">
        <f t="shared" si="36"/>
        <v>1</v>
      </c>
      <c r="AP434" s="1">
        <f t="shared" si="37"/>
        <v>0</v>
      </c>
      <c r="AQ434" s="1">
        <f>IF(IF(Y434&gt;AA434,VLOOKUP(A434,General!B:AT,11,FALSE),VLOOKUP(A434,General!B:AT,12,FALSE))=AI434,1,0)</f>
        <v>1</v>
      </c>
      <c r="AR434" s="1">
        <f>IF(VLOOKUP(A434,General!B:AT,11,FALSE)=E434,Y434-AA434,AA434-Y434)</f>
        <v>8000</v>
      </c>
      <c r="AS434" s="1">
        <f>IF(IF(Z434&gt;AB434,VLOOKUP(A434,General!B:AT,11,FALSE),VLOOKUP(A434,General!B:AT,12,FALSE))=AI434,1,0)</f>
        <v>1</v>
      </c>
      <c r="AT434" s="1">
        <f>IF(VLOOKUP(A434,General!B:AT,11,FALSE)=E434,Z434-AB434,AB434-Z434)</f>
        <v>21350</v>
      </c>
    </row>
    <row r="435" spans="1:46" ht="15" customHeight="1" x14ac:dyDescent="0.2">
      <c r="A435" s="1" t="s">
        <v>340</v>
      </c>
      <c r="B435" s="1">
        <v>4</v>
      </c>
      <c r="C435" s="1">
        <v>41996</v>
      </c>
      <c r="D435" s="1">
        <v>117.279022216797</v>
      </c>
      <c r="E435" s="1" t="s">
        <v>76</v>
      </c>
      <c r="F435" s="1" t="s">
        <v>319</v>
      </c>
      <c r="G435" s="1" t="s">
        <v>324</v>
      </c>
      <c r="H435" s="1" t="s">
        <v>322</v>
      </c>
      <c r="K435" s="1">
        <v>7</v>
      </c>
      <c r="L435" s="1">
        <v>3</v>
      </c>
      <c r="M435" s="1">
        <v>2</v>
      </c>
      <c r="N435" s="1">
        <v>0</v>
      </c>
      <c r="O435" s="1">
        <v>0</v>
      </c>
      <c r="P435" s="1">
        <v>0</v>
      </c>
      <c r="Q435" s="1">
        <v>2</v>
      </c>
      <c r="R435" s="1">
        <v>0</v>
      </c>
      <c r="S435" s="1">
        <v>114.5</v>
      </c>
      <c r="T435" s="1">
        <v>1016</v>
      </c>
      <c r="U435" s="1">
        <v>129</v>
      </c>
      <c r="V435" s="1">
        <v>0</v>
      </c>
      <c r="W435" s="1">
        <v>1</v>
      </c>
      <c r="X435" s="1">
        <v>0</v>
      </c>
      <c r="Y435" s="1">
        <v>23250</v>
      </c>
      <c r="Z435" s="1">
        <v>24100</v>
      </c>
      <c r="AA435" s="1">
        <v>32200</v>
      </c>
      <c r="AB435" s="1">
        <v>26700</v>
      </c>
      <c r="AC435" s="1">
        <v>10</v>
      </c>
      <c r="AD435" s="1">
        <v>7</v>
      </c>
      <c r="AE435" s="1">
        <v>3</v>
      </c>
      <c r="AF435" s="1">
        <v>2</v>
      </c>
      <c r="AG435" s="1">
        <v>4</v>
      </c>
      <c r="AH435" s="1">
        <v>0</v>
      </c>
      <c r="AI435" s="30" t="str">
        <f>VLOOKUP(A435,General!B:AT,19,FALSE)</f>
        <v>Virtus.Pro</v>
      </c>
      <c r="AJ435" s="1">
        <f>IF(VLOOKUP(A435,General!B:AT,11,FALSE)=E435,1,0)</f>
        <v>0</v>
      </c>
      <c r="AK435" s="1">
        <f t="shared" si="38"/>
        <v>0</v>
      </c>
      <c r="AL435" s="1">
        <f t="shared" si="39"/>
        <v>0</v>
      </c>
      <c r="AM435" s="1">
        <f t="shared" si="40"/>
        <v>-8950</v>
      </c>
      <c r="AN435" s="1">
        <f t="shared" si="41"/>
        <v>-2600</v>
      </c>
      <c r="AO435" s="1">
        <f t="shared" si="36"/>
        <v>1</v>
      </c>
      <c r="AP435" s="1">
        <f t="shared" si="37"/>
        <v>0</v>
      </c>
      <c r="AQ435" s="1">
        <f>IF(IF(Y435&gt;AA435,VLOOKUP(A435,General!B:AT,11,FALSE),VLOOKUP(A435,General!B:AT,12,FALSE))=AI435,1,0)</f>
        <v>1</v>
      </c>
      <c r="AR435" s="1">
        <f>IF(VLOOKUP(A435,General!B:AT,11,FALSE)=E435,Y435-AA435,AA435-Y435)</f>
        <v>8950</v>
      </c>
      <c r="AS435" s="1">
        <f>IF(IF(Z435&gt;AB435,VLOOKUP(A435,General!B:AT,11,FALSE),VLOOKUP(A435,General!B:AT,12,FALSE))=AI435,1,0)</f>
        <v>1</v>
      </c>
      <c r="AT435" s="1">
        <f>IF(VLOOKUP(A435,General!B:AT,11,FALSE)=E435,Z435-AB435,AB435-Z435)</f>
        <v>2600</v>
      </c>
    </row>
    <row r="436" spans="1:46" ht="15" customHeight="1" x14ac:dyDescent="0.2">
      <c r="A436" s="1" t="s">
        <v>340</v>
      </c>
      <c r="B436" s="1">
        <v>5</v>
      </c>
      <c r="C436" s="1">
        <v>57005</v>
      </c>
      <c r="D436" s="1">
        <v>60.607330322265597</v>
      </c>
      <c r="E436" s="1" t="s">
        <v>76</v>
      </c>
      <c r="F436" s="1" t="s">
        <v>319</v>
      </c>
      <c r="G436" s="1" t="s">
        <v>324</v>
      </c>
      <c r="H436" s="1" t="s">
        <v>320</v>
      </c>
      <c r="I436" s="1" t="s">
        <v>315</v>
      </c>
      <c r="J436" s="1" t="s">
        <v>51</v>
      </c>
      <c r="K436" s="1">
        <v>5</v>
      </c>
      <c r="L436" s="1">
        <v>1</v>
      </c>
      <c r="M436" s="1">
        <v>2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81.900000000000006</v>
      </c>
      <c r="T436" s="1">
        <v>806</v>
      </c>
      <c r="U436" s="1">
        <v>13</v>
      </c>
      <c r="V436" s="1">
        <v>0</v>
      </c>
      <c r="W436" s="1">
        <v>0</v>
      </c>
      <c r="X436" s="1">
        <v>0</v>
      </c>
      <c r="Y436" s="1">
        <v>15250</v>
      </c>
      <c r="Z436" s="1">
        <v>2700</v>
      </c>
      <c r="AA436" s="1">
        <v>37850</v>
      </c>
      <c r="AB436" s="1">
        <v>27650</v>
      </c>
      <c r="AC436" s="1">
        <v>1</v>
      </c>
      <c r="AD436" s="1">
        <v>0</v>
      </c>
      <c r="AE436" s="1">
        <v>3</v>
      </c>
      <c r="AF436" s="1">
        <v>0</v>
      </c>
      <c r="AG436" s="1">
        <v>0</v>
      </c>
      <c r="AH436" s="1">
        <v>0</v>
      </c>
      <c r="AI436" s="30" t="str">
        <f>VLOOKUP(A436,General!B:AT,19,FALSE)</f>
        <v>Virtus.Pro</v>
      </c>
      <c r="AJ436" s="1">
        <f>IF(VLOOKUP(A436,General!B:AT,11,FALSE)=E436,1,0)</f>
        <v>0</v>
      </c>
      <c r="AK436" s="1">
        <f t="shared" si="38"/>
        <v>0</v>
      </c>
      <c r="AL436" s="1">
        <f t="shared" si="39"/>
        <v>0</v>
      </c>
      <c r="AM436" s="1">
        <f t="shared" si="40"/>
        <v>-22600</v>
      </c>
      <c r="AN436" s="1">
        <f t="shared" si="41"/>
        <v>-24950</v>
      </c>
      <c r="AO436" s="1">
        <f t="shared" si="36"/>
        <v>1</v>
      </c>
      <c r="AP436" s="1">
        <f t="shared" si="37"/>
        <v>0</v>
      </c>
      <c r="AQ436" s="1">
        <f>IF(IF(Y436&gt;AA436,VLOOKUP(A436,General!B:AT,11,FALSE),VLOOKUP(A436,General!B:AT,12,FALSE))=AI436,1,0)</f>
        <v>1</v>
      </c>
      <c r="AR436" s="1">
        <f>IF(VLOOKUP(A436,General!B:AT,11,FALSE)=E436,Y436-AA436,AA436-Y436)</f>
        <v>22600</v>
      </c>
      <c r="AS436" s="1">
        <f>IF(IF(Z436&gt;AB436,VLOOKUP(A436,General!B:AT,11,FALSE),VLOOKUP(A436,General!B:AT,12,FALSE))=AI436,1,0)</f>
        <v>1</v>
      </c>
      <c r="AT436" s="1">
        <f>IF(VLOOKUP(A436,General!B:AT,11,FALSE)=E436,Z436-AB436,AB436-Z436)</f>
        <v>24950</v>
      </c>
    </row>
    <row r="437" spans="1:46" ht="15" customHeight="1" x14ac:dyDescent="0.2">
      <c r="A437" s="1" t="s">
        <v>340</v>
      </c>
      <c r="B437" s="1">
        <v>6</v>
      </c>
      <c r="C437" s="1">
        <v>64770</v>
      </c>
      <c r="D437" s="1">
        <v>119.49334716796901</v>
      </c>
      <c r="E437" s="1" t="s">
        <v>51</v>
      </c>
      <c r="F437" s="1" t="s">
        <v>315</v>
      </c>
      <c r="G437" s="1" t="s">
        <v>316</v>
      </c>
      <c r="H437" s="1" t="s">
        <v>322</v>
      </c>
      <c r="K437" s="1">
        <v>9</v>
      </c>
      <c r="L437" s="1">
        <v>4</v>
      </c>
      <c r="M437" s="1">
        <v>1</v>
      </c>
      <c r="N437" s="1">
        <v>1</v>
      </c>
      <c r="O437" s="1">
        <v>0</v>
      </c>
      <c r="P437" s="1">
        <v>0</v>
      </c>
      <c r="Q437" s="1">
        <v>2</v>
      </c>
      <c r="R437" s="1">
        <v>0</v>
      </c>
      <c r="S437" s="1">
        <v>126.8</v>
      </c>
      <c r="T437" s="1">
        <v>1098</v>
      </c>
      <c r="U437" s="1">
        <v>170</v>
      </c>
      <c r="V437" s="1">
        <v>0</v>
      </c>
      <c r="W437" s="1">
        <v>0</v>
      </c>
      <c r="X437" s="1">
        <v>0</v>
      </c>
      <c r="Y437" s="1">
        <v>29550</v>
      </c>
      <c r="Z437" s="1">
        <v>28550</v>
      </c>
      <c r="AA437" s="1">
        <v>42600</v>
      </c>
      <c r="AB437" s="1">
        <v>28050</v>
      </c>
      <c r="AC437" s="1">
        <v>8</v>
      </c>
      <c r="AD437" s="1">
        <v>5</v>
      </c>
      <c r="AE437" s="1">
        <v>5</v>
      </c>
      <c r="AF437" s="1">
        <v>0</v>
      </c>
      <c r="AG437" s="1">
        <v>0</v>
      </c>
      <c r="AH437" s="1">
        <v>0</v>
      </c>
      <c r="AI437" s="30" t="str">
        <f>VLOOKUP(A437,General!B:AT,19,FALSE)</f>
        <v>Virtus.Pro</v>
      </c>
      <c r="AJ437" s="1">
        <f>IF(VLOOKUP(A437,General!B:AT,11,FALSE)=E437,1,0)</f>
        <v>1</v>
      </c>
      <c r="AK437" s="1">
        <f t="shared" si="38"/>
        <v>0</v>
      </c>
      <c r="AL437" s="1">
        <f t="shared" si="39"/>
        <v>1</v>
      </c>
      <c r="AM437" s="1">
        <f t="shared" si="40"/>
        <v>-13050</v>
      </c>
      <c r="AN437" s="1">
        <f t="shared" si="41"/>
        <v>500</v>
      </c>
      <c r="AO437" s="1">
        <f t="shared" si="36"/>
        <v>0</v>
      </c>
      <c r="AP437" s="1">
        <f t="shared" si="37"/>
        <v>1</v>
      </c>
      <c r="AQ437" s="1">
        <f>IF(IF(Y437&gt;AA437,VLOOKUP(A437,General!B:AT,11,FALSE),VLOOKUP(A437,General!B:AT,12,FALSE))=AI437,1,0)</f>
        <v>1</v>
      </c>
      <c r="AR437" s="1">
        <f>IF(VLOOKUP(A437,General!B:AT,11,FALSE)=E437,Y437-AA437,AA437-Y437)</f>
        <v>-13050</v>
      </c>
      <c r="AS437" s="1">
        <f>IF(IF(Z437&gt;AB437,VLOOKUP(A437,General!B:AT,11,FALSE),VLOOKUP(A437,General!B:AT,12,FALSE))=AI437,1,0)</f>
        <v>0</v>
      </c>
      <c r="AT437" s="1">
        <f>IF(VLOOKUP(A437,General!B:AT,11,FALSE)=E437,Z437-AB437,AB437-Z437)</f>
        <v>500</v>
      </c>
    </row>
    <row r="438" spans="1:46" ht="15" customHeight="1" x14ac:dyDescent="0.2">
      <c r="A438" s="1" t="s">
        <v>340</v>
      </c>
      <c r="B438" s="1">
        <v>7</v>
      </c>
      <c r="C438" s="1">
        <v>80062</v>
      </c>
      <c r="D438" s="1">
        <v>166.76013183593801</v>
      </c>
      <c r="E438" s="1" t="s">
        <v>51</v>
      </c>
      <c r="F438" s="1" t="s">
        <v>315</v>
      </c>
      <c r="G438" s="1" t="s">
        <v>321</v>
      </c>
      <c r="H438" s="1" t="s">
        <v>322</v>
      </c>
      <c r="K438" s="1">
        <v>8</v>
      </c>
      <c r="L438" s="1">
        <v>2</v>
      </c>
      <c r="M438" s="1">
        <v>3</v>
      </c>
      <c r="N438" s="1">
        <v>0</v>
      </c>
      <c r="O438" s="1">
        <v>0</v>
      </c>
      <c r="P438" s="1">
        <v>0</v>
      </c>
      <c r="Q438" s="1">
        <v>1</v>
      </c>
      <c r="R438" s="1">
        <v>0</v>
      </c>
      <c r="S438" s="1">
        <v>146.5</v>
      </c>
      <c r="T438" s="1">
        <v>1352</v>
      </c>
      <c r="U438" s="1">
        <v>113</v>
      </c>
      <c r="V438" s="1">
        <v>0</v>
      </c>
      <c r="W438" s="1">
        <v>1</v>
      </c>
      <c r="X438" s="1">
        <v>1</v>
      </c>
      <c r="Y438" s="1">
        <v>19750</v>
      </c>
      <c r="Z438" s="1">
        <v>26800</v>
      </c>
      <c r="AA438" s="1">
        <v>49400</v>
      </c>
      <c r="AB438" s="1">
        <v>25300</v>
      </c>
      <c r="AC438" s="1">
        <v>8</v>
      </c>
      <c r="AD438" s="1">
        <v>8</v>
      </c>
      <c r="AE438" s="1">
        <v>4</v>
      </c>
      <c r="AF438" s="1">
        <v>1</v>
      </c>
      <c r="AG438" s="1">
        <v>5</v>
      </c>
      <c r="AH438" s="1">
        <v>2</v>
      </c>
      <c r="AI438" s="30" t="str">
        <f>VLOOKUP(A438,General!B:AT,19,FALSE)</f>
        <v>Virtus.Pro</v>
      </c>
      <c r="AJ438" s="1">
        <f>IF(VLOOKUP(A438,General!B:AT,11,FALSE)=E438,1,0)</f>
        <v>1</v>
      </c>
      <c r="AK438" s="1">
        <f t="shared" si="38"/>
        <v>0</v>
      </c>
      <c r="AL438" s="1">
        <f t="shared" si="39"/>
        <v>1</v>
      </c>
      <c r="AM438" s="1">
        <f t="shared" si="40"/>
        <v>-29650</v>
      </c>
      <c r="AN438" s="1">
        <f t="shared" si="41"/>
        <v>1500</v>
      </c>
      <c r="AO438" s="1">
        <f t="shared" si="36"/>
        <v>0</v>
      </c>
      <c r="AP438" s="1">
        <f t="shared" si="37"/>
        <v>1</v>
      </c>
      <c r="AQ438" s="1">
        <f>IF(IF(Y438&gt;AA438,VLOOKUP(A438,General!B:AT,11,FALSE),VLOOKUP(A438,General!B:AT,12,FALSE))=AI438,1,0)</f>
        <v>1</v>
      </c>
      <c r="AR438" s="1">
        <f>IF(VLOOKUP(A438,General!B:AT,11,FALSE)=E438,Y438-AA438,AA438-Y438)</f>
        <v>-29650</v>
      </c>
      <c r="AS438" s="1">
        <f>IF(IF(Z438&gt;AB438,VLOOKUP(A438,General!B:AT,11,FALSE),VLOOKUP(A438,General!B:AT,12,FALSE))=AI438,1,0)</f>
        <v>0</v>
      </c>
      <c r="AT438" s="1">
        <f>IF(VLOOKUP(A438,General!B:AT,11,FALSE)=E438,Z438-AB438,AB438-Z438)</f>
        <v>1500</v>
      </c>
    </row>
    <row r="439" spans="1:46" ht="15" customHeight="1" x14ac:dyDescent="0.2">
      <c r="A439" s="1" t="s">
        <v>340</v>
      </c>
      <c r="B439" s="1">
        <v>8</v>
      </c>
      <c r="C439" s="1">
        <v>101399</v>
      </c>
      <c r="D439" s="1">
        <v>120.88604736328099</v>
      </c>
      <c r="E439" s="1" t="s">
        <v>76</v>
      </c>
      <c r="F439" s="1" t="s">
        <v>319</v>
      </c>
      <c r="G439" s="1" t="s">
        <v>324</v>
      </c>
      <c r="H439" s="1" t="s">
        <v>322</v>
      </c>
      <c r="K439" s="1">
        <v>7</v>
      </c>
      <c r="L439" s="1">
        <v>4</v>
      </c>
      <c r="M439" s="1">
        <v>0</v>
      </c>
      <c r="N439" s="1">
        <v>1</v>
      </c>
      <c r="O439" s="1">
        <v>0</v>
      </c>
      <c r="P439" s="1">
        <v>0</v>
      </c>
      <c r="Q439" s="1">
        <v>1</v>
      </c>
      <c r="R439" s="1">
        <v>0</v>
      </c>
      <c r="S439" s="1">
        <v>102.7</v>
      </c>
      <c r="T439" s="1">
        <v>925</v>
      </c>
      <c r="U439" s="1">
        <v>102</v>
      </c>
      <c r="V439" s="1">
        <v>0</v>
      </c>
      <c r="W439" s="1">
        <v>1</v>
      </c>
      <c r="X439" s="1">
        <v>0</v>
      </c>
      <c r="Y439" s="1">
        <v>19450</v>
      </c>
      <c r="Z439" s="1">
        <v>25200</v>
      </c>
      <c r="AA439" s="1">
        <v>39800</v>
      </c>
      <c r="AB439" s="1">
        <v>27350</v>
      </c>
      <c r="AC439" s="1">
        <v>7</v>
      </c>
      <c r="AD439" s="1">
        <v>10</v>
      </c>
      <c r="AE439" s="1">
        <v>3</v>
      </c>
      <c r="AF439" s="1">
        <v>0</v>
      </c>
      <c r="AG439" s="1">
        <v>2</v>
      </c>
      <c r="AH439" s="1">
        <v>2</v>
      </c>
      <c r="AI439" s="30" t="str">
        <f>VLOOKUP(A439,General!B:AT,19,FALSE)</f>
        <v>Virtus.Pro</v>
      </c>
      <c r="AJ439" s="1">
        <f>IF(VLOOKUP(A439,General!B:AT,11,FALSE)=E439,1,0)</f>
        <v>0</v>
      </c>
      <c r="AK439" s="1">
        <f t="shared" si="38"/>
        <v>0</v>
      </c>
      <c r="AL439" s="1">
        <f t="shared" si="39"/>
        <v>0</v>
      </c>
      <c r="AM439" s="1">
        <f t="shared" si="40"/>
        <v>-20350</v>
      </c>
      <c r="AN439" s="1">
        <f t="shared" si="41"/>
        <v>-2150</v>
      </c>
      <c r="AO439" s="1">
        <f t="shared" si="36"/>
        <v>1</v>
      </c>
      <c r="AP439" s="1">
        <f t="shared" si="37"/>
        <v>0</v>
      </c>
      <c r="AQ439" s="1">
        <f>IF(IF(Y439&gt;AA439,VLOOKUP(A439,General!B:AT,11,FALSE),VLOOKUP(A439,General!B:AT,12,FALSE))=AI439,1,0)</f>
        <v>1</v>
      </c>
      <c r="AR439" s="1">
        <f>IF(VLOOKUP(A439,General!B:AT,11,FALSE)=E439,Y439-AA439,AA439-Y439)</f>
        <v>20350</v>
      </c>
      <c r="AS439" s="1">
        <f>IF(IF(Z439&gt;AB439,VLOOKUP(A439,General!B:AT,11,FALSE),VLOOKUP(A439,General!B:AT,12,FALSE))=AI439,1,0)</f>
        <v>1</v>
      </c>
      <c r="AT439" s="1">
        <f>IF(VLOOKUP(A439,General!B:AT,11,FALSE)=E439,Z439-AB439,AB439-Z439)</f>
        <v>2150</v>
      </c>
    </row>
    <row r="440" spans="1:46" ht="15" customHeight="1" x14ac:dyDescent="0.2">
      <c r="A440" s="1" t="s">
        <v>340</v>
      </c>
      <c r="B440" s="1">
        <v>9</v>
      </c>
      <c r="C440" s="1">
        <v>116873</v>
      </c>
      <c r="D440" s="1">
        <v>85.715637207031307</v>
      </c>
      <c r="E440" s="1" t="s">
        <v>76</v>
      </c>
      <c r="F440" s="1" t="s">
        <v>319</v>
      </c>
      <c r="G440" s="1" t="s">
        <v>324</v>
      </c>
      <c r="H440" s="1" t="s">
        <v>320</v>
      </c>
      <c r="I440" s="1" t="s">
        <v>315</v>
      </c>
      <c r="J440" s="1" t="s">
        <v>51</v>
      </c>
      <c r="K440" s="1">
        <v>5</v>
      </c>
      <c r="L440" s="1">
        <v>0</v>
      </c>
      <c r="M440" s="1">
        <v>1</v>
      </c>
      <c r="N440" s="1">
        <v>1</v>
      </c>
      <c r="O440" s="1">
        <v>0</v>
      </c>
      <c r="P440" s="1">
        <v>0</v>
      </c>
      <c r="Q440" s="1">
        <v>0</v>
      </c>
      <c r="R440" s="1">
        <v>0</v>
      </c>
      <c r="S440" s="1">
        <v>73.099999999999994</v>
      </c>
      <c r="T440" s="1">
        <v>681</v>
      </c>
      <c r="U440" s="1">
        <v>50</v>
      </c>
      <c r="V440" s="1">
        <v>0</v>
      </c>
      <c r="W440" s="1">
        <v>0</v>
      </c>
      <c r="X440" s="1">
        <v>0</v>
      </c>
      <c r="Y440" s="1">
        <v>10700</v>
      </c>
      <c r="Z440" s="1">
        <v>2700</v>
      </c>
      <c r="AA440" s="1">
        <v>31500</v>
      </c>
      <c r="AB440" s="1">
        <v>24900</v>
      </c>
      <c r="AC440" s="1">
        <v>9</v>
      </c>
      <c r="AD440" s="1">
        <v>3</v>
      </c>
      <c r="AE440" s="1">
        <v>3</v>
      </c>
      <c r="AF440" s="1">
        <v>0</v>
      </c>
      <c r="AG440" s="1">
        <v>2</v>
      </c>
      <c r="AH440" s="1">
        <v>0</v>
      </c>
      <c r="AI440" s="30" t="str">
        <f>VLOOKUP(A440,General!B:AT,19,FALSE)</f>
        <v>Virtus.Pro</v>
      </c>
      <c r="AJ440" s="1">
        <f>IF(VLOOKUP(A440,General!B:AT,11,FALSE)=E440,1,0)</f>
        <v>0</v>
      </c>
      <c r="AK440" s="1">
        <f t="shared" si="38"/>
        <v>0</v>
      </c>
      <c r="AL440" s="1">
        <f t="shared" si="39"/>
        <v>0</v>
      </c>
      <c r="AM440" s="1">
        <f t="shared" si="40"/>
        <v>-20800</v>
      </c>
      <c r="AN440" s="1">
        <f t="shared" si="41"/>
        <v>-22200</v>
      </c>
      <c r="AO440" s="1">
        <f t="shared" si="36"/>
        <v>1</v>
      </c>
      <c r="AP440" s="1">
        <f t="shared" si="37"/>
        <v>0</v>
      </c>
      <c r="AQ440" s="1">
        <f>IF(IF(Y440&gt;AA440,VLOOKUP(A440,General!B:AT,11,FALSE),VLOOKUP(A440,General!B:AT,12,FALSE))=AI440,1,0)</f>
        <v>1</v>
      </c>
      <c r="AR440" s="1">
        <f>IF(VLOOKUP(A440,General!B:AT,11,FALSE)=E440,Y440-AA440,AA440-Y440)</f>
        <v>20800</v>
      </c>
      <c r="AS440" s="1">
        <f>IF(IF(Z440&gt;AB440,VLOOKUP(A440,General!B:AT,11,FALSE),VLOOKUP(A440,General!B:AT,12,FALSE))=AI440,1,0)</f>
        <v>1</v>
      </c>
      <c r="AT440" s="1">
        <f>IF(VLOOKUP(A440,General!B:AT,11,FALSE)=E440,Z440-AB440,AB440-Z440)</f>
        <v>22200</v>
      </c>
    </row>
    <row r="441" spans="1:46" ht="15" customHeight="1" x14ac:dyDescent="0.2">
      <c r="A441" s="1" t="s">
        <v>340</v>
      </c>
      <c r="B441" s="1">
        <v>10</v>
      </c>
      <c r="C441" s="1">
        <v>127849</v>
      </c>
      <c r="D441" s="1">
        <v>99.06396484375</v>
      </c>
      <c r="E441" s="1" t="s">
        <v>76</v>
      </c>
      <c r="F441" s="1" t="s">
        <v>319</v>
      </c>
      <c r="G441" s="1" t="s">
        <v>324</v>
      </c>
      <c r="H441" s="1" t="s">
        <v>320</v>
      </c>
      <c r="I441" s="1" t="s">
        <v>315</v>
      </c>
      <c r="J441" s="1" t="s">
        <v>51</v>
      </c>
      <c r="K441" s="1">
        <v>4</v>
      </c>
      <c r="L441" s="1">
        <v>2</v>
      </c>
      <c r="M441" s="1">
        <v>1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51.6</v>
      </c>
      <c r="T441" s="1">
        <v>472</v>
      </c>
      <c r="U441" s="1">
        <v>16</v>
      </c>
      <c r="V441" s="1">
        <v>1</v>
      </c>
      <c r="W441" s="1">
        <v>1</v>
      </c>
      <c r="X441" s="1">
        <v>0</v>
      </c>
      <c r="Y441" s="1">
        <v>15350</v>
      </c>
      <c r="Z441" s="1">
        <v>2400</v>
      </c>
      <c r="AA441" s="1">
        <v>38050</v>
      </c>
      <c r="AB441" s="1">
        <v>25600</v>
      </c>
      <c r="AC441" s="1">
        <v>2</v>
      </c>
      <c r="AD441" s="1">
        <v>3</v>
      </c>
      <c r="AE441" s="1">
        <v>2</v>
      </c>
      <c r="AF441" s="1">
        <v>0</v>
      </c>
      <c r="AG441" s="1">
        <v>2</v>
      </c>
      <c r="AH441" s="1">
        <v>0</v>
      </c>
      <c r="AI441" s="30" t="str">
        <f>VLOOKUP(A441,General!B:AT,19,FALSE)</f>
        <v>Virtus.Pro</v>
      </c>
      <c r="AJ441" s="1">
        <f>IF(VLOOKUP(A441,General!B:AT,11,FALSE)=E441,1,0)</f>
        <v>0</v>
      </c>
      <c r="AK441" s="1">
        <f t="shared" si="38"/>
        <v>0</v>
      </c>
      <c r="AL441" s="1">
        <f t="shared" si="39"/>
        <v>0</v>
      </c>
      <c r="AM441" s="1">
        <f t="shared" si="40"/>
        <v>-22700</v>
      </c>
      <c r="AN441" s="1">
        <f t="shared" si="41"/>
        <v>-23200</v>
      </c>
      <c r="AO441" s="1">
        <f t="shared" si="36"/>
        <v>1</v>
      </c>
      <c r="AP441" s="1">
        <f t="shared" si="37"/>
        <v>0</v>
      </c>
      <c r="AQ441" s="1">
        <f>IF(IF(Y441&gt;AA441,VLOOKUP(A441,General!B:AT,11,FALSE),VLOOKUP(A441,General!B:AT,12,FALSE))=AI441,1,0)</f>
        <v>1</v>
      </c>
      <c r="AR441" s="1">
        <f>IF(VLOOKUP(A441,General!B:AT,11,FALSE)=E441,Y441-AA441,AA441-Y441)</f>
        <v>22700</v>
      </c>
      <c r="AS441" s="1">
        <f>IF(IF(Z441&gt;AB441,VLOOKUP(A441,General!B:AT,11,FALSE),VLOOKUP(A441,General!B:AT,12,FALSE))=AI441,1,0)</f>
        <v>1</v>
      </c>
      <c r="AT441" s="1">
        <f>IF(VLOOKUP(A441,General!B:AT,11,FALSE)=E441,Z441-AB441,AB441-Z441)</f>
        <v>23200</v>
      </c>
    </row>
    <row r="442" spans="1:46" ht="15" customHeight="1" x14ac:dyDescent="0.2">
      <c r="A442" s="1" t="s">
        <v>340</v>
      </c>
      <c r="B442" s="1">
        <v>11</v>
      </c>
      <c r="C442" s="1">
        <v>140528</v>
      </c>
      <c r="D442" s="1">
        <v>223.19714355468801</v>
      </c>
      <c r="E442" s="1" t="s">
        <v>51</v>
      </c>
      <c r="F442" s="1" t="s">
        <v>315</v>
      </c>
      <c r="G442" s="1" t="s">
        <v>316</v>
      </c>
      <c r="H442" s="1" t="s">
        <v>322</v>
      </c>
      <c r="K442" s="1">
        <v>6</v>
      </c>
      <c r="L442" s="1">
        <v>2</v>
      </c>
      <c r="M442" s="1">
        <v>2</v>
      </c>
      <c r="N442" s="1">
        <v>0</v>
      </c>
      <c r="O442" s="1">
        <v>0</v>
      </c>
      <c r="P442" s="1">
        <v>0</v>
      </c>
      <c r="Q442" s="1">
        <v>1</v>
      </c>
      <c r="R442" s="1">
        <v>0</v>
      </c>
      <c r="S442" s="1">
        <v>86.8</v>
      </c>
      <c r="T442" s="1">
        <v>778</v>
      </c>
      <c r="U442" s="1">
        <v>90</v>
      </c>
      <c r="V442" s="1">
        <v>0</v>
      </c>
      <c r="W442" s="1">
        <v>0</v>
      </c>
      <c r="X442" s="1">
        <v>0</v>
      </c>
      <c r="Y442" s="1">
        <v>25350</v>
      </c>
      <c r="Z442" s="1">
        <v>26500</v>
      </c>
      <c r="AA442" s="1">
        <v>52750</v>
      </c>
      <c r="AB442" s="1">
        <v>26400</v>
      </c>
      <c r="AC442" s="1">
        <v>10</v>
      </c>
      <c r="AD442" s="1">
        <v>8</v>
      </c>
      <c r="AE442" s="1">
        <v>3</v>
      </c>
      <c r="AF442" s="1">
        <v>0</v>
      </c>
      <c r="AG442" s="1">
        <v>1</v>
      </c>
      <c r="AH442" s="1">
        <v>0</v>
      </c>
      <c r="AI442" s="30" t="str">
        <f>VLOOKUP(A442,General!B:AT,19,FALSE)</f>
        <v>Virtus.Pro</v>
      </c>
      <c r="AJ442" s="1">
        <f>IF(VLOOKUP(A442,General!B:AT,11,FALSE)=E442,1,0)</f>
        <v>1</v>
      </c>
      <c r="AK442" s="1">
        <f t="shared" si="38"/>
        <v>0</v>
      </c>
      <c r="AL442" s="1">
        <f t="shared" si="39"/>
        <v>1</v>
      </c>
      <c r="AM442" s="1">
        <f t="shared" si="40"/>
        <v>-27400</v>
      </c>
      <c r="AN442" s="1">
        <f t="shared" si="41"/>
        <v>100</v>
      </c>
      <c r="AO442" s="1">
        <f t="shared" si="36"/>
        <v>0</v>
      </c>
      <c r="AP442" s="1">
        <f t="shared" si="37"/>
        <v>1</v>
      </c>
      <c r="AQ442" s="1">
        <f>IF(IF(Y442&gt;AA442,VLOOKUP(A442,General!B:AT,11,FALSE),VLOOKUP(A442,General!B:AT,12,FALSE))=AI442,1,0)</f>
        <v>1</v>
      </c>
      <c r="AR442" s="1">
        <f>IF(VLOOKUP(A442,General!B:AT,11,FALSE)=E442,Y442-AA442,AA442-Y442)</f>
        <v>-27400</v>
      </c>
      <c r="AS442" s="1">
        <f>IF(IF(Z442&gt;AB442,VLOOKUP(A442,General!B:AT,11,FALSE),VLOOKUP(A442,General!B:AT,12,FALSE))=AI442,1,0)</f>
        <v>0</v>
      </c>
      <c r="AT442" s="1">
        <f>IF(VLOOKUP(A442,General!B:AT,11,FALSE)=E442,Z442-AB442,AB442-Z442)</f>
        <v>100</v>
      </c>
    </row>
    <row r="443" spans="1:46" ht="15" customHeight="1" x14ac:dyDescent="0.2">
      <c r="A443" s="1" t="s">
        <v>340</v>
      </c>
      <c r="B443" s="1">
        <v>12</v>
      </c>
      <c r="C443" s="1">
        <v>169074</v>
      </c>
      <c r="D443" s="1">
        <v>115.721923828125</v>
      </c>
      <c r="E443" s="1" t="s">
        <v>51</v>
      </c>
      <c r="F443" s="1" t="s">
        <v>315</v>
      </c>
      <c r="G443" s="1" t="s">
        <v>316</v>
      </c>
      <c r="H443" s="1" t="s">
        <v>322</v>
      </c>
      <c r="K443" s="1">
        <v>8</v>
      </c>
      <c r="L443" s="1">
        <v>2</v>
      </c>
      <c r="M443" s="1">
        <v>3</v>
      </c>
      <c r="N443" s="1">
        <v>0</v>
      </c>
      <c r="O443" s="1">
        <v>0</v>
      </c>
      <c r="P443" s="1">
        <v>0</v>
      </c>
      <c r="Q443" s="1">
        <v>2</v>
      </c>
      <c r="R443" s="1">
        <v>0</v>
      </c>
      <c r="S443" s="1">
        <v>125</v>
      </c>
      <c r="T443" s="1">
        <v>1093</v>
      </c>
      <c r="U443" s="1">
        <v>157</v>
      </c>
      <c r="V443" s="1">
        <v>0</v>
      </c>
      <c r="W443" s="1">
        <v>0</v>
      </c>
      <c r="X443" s="1">
        <v>0</v>
      </c>
      <c r="Y443" s="1">
        <v>17700</v>
      </c>
      <c r="Z443" s="1">
        <v>29300</v>
      </c>
      <c r="AA443" s="1">
        <v>56500</v>
      </c>
      <c r="AB443" s="1">
        <v>27350</v>
      </c>
      <c r="AC443" s="1">
        <v>11</v>
      </c>
      <c r="AD443" s="1">
        <v>9</v>
      </c>
      <c r="AE443" s="1">
        <v>7</v>
      </c>
      <c r="AF443" s="1">
        <v>0</v>
      </c>
      <c r="AG443" s="1">
        <v>7</v>
      </c>
      <c r="AH443" s="1">
        <v>2</v>
      </c>
      <c r="AI443" s="30" t="str">
        <f>VLOOKUP(A443,General!B:AT,19,FALSE)</f>
        <v>Virtus.Pro</v>
      </c>
      <c r="AJ443" s="1">
        <f>IF(VLOOKUP(A443,General!B:AT,11,FALSE)=E443,1,0)</f>
        <v>1</v>
      </c>
      <c r="AK443" s="1">
        <f t="shared" si="38"/>
        <v>0</v>
      </c>
      <c r="AL443" s="1">
        <f t="shared" si="39"/>
        <v>1</v>
      </c>
      <c r="AM443" s="1">
        <f t="shared" si="40"/>
        <v>-38800</v>
      </c>
      <c r="AN443" s="1">
        <f t="shared" si="41"/>
        <v>1950</v>
      </c>
      <c r="AO443" s="1">
        <f t="shared" si="36"/>
        <v>0</v>
      </c>
      <c r="AP443" s="1">
        <f t="shared" si="37"/>
        <v>1</v>
      </c>
      <c r="AQ443" s="1">
        <f>IF(IF(Y443&gt;AA443,VLOOKUP(A443,General!B:AT,11,FALSE),VLOOKUP(A443,General!B:AT,12,FALSE))=AI443,1,0)</f>
        <v>1</v>
      </c>
      <c r="AR443" s="1">
        <f>IF(VLOOKUP(A443,General!B:AT,11,FALSE)=E443,Y443-AA443,AA443-Y443)</f>
        <v>-38800</v>
      </c>
      <c r="AS443" s="1">
        <f>IF(IF(Z443&gt;AB443,VLOOKUP(A443,General!B:AT,11,FALSE),VLOOKUP(A443,General!B:AT,12,FALSE))=AI443,1,0)</f>
        <v>0</v>
      </c>
      <c r="AT443" s="1">
        <f>IF(VLOOKUP(A443,General!B:AT,11,FALSE)=E443,Z443-AB443,AB443-Z443)</f>
        <v>1950</v>
      </c>
    </row>
    <row r="444" spans="1:46" ht="15" customHeight="1" x14ac:dyDescent="0.2">
      <c r="A444" s="1" t="s">
        <v>340</v>
      </c>
      <c r="B444" s="1">
        <v>13</v>
      </c>
      <c r="C444" s="1">
        <v>183890</v>
      </c>
      <c r="D444" s="1">
        <v>125.776245117188</v>
      </c>
      <c r="E444" s="1" t="s">
        <v>51</v>
      </c>
      <c r="F444" s="1" t="s">
        <v>315</v>
      </c>
      <c r="G444" s="1" t="s">
        <v>316</v>
      </c>
      <c r="H444" s="1" t="s">
        <v>322</v>
      </c>
      <c r="K444" s="1">
        <v>7</v>
      </c>
      <c r="L444" s="1">
        <v>1</v>
      </c>
      <c r="M444" s="1">
        <v>3</v>
      </c>
      <c r="N444" s="1">
        <v>0</v>
      </c>
      <c r="O444" s="1">
        <v>0</v>
      </c>
      <c r="P444" s="1">
        <v>0</v>
      </c>
      <c r="Q444" s="1">
        <v>2</v>
      </c>
      <c r="R444" s="1">
        <v>0</v>
      </c>
      <c r="S444" s="1">
        <v>89.5</v>
      </c>
      <c r="T444" s="1">
        <v>825</v>
      </c>
      <c r="U444" s="1">
        <v>70</v>
      </c>
      <c r="V444" s="1">
        <v>0</v>
      </c>
      <c r="W444" s="1">
        <v>0</v>
      </c>
      <c r="X444" s="1">
        <v>0</v>
      </c>
      <c r="Y444" s="1">
        <v>26300</v>
      </c>
      <c r="Z444" s="1">
        <v>32850</v>
      </c>
      <c r="AA444" s="1">
        <v>40550</v>
      </c>
      <c r="AB444" s="1">
        <v>27350</v>
      </c>
      <c r="AC444" s="1">
        <v>12</v>
      </c>
      <c r="AD444" s="1">
        <v>9</v>
      </c>
      <c r="AE444" s="1">
        <v>6</v>
      </c>
      <c r="AF444" s="1">
        <v>0</v>
      </c>
      <c r="AG444" s="1">
        <v>3</v>
      </c>
      <c r="AH444" s="1">
        <v>3</v>
      </c>
      <c r="AI444" s="30" t="str">
        <f>VLOOKUP(A444,General!B:AT,19,FALSE)</f>
        <v>Virtus.Pro</v>
      </c>
      <c r="AJ444" s="1">
        <f>IF(VLOOKUP(A444,General!B:AT,11,FALSE)=E444,1,0)</f>
        <v>1</v>
      </c>
      <c r="AK444" s="1">
        <f t="shared" si="38"/>
        <v>0</v>
      </c>
      <c r="AL444" s="1">
        <f t="shared" si="39"/>
        <v>1</v>
      </c>
      <c r="AM444" s="1">
        <f t="shared" si="40"/>
        <v>-14250</v>
      </c>
      <c r="AN444" s="1">
        <f t="shared" si="41"/>
        <v>5500</v>
      </c>
      <c r="AO444" s="1">
        <f t="shared" si="36"/>
        <v>0</v>
      </c>
      <c r="AP444" s="1">
        <f t="shared" si="37"/>
        <v>1</v>
      </c>
      <c r="AQ444" s="1">
        <f>IF(IF(Y444&gt;AA444,VLOOKUP(A444,General!B:AT,11,FALSE),VLOOKUP(A444,General!B:AT,12,FALSE))=AI444,1,0)</f>
        <v>1</v>
      </c>
      <c r="AR444" s="1">
        <f>IF(VLOOKUP(A444,General!B:AT,11,FALSE)=E444,Y444-AA444,AA444-Y444)</f>
        <v>-14250</v>
      </c>
      <c r="AS444" s="1">
        <f>IF(IF(Z444&gt;AB444,VLOOKUP(A444,General!B:AT,11,FALSE),VLOOKUP(A444,General!B:AT,12,FALSE))=AI444,1,0)</f>
        <v>0</v>
      </c>
      <c r="AT444" s="1">
        <f>IF(VLOOKUP(A444,General!B:AT,11,FALSE)=E444,Z444-AB444,AB444-Z444)</f>
        <v>5500</v>
      </c>
    </row>
    <row r="445" spans="1:46" ht="15" customHeight="1" x14ac:dyDescent="0.2">
      <c r="A445" s="1" t="s">
        <v>340</v>
      </c>
      <c r="B445" s="1">
        <v>14</v>
      </c>
      <c r="C445" s="1">
        <v>199993</v>
      </c>
      <c r="D445" s="1">
        <v>120.768676757813</v>
      </c>
      <c r="E445" s="1" t="s">
        <v>76</v>
      </c>
      <c r="F445" s="1" t="s">
        <v>319</v>
      </c>
      <c r="G445" s="1" t="s">
        <v>324</v>
      </c>
      <c r="H445" s="1" t="s">
        <v>322</v>
      </c>
      <c r="K445" s="1">
        <v>8</v>
      </c>
      <c r="L445" s="1">
        <v>1</v>
      </c>
      <c r="M445" s="1">
        <v>2</v>
      </c>
      <c r="N445" s="1">
        <v>1</v>
      </c>
      <c r="O445" s="1">
        <v>0</v>
      </c>
      <c r="P445" s="1">
        <v>0</v>
      </c>
      <c r="Q445" s="1">
        <v>0</v>
      </c>
      <c r="R445" s="1">
        <v>0</v>
      </c>
      <c r="S445" s="1">
        <v>103.3</v>
      </c>
      <c r="T445" s="1">
        <v>929</v>
      </c>
      <c r="U445" s="1">
        <v>100</v>
      </c>
      <c r="V445" s="1">
        <v>0</v>
      </c>
      <c r="W445" s="1">
        <v>1</v>
      </c>
      <c r="X445" s="1">
        <v>0</v>
      </c>
      <c r="Y445" s="1">
        <v>22400</v>
      </c>
      <c r="Z445" s="1">
        <v>30550</v>
      </c>
      <c r="AA445" s="1">
        <v>26600</v>
      </c>
      <c r="AB445" s="1">
        <v>24850</v>
      </c>
      <c r="AC445" s="1">
        <v>13</v>
      </c>
      <c r="AD445" s="1">
        <v>9</v>
      </c>
      <c r="AE445" s="1">
        <v>5</v>
      </c>
      <c r="AF445" s="1">
        <v>1</v>
      </c>
      <c r="AG445" s="1">
        <v>4</v>
      </c>
      <c r="AH445" s="1">
        <v>4</v>
      </c>
      <c r="AI445" s="30" t="str">
        <f>VLOOKUP(A445,General!B:AT,19,FALSE)</f>
        <v>Virtus.Pro</v>
      </c>
      <c r="AJ445" s="1">
        <f>IF(VLOOKUP(A445,General!B:AT,11,FALSE)=E445,1,0)</f>
        <v>0</v>
      </c>
      <c r="AK445" s="1">
        <f t="shared" si="38"/>
        <v>0</v>
      </c>
      <c r="AL445" s="1">
        <f t="shared" si="39"/>
        <v>1</v>
      </c>
      <c r="AM445" s="1">
        <f t="shared" si="40"/>
        <v>-4200</v>
      </c>
      <c r="AN445" s="1">
        <f t="shared" si="41"/>
        <v>5700</v>
      </c>
      <c r="AO445" s="1">
        <f t="shared" si="36"/>
        <v>1</v>
      </c>
      <c r="AP445" s="1">
        <f t="shared" si="37"/>
        <v>0</v>
      </c>
      <c r="AQ445" s="1">
        <f>IF(IF(Y445&gt;AA445,VLOOKUP(A445,General!B:AT,11,FALSE),VLOOKUP(A445,General!B:AT,12,FALSE))=AI445,1,0)</f>
        <v>1</v>
      </c>
      <c r="AR445" s="1">
        <f>IF(VLOOKUP(A445,General!B:AT,11,FALSE)=E445,Y445-AA445,AA445-Y445)</f>
        <v>4200</v>
      </c>
      <c r="AS445" s="1">
        <f>IF(IF(Z445&gt;AB445,VLOOKUP(A445,General!B:AT,11,FALSE),VLOOKUP(A445,General!B:AT,12,FALSE))=AI445,1,0)</f>
        <v>0</v>
      </c>
      <c r="AT445" s="1">
        <f>IF(VLOOKUP(A445,General!B:AT,11,FALSE)=E445,Z445-AB445,AB445-Z445)</f>
        <v>-5700</v>
      </c>
    </row>
    <row r="446" spans="1:46" ht="15" customHeight="1" x14ac:dyDescent="0.2">
      <c r="A446" s="1" t="s">
        <v>340</v>
      </c>
      <c r="B446" s="1">
        <v>15</v>
      </c>
      <c r="C446" s="1">
        <v>215452</v>
      </c>
      <c r="D446" s="1">
        <v>191.516357421875</v>
      </c>
      <c r="E446" s="1" t="s">
        <v>76</v>
      </c>
      <c r="F446" s="1" t="s">
        <v>319</v>
      </c>
      <c r="G446" s="1" t="s">
        <v>324</v>
      </c>
      <c r="H446" s="1" t="s">
        <v>322</v>
      </c>
      <c r="K446" s="1">
        <v>7</v>
      </c>
      <c r="L446" s="1">
        <v>3</v>
      </c>
      <c r="M446" s="1">
        <v>2</v>
      </c>
      <c r="N446" s="1">
        <v>0</v>
      </c>
      <c r="O446" s="1">
        <v>0</v>
      </c>
      <c r="P446" s="1">
        <v>0</v>
      </c>
      <c r="Q446" s="1">
        <v>1</v>
      </c>
      <c r="R446" s="1">
        <v>0</v>
      </c>
      <c r="S446" s="1">
        <v>117.4</v>
      </c>
      <c r="T446" s="1">
        <v>1057</v>
      </c>
      <c r="U446" s="1">
        <v>117</v>
      </c>
      <c r="V446" s="1">
        <v>0</v>
      </c>
      <c r="W446" s="1">
        <v>0</v>
      </c>
      <c r="X446" s="1">
        <v>0</v>
      </c>
      <c r="Y446" s="1">
        <v>17150</v>
      </c>
      <c r="Z446" s="1">
        <v>17500</v>
      </c>
      <c r="AA446" s="1">
        <v>20300</v>
      </c>
      <c r="AB446" s="1">
        <v>27400</v>
      </c>
      <c r="AC446" s="1">
        <v>6</v>
      </c>
      <c r="AD446" s="1">
        <v>7</v>
      </c>
      <c r="AE446" s="1">
        <v>4</v>
      </c>
      <c r="AF446" s="1">
        <v>1</v>
      </c>
      <c r="AG446" s="1">
        <v>3</v>
      </c>
      <c r="AH446" s="1">
        <v>0</v>
      </c>
      <c r="AI446" s="30" t="str">
        <f>VLOOKUP(A446,General!B:AT,19,FALSE)</f>
        <v>Virtus.Pro</v>
      </c>
      <c r="AJ446" s="1">
        <f>IF(VLOOKUP(A446,General!B:AT,11,FALSE)=E446,1,0)</f>
        <v>0</v>
      </c>
      <c r="AK446" s="1">
        <f t="shared" si="38"/>
        <v>0</v>
      </c>
      <c r="AL446" s="1">
        <f t="shared" si="39"/>
        <v>0</v>
      </c>
      <c r="AM446" s="1">
        <f t="shared" si="40"/>
        <v>-3150</v>
      </c>
      <c r="AN446" s="1">
        <f t="shared" si="41"/>
        <v>-9900</v>
      </c>
      <c r="AO446" s="1">
        <f t="shared" si="36"/>
        <v>1</v>
      </c>
      <c r="AP446" s="1">
        <f t="shared" si="37"/>
        <v>0</v>
      </c>
      <c r="AQ446" s="1">
        <f>IF(IF(Y446&gt;AA446,VLOOKUP(A446,General!B:AT,11,FALSE),VLOOKUP(A446,General!B:AT,12,FALSE))=AI446,1,0)</f>
        <v>1</v>
      </c>
      <c r="AR446" s="1">
        <f>IF(VLOOKUP(A446,General!B:AT,11,FALSE)=E446,Y446-AA446,AA446-Y446)</f>
        <v>3150</v>
      </c>
      <c r="AS446" s="1">
        <f>IF(IF(Z446&gt;AB446,VLOOKUP(A446,General!B:AT,11,FALSE),VLOOKUP(A446,General!B:AT,12,FALSE))=AI446,1,0)</f>
        <v>1</v>
      </c>
      <c r="AT446" s="1">
        <f>IF(VLOOKUP(A446,General!B:AT,11,FALSE)=E446,Z446-AB446,AB446-Z446)</f>
        <v>9900</v>
      </c>
    </row>
    <row r="447" spans="1:46" x14ac:dyDescent="0.2">
      <c r="A447" s="1" t="s">
        <v>340</v>
      </c>
      <c r="B447" s="1">
        <v>16</v>
      </c>
      <c r="C447" s="1">
        <v>239953</v>
      </c>
      <c r="D447" s="1">
        <v>162.99670410156301</v>
      </c>
      <c r="E447" s="1" t="s">
        <v>51</v>
      </c>
      <c r="F447" s="1" t="s">
        <v>319</v>
      </c>
      <c r="G447" s="1" t="s">
        <v>324</v>
      </c>
      <c r="H447" s="1" t="s">
        <v>317</v>
      </c>
      <c r="K447" s="1">
        <v>5</v>
      </c>
      <c r="L447" s="1">
        <v>2</v>
      </c>
      <c r="M447" s="1">
        <v>0</v>
      </c>
      <c r="N447" s="1">
        <v>1</v>
      </c>
      <c r="O447" s="1">
        <v>0</v>
      </c>
      <c r="P447" s="1">
        <v>0</v>
      </c>
      <c r="Q447" s="1">
        <v>0</v>
      </c>
      <c r="R447" s="1">
        <v>0</v>
      </c>
      <c r="S447" s="1">
        <v>97.4</v>
      </c>
      <c r="T447" s="1">
        <v>846</v>
      </c>
      <c r="U447" s="1">
        <v>128</v>
      </c>
      <c r="V447" s="1">
        <v>0</v>
      </c>
      <c r="W447" s="1">
        <v>1</v>
      </c>
      <c r="X447" s="1">
        <v>0</v>
      </c>
      <c r="Y447" s="1">
        <v>4000</v>
      </c>
      <c r="Z447" s="1">
        <v>4350</v>
      </c>
      <c r="AA447" s="1">
        <v>4000</v>
      </c>
      <c r="AB447" s="1">
        <v>4600</v>
      </c>
      <c r="AC447" s="1">
        <v>3</v>
      </c>
      <c r="AD447" s="1">
        <v>3</v>
      </c>
      <c r="AE447" s="1">
        <v>1</v>
      </c>
      <c r="AF447" s="1">
        <v>3</v>
      </c>
      <c r="AG447" s="1">
        <v>0</v>
      </c>
      <c r="AH447" s="1">
        <v>0</v>
      </c>
      <c r="AI447" s="30" t="str">
        <f>VLOOKUP(A447,General!B:AT,19,FALSE)</f>
        <v>Virtus.Pro</v>
      </c>
      <c r="AJ447" s="1">
        <f>IF(VLOOKUP(A447,General!B:AT,11,FALSE)=E447,1,0)</f>
        <v>1</v>
      </c>
      <c r="AK447" s="1">
        <f t="shared" si="38"/>
        <v>0</v>
      </c>
      <c r="AL447" s="1">
        <f t="shared" si="39"/>
        <v>0</v>
      </c>
      <c r="AM447" s="1">
        <f t="shared" si="40"/>
        <v>0</v>
      </c>
      <c r="AN447" s="1">
        <f t="shared" si="41"/>
        <v>-250</v>
      </c>
      <c r="AO447" s="1">
        <f t="shared" si="36"/>
        <v>0</v>
      </c>
      <c r="AP447" s="1">
        <f t="shared" si="37"/>
        <v>0</v>
      </c>
      <c r="AQ447" s="1">
        <f>IF(IF(Y447&gt;AA447,VLOOKUP(A447,General!B:AT,11,FALSE),VLOOKUP(A447,General!B:AT,12,FALSE))=AI447,1,0)</f>
        <v>1</v>
      </c>
      <c r="AR447" s="1">
        <f>IF(VLOOKUP(A447,General!B:AT,11,FALSE)=E447,Y447-AA447,AA447-Y447)</f>
        <v>0</v>
      </c>
      <c r="AS447" s="1">
        <f>IF(IF(Z447&gt;AB447,VLOOKUP(A447,General!B:AT,11,FALSE),VLOOKUP(A447,General!B:AT,12,FALSE))=AI447,1,0)</f>
        <v>1</v>
      </c>
      <c r="AT447" s="1">
        <f>IF(VLOOKUP(A447,General!B:AT,11,FALSE)=E447,Z447-AB447,AB447-Z447)</f>
        <v>-250</v>
      </c>
    </row>
    <row r="448" spans="1:46" ht="15" customHeight="1" x14ac:dyDescent="0.2">
      <c r="A448" s="1" t="s">
        <v>340</v>
      </c>
      <c r="B448" s="1">
        <v>17</v>
      </c>
      <c r="C448" s="1">
        <v>260812</v>
      </c>
      <c r="D448" s="1">
        <v>108.007080078125</v>
      </c>
      <c r="E448" s="1" t="s">
        <v>51</v>
      </c>
      <c r="F448" s="1" t="s">
        <v>319</v>
      </c>
      <c r="G448" s="1" t="s">
        <v>324</v>
      </c>
      <c r="H448" s="1" t="s">
        <v>320</v>
      </c>
      <c r="I448" s="1" t="s">
        <v>319</v>
      </c>
      <c r="J448" s="1" t="s">
        <v>51</v>
      </c>
      <c r="K448" s="1">
        <v>6</v>
      </c>
      <c r="L448" s="1">
        <v>2</v>
      </c>
      <c r="M448" s="1">
        <v>2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76.2</v>
      </c>
      <c r="T448" s="1">
        <v>758</v>
      </c>
      <c r="U448" s="1">
        <v>4</v>
      </c>
      <c r="V448" s="1">
        <v>0</v>
      </c>
      <c r="W448" s="1">
        <v>1</v>
      </c>
      <c r="X448" s="1">
        <v>0</v>
      </c>
      <c r="Y448" s="1">
        <v>7400</v>
      </c>
      <c r="Z448" s="1">
        <v>18450</v>
      </c>
      <c r="AA448" s="1">
        <v>18700</v>
      </c>
      <c r="AB448" s="1">
        <v>3100</v>
      </c>
      <c r="AC448" s="1">
        <v>2</v>
      </c>
      <c r="AD448" s="1">
        <v>3</v>
      </c>
      <c r="AE448" s="1">
        <v>4</v>
      </c>
      <c r="AF448" s="1">
        <v>0</v>
      </c>
      <c r="AG448" s="1">
        <v>1</v>
      </c>
      <c r="AH448" s="1">
        <v>0</v>
      </c>
      <c r="AI448" s="30" t="str">
        <f>VLOOKUP(A448,General!B:AT,19,FALSE)</f>
        <v>Virtus.Pro</v>
      </c>
      <c r="AJ448" s="1">
        <f>IF(VLOOKUP(A448,General!B:AT,11,FALSE)=E448,1,0)</f>
        <v>1</v>
      </c>
      <c r="AK448" s="1">
        <f t="shared" si="38"/>
        <v>0</v>
      </c>
      <c r="AL448" s="1">
        <f t="shared" si="39"/>
        <v>1</v>
      </c>
      <c r="AM448" s="1">
        <f t="shared" si="40"/>
        <v>-11300</v>
      </c>
      <c r="AN448" s="1">
        <f t="shared" si="41"/>
        <v>15350</v>
      </c>
      <c r="AO448" s="1">
        <f t="shared" si="36"/>
        <v>0</v>
      </c>
      <c r="AP448" s="1">
        <f t="shared" si="37"/>
        <v>0</v>
      </c>
      <c r="AQ448" s="1">
        <f>IF(IF(Y448&gt;AA448,VLOOKUP(A448,General!B:AT,11,FALSE),VLOOKUP(A448,General!B:AT,12,FALSE))=AI448,1,0)</f>
        <v>1</v>
      </c>
      <c r="AR448" s="1">
        <f>IF(VLOOKUP(A448,General!B:AT,11,FALSE)=E448,Y448-AA448,AA448-Y448)</f>
        <v>-11300</v>
      </c>
      <c r="AS448" s="1">
        <f>IF(IF(Z448&gt;AB448,VLOOKUP(A448,General!B:AT,11,FALSE),VLOOKUP(A448,General!B:AT,12,FALSE))=AI448,1,0)</f>
        <v>0</v>
      </c>
      <c r="AT448" s="1">
        <f>IF(VLOOKUP(A448,General!B:AT,11,FALSE)=E448,Z448-AB448,AB448-Z448)</f>
        <v>15350</v>
      </c>
    </row>
    <row r="449" spans="1:46" ht="15" customHeight="1" x14ac:dyDescent="0.2">
      <c r="A449" s="1" t="s">
        <v>340</v>
      </c>
      <c r="B449" s="1">
        <v>18</v>
      </c>
      <c r="C449" s="1">
        <v>274642</v>
      </c>
      <c r="D449" s="1">
        <v>107.608154296875</v>
      </c>
      <c r="E449" s="1" t="s">
        <v>51</v>
      </c>
      <c r="F449" s="1" t="s">
        <v>319</v>
      </c>
      <c r="G449" s="1" t="s">
        <v>324</v>
      </c>
      <c r="H449" s="1" t="s">
        <v>320</v>
      </c>
      <c r="I449" s="1" t="s">
        <v>319</v>
      </c>
      <c r="J449" s="1" t="s">
        <v>51</v>
      </c>
      <c r="K449" s="1">
        <v>8</v>
      </c>
      <c r="L449" s="1">
        <v>4</v>
      </c>
      <c r="M449" s="1">
        <v>2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120.8</v>
      </c>
      <c r="T449" s="1">
        <v>1055</v>
      </c>
      <c r="U449" s="1">
        <v>153</v>
      </c>
      <c r="V449" s="1">
        <v>1</v>
      </c>
      <c r="W449" s="1">
        <v>1</v>
      </c>
      <c r="X449" s="1">
        <v>0</v>
      </c>
      <c r="Y449" s="1">
        <v>14300</v>
      </c>
      <c r="Z449" s="1">
        <v>20000</v>
      </c>
      <c r="AA449" s="1">
        <v>19900</v>
      </c>
      <c r="AB449" s="1">
        <v>1800</v>
      </c>
      <c r="AC449" s="1">
        <v>4</v>
      </c>
      <c r="AD449" s="1">
        <v>4</v>
      </c>
      <c r="AE449" s="1">
        <v>2</v>
      </c>
      <c r="AF449" s="1">
        <v>0</v>
      </c>
      <c r="AG449" s="1">
        <v>5</v>
      </c>
      <c r="AH449" s="1">
        <v>0</v>
      </c>
      <c r="AI449" s="30" t="str">
        <f>VLOOKUP(A449,General!B:AT,19,FALSE)</f>
        <v>Virtus.Pro</v>
      </c>
      <c r="AJ449" s="1">
        <f>IF(VLOOKUP(A449,General!B:AT,11,FALSE)=E449,1,0)</f>
        <v>1</v>
      </c>
      <c r="AK449" s="1">
        <f t="shared" si="38"/>
        <v>0</v>
      </c>
      <c r="AL449" s="1">
        <f t="shared" si="39"/>
        <v>1</v>
      </c>
      <c r="AM449" s="1">
        <f t="shared" si="40"/>
        <v>-5600</v>
      </c>
      <c r="AN449" s="1">
        <f t="shared" si="41"/>
        <v>18200</v>
      </c>
      <c r="AO449" s="1">
        <f t="shared" si="36"/>
        <v>0</v>
      </c>
      <c r="AP449" s="1">
        <f t="shared" si="37"/>
        <v>0</v>
      </c>
      <c r="AQ449" s="1">
        <f>IF(IF(Y449&gt;AA449,VLOOKUP(A449,General!B:AT,11,FALSE),VLOOKUP(A449,General!B:AT,12,FALSE))=AI449,1,0)</f>
        <v>1</v>
      </c>
      <c r="AR449" s="1">
        <f>IF(VLOOKUP(A449,General!B:AT,11,FALSE)=E449,Y449-AA449,AA449-Y449)</f>
        <v>-5600</v>
      </c>
      <c r="AS449" s="1">
        <f>IF(IF(Z449&gt;AB449,VLOOKUP(A449,General!B:AT,11,FALSE),VLOOKUP(A449,General!B:AT,12,FALSE))=AI449,1,0)</f>
        <v>0</v>
      </c>
      <c r="AT449" s="1">
        <f>IF(VLOOKUP(A449,General!B:AT,11,FALSE)=E449,Z449-AB449,AB449-Z449)</f>
        <v>18200</v>
      </c>
    </row>
    <row r="450" spans="1:46" ht="15" customHeight="1" x14ac:dyDescent="0.2">
      <c r="A450" s="1" t="s">
        <v>340</v>
      </c>
      <c r="B450" s="1">
        <v>19</v>
      </c>
      <c r="C450" s="1">
        <v>288422</v>
      </c>
      <c r="D450" s="1">
        <v>170.296875</v>
      </c>
      <c r="E450" s="1" t="s">
        <v>76</v>
      </c>
      <c r="F450" s="1" t="s">
        <v>315</v>
      </c>
      <c r="G450" s="1" t="s">
        <v>321</v>
      </c>
      <c r="H450" s="1" t="s">
        <v>322</v>
      </c>
      <c r="K450" s="1">
        <v>9</v>
      </c>
      <c r="L450" s="1">
        <v>4</v>
      </c>
      <c r="M450" s="1">
        <v>1</v>
      </c>
      <c r="N450" s="1">
        <v>1</v>
      </c>
      <c r="O450" s="1">
        <v>0</v>
      </c>
      <c r="P450" s="1">
        <v>0</v>
      </c>
      <c r="Q450" s="1">
        <v>0</v>
      </c>
      <c r="R450" s="1">
        <v>0</v>
      </c>
      <c r="S450" s="1">
        <v>149.5</v>
      </c>
      <c r="T450" s="1">
        <v>1358</v>
      </c>
      <c r="U450" s="1">
        <v>137</v>
      </c>
      <c r="V450" s="1">
        <v>0</v>
      </c>
      <c r="W450" s="1">
        <v>1</v>
      </c>
      <c r="X450" s="1">
        <v>1</v>
      </c>
      <c r="Y450" s="1">
        <v>25800</v>
      </c>
      <c r="Z450" s="1">
        <v>27350</v>
      </c>
      <c r="AA450" s="1">
        <v>33250</v>
      </c>
      <c r="AB450" s="1">
        <v>26600</v>
      </c>
      <c r="AC450" s="1">
        <v>10</v>
      </c>
      <c r="AD450" s="1">
        <v>9</v>
      </c>
      <c r="AE450" s="1">
        <v>5</v>
      </c>
      <c r="AF450" s="1">
        <v>0</v>
      </c>
      <c r="AG450" s="1">
        <v>4</v>
      </c>
      <c r="AH450" s="1">
        <v>1</v>
      </c>
      <c r="AI450" s="30" t="str">
        <f>VLOOKUP(A450,General!B:AT,19,FALSE)</f>
        <v>Virtus.Pro</v>
      </c>
      <c r="AJ450" s="1">
        <f>IF(VLOOKUP(A450,General!B:AT,11,FALSE)=E450,1,0)</f>
        <v>0</v>
      </c>
      <c r="AK450" s="1">
        <f t="shared" si="38"/>
        <v>0</v>
      </c>
      <c r="AL450" s="1">
        <f t="shared" si="39"/>
        <v>1</v>
      </c>
      <c r="AM450" s="1">
        <f t="shared" si="40"/>
        <v>-7450</v>
      </c>
      <c r="AN450" s="1">
        <f t="shared" si="41"/>
        <v>750</v>
      </c>
      <c r="AO450" s="1">
        <f t="shared" ref="AO450:AO513" si="42">IF(AI450=E450,1,0)</f>
        <v>1</v>
      </c>
      <c r="AP450" s="1">
        <f t="shared" ref="AP450:AP513" si="43">IF(F450="CT",1,0)</f>
        <v>1</v>
      </c>
      <c r="AQ450" s="1">
        <f>IF(IF(Y450&gt;AA450,VLOOKUP(A450,General!B:AT,11,FALSE),VLOOKUP(A450,General!B:AT,12,FALSE))=AI450,1,0)</f>
        <v>1</v>
      </c>
      <c r="AR450" s="1">
        <f>IF(VLOOKUP(A450,General!B:AT,11,FALSE)=E450,Y450-AA450,AA450-Y450)</f>
        <v>7450</v>
      </c>
      <c r="AS450" s="1">
        <f>IF(IF(Z450&gt;AB450,VLOOKUP(A450,General!B:AT,11,FALSE),VLOOKUP(A450,General!B:AT,12,FALSE))=AI450,1,0)</f>
        <v>0</v>
      </c>
      <c r="AT450" s="1">
        <f>IF(VLOOKUP(A450,General!B:AT,11,FALSE)=E450,Z450-AB450,AB450-Z450)</f>
        <v>-750</v>
      </c>
    </row>
    <row r="451" spans="1:46" ht="15" customHeight="1" x14ac:dyDescent="0.2">
      <c r="A451" s="1" t="s">
        <v>340</v>
      </c>
      <c r="B451" s="1">
        <v>20</v>
      </c>
      <c r="C451" s="1">
        <v>310213</v>
      </c>
      <c r="D451" s="1">
        <v>92.68701171875</v>
      </c>
      <c r="E451" s="1" t="s">
        <v>51</v>
      </c>
      <c r="F451" s="1" t="s">
        <v>319</v>
      </c>
      <c r="G451" s="1" t="s">
        <v>324</v>
      </c>
      <c r="H451" s="1" t="s">
        <v>322</v>
      </c>
      <c r="K451" s="1">
        <v>7</v>
      </c>
      <c r="L451" s="1">
        <v>3</v>
      </c>
      <c r="M451" s="1">
        <v>2</v>
      </c>
      <c r="N451" s="1">
        <v>0</v>
      </c>
      <c r="O451" s="1">
        <v>0</v>
      </c>
      <c r="P451" s="1">
        <v>0</v>
      </c>
      <c r="Q451" s="1">
        <v>1</v>
      </c>
      <c r="R451" s="1">
        <v>0</v>
      </c>
      <c r="S451" s="1">
        <v>95.7</v>
      </c>
      <c r="T451" s="1">
        <v>849</v>
      </c>
      <c r="U451" s="1">
        <v>108</v>
      </c>
      <c r="V451" s="1">
        <v>0</v>
      </c>
      <c r="W451" s="1">
        <v>1</v>
      </c>
      <c r="X451" s="1">
        <v>0</v>
      </c>
      <c r="Y451" s="1">
        <v>19300</v>
      </c>
      <c r="Z451" s="1">
        <v>20500</v>
      </c>
      <c r="AA451" s="1">
        <v>21600</v>
      </c>
      <c r="AB451" s="1">
        <v>24900</v>
      </c>
      <c r="AC451" s="1">
        <v>9</v>
      </c>
      <c r="AD451" s="1">
        <v>8</v>
      </c>
      <c r="AE451" s="1">
        <v>3</v>
      </c>
      <c r="AF451" s="1">
        <v>0</v>
      </c>
      <c r="AG451" s="1">
        <v>1</v>
      </c>
      <c r="AH451" s="1">
        <v>1</v>
      </c>
      <c r="AI451" s="30" t="str">
        <f>VLOOKUP(A451,General!B:AT,19,FALSE)</f>
        <v>Virtus.Pro</v>
      </c>
      <c r="AJ451" s="1">
        <f>IF(VLOOKUP(A451,General!B:AT,11,FALSE)=E451,1,0)</f>
        <v>1</v>
      </c>
      <c r="AK451" s="1">
        <f t="shared" ref="AK451:AK514" si="44">IF(Y451&gt;AA451,1,0)</f>
        <v>0</v>
      </c>
      <c r="AL451" s="1">
        <f t="shared" ref="AL451:AL514" si="45">IF(Z451&gt;AB451,1,0)</f>
        <v>0</v>
      </c>
      <c r="AM451" s="1">
        <f t="shared" ref="AM451:AM514" si="46">Y451-AA451</f>
        <v>-2300</v>
      </c>
      <c r="AN451" s="1">
        <f t="shared" ref="AN451:AN514" si="47">Z451-AB451</f>
        <v>-4400</v>
      </c>
      <c r="AO451" s="1">
        <f t="shared" si="42"/>
        <v>0</v>
      </c>
      <c r="AP451" s="1">
        <f t="shared" si="43"/>
        <v>0</v>
      </c>
      <c r="AQ451" s="1">
        <f>IF(IF(Y451&gt;AA451,VLOOKUP(A451,General!B:AT,11,FALSE),VLOOKUP(A451,General!B:AT,12,FALSE))=AI451,1,0)</f>
        <v>1</v>
      </c>
      <c r="AR451" s="1">
        <f>IF(VLOOKUP(A451,General!B:AT,11,FALSE)=E451,Y451-AA451,AA451-Y451)</f>
        <v>-2300</v>
      </c>
      <c r="AS451" s="1">
        <f>IF(IF(Z451&gt;AB451,VLOOKUP(A451,General!B:AT,11,FALSE),VLOOKUP(A451,General!B:AT,12,FALSE))=AI451,1,0)</f>
        <v>1</v>
      </c>
      <c r="AT451" s="1">
        <f>IF(VLOOKUP(A451,General!B:AT,11,FALSE)=E451,Z451-AB451,AB451-Z451)</f>
        <v>-4400</v>
      </c>
    </row>
    <row r="452" spans="1:46" ht="15" customHeight="1" x14ac:dyDescent="0.2">
      <c r="A452" s="1" t="s">
        <v>340</v>
      </c>
      <c r="B452" s="1">
        <v>21</v>
      </c>
      <c r="C452" s="1">
        <v>322083</v>
      </c>
      <c r="D452" s="1">
        <v>80.04296875</v>
      </c>
      <c r="E452" s="1" t="s">
        <v>51</v>
      </c>
      <c r="F452" s="1" t="s">
        <v>319</v>
      </c>
      <c r="G452" s="1" t="s">
        <v>324</v>
      </c>
      <c r="H452" s="1" t="s">
        <v>320</v>
      </c>
      <c r="I452" s="1" t="s">
        <v>319</v>
      </c>
      <c r="J452" s="1" t="s">
        <v>51</v>
      </c>
      <c r="K452" s="1">
        <v>6</v>
      </c>
      <c r="L452" s="1">
        <v>4</v>
      </c>
      <c r="M452" s="1">
        <v>1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86.5</v>
      </c>
      <c r="T452" s="1">
        <v>826</v>
      </c>
      <c r="U452" s="1">
        <v>36</v>
      </c>
      <c r="V452" s="1">
        <v>0</v>
      </c>
      <c r="W452" s="1">
        <v>1</v>
      </c>
      <c r="X452" s="1">
        <v>0</v>
      </c>
      <c r="Y452" s="1">
        <v>9150</v>
      </c>
      <c r="Z452" s="1">
        <v>25750</v>
      </c>
      <c r="AA452" s="1">
        <v>19950</v>
      </c>
      <c r="AB452" s="1">
        <v>2000</v>
      </c>
      <c r="AC452" s="1">
        <v>4</v>
      </c>
      <c r="AD452" s="1">
        <v>3</v>
      </c>
      <c r="AE452" s="1">
        <v>2</v>
      </c>
      <c r="AF452" s="1">
        <v>0</v>
      </c>
      <c r="AG452" s="1">
        <v>2</v>
      </c>
      <c r="AH452" s="1">
        <v>0</v>
      </c>
      <c r="AI452" s="30" t="str">
        <f>VLOOKUP(A452,General!B:AT,19,FALSE)</f>
        <v>Virtus.Pro</v>
      </c>
      <c r="AJ452" s="1">
        <f>IF(VLOOKUP(A452,General!B:AT,11,FALSE)=E452,1,0)</f>
        <v>1</v>
      </c>
      <c r="AK452" s="1">
        <f t="shared" si="44"/>
        <v>0</v>
      </c>
      <c r="AL452" s="1">
        <f t="shared" si="45"/>
        <v>1</v>
      </c>
      <c r="AM452" s="1">
        <f t="shared" si="46"/>
        <v>-10800</v>
      </c>
      <c r="AN452" s="1">
        <f t="shared" si="47"/>
        <v>23750</v>
      </c>
      <c r="AO452" s="1">
        <f t="shared" si="42"/>
        <v>0</v>
      </c>
      <c r="AP452" s="1">
        <f t="shared" si="43"/>
        <v>0</v>
      </c>
      <c r="AQ452" s="1">
        <f>IF(IF(Y452&gt;AA452,VLOOKUP(A452,General!B:AT,11,FALSE),VLOOKUP(A452,General!B:AT,12,FALSE))=AI452,1,0)</f>
        <v>1</v>
      </c>
      <c r="AR452" s="1">
        <f>IF(VLOOKUP(A452,General!B:AT,11,FALSE)=E452,Y452-AA452,AA452-Y452)</f>
        <v>-10800</v>
      </c>
      <c r="AS452" s="1">
        <f>IF(IF(Z452&gt;AB452,VLOOKUP(A452,General!B:AT,11,FALSE),VLOOKUP(A452,General!B:AT,12,FALSE))=AI452,1,0)</f>
        <v>0</v>
      </c>
      <c r="AT452" s="1">
        <f>IF(VLOOKUP(A452,General!B:AT,11,FALSE)=E452,Z452-AB452,AB452-Z452)</f>
        <v>23750</v>
      </c>
    </row>
    <row r="453" spans="1:46" ht="15" customHeight="1" x14ac:dyDescent="0.2">
      <c r="A453" s="1" t="s">
        <v>340</v>
      </c>
      <c r="B453" s="1">
        <v>22</v>
      </c>
      <c r="C453" s="1">
        <v>332336</v>
      </c>
      <c r="D453" s="1">
        <v>52.681396484375</v>
      </c>
      <c r="E453" s="1" t="s">
        <v>51</v>
      </c>
      <c r="F453" s="1" t="s">
        <v>319</v>
      </c>
      <c r="G453" s="1" t="s">
        <v>324</v>
      </c>
      <c r="H453" s="1" t="s">
        <v>320</v>
      </c>
      <c r="I453" s="1" t="s">
        <v>319</v>
      </c>
      <c r="J453" s="1" t="s">
        <v>51</v>
      </c>
      <c r="K453" s="1">
        <v>7</v>
      </c>
      <c r="L453" s="1">
        <v>5</v>
      </c>
      <c r="M453" s="1">
        <v>1</v>
      </c>
      <c r="N453" s="1">
        <v>0</v>
      </c>
      <c r="O453" s="1">
        <v>0</v>
      </c>
      <c r="P453" s="1">
        <v>0</v>
      </c>
      <c r="Q453" s="1">
        <v>3</v>
      </c>
      <c r="R453" s="1">
        <v>0</v>
      </c>
      <c r="S453" s="1">
        <v>99.1</v>
      </c>
      <c r="T453" s="1">
        <v>967</v>
      </c>
      <c r="U453" s="1">
        <v>24</v>
      </c>
      <c r="V453" s="1">
        <v>0</v>
      </c>
      <c r="W453" s="1">
        <v>0</v>
      </c>
      <c r="X453" s="1">
        <v>0</v>
      </c>
      <c r="Y453" s="1">
        <v>16950</v>
      </c>
      <c r="Z453" s="1">
        <v>27850</v>
      </c>
      <c r="AA453" s="1">
        <v>27400</v>
      </c>
      <c r="AB453" s="1">
        <v>2400</v>
      </c>
      <c r="AC453" s="1">
        <v>2</v>
      </c>
      <c r="AD453" s="1">
        <v>2</v>
      </c>
      <c r="AE453" s="1">
        <v>2</v>
      </c>
      <c r="AF453" s="1">
        <v>0</v>
      </c>
      <c r="AG453" s="1">
        <v>2</v>
      </c>
      <c r="AH453" s="1">
        <v>0</v>
      </c>
      <c r="AI453" s="30" t="str">
        <f>VLOOKUP(A453,General!B:AT,19,FALSE)</f>
        <v>Virtus.Pro</v>
      </c>
      <c r="AJ453" s="1">
        <f>IF(VLOOKUP(A453,General!B:AT,11,FALSE)=E453,1,0)</f>
        <v>1</v>
      </c>
      <c r="AK453" s="1">
        <f t="shared" si="44"/>
        <v>0</v>
      </c>
      <c r="AL453" s="1">
        <f t="shared" si="45"/>
        <v>1</v>
      </c>
      <c r="AM453" s="1">
        <f t="shared" si="46"/>
        <v>-10450</v>
      </c>
      <c r="AN453" s="1">
        <f t="shared" si="47"/>
        <v>25450</v>
      </c>
      <c r="AO453" s="1">
        <f t="shared" si="42"/>
        <v>0</v>
      </c>
      <c r="AP453" s="1">
        <f t="shared" si="43"/>
        <v>0</v>
      </c>
      <c r="AQ453" s="1">
        <f>IF(IF(Y453&gt;AA453,VLOOKUP(A453,General!B:AT,11,FALSE),VLOOKUP(A453,General!B:AT,12,FALSE))=AI453,1,0)</f>
        <v>1</v>
      </c>
      <c r="AR453" s="1">
        <f>IF(VLOOKUP(A453,General!B:AT,11,FALSE)=E453,Y453-AA453,AA453-Y453)</f>
        <v>-10450</v>
      </c>
      <c r="AS453" s="1">
        <f>IF(IF(Z453&gt;AB453,VLOOKUP(A453,General!B:AT,11,FALSE),VLOOKUP(A453,General!B:AT,12,FALSE))=AI453,1,0)</f>
        <v>0</v>
      </c>
      <c r="AT453" s="1">
        <f>IF(VLOOKUP(A453,General!B:AT,11,FALSE)=E453,Z453-AB453,AB453-Z453)</f>
        <v>25450</v>
      </c>
    </row>
    <row r="454" spans="1:46" ht="15" customHeight="1" x14ac:dyDescent="0.2">
      <c r="A454" s="1" t="s">
        <v>340</v>
      </c>
      <c r="B454" s="1">
        <v>23</v>
      </c>
      <c r="C454" s="1">
        <v>339091</v>
      </c>
      <c r="D454" s="1">
        <v>172.518798828125</v>
      </c>
      <c r="E454" s="1" t="s">
        <v>51</v>
      </c>
      <c r="F454" s="1" t="s">
        <v>319</v>
      </c>
      <c r="G454" s="1" t="s">
        <v>324</v>
      </c>
      <c r="H454" s="1" t="s">
        <v>322</v>
      </c>
      <c r="K454" s="1">
        <v>7</v>
      </c>
      <c r="L454" s="1">
        <v>1</v>
      </c>
      <c r="M454" s="1">
        <v>3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131.19999999999999</v>
      </c>
      <c r="T454" s="1">
        <v>1196</v>
      </c>
      <c r="U454" s="1">
        <v>110</v>
      </c>
      <c r="V454" s="1">
        <v>1</v>
      </c>
      <c r="W454" s="1">
        <v>1</v>
      </c>
      <c r="X454" s="1">
        <v>0</v>
      </c>
      <c r="Y454" s="1">
        <v>26950</v>
      </c>
      <c r="Z454" s="1">
        <v>27450</v>
      </c>
      <c r="AA454" s="1">
        <v>36850</v>
      </c>
      <c r="AB454" s="1">
        <v>27350</v>
      </c>
      <c r="AC454" s="1">
        <v>10</v>
      </c>
      <c r="AD454" s="1">
        <v>8</v>
      </c>
      <c r="AE454" s="1">
        <v>5</v>
      </c>
      <c r="AF454" s="1">
        <v>0</v>
      </c>
      <c r="AG454" s="1">
        <v>5</v>
      </c>
      <c r="AH454" s="1">
        <v>3</v>
      </c>
      <c r="AI454" s="30" t="str">
        <f>VLOOKUP(A454,General!B:AT,19,FALSE)</f>
        <v>Virtus.Pro</v>
      </c>
      <c r="AJ454" s="1">
        <f>IF(VLOOKUP(A454,General!B:AT,11,FALSE)=E454,1,0)</f>
        <v>1</v>
      </c>
      <c r="AK454" s="1">
        <f t="shared" si="44"/>
        <v>0</v>
      </c>
      <c r="AL454" s="1">
        <f t="shared" si="45"/>
        <v>1</v>
      </c>
      <c r="AM454" s="1">
        <f t="shared" si="46"/>
        <v>-9900</v>
      </c>
      <c r="AN454" s="1">
        <f t="shared" si="47"/>
        <v>100</v>
      </c>
      <c r="AO454" s="1">
        <f t="shared" si="42"/>
        <v>0</v>
      </c>
      <c r="AP454" s="1">
        <f t="shared" si="43"/>
        <v>0</v>
      </c>
      <c r="AQ454" s="1">
        <f>IF(IF(Y454&gt;AA454,VLOOKUP(A454,General!B:AT,11,FALSE),VLOOKUP(A454,General!B:AT,12,FALSE))=AI454,1,0)</f>
        <v>1</v>
      </c>
      <c r="AR454" s="1">
        <f>IF(VLOOKUP(A454,General!B:AT,11,FALSE)=E454,Y454-AA454,AA454-Y454)</f>
        <v>-9900</v>
      </c>
      <c r="AS454" s="1">
        <f>IF(IF(Z454&gt;AB454,VLOOKUP(A454,General!B:AT,11,FALSE),VLOOKUP(A454,General!B:AT,12,FALSE))=AI454,1,0)</f>
        <v>0</v>
      </c>
      <c r="AT454" s="1">
        <f>IF(VLOOKUP(A454,General!B:AT,11,FALSE)=E454,Z454-AB454,AB454-Z454)</f>
        <v>100</v>
      </c>
    </row>
    <row r="455" spans="1:46" ht="15" customHeight="1" x14ac:dyDescent="0.2">
      <c r="A455" s="1" t="s">
        <v>340</v>
      </c>
      <c r="B455" s="1">
        <v>24</v>
      </c>
      <c r="C455" s="1">
        <v>361163</v>
      </c>
      <c r="D455" s="1">
        <v>221.60107421875</v>
      </c>
      <c r="E455" s="1" t="s">
        <v>51</v>
      </c>
      <c r="F455" s="1" t="s">
        <v>319</v>
      </c>
      <c r="G455" s="1" t="s">
        <v>324</v>
      </c>
      <c r="H455" s="1" t="s">
        <v>322</v>
      </c>
      <c r="K455" s="1">
        <v>7</v>
      </c>
      <c r="L455" s="1">
        <v>2</v>
      </c>
      <c r="M455" s="1">
        <v>1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128.30000000000001</v>
      </c>
      <c r="T455" s="1">
        <v>1121</v>
      </c>
      <c r="U455" s="1">
        <v>162</v>
      </c>
      <c r="V455" s="1">
        <v>0</v>
      </c>
      <c r="W455" s="1">
        <v>1</v>
      </c>
      <c r="X455" s="1">
        <v>0</v>
      </c>
      <c r="Y455" s="1">
        <v>16300</v>
      </c>
      <c r="Z455" s="1">
        <v>22800</v>
      </c>
      <c r="AA455" s="1">
        <v>44050</v>
      </c>
      <c r="AB455" s="1">
        <v>23650</v>
      </c>
      <c r="AC455" s="1">
        <v>10</v>
      </c>
      <c r="AD455" s="1">
        <v>6</v>
      </c>
      <c r="AE455" s="1">
        <v>5</v>
      </c>
      <c r="AF455" s="1">
        <v>1</v>
      </c>
      <c r="AG455" s="1">
        <v>5</v>
      </c>
      <c r="AH455" s="1">
        <v>2</v>
      </c>
      <c r="AI455" s="30" t="str">
        <f>VLOOKUP(A455,General!B:AT,19,FALSE)</f>
        <v>Virtus.Pro</v>
      </c>
      <c r="AJ455" s="1">
        <f>IF(VLOOKUP(A455,General!B:AT,11,FALSE)=E455,1,0)</f>
        <v>1</v>
      </c>
      <c r="AK455" s="1">
        <f t="shared" si="44"/>
        <v>0</v>
      </c>
      <c r="AL455" s="1">
        <f t="shared" si="45"/>
        <v>0</v>
      </c>
      <c r="AM455" s="1">
        <f t="shared" si="46"/>
        <v>-27750</v>
      </c>
      <c r="AN455" s="1">
        <f t="shared" si="47"/>
        <v>-850</v>
      </c>
      <c r="AO455" s="1">
        <f t="shared" si="42"/>
        <v>0</v>
      </c>
      <c r="AP455" s="1">
        <f t="shared" si="43"/>
        <v>0</v>
      </c>
      <c r="AQ455" s="1">
        <f>IF(IF(Y455&gt;AA455,VLOOKUP(A455,General!B:AT,11,FALSE),VLOOKUP(A455,General!B:AT,12,FALSE))=AI455,1,0)</f>
        <v>1</v>
      </c>
      <c r="AR455" s="1">
        <f>IF(VLOOKUP(A455,General!B:AT,11,FALSE)=E455,Y455-AA455,AA455-Y455)</f>
        <v>-27750</v>
      </c>
      <c r="AS455" s="1">
        <f>IF(IF(Z455&gt;AB455,VLOOKUP(A455,General!B:AT,11,FALSE),VLOOKUP(A455,General!B:AT,12,FALSE))=AI455,1,0)</f>
        <v>1</v>
      </c>
      <c r="AT455" s="1">
        <f>IF(VLOOKUP(A455,General!B:AT,11,FALSE)=E455,Z455-AB455,AB455-Z455)</f>
        <v>-850</v>
      </c>
    </row>
    <row r="456" spans="1:46" ht="15" customHeight="1" x14ac:dyDescent="0.2">
      <c r="A456" s="1" t="s">
        <v>340</v>
      </c>
      <c r="B456" s="1">
        <v>25</v>
      </c>
      <c r="C456" s="1">
        <v>389515</v>
      </c>
      <c r="D456" s="1">
        <v>77.4375</v>
      </c>
      <c r="E456" s="1" t="s">
        <v>51</v>
      </c>
      <c r="F456" s="1" t="s">
        <v>319</v>
      </c>
      <c r="G456" s="1" t="s">
        <v>324</v>
      </c>
      <c r="H456" s="1" t="s">
        <v>320</v>
      </c>
      <c r="I456" s="1" t="s">
        <v>319</v>
      </c>
      <c r="J456" s="1" t="s">
        <v>51</v>
      </c>
      <c r="K456" s="1">
        <v>7</v>
      </c>
      <c r="L456" s="1">
        <v>3</v>
      </c>
      <c r="M456" s="1">
        <v>2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89.9</v>
      </c>
      <c r="T456" s="1">
        <v>865</v>
      </c>
      <c r="U456" s="1">
        <v>34</v>
      </c>
      <c r="V456" s="1">
        <v>0</v>
      </c>
      <c r="W456" s="1">
        <v>0</v>
      </c>
      <c r="X456" s="1">
        <v>0</v>
      </c>
      <c r="Y456" s="1">
        <v>18050</v>
      </c>
      <c r="Z456" s="1">
        <v>27550</v>
      </c>
      <c r="AA456" s="1">
        <v>39550</v>
      </c>
      <c r="AB456" s="1">
        <v>3900</v>
      </c>
      <c r="AC456" s="1">
        <v>9</v>
      </c>
      <c r="AD456" s="1">
        <v>3</v>
      </c>
      <c r="AE456" s="1">
        <v>1</v>
      </c>
      <c r="AF456" s="1">
        <v>0</v>
      </c>
      <c r="AG456" s="1">
        <v>4</v>
      </c>
      <c r="AH456" s="1">
        <v>0</v>
      </c>
      <c r="AI456" s="30" t="str">
        <f>VLOOKUP(A456,General!B:AT,19,FALSE)</f>
        <v>Virtus.Pro</v>
      </c>
      <c r="AJ456" s="1">
        <f>IF(VLOOKUP(A456,General!B:AT,11,FALSE)=E456,1,0)</f>
        <v>1</v>
      </c>
      <c r="AK456" s="1">
        <f t="shared" si="44"/>
        <v>0</v>
      </c>
      <c r="AL456" s="1">
        <f t="shared" si="45"/>
        <v>1</v>
      </c>
      <c r="AM456" s="1">
        <f t="shared" si="46"/>
        <v>-21500</v>
      </c>
      <c r="AN456" s="1">
        <f t="shared" si="47"/>
        <v>23650</v>
      </c>
      <c r="AO456" s="1">
        <f t="shared" si="42"/>
        <v>0</v>
      </c>
      <c r="AP456" s="1">
        <f t="shared" si="43"/>
        <v>0</v>
      </c>
      <c r="AQ456" s="1">
        <f>IF(IF(Y456&gt;AA456,VLOOKUP(A456,General!B:AT,11,FALSE),VLOOKUP(A456,General!B:AT,12,FALSE))=AI456,1,0)</f>
        <v>1</v>
      </c>
      <c r="AR456" s="1">
        <f>IF(VLOOKUP(A456,General!B:AT,11,FALSE)=E456,Y456-AA456,AA456-Y456)</f>
        <v>-21500</v>
      </c>
      <c r="AS456" s="1">
        <f>IF(IF(Z456&gt;AB456,VLOOKUP(A456,General!B:AT,11,FALSE),VLOOKUP(A456,General!B:AT,12,FALSE))=AI456,1,0)</f>
        <v>0</v>
      </c>
      <c r="AT456" s="1">
        <f>IF(VLOOKUP(A456,General!B:AT,11,FALSE)=E456,Z456-AB456,AB456-Z456)</f>
        <v>23650</v>
      </c>
    </row>
    <row r="457" spans="1:46" ht="15" customHeight="1" x14ac:dyDescent="0.2">
      <c r="A457" s="1" t="s">
        <v>340</v>
      </c>
      <c r="B457" s="1">
        <v>26</v>
      </c>
      <c r="C457" s="1">
        <v>399437</v>
      </c>
      <c r="D457" s="1">
        <v>135.134033203125</v>
      </c>
      <c r="E457" s="1" t="s">
        <v>51</v>
      </c>
      <c r="F457" s="1" t="s">
        <v>319</v>
      </c>
      <c r="G457" s="1" t="s">
        <v>324</v>
      </c>
      <c r="H457" s="1" t="s">
        <v>322</v>
      </c>
      <c r="K457" s="1">
        <v>7</v>
      </c>
      <c r="L457" s="1">
        <v>3</v>
      </c>
      <c r="M457" s="1">
        <v>2</v>
      </c>
      <c r="N457" s="1">
        <v>0</v>
      </c>
      <c r="O457" s="1">
        <v>0</v>
      </c>
      <c r="P457" s="1">
        <v>0</v>
      </c>
      <c r="Q457" s="1">
        <v>1</v>
      </c>
      <c r="R457" s="1">
        <v>0</v>
      </c>
      <c r="S457" s="1">
        <v>103.6</v>
      </c>
      <c r="T457" s="1">
        <v>926</v>
      </c>
      <c r="U457" s="1">
        <v>110</v>
      </c>
      <c r="V457" s="1">
        <v>0</v>
      </c>
      <c r="W457" s="1">
        <v>1</v>
      </c>
      <c r="X457" s="1">
        <v>0</v>
      </c>
      <c r="Y457" s="1">
        <v>31750</v>
      </c>
      <c r="Z457" s="1">
        <v>27650</v>
      </c>
      <c r="AA457" s="1">
        <v>44400</v>
      </c>
      <c r="AB457" s="1">
        <v>29600</v>
      </c>
      <c r="AC457" s="1">
        <v>12</v>
      </c>
      <c r="AD457" s="1">
        <v>9</v>
      </c>
      <c r="AE457" s="1">
        <v>3</v>
      </c>
      <c r="AF457" s="1">
        <v>1</v>
      </c>
      <c r="AG457" s="1">
        <v>2</v>
      </c>
      <c r="AH457" s="1">
        <v>2</v>
      </c>
      <c r="AI457" s="30" t="str">
        <f>VLOOKUP(A457,General!B:AT,19,FALSE)</f>
        <v>Virtus.Pro</v>
      </c>
      <c r="AJ457" s="1">
        <f>IF(VLOOKUP(A457,General!B:AT,11,FALSE)=E457,1,0)</f>
        <v>1</v>
      </c>
      <c r="AK457" s="1">
        <f t="shared" si="44"/>
        <v>0</v>
      </c>
      <c r="AL457" s="1">
        <f t="shared" si="45"/>
        <v>0</v>
      </c>
      <c r="AM457" s="1">
        <f t="shared" si="46"/>
        <v>-12650</v>
      </c>
      <c r="AN457" s="1">
        <f t="shared" si="47"/>
        <v>-1950</v>
      </c>
      <c r="AO457" s="1">
        <f t="shared" si="42"/>
        <v>0</v>
      </c>
      <c r="AP457" s="1">
        <f t="shared" si="43"/>
        <v>0</v>
      </c>
      <c r="AQ457" s="1">
        <f>IF(IF(Y457&gt;AA457,VLOOKUP(A457,General!B:AT,11,FALSE),VLOOKUP(A457,General!B:AT,12,FALSE))=AI457,1,0)</f>
        <v>1</v>
      </c>
      <c r="AR457" s="1">
        <f>IF(VLOOKUP(A457,General!B:AT,11,FALSE)=E457,Y457-AA457,AA457-Y457)</f>
        <v>-12650</v>
      </c>
      <c r="AS457" s="1">
        <f>IF(IF(Z457&gt;AB457,VLOOKUP(A457,General!B:AT,11,FALSE),VLOOKUP(A457,General!B:AT,12,FALSE))=AI457,1,0)</f>
        <v>1</v>
      </c>
      <c r="AT457" s="1">
        <f>IF(VLOOKUP(A457,General!B:AT,11,FALSE)=E457,Z457-AB457,AB457-Z457)</f>
        <v>-1950</v>
      </c>
    </row>
    <row r="458" spans="1:46" ht="15" customHeight="1" x14ac:dyDescent="0.2">
      <c r="A458" s="1" t="s">
        <v>340</v>
      </c>
      <c r="B458" s="1">
        <v>27</v>
      </c>
      <c r="C458" s="1">
        <v>416732</v>
      </c>
      <c r="D458" s="1">
        <v>131.534912109375</v>
      </c>
      <c r="E458" s="1" t="s">
        <v>76</v>
      </c>
      <c r="F458" s="1" t="s">
        <v>315</v>
      </c>
      <c r="G458" s="1" t="s">
        <v>316</v>
      </c>
      <c r="H458" s="1" t="s">
        <v>322</v>
      </c>
      <c r="K458" s="1">
        <v>7</v>
      </c>
      <c r="L458" s="1">
        <v>5</v>
      </c>
      <c r="M458" s="1">
        <v>1</v>
      </c>
      <c r="N458" s="1">
        <v>0</v>
      </c>
      <c r="O458" s="1">
        <v>0</v>
      </c>
      <c r="P458" s="1">
        <v>0</v>
      </c>
      <c r="Q458" s="1">
        <v>2</v>
      </c>
      <c r="R458" s="1">
        <v>0</v>
      </c>
      <c r="S458" s="1">
        <v>99</v>
      </c>
      <c r="T458" s="1">
        <v>849</v>
      </c>
      <c r="U458" s="1">
        <v>141</v>
      </c>
      <c r="V458" s="1">
        <v>0</v>
      </c>
      <c r="W458" s="1">
        <v>0</v>
      </c>
      <c r="X458" s="1">
        <v>0</v>
      </c>
      <c r="Y458" s="1">
        <v>20750</v>
      </c>
      <c r="Z458" s="1">
        <v>27850</v>
      </c>
      <c r="AA458" s="1">
        <v>50750</v>
      </c>
      <c r="AB458" s="1">
        <v>21350</v>
      </c>
      <c r="AC458" s="1">
        <v>9</v>
      </c>
      <c r="AD458" s="1">
        <v>7</v>
      </c>
      <c r="AE458" s="1">
        <v>3</v>
      </c>
      <c r="AF458" s="1">
        <v>2</v>
      </c>
      <c r="AG458" s="1">
        <v>6</v>
      </c>
      <c r="AH458" s="1">
        <v>2</v>
      </c>
      <c r="AI458" s="30" t="str">
        <f>VLOOKUP(A458,General!B:AT,19,FALSE)</f>
        <v>Virtus.Pro</v>
      </c>
      <c r="AJ458" s="1">
        <f>IF(VLOOKUP(A458,General!B:AT,11,FALSE)=E458,1,0)</f>
        <v>0</v>
      </c>
      <c r="AK458" s="1">
        <f t="shared" si="44"/>
        <v>0</v>
      </c>
      <c r="AL458" s="1">
        <f t="shared" si="45"/>
        <v>1</v>
      </c>
      <c r="AM458" s="1">
        <f t="shared" si="46"/>
        <v>-30000</v>
      </c>
      <c r="AN458" s="1">
        <f t="shared" si="47"/>
        <v>6500</v>
      </c>
      <c r="AO458" s="1">
        <f t="shared" si="42"/>
        <v>1</v>
      </c>
      <c r="AP458" s="1">
        <f t="shared" si="43"/>
        <v>1</v>
      </c>
      <c r="AQ458" s="1">
        <f>IF(IF(Y458&gt;AA458,VLOOKUP(A458,General!B:AT,11,FALSE),VLOOKUP(A458,General!B:AT,12,FALSE))=AI458,1,0)</f>
        <v>1</v>
      </c>
      <c r="AR458" s="1">
        <f>IF(VLOOKUP(A458,General!B:AT,11,FALSE)=E458,Y458-AA458,AA458-Y458)</f>
        <v>30000</v>
      </c>
      <c r="AS458" s="1">
        <f>IF(IF(Z458&gt;AB458,VLOOKUP(A458,General!B:AT,11,FALSE),VLOOKUP(A458,General!B:AT,12,FALSE))=AI458,1,0)</f>
        <v>0</v>
      </c>
      <c r="AT458" s="1">
        <f>IF(VLOOKUP(A458,General!B:AT,11,FALSE)=E458,Z458-AB458,AB458-Z458)</f>
        <v>-6500</v>
      </c>
    </row>
    <row r="459" spans="1:46" ht="15" customHeight="1" x14ac:dyDescent="0.2">
      <c r="A459" s="1" t="s">
        <v>340</v>
      </c>
      <c r="B459" s="1">
        <v>28</v>
      </c>
      <c r="C459" s="1">
        <v>433570</v>
      </c>
      <c r="D459" s="1">
        <v>74.1123046875</v>
      </c>
      <c r="E459" s="1" t="s">
        <v>76</v>
      </c>
      <c r="F459" s="1" t="s">
        <v>315</v>
      </c>
      <c r="G459" s="1" t="s">
        <v>316</v>
      </c>
      <c r="H459" s="1" t="s">
        <v>322</v>
      </c>
      <c r="K459" s="1">
        <v>6</v>
      </c>
      <c r="L459" s="1">
        <v>2</v>
      </c>
      <c r="M459" s="1">
        <v>2</v>
      </c>
      <c r="N459" s="1">
        <v>0</v>
      </c>
      <c r="O459" s="1">
        <v>0</v>
      </c>
      <c r="P459" s="1">
        <v>0</v>
      </c>
      <c r="Q459" s="1">
        <v>2</v>
      </c>
      <c r="R459" s="1">
        <v>0</v>
      </c>
      <c r="S459" s="1">
        <v>92.8</v>
      </c>
      <c r="T459" s="1">
        <v>844</v>
      </c>
      <c r="U459" s="1">
        <v>84</v>
      </c>
      <c r="V459" s="1">
        <v>0</v>
      </c>
      <c r="W459" s="1">
        <v>0</v>
      </c>
      <c r="X459" s="1">
        <v>0</v>
      </c>
      <c r="Y459" s="1">
        <v>18450</v>
      </c>
      <c r="Z459" s="1">
        <v>27550</v>
      </c>
      <c r="AA459" s="1">
        <v>44650</v>
      </c>
      <c r="AB459" s="1">
        <v>28600</v>
      </c>
      <c r="AC459" s="1">
        <v>7</v>
      </c>
      <c r="AD459" s="1">
        <v>5</v>
      </c>
      <c r="AE459" s="1">
        <v>3</v>
      </c>
      <c r="AF459" s="1">
        <v>1</v>
      </c>
      <c r="AG459" s="1">
        <v>2</v>
      </c>
      <c r="AH459" s="1">
        <v>1</v>
      </c>
      <c r="AI459" s="30" t="str">
        <f>VLOOKUP(A459,General!B:AT,19,FALSE)</f>
        <v>Virtus.Pro</v>
      </c>
      <c r="AJ459" s="1">
        <f>IF(VLOOKUP(A459,General!B:AT,11,FALSE)=E459,1,0)</f>
        <v>0</v>
      </c>
      <c r="AK459" s="1">
        <f t="shared" si="44"/>
        <v>0</v>
      </c>
      <c r="AL459" s="1">
        <f t="shared" si="45"/>
        <v>0</v>
      </c>
      <c r="AM459" s="1">
        <f t="shared" si="46"/>
        <v>-26200</v>
      </c>
      <c r="AN459" s="1">
        <f t="shared" si="47"/>
        <v>-1050</v>
      </c>
      <c r="AO459" s="1">
        <f t="shared" si="42"/>
        <v>1</v>
      </c>
      <c r="AP459" s="1">
        <f t="shared" si="43"/>
        <v>1</v>
      </c>
      <c r="AQ459" s="1">
        <f>IF(IF(Y459&gt;AA459,VLOOKUP(A459,General!B:AT,11,FALSE),VLOOKUP(A459,General!B:AT,12,FALSE))=AI459,1,0)</f>
        <v>1</v>
      </c>
      <c r="AR459" s="1">
        <f>IF(VLOOKUP(A459,General!B:AT,11,FALSE)=E459,Y459-AA459,AA459-Y459)</f>
        <v>26200</v>
      </c>
      <c r="AS459" s="1">
        <f>IF(IF(Z459&gt;AB459,VLOOKUP(A459,General!B:AT,11,FALSE),VLOOKUP(A459,General!B:AT,12,FALSE))=AI459,1,0)</f>
        <v>1</v>
      </c>
      <c r="AT459" s="1">
        <f>IF(VLOOKUP(A459,General!B:AT,11,FALSE)=E459,Z459-AB459,AB459-Z459)</f>
        <v>1050</v>
      </c>
    </row>
    <row r="460" spans="1:46" ht="15" customHeight="1" x14ac:dyDescent="0.2">
      <c r="A460" s="1" t="s">
        <v>340</v>
      </c>
      <c r="B460" s="1">
        <v>29</v>
      </c>
      <c r="C460" s="1">
        <v>443066</v>
      </c>
      <c r="D460" s="1">
        <v>91.95166015625</v>
      </c>
      <c r="E460" s="1" t="s">
        <v>76</v>
      </c>
      <c r="F460" s="1" t="s">
        <v>315</v>
      </c>
      <c r="G460" s="1" t="s">
        <v>321</v>
      </c>
      <c r="H460" s="1" t="s">
        <v>322</v>
      </c>
      <c r="K460" s="1">
        <v>9</v>
      </c>
      <c r="L460" s="1">
        <v>2</v>
      </c>
      <c r="M460" s="1">
        <v>2</v>
      </c>
      <c r="N460" s="1">
        <v>1</v>
      </c>
      <c r="O460" s="1">
        <v>0</v>
      </c>
      <c r="P460" s="1">
        <v>0</v>
      </c>
      <c r="Q460" s="1">
        <v>4</v>
      </c>
      <c r="R460" s="1">
        <v>0</v>
      </c>
      <c r="S460" s="1">
        <v>136.19999999999999</v>
      </c>
      <c r="T460" s="1">
        <v>1218</v>
      </c>
      <c r="U460" s="1">
        <v>144</v>
      </c>
      <c r="V460" s="1">
        <v>0</v>
      </c>
      <c r="W460" s="1">
        <v>1</v>
      </c>
      <c r="X460" s="1">
        <v>1</v>
      </c>
      <c r="Y460" s="1">
        <v>18750</v>
      </c>
      <c r="Z460" s="1">
        <v>22600</v>
      </c>
      <c r="AA460" s="1">
        <v>27700</v>
      </c>
      <c r="AB460" s="1">
        <v>31150</v>
      </c>
      <c r="AC460" s="1">
        <v>7</v>
      </c>
      <c r="AD460" s="1">
        <v>4</v>
      </c>
      <c r="AE460" s="1">
        <v>5</v>
      </c>
      <c r="AF460" s="1">
        <v>0</v>
      </c>
      <c r="AG460" s="1">
        <v>3</v>
      </c>
      <c r="AH460" s="1">
        <v>4</v>
      </c>
      <c r="AI460" s="30" t="str">
        <f>VLOOKUP(A460,General!B:AT,19,FALSE)</f>
        <v>Virtus.Pro</v>
      </c>
      <c r="AJ460" s="1">
        <f>IF(VLOOKUP(A460,General!B:AT,11,FALSE)=E460,1,0)</f>
        <v>0</v>
      </c>
      <c r="AK460" s="1">
        <f t="shared" si="44"/>
        <v>0</v>
      </c>
      <c r="AL460" s="1">
        <f t="shared" si="45"/>
        <v>0</v>
      </c>
      <c r="AM460" s="1">
        <f t="shared" si="46"/>
        <v>-8950</v>
      </c>
      <c r="AN460" s="1">
        <f t="shared" si="47"/>
        <v>-8550</v>
      </c>
      <c r="AO460" s="1">
        <f t="shared" si="42"/>
        <v>1</v>
      </c>
      <c r="AP460" s="1">
        <f t="shared" si="43"/>
        <v>1</v>
      </c>
      <c r="AQ460" s="1">
        <f>IF(IF(Y460&gt;AA460,VLOOKUP(A460,General!B:AT,11,FALSE),VLOOKUP(A460,General!B:AT,12,FALSE))=AI460,1,0)</f>
        <v>1</v>
      </c>
      <c r="AR460" s="1">
        <f>IF(VLOOKUP(A460,General!B:AT,11,FALSE)=E460,Y460-AA460,AA460-Y460)</f>
        <v>8950</v>
      </c>
      <c r="AS460" s="1">
        <f>IF(IF(Z460&gt;AB460,VLOOKUP(A460,General!B:AT,11,FALSE),VLOOKUP(A460,General!B:AT,12,FALSE))=AI460,1,0)</f>
        <v>1</v>
      </c>
      <c r="AT460" s="1">
        <f>IF(VLOOKUP(A460,General!B:AT,11,FALSE)=E460,Z460-AB460,AB460-Z460)</f>
        <v>8550</v>
      </c>
    </row>
    <row r="461" spans="1:46" ht="15" customHeight="1" x14ac:dyDescent="0.2">
      <c r="A461" s="1" t="s">
        <v>340</v>
      </c>
      <c r="B461" s="1">
        <v>30</v>
      </c>
      <c r="C461" s="1">
        <v>454840</v>
      </c>
      <c r="D461" s="1">
        <v>227.437744140625</v>
      </c>
      <c r="E461" s="1" t="s">
        <v>76</v>
      </c>
      <c r="F461" s="1" t="s">
        <v>315</v>
      </c>
      <c r="G461" s="1" t="s">
        <v>316</v>
      </c>
      <c r="H461" s="1" t="s">
        <v>322</v>
      </c>
      <c r="K461" s="1">
        <v>6</v>
      </c>
      <c r="L461" s="1">
        <v>2</v>
      </c>
      <c r="M461" s="1">
        <v>2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129.4</v>
      </c>
      <c r="T461" s="1">
        <v>1186</v>
      </c>
      <c r="U461" s="1">
        <v>108</v>
      </c>
      <c r="V461" s="1">
        <v>0</v>
      </c>
      <c r="W461" s="1">
        <v>0</v>
      </c>
      <c r="X461" s="1">
        <v>0</v>
      </c>
      <c r="Y461" s="1">
        <v>28450</v>
      </c>
      <c r="Z461" s="1">
        <v>23200</v>
      </c>
      <c r="AA461" s="1">
        <v>23200</v>
      </c>
      <c r="AB461" s="1">
        <v>32050</v>
      </c>
      <c r="AC461" s="1">
        <v>9</v>
      </c>
      <c r="AD461" s="1">
        <v>7</v>
      </c>
      <c r="AE461" s="1">
        <v>2</v>
      </c>
      <c r="AF461" s="1">
        <v>2</v>
      </c>
      <c r="AG461" s="1">
        <v>0</v>
      </c>
      <c r="AH461" s="1">
        <v>4</v>
      </c>
      <c r="AI461" s="30" t="str">
        <f>VLOOKUP(A461,General!B:AT,19,FALSE)</f>
        <v>Virtus.Pro</v>
      </c>
      <c r="AJ461" s="1">
        <f>IF(VLOOKUP(A461,General!B:AT,11,FALSE)=E461,1,0)</f>
        <v>0</v>
      </c>
      <c r="AK461" s="1">
        <f t="shared" si="44"/>
        <v>1</v>
      </c>
      <c r="AL461" s="1">
        <f t="shared" si="45"/>
        <v>0</v>
      </c>
      <c r="AM461" s="1">
        <f t="shared" si="46"/>
        <v>5250</v>
      </c>
      <c r="AN461" s="1">
        <f t="shared" si="47"/>
        <v>-8850</v>
      </c>
      <c r="AO461" s="1">
        <f t="shared" si="42"/>
        <v>1</v>
      </c>
      <c r="AP461" s="1">
        <f t="shared" si="43"/>
        <v>1</v>
      </c>
      <c r="AQ461" s="1">
        <f>IF(IF(Y461&gt;AA461,VLOOKUP(A461,General!B:AT,11,FALSE),VLOOKUP(A461,General!B:AT,12,FALSE))=AI461,1,0)</f>
        <v>0</v>
      </c>
      <c r="AR461" s="1">
        <f>IF(VLOOKUP(A461,General!B:AT,11,FALSE)=E461,Y461-AA461,AA461-Y461)</f>
        <v>-5250</v>
      </c>
      <c r="AS461" s="1">
        <f>IF(IF(Z461&gt;AB461,VLOOKUP(A461,General!B:AT,11,FALSE),VLOOKUP(A461,General!B:AT,12,FALSE))=AI461,1,0)</f>
        <v>1</v>
      </c>
      <c r="AT461" s="1">
        <f>IF(VLOOKUP(A461,General!B:AT,11,FALSE)=E461,Z461-AB461,AB461-Z461)</f>
        <v>8850</v>
      </c>
    </row>
    <row r="462" spans="1:46" ht="15" customHeight="1" x14ac:dyDescent="0.2">
      <c r="A462" s="1" t="s">
        <v>340</v>
      </c>
      <c r="B462" s="1">
        <v>31</v>
      </c>
      <c r="C462" s="1">
        <v>483935</v>
      </c>
      <c r="D462" s="1">
        <v>159.264404296875</v>
      </c>
      <c r="E462" s="1" t="s">
        <v>51</v>
      </c>
      <c r="F462" s="1" t="s">
        <v>319</v>
      </c>
      <c r="G462" s="1" t="s">
        <v>324</v>
      </c>
      <c r="H462" s="1" t="s">
        <v>322</v>
      </c>
      <c r="K462" s="1">
        <v>8</v>
      </c>
      <c r="L462" s="1">
        <v>4</v>
      </c>
      <c r="M462" s="1">
        <v>2</v>
      </c>
      <c r="N462" s="1">
        <v>0</v>
      </c>
      <c r="O462" s="1">
        <v>0</v>
      </c>
      <c r="P462" s="1">
        <v>0</v>
      </c>
      <c r="Q462" s="1">
        <v>1</v>
      </c>
      <c r="R462" s="1">
        <v>0</v>
      </c>
      <c r="S462" s="1">
        <v>128.30000000000001</v>
      </c>
      <c r="T462" s="1">
        <v>1161</v>
      </c>
      <c r="U462" s="1">
        <v>118</v>
      </c>
      <c r="V462" s="1">
        <v>0</v>
      </c>
      <c r="W462" s="1">
        <v>1</v>
      </c>
      <c r="X462" s="1">
        <v>0</v>
      </c>
      <c r="Y462" s="1">
        <v>20800</v>
      </c>
      <c r="Z462" s="1">
        <v>27550</v>
      </c>
      <c r="AA462" s="1">
        <v>15100</v>
      </c>
      <c r="AB462" s="1">
        <v>31700</v>
      </c>
      <c r="AC462" s="1">
        <v>12</v>
      </c>
      <c r="AD462" s="1">
        <v>9</v>
      </c>
      <c r="AE462" s="1">
        <v>5</v>
      </c>
      <c r="AF462" s="1">
        <v>0</v>
      </c>
      <c r="AG462" s="1">
        <v>5</v>
      </c>
      <c r="AH462" s="1">
        <v>4</v>
      </c>
      <c r="AI462" s="30" t="str">
        <f>VLOOKUP(A462,General!B:AT,19,FALSE)</f>
        <v>Virtus.Pro</v>
      </c>
      <c r="AJ462" s="1">
        <f>IF(VLOOKUP(A462,General!B:AT,11,FALSE)=E462,1,0)</f>
        <v>1</v>
      </c>
      <c r="AK462" s="1">
        <f t="shared" si="44"/>
        <v>1</v>
      </c>
      <c r="AL462" s="1">
        <f t="shared" si="45"/>
        <v>0</v>
      </c>
      <c r="AM462" s="1">
        <f t="shared" si="46"/>
        <v>5700</v>
      </c>
      <c r="AN462" s="1">
        <f t="shared" si="47"/>
        <v>-4150</v>
      </c>
      <c r="AO462" s="1">
        <f t="shared" si="42"/>
        <v>0</v>
      </c>
      <c r="AP462" s="1">
        <f t="shared" si="43"/>
        <v>0</v>
      </c>
      <c r="AQ462" s="1">
        <f>IF(IF(Y462&gt;AA462,VLOOKUP(A462,General!B:AT,11,FALSE),VLOOKUP(A462,General!B:AT,12,FALSE))=AI462,1,0)</f>
        <v>0</v>
      </c>
      <c r="AR462" s="1">
        <f>IF(VLOOKUP(A462,General!B:AT,11,FALSE)=E462,Y462-AA462,AA462-Y462)</f>
        <v>5700</v>
      </c>
      <c r="AS462" s="1">
        <f>IF(IF(Z462&gt;AB462,VLOOKUP(A462,General!B:AT,11,FALSE),VLOOKUP(A462,General!B:AT,12,FALSE))=AI462,1,0)</f>
        <v>1</v>
      </c>
      <c r="AT462" s="1">
        <f>IF(VLOOKUP(A462,General!B:AT,11,FALSE)=E462,Z462-AB462,AB462-Z462)</f>
        <v>-4150</v>
      </c>
    </row>
    <row r="463" spans="1:46" ht="15" customHeight="1" x14ac:dyDescent="0.2">
      <c r="A463" s="1" t="s">
        <v>340</v>
      </c>
      <c r="B463" s="1">
        <v>32</v>
      </c>
      <c r="C463" s="1">
        <v>504334</v>
      </c>
      <c r="D463" s="1">
        <v>116.590576171875</v>
      </c>
      <c r="E463" s="1" t="s">
        <v>76</v>
      </c>
      <c r="F463" s="1" t="s">
        <v>315</v>
      </c>
      <c r="G463" s="1" t="s">
        <v>316</v>
      </c>
      <c r="H463" s="1" t="s">
        <v>322</v>
      </c>
      <c r="K463" s="1">
        <v>6</v>
      </c>
      <c r="L463" s="1">
        <v>2</v>
      </c>
      <c r="M463" s="1">
        <v>2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101.5</v>
      </c>
      <c r="T463" s="1">
        <v>863</v>
      </c>
      <c r="U463" s="1">
        <v>152</v>
      </c>
      <c r="V463" s="1">
        <v>0</v>
      </c>
      <c r="W463" s="1">
        <v>0</v>
      </c>
      <c r="X463" s="1">
        <v>0</v>
      </c>
      <c r="Y463" s="1">
        <v>27200</v>
      </c>
      <c r="Z463" s="1">
        <v>27450</v>
      </c>
      <c r="AA463" s="1">
        <v>41100</v>
      </c>
      <c r="AB463" s="1">
        <v>27450</v>
      </c>
      <c r="AC463" s="1">
        <v>12</v>
      </c>
      <c r="AD463" s="1">
        <v>7</v>
      </c>
      <c r="AE463" s="1">
        <v>2</v>
      </c>
      <c r="AF463" s="1">
        <v>0</v>
      </c>
      <c r="AG463" s="1">
        <v>3</v>
      </c>
      <c r="AH463" s="1">
        <v>2</v>
      </c>
      <c r="AI463" s="30" t="str">
        <f>VLOOKUP(A463,General!B:AT,19,FALSE)</f>
        <v>Virtus.Pro</v>
      </c>
      <c r="AJ463" s="1">
        <f>IF(VLOOKUP(A463,General!B:AT,11,FALSE)=E463,1,0)</f>
        <v>0</v>
      </c>
      <c r="AK463" s="1">
        <f t="shared" si="44"/>
        <v>0</v>
      </c>
      <c r="AL463" s="1">
        <f t="shared" si="45"/>
        <v>0</v>
      </c>
      <c r="AM463" s="1">
        <f t="shared" si="46"/>
        <v>-13900</v>
      </c>
      <c r="AN463" s="1">
        <f t="shared" si="47"/>
        <v>0</v>
      </c>
      <c r="AO463" s="1">
        <f t="shared" si="42"/>
        <v>1</v>
      </c>
      <c r="AP463" s="1">
        <f t="shared" si="43"/>
        <v>1</v>
      </c>
      <c r="AQ463" s="1">
        <f>IF(IF(Y463&gt;AA463,VLOOKUP(A463,General!B:AT,11,FALSE),VLOOKUP(A463,General!B:AT,12,FALSE))=AI463,1,0)</f>
        <v>1</v>
      </c>
      <c r="AR463" s="1">
        <f>IF(VLOOKUP(A463,General!B:AT,11,FALSE)=E463,Y463-AA463,AA463-Y463)</f>
        <v>13900</v>
      </c>
      <c r="AS463" s="1">
        <f>IF(IF(Z463&gt;AB463,VLOOKUP(A463,General!B:AT,11,FALSE),VLOOKUP(A463,General!B:AT,12,FALSE))=AI463,1,0)</f>
        <v>1</v>
      </c>
      <c r="AT463" s="1">
        <f>IF(VLOOKUP(A463,General!B:AT,11,FALSE)=E463,Z463-AB463,AB463-Z463)</f>
        <v>0</v>
      </c>
    </row>
    <row r="464" spans="1:46" ht="15" customHeight="1" x14ac:dyDescent="0.2">
      <c r="A464" s="1" t="s">
        <v>340</v>
      </c>
      <c r="B464" s="1">
        <v>33</v>
      </c>
      <c r="C464" s="1">
        <v>519263</v>
      </c>
      <c r="D464" s="1">
        <v>229.44873046875</v>
      </c>
      <c r="E464" s="1" t="s">
        <v>76</v>
      </c>
      <c r="F464" s="1" t="s">
        <v>315</v>
      </c>
      <c r="G464" s="1" t="s">
        <v>316</v>
      </c>
      <c r="H464" s="1" t="s">
        <v>322</v>
      </c>
      <c r="K464" s="1">
        <v>8</v>
      </c>
      <c r="L464" s="1">
        <v>4</v>
      </c>
      <c r="M464" s="1">
        <v>2</v>
      </c>
      <c r="N464" s="1">
        <v>0</v>
      </c>
      <c r="O464" s="1">
        <v>0</v>
      </c>
      <c r="P464" s="1">
        <v>0</v>
      </c>
      <c r="Q464" s="1">
        <v>1</v>
      </c>
      <c r="R464" s="1">
        <v>0</v>
      </c>
      <c r="S464" s="1">
        <v>107</v>
      </c>
      <c r="T464" s="1">
        <v>971</v>
      </c>
      <c r="U464" s="1">
        <v>99</v>
      </c>
      <c r="V464" s="1">
        <v>0</v>
      </c>
      <c r="W464" s="1">
        <v>0</v>
      </c>
      <c r="X464" s="1">
        <v>0</v>
      </c>
      <c r="Y464" s="1">
        <v>18500</v>
      </c>
      <c r="Z464" s="1">
        <v>28950</v>
      </c>
      <c r="AA464" s="1">
        <v>32000</v>
      </c>
      <c r="AB464" s="1">
        <v>29650</v>
      </c>
      <c r="AC464" s="1">
        <v>13</v>
      </c>
      <c r="AD464" s="1">
        <v>7</v>
      </c>
      <c r="AE464" s="1">
        <v>3</v>
      </c>
      <c r="AF464" s="1">
        <v>1</v>
      </c>
      <c r="AG464" s="1">
        <v>1</v>
      </c>
      <c r="AH464" s="1">
        <v>2</v>
      </c>
      <c r="AI464" s="30" t="str">
        <f>VLOOKUP(A464,General!B:AT,19,FALSE)</f>
        <v>Virtus.Pro</v>
      </c>
      <c r="AJ464" s="1">
        <f>IF(VLOOKUP(A464,General!B:AT,11,FALSE)=E464,1,0)</f>
        <v>0</v>
      </c>
      <c r="AK464" s="1">
        <f t="shared" si="44"/>
        <v>0</v>
      </c>
      <c r="AL464" s="1">
        <f t="shared" si="45"/>
        <v>0</v>
      </c>
      <c r="AM464" s="1">
        <f t="shared" si="46"/>
        <v>-13500</v>
      </c>
      <c r="AN464" s="1">
        <f t="shared" si="47"/>
        <v>-700</v>
      </c>
      <c r="AO464" s="1">
        <f t="shared" si="42"/>
        <v>1</v>
      </c>
      <c r="AP464" s="1">
        <f t="shared" si="43"/>
        <v>1</v>
      </c>
      <c r="AQ464" s="1">
        <f>IF(IF(Y464&gt;AA464,VLOOKUP(A464,General!B:AT,11,FALSE),VLOOKUP(A464,General!B:AT,12,FALSE))=AI464,1,0)</f>
        <v>1</v>
      </c>
      <c r="AR464" s="1">
        <f>IF(VLOOKUP(A464,General!B:AT,11,FALSE)=E464,Y464-AA464,AA464-Y464)</f>
        <v>13500</v>
      </c>
      <c r="AS464" s="1">
        <f>IF(IF(Z464&gt;AB464,VLOOKUP(A464,General!B:AT,11,FALSE),VLOOKUP(A464,General!B:AT,12,FALSE))=AI464,1,0)</f>
        <v>1</v>
      </c>
      <c r="AT464" s="1">
        <f>IF(VLOOKUP(A464,General!B:AT,11,FALSE)=E464,Z464-AB464,AB464-Z464)</f>
        <v>700</v>
      </c>
    </row>
    <row r="465" spans="1:46" ht="15" customHeight="1" x14ac:dyDescent="0.2">
      <c r="A465" s="1" t="s">
        <v>340</v>
      </c>
      <c r="B465" s="1">
        <v>34</v>
      </c>
      <c r="C465" s="1">
        <v>548616</v>
      </c>
      <c r="D465" s="1">
        <v>128.82763671875</v>
      </c>
      <c r="E465" s="1" t="s">
        <v>76</v>
      </c>
      <c r="F465" s="1" t="s">
        <v>319</v>
      </c>
      <c r="G465" s="1" t="s">
        <v>324</v>
      </c>
      <c r="H465" s="1" t="s">
        <v>322</v>
      </c>
      <c r="K465" s="1">
        <v>7</v>
      </c>
      <c r="L465" s="1">
        <v>4</v>
      </c>
      <c r="M465" s="1">
        <v>0</v>
      </c>
      <c r="N465" s="1">
        <v>1</v>
      </c>
      <c r="O465" s="1">
        <v>0</v>
      </c>
      <c r="P465" s="1">
        <v>0</v>
      </c>
      <c r="Q465" s="1">
        <v>3</v>
      </c>
      <c r="R465" s="1">
        <v>0</v>
      </c>
      <c r="S465" s="1">
        <v>138.19999999999999</v>
      </c>
      <c r="T465" s="1">
        <v>1285</v>
      </c>
      <c r="U465" s="1">
        <v>97</v>
      </c>
      <c r="V465" s="1">
        <v>0</v>
      </c>
      <c r="W465" s="1">
        <v>1</v>
      </c>
      <c r="X465" s="1">
        <v>0</v>
      </c>
      <c r="Y465" s="1">
        <v>23600</v>
      </c>
      <c r="Z465" s="1">
        <v>32450</v>
      </c>
      <c r="AA465" s="1">
        <v>11350</v>
      </c>
      <c r="AB465" s="1">
        <v>27050</v>
      </c>
      <c r="AC465" s="1">
        <v>13</v>
      </c>
      <c r="AD465" s="1">
        <v>8</v>
      </c>
      <c r="AE465" s="1">
        <v>6</v>
      </c>
      <c r="AF465" s="1">
        <v>0</v>
      </c>
      <c r="AG465" s="1">
        <v>2</v>
      </c>
      <c r="AH465" s="1">
        <v>3</v>
      </c>
      <c r="AI465" s="30" t="str">
        <f>VLOOKUP(A465,General!B:AT,19,FALSE)</f>
        <v>Virtus.Pro</v>
      </c>
      <c r="AJ465" s="1">
        <f>IF(VLOOKUP(A465,General!B:AT,11,FALSE)=E465,1,0)</f>
        <v>0</v>
      </c>
      <c r="AK465" s="1">
        <f t="shared" si="44"/>
        <v>1</v>
      </c>
      <c r="AL465" s="1">
        <f t="shared" si="45"/>
        <v>1</v>
      </c>
      <c r="AM465" s="1">
        <f t="shared" si="46"/>
        <v>12250</v>
      </c>
      <c r="AN465" s="1">
        <f t="shared" si="47"/>
        <v>5400</v>
      </c>
      <c r="AO465" s="1">
        <f t="shared" si="42"/>
        <v>1</v>
      </c>
      <c r="AP465" s="1">
        <f t="shared" si="43"/>
        <v>0</v>
      </c>
      <c r="AQ465" s="1">
        <f>IF(IF(Y465&gt;AA465,VLOOKUP(A465,General!B:AT,11,FALSE),VLOOKUP(A465,General!B:AT,12,FALSE))=AI465,1,0)</f>
        <v>0</v>
      </c>
      <c r="AR465" s="1">
        <f>IF(VLOOKUP(A465,General!B:AT,11,FALSE)=E465,Y465-AA465,AA465-Y465)</f>
        <v>-12250</v>
      </c>
      <c r="AS465" s="1">
        <f>IF(IF(Z465&gt;AB465,VLOOKUP(A465,General!B:AT,11,FALSE),VLOOKUP(A465,General!B:AT,12,FALSE))=AI465,1,0)</f>
        <v>0</v>
      </c>
      <c r="AT465" s="1">
        <f>IF(VLOOKUP(A465,General!B:AT,11,FALSE)=E465,Z465-AB465,AB465-Z465)</f>
        <v>-5400</v>
      </c>
    </row>
    <row r="466" spans="1:46" ht="15" customHeight="1" x14ac:dyDescent="0.2">
      <c r="A466" s="1" t="s">
        <v>340</v>
      </c>
      <c r="B466" s="1">
        <v>35</v>
      </c>
      <c r="C466" s="1">
        <v>565110</v>
      </c>
      <c r="D466" s="1">
        <v>107.23291015625</v>
      </c>
      <c r="E466" s="1" t="s">
        <v>51</v>
      </c>
      <c r="F466" s="1" t="s">
        <v>315</v>
      </c>
      <c r="G466" s="1" t="s">
        <v>316</v>
      </c>
      <c r="H466" s="1" t="s">
        <v>322</v>
      </c>
      <c r="K466" s="1">
        <v>6</v>
      </c>
      <c r="L466" s="1">
        <v>1</v>
      </c>
      <c r="M466" s="1">
        <v>1</v>
      </c>
      <c r="N466" s="1">
        <v>1</v>
      </c>
      <c r="O466" s="1">
        <v>0</v>
      </c>
      <c r="P466" s="1">
        <v>0</v>
      </c>
      <c r="Q466" s="1">
        <v>1</v>
      </c>
      <c r="R466" s="1">
        <v>0</v>
      </c>
      <c r="S466" s="1">
        <v>114.8</v>
      </c>
      <c r="T466" s="1">
        <v>999</v>
      </c>
      <c r="U466" s="1">
        <v>149</v>
      </c>
      <c r="V466" s="1">
        <v>0</v>
      </c>
      <c r="W466" s="1">
        <v>0</v>
      </c>
      <c r="X466" s="1">
        <v>0</v>
      </c>
      <c r="Y466" s="1">
        <v>25750</v>
      </c>
      <c r="Z466" s="1">
        <v>28000</v>
      </c>
      <c r="AA466" s="1">
        <v>41600</v>
      </c>
      <c r="AB466" s="1">
        <v>27350</v>
      </c>
      <c r="AC466" s="1">
        <v>13</v>
      </c>
      <c r="AD466" s="1">
        <v>5</v>
      </c>
      <c r="AE466" s="1">
        <v>4</v>
      </c>
      <c r="AF466" s="1">
        <v>0</v>
      </c>
      <c r="AG466" s="1">
        <v>4</v>
      </c>
      <c r="AH466" s="1">
        <v>1</v>
      </c>
      <c r="AI466" s="30" t="str">
        <f>VLOOKUP(A466,General!B:AT,19,FALSE)</f>
        <v>Virtus.Pro</v>
      </c>
      <c r="AJ466" s="1">
        <f>IF(VLOOKUP(A466,General!B:AT,11,FALSE)=E466,1,0)</f>
        <v>1</v>
      </c>
      <c r="AK466" s="1">
        <f t="shared" si="44"/>
        <v>0</v>
      </c>
      <c r="AL466" s="1">
        <f t="shared" si="45"/>
        <v>1</v>
      </c>
      <c r="AM466" s="1">
        <f t="shared" si="46"/>
        <v>-15850</v>
      </c>
      <c r="AN466" s="1">
        <f t="shared" si="47"/>
        <v>650</v>
      </c>
      <c r="AO466" s="1">
        <f t="shared" si="42"/>
        <v>0</v>
      </c>
      <c r="AP466" s="1">
        <f t="shared" si="43"/>
        <v>1</v>
      </c>
      <c r="AQ466" s="1">
        <f>IF(IF(Y466&gt;AA466,VLOOKUP(A466,General!B:AT,11,FALSE),VLOOKUP(A466,General!B:AT,12,FALSE))=AI466,1,0)</f>
        <v>1</v>
      </c>
      <c r="AR466" s="1">
        <f>IF(VLOOKUP(A466,General!B:AT,11,FALSE)=E466,Y466-AA466,AA466-Y466)</f>
        <v>-15850</v>
      </c>
      <c r="AS466" s="1">
        <f>IF(IF(Z466&gt;AB466,VLOOKUP(A466,General!B:AT,11,FALSE),VLOOKUP(A466,General!B:AT,12,FALSE))=AI466,1,0)</f>
        <v>0</v>
      </c>
      <c r="AT466" s="1">
        <f>IF(VLOOKUP(A466,General!B:AT,11,FALSE)=E466,Z466-AB466,AB466-Z466)</f>
        <v>650</v>
      </c>
    </row>
    <row r="467" spans="1:46" ht="15" customHeight="1" x14ac:dyDescent="0.2">
      <c r="A467" s="1" t="s">
        <v>340</v>
      </c>
      <c r="B467" s="1">
        <v>36</v>
      </c>
      <c r="C467" s="1">
        <v>578844</v>
      </c>
      <c r="D467" s="1">
        <v>125.04052734375</v>
      </c>
      <c r="E467" s="1" t="s">
        <v>76</v>
      </c>
      <c r="F467" s="1" t="s">
        <v>319</v>
      </c>
      <c r="G467" s="1" t="s">
        <v>324</v>
      </c>
      <c r="H467" s="1" t="s">
        <v>322</v>
      </c>
      <c r="K467" s="1">
        <v>6</v>
      </c>
      <c r="L467" s="1">
        <v>2</v>
      </c>
      <c r="M467" s="1">
        <v>2</v>
      </c>
      <c r="N467" s="1">
        <v>0</v>
      </c>
      <c r="O467" s="1">
        <v>0</v>
      </c>
      <c r="P467" s="1">
        <v>0</v>
      </c>
      <c r="Q467" s="1">
        <v>1</v>
      </c>
      <c r="R467" s="1">
        <v>0</v>
      </c>
      <c r="S467" s="1">
        <v>104.6</v>
      </c>
      <c r="T467" s="1">
        <v>963</v>
      </c>
      <c r="U467" s="1">
        <v>83</v>
      </c>
      <c r="V467" s="1">
        <v>0</v>
      </c>
      <c r="W467" s="1">
        <v>1</v>
      </c>
      <c r="X467" s="1">
        <v>0</v>
      </c>
      <c r="Y467" s="1">
        <v>17950</v>
      </c>
      <c r="Z467" s="1">
        <v>31250</v>
      </c>
      <c r="AA467" s="1">
        <v>35050</v>
      </c>
      <c r="AB467" s="1">
        <v>28050</v>
      </c>
      <c r="AC467" s="1">
        <v>10</v>
      </c>
      <c r="AD467" s="1">
        <v>10</v>
      </c>
      <c r="AE467" s="1">
        <v>5</v>
      </c>
      <c r="AF467" s="1">
        <v>0</v>
      </c>
      <c r="AG467" s="1">
        <v>6</v>
      </c>
      <c r="AH467" s="1">
        <v>3</v>
      </c>
      <c r="AI467" s="30" t="str">
        <f>VLOOKUP(A467,General!B:AT,19,FALSE)</f>
        <v>Virtus.Pro</v>
      </c>
      <c r="AJ467" s="1">
        <f>IF(VLOOKUP(A467,General!B:AT,11,FALSE)=E467,1,0)</f>
        <v>0</v>
      </c>
      <c r="AK467" s="1">
        <f t="shared" si="44"/>
        <v>0</v>
      </c>
      <c r="AL467" s="1">
        <f t="shared" si="45"/>
        <v>1</v>
      </c>
      <c r="AM467" s="1">
        <f t="shared" si="46"/>
        <v>-17100</v>
      </c>
      <c r="AN467" s="1">
        <f t="shared" si="47"/>
        <v>3200</v>
      </c>
      <c r="AO467" s="1">
        <f t="shared" si="42"/>
        <v>1</v>
      </c>
      <c r="AP467" s="1">
        <f t="shared" si="43"/>
        <v>0</v>
      </c>
      <c r="AQ467" s="1">
        <f>IF(IF(Y467&gt;AA467,VLOOKUP(A467,General!B:AT,11,FALSE),VLOOKUP(A467,General!B:AT,12,FALSE))=AI467,1,0)</f>
        <v>1</v>
      </c>
      <c r="AR467" s="1">
        <f>IF(VLOOKUP(A467,General!B:AT,11,FALSE)=E467,Y467-AA467,AA467-Y467)</f>
        <v>17100</v>
      </c>
      <c r="AS467" s="1">
        <f>IF(IF(Z467&gt;AB467,VLOOKUP(A467,General!B:AT,11,FALSE),VLOOKUP(A467,General!B:AT,12,FALSE))=AI467,1,0)</f>
        <v>0</v>
      </c>
      <c r="AT467" s="1">
        <f>IF(VLOOKUP(A467,General!B:AT,11,FALSE)=E467,Z467-AB467,AB467-Z467)</f>
        <v>-3200</v>
      </c>
    </row>
    <row r="468" spans="1:46" ht="15" customHeight="1" x14ac:dyDescent="0.2">
      <c r="A468" s="1" t="s">
        <v>340</v>
      </c>
      <c r="B468" s="1">
        <v>36</v>
      </c>
      <c r="C468" s="1">
        <v>578844</v>
      </c>
      <c r="D468" s="1">
        <v>125.04052734375</v>
      </c>
      <c r="E468" s="1" t="s">
        <v>76</v>
      </c>
      <c r="F468" s="1" t="s">
        <v>319</v>
      </c>
      <c r="G468" s="1" t="s">
        <v>324</v>
      </c>
      <c r="H468" s="1" t="s">
        <v>322</v>
      </c>
      <c r="K468" s="1">
        <v>6</v>
      </c>
      <c r="L468" s="1">
        <v>2</v>
      </c>
      <c r="M468" s="1">
        <v>2</v>
      </c>
      <c r="N468" s="1">
        <v>0</v>
      </c>
      <c r="O468" s="1">
        <v>0</v>
      </c>
      <c r="P468" s="1">
        <v>0</v>
      </c>
      <c r="Q468" s="1">
        <v>1</v>
      </c>
      <c r="R468" s="1">
        <v>0</v>
      </c>
      <c r="S468" s="1">
        <v>104.6</v>
      </c>
      <c r="T468" s="1">
        <v>963</v>
      </c>
      <c r="U468" s="1">
        <v>83</v>
      </c>
      <c r="V468" s="1">
        <v>0</v>
      </c>
      <c r="W468" s="1">
        <v>1</v>
      </c>
      <c r="X468" s="1">
        <v>0</v>
      </c>
      <c r="Y468" s="1">
        <v>17950</v>
      </c>
      <c r="Z468" s="1">
        <v>31250</v>
      </c>
      <c r="AA468" s="1">
        <v>35050</v>
      </c>
      <c r="AB468" s="1">
        <v>28050</v>
      </c>
      <c r="AC468" s="1">
        <v>10</v>
      </c>
      <c r="AD468" s="1">
        <v>10</v>
      </c>
      <c r="AE468" s="1">
        <v>5</v>
      </c>
      <c r="AF468" s="1">
        <v>0</v>
      </c>
      <c r="AG468" s="1">
        <v>6</v>
      </c>
      <c r="AH468" s="1">
        <v>3</v>
      </c>
      <c r="AI468" s="30" t="str">
        <f>VLOOKUP(A468,General!B:AT,19,FALSE)</f>
        <v>Virtus.Pro</v>
      </c>
      <c r="AJ468" s="1">
        <f>IF(VLOOKUP(A468,General!B:AT,11,FALSE)=E468,1,0)</f>
        <v>0</v>
      </c>
      <c r="AK468" s="1">
        <f t="shared" si="44"/>
        <v>0</v>
      </c>
      <c r="AL468" s="1">
        <f t="shared" si="45"/>
        <v>1</v>
      </c>
      <c r="AM468" s="1">
        <f t="shared" si="46"/>
        <v>-17100</v>
      </c>
      <c r="AN468" s="1">
        <f t="shared" si="47"/>
        <v>3200</v>
      </c>
      <c r="AO468" s="1">
        <f t="shared" si="42"/>
        <v>1</v>
      </c>
      <c r="AP468" s="1">
        <f t="shared" si="43"/>
        <v>0</v>
      </c>
      <c r="AQ468" s="1">
        <f>IF(IF(Y468&gt;AA468,VLOOKUP(A468,General!B:AT,11,FALSE),VLOOKUP(A468,General!B:AT,12,FALSE))=AI468,1,0)</f>
        <v>1</v>
      </c>
      <c r="AR468" s="1">
        <f>IF(VLOOKUP(A468,General!B:AT,11,FALSE)=E468,Y468-AA468,AA468-Y468)</f>
        <v>17100</v>
      </c>
      <c r="AS468" s="1">
        <f>IF(IF(Z468&gt;AB468,VLOOKUP(A468,General!B:AT,11,FALSE),VLOOKUP(A468,General!B:AT,12,FALSE))=AI468,1,0)</f>
        <v>0</v>
      </c>
      <c r="AT468" s="1">
        <f>IF(VLOOKUP(A468,General!B:AT,11,FALSE)=E468,Z468-AB468,AB468-Z468)</f>
        <v>-3200</v>
      </c>
    </row>
    <row r="469" spans="1:46" x14ac:dyDescent="0.2">
      <c r="A469" s="1" t="s">
        <v>341</v>
      </c>
      <c r="B469" s="1">
        <v>1</v>
      </c>
      <c r="C469" s="1">
        <v>1800</v>
      </c>
      <c r="D469" s="1">
        <v>96.418266296386705</v>
      </c>
      <c r="E469" s="1" t="s">
        <v>85</v>
      </c>
      <c r="F469" s="1" t="s">
        <v>319</v>
      </c>
      <c r="G469" s="1" t="s">
        <v>324</v>
      </c>
      <c r="H469" s="1" t="s">
        <v>317</v>
      </c>
      <c r="K469" s="1">
        <v>7</v>
      </c>
      <c r="L469" s="1">
        <v>5</v>
      </c>
      <c r="M469" s="1">
        <v>1</v>
      </c>
      <c r="N469" s="1">
        <v>0</v>
      </c>
      <c r="O469" s="1">
        <v>0</v>
      </c>
      <c r="P469" s="1">
        <v>0</v>
      </c>
      <c r="Q469" s="1">
        <v>1</v>
      </c>
      <c r="R469" s="1">
        <v>0</v>
      </c>
      <c r="S469" s="1">
        <v>111.5</v>
      </c>
      <c r="T469" s="1">
        <v>1028</v>
      </c>
      <c r="U469" s="1">
        <v>87</v>
      </c>
      <c r="V469" s="1">
        <v>0</v>
      </c>
      <c r="W469" s="1">
        <v>1</v>
      </c>
      <c r="X469" s="1">
        <v>0</v>
      </c>
      <c r="Y469" s="1">
        <v>4000</v>
      </c>
      <c r="Z469" s="1">
        <v>4450</v>
      </c>
      <c r="AA469" s="1">
        <v>4000</v>
      </c>
      <c r="AB469" s="1">
        <v>4150</v>
      </c>
      <c r="AC469" s="1">
        <v>1</v>
      </c>
      <c r="AD469" s="1">
        <v>2</v>
      </c>
      <c r="AE469" s="1">
        <v>0</v>
      </c>
      <c r="AF469" s="1">
        <v>0</v>
      </c>
      <c r="AG469" s="1">
        <v>0</v>
      </c>
      <c r="AH469" s="1">
        <v>1</v>
      </c>
      <c r="AI469" s="30" t="str">
        <f>VLOOKUP(A469,General!B:AT,19,FALSE)</f>
        <v>Counter Logic Gaming</v>
      </c>
      <c r="AJ469" s="1">
        <f>IF(VLOOKUP(A469,General!B:AT,11,FALSE)=E469,1,0)</f>
        <v>0</v>
      </c>
      <c r="AK469" s="1">
        <f t="shared" si="44"/>
        <v>0</v>
      </c>
      <c r="AL469" s="1">
        <f t="shared" si="45"/>
        <v>1</v>
      </c>
      <c r="AM469" s="1">
        <f t="shared" si="46"/>
        <v>0</v>
      </c>
      <c r="AN469" s="1">
        <f t="shared" si="47"/>
        <v>300</v>
      </c>
      <c r="AO469" s="1">
        <f t="shared" si="42"/>
        <v>1</v>
      </c>
      <c r="AP469" s="1">
        <f t="shared" si="43"/>
        <v>0</v>
      </c>
      <c r="AQ469" s="1">
        <f>IF(IF(Y469&gt;AA469,VLOOKUP(A469,General!B:AT,11,FALSE),VLOOKUP(A469,General!B:AT,12,FALSE))=AI469,1,0)</f>
        <v>1</v>
      </c>
      <c r="AR469" s="1">
        <f>IF(VLOOKUP(A469,General!B:AT,11,FALSE)=E469,Y469-AA469,AA469-Y469)</f>
        <v>0</v>
      </c>
      <c r="AS469" s="1">
        <f>IF(IF(Z469&gt;AB469,VLOOKUP(A469,General!B:AT,11,FALSE),VLOOKUP(A469,General!B:AT,12,FALSE))=AI469,1,0)</f>
        <v>0</v>
      </c>
      <c r="AT469" s="1">
        <f>IF(VLOOKUP(A469,General!B:AT,11,FALSE)=E469,Z469-AB469,AB469-Z469)</f>
        <v>-300</v>
      </c>
    </row>
    <row r="470" spans="1:46" ht="15" customHeight="1" x14ac:dyDescent="0.2">
      <c r="A470" s="1" t="s">
        <v>341</v>
      </c>
      <c r="B470" s="1">
        <v>2</v>
      </c>
      <c r="C470" s="1">
        <v>14144</v>
      </c>
      <c r="D470" s="1">
        <v>117.059776306152</v>
      </c>
      <c r="E470" s="1" t="s">
        <v>85</v>
      </c>
      <c r="F470" s="1" t="s">
        <v>319</v>
      </c>
      <c r="G470" s="1" t="s">
        <v>324</v>
      </c>
      <c r="H470" s="1" t="s">
        <v>318</v>
      </c>
      <c r="I470" s="1" t="s">
        <v>315</v>
      </c>
      <c r="J470" s="1" t="s">
        <v>84</v>
      </c>
      <c r="K470" s="1">
        <v>8</v>
      </c>
      <c r="L470" s="1">
        <v>2</v>
      </c>
      <c r="M470" s="1">
        <v>3</v>
      </c>
      <c r="N470" s="1">
        <v>0</v>
      </c>
      <c r="O470" s="1">
        <v>0</v>
      </c>
      <c r="P470" s="1">
        <v>0</v>
      </c>
      <c r="Q470" s="1">
        <v>1</v>
      </c>
      <c r="R470" s="1">
        <v>0</v>
      </c>
      <c r="S470" s="1">
        <v>126.2</v>
      </c>
      <c r="T470" s="1">
        <v>1081</v>
      </c>
      <c r="U470" s="1">
        <v>181</v>
      </c>
      <c r="V470" s="1">
        <v>0</v>
      </c>
      <c r="W470" s="1">
        <v>0</v>
      </c>
      <c r="X470" s="1">
        <v>0</v>
      </c>
      <c r="Y470" s="1">
        <v>8150</v>
      </c>
      <c r="Z470" s="1">
        <v>7850</v>
      </c>
      <c r="AA470" s="1">
        <v>18500</v>
      </c>
      <c r="AB470" s="1">
        <v>18400</v>
      </c>
      <c r="AC470" s="1">
        <v>2</v>
      </c>
      <c r="AD470" s="1">
        <v>3</v>
      </c>
      <c r="AE470" s="1">
        <v>4</v>
      </c>
      <c r="AF470" s="1">
        <v>0</v>
      </c>
      <c r="AG470" s="1">
        <v>1</v>
      </c>
      <c r="AH470" s="1">
        <v>0</v>
      </c>
      <c r="AI470" s="30" t="str">
        <f>VLOOKUP(A470,General!B:AT,19,FALSE)</f>
        <v>Counter Logic Gaming</v>
      </c>
      <c r="AJ470" s="1">
        <f>IF(VLOOKUP(A470,General!B:AT,11,FALSE)=E470,1,0)</f>
        <v>0</v>
      </c>
      <c r="AK470" s="1">
        <f t="shared" si="44"/>
        <v>0</v>
      </c>
      <c r="AL470" s="1">
        <f t="shared" si="45"/>
        <v>0</v>
      </c>
      <c r="AM470" s="1">
        <f t="shared" si="46"/>
        <v>-10350</v>
      </c>
      <c r="AN470" s="1">
        <f t="shared" si="47"/>
        <v>-10550</v>
      </c>
      <c r="AO470" s="1">
        <f t="shared" si="42"/>
        <v>1</v>
      </c>
      <c r="AP470" s="1">
        <f t="shared" si="43"/>
        <v>0</v>
      </c>
      <c r="AQ470" s="1">
        <f>IF(IF(Y470&gt;AA470,VLOOKUP(A470,General!B:AT,11,FALSE),VLOOKUP(A470,General!B:AT,12,FALSE))=AI470,1,0)</f>
        <v>1</v>
      </c>
      <c r="AR470" s="1">
        <f>IF(VLOOKUP(A470,General!B:AT,11,FALSE)=E470,Y470-AA470,AA470-Y470)</f>
        <v>10350</v>
      </c>
      <c r="AS470" s="1">
        <f>IF(IF(Z470&gt;AB470,VLOOKUP(A470,General!B:AT,11,FALSE),VLOOKUP(A470,General!B:AT,12,FALSE))=AI470,1,0)</f>
        <v>1</v>
      </c>
      <c r="AT470" s="1">
        <f>IF(VLOOKUP(A470,General!B:AT,11,FALSE)=E470,Z470-AB470,AB470-Z470)</f>
        <v>10550</v>
      </c>
    </row>
    <row r="471" spans="1:46" ht="15" customHeight="1" x14ac:dyDescent="0.2">
      <c r="A471" s="1" t="s">
        <v>341</v>
      </c>
      <c r="B471" s="1">
        <v>3</v>
      </c>
      <c r="C471" s="1">
        <v>29131</v>
      </c>
      <c r="D471" s="1">
        <v>90.755325317382798</v>
      </c>
      <c r="E471" s="1" t="s">
        <v>85</v>
      </c>
      <c r="F471" s="1" t="s">
        <v>319</v>
      </c>
      <c r="G471" s="1" t="s">
        <v>324</v>
      </c>
      <c r="H471" s="1" t="s">
        <v>320</v>
      </c>
      <c r="I471" s="1" t="s">
        <v>315</v>
      </c>
      <c r="J471" s="1" t="s">
        <v>84</v>
      </c>
      <c r="K471" s="1">
        <v>8</v>
      </c>
      <c r="L471" s="1">
        <v>1</v>
      </c>
      <c r="M471" s="1">
        <v>2</v>
      </c>
      <c r="N471" s="1">
        <v>1</v>
      </c>
      <c r="O471" s="1">
        <v>0</v>
      </c>
      <c r="P471" s="1">
        <v>0</v>
      </c>
      <c r="Q471" s="1">
        <v>2</v>
      </c>
      <c r="R471" s="1">
        <v>0</v>
      </c>
      <c r="S471" s="1">
        <v>126.7</v>
      </c>
      <c r="T471" s="1">
        <v>1113</v>
      </c>
      <c r="U471" s="1">
        <v>151</v>
      </c>
      <c r="V471" s="1">
        <v>0</v>
      </c>
      <c r="W471" s="1">
        <v>1</v>
      </c>
      <c r="X471" s="1">
        <v>0</v>
      </c>
      <c r="Y471" s="1">
        <v>10100</v>
      </c>
      <c r="Z471" s="1">
        <v>1000</v>
      </c>
      <c r="AA471" s="1">
        <v>20650</v>
      </c>
      <c r="AB471" s="1">
        <v>20600</v>
      </c>
      <c r="AC471" s="1">
        <v>2</v>
      </c>
      <c r="AD471" s="1">
        <v>2</v>
      </c>
      <c r="AE471" s="1">
        <v>3</v>
      </c>
      <c r="AF471" s="1">
        <v>0</v>
      </c>
      <c r="AG471" s="1">
        <v>2</v>
      </c>
      <c r="AH471" s="1">
        <v>0</v>
      </c>
      <c r="AI471" s="30" t="str">
        <f>VLOOKUP(A471,General!B:AT,19,FALSE)</f>
        <v>Counter Logic Gaming</v>
      </c>
      <c r="AJ471" s="1">
        <f>IF(VLOOKUP(A471,General!B:AT,11,FALSE)=E471,1,0)</f>
        <v>0</v>
      </c>
      <c r="AK471" s="1">
        <f t="shared" si="44"/>
        <v>0</v>
      </c>
      <c r="AL471" s="1">
        <f t="shared" si="45"/>
        <v>0</v>
      </c>
      <c r="AM471" s="1">
        <f t="shared" si="46"/>
        <v>-10550</v>
      </c>
      <c r="AN471" s="1">
        <f t="shared" si="47"/>
        <v>-19600</v>
      </c>
      <c r="AO471" s="1">
        <f t="shared" si="42"/>
        <v>1</v>
      </c>
      <c r="AP471" s="1">
        <f t="shared" si="43"/>
        <v>0</v>
      </c>
      <c r="AQ471" s="1">
        <f>IF(IF(Y471&gt;AA471,VLOOKUP(A471,General!B:AT,11,FALSE),VLOOKUP(A471,General!B:AT,12,FALSE))=AI471,1,0)</f>
        <v>1</v>
      </c>
      <c r="AR471" s="1">
        <f>IF(VLOOKUP(A471,General!B:AT,11,FALSE)=E471,Y471-AA471,AA471-Y471)</f>
        <v>10550</v>
      </c>
      <c r="AS471" s="1">
        <f>IF(IF(Z471&gt;AB471,VLOOKUP(A471,General!B:AT,11,FALSE),VLOOKUP(A471,General!B:AT,12,FALSE))=AI471,1,0)</f>
        <v>1</v>
      </c>
      <c r="AT471" s="1">
        <f>IF(VLOOKUP(A471,General!B:AT,11,FALSE)=E471,Z471-AB471,AB471-Z471)</f>
        <v>19600</v>
      </c>
    </row>
    <row r="472" spans="1:46" ht="15" customHeight="1" x14ac:dyDescent="0.2">
      <c r="A472" s="1" t="s">
        <v>341</v>
      </c>
      <c r="B472" s="1">
        <v>4</v>
      </c>
      <c r="C472" s="1">
        <v>40754</v>
      </c>
      <c r="D472" s="1">
        <v>116.707794189453</v>
      </c>
      <c r="E472" s="1" t="s">
        <v>84</v>
      </c>
      <c r="F472" s="1" t="s">
        <v>315</v>
      </c>
      <c r="G472" s="1" t="s">
        <v>316</v>
      </c>
      <c r="H472" s="1" t="s">
        <v>322</v>
      </c>
      <c r="K472" s="1">
        <v>6</v>
      </c>
      <c r="L472" s="1">
        <v>3</v>
      </c>
      <c r="M472" s="1">
        <v>0</v>
      </c>
      <c r="N472" s="1">
        <v>1</v>
      </c>
      <c r="O472" s="1">
        <v>0</v>
      </c>
      <c r="P472" s="1">
        <v>0</v>
      </c>
      <c r="Q472" s="1">
        <v>1</v>
      </c>
      <c r="R472" s="1">
        <v>0</v>
      </c>
      <c r="S472" s="1">
        <v>90.4</v>
      </c>
      <c r="T472" s="1">
        <v>758</v>
      </c>
      <c r="U472" s="1">
        <v>146</v>
      </c>
      <c r="V472" s="1">
        <v>0</v>
      </c>
      <c r="W472" s="1">
        <v>0</v>
      </c>
      <c r="X472" s="1">
        <v>0</v>
      </c>
      <c r="Y472" s="1">
        <v>23000</v>
      </c>
      <c r="Z472" s="1">
        <v>23700</v>
      </c>
      <c r="AA472" s="1">
        <v>27400</v>
      </c>
      <c r="AB472" s="1">
        <v>27450</v>
      </c>
      <c r="AC472" s="1">
        <v>11</v>
      </c>
      <c r="AD472" s="1">
        <v>7</v>
      </c>
      <c r="AE472" s="1">
        <v>6</v>
      </c>
      <c r="AF472" s="1">
        <v>0</v>
      </c>
      <c r="AG472" s="1">
        <v>5</v>
      </c>
      <c r="AH472" s="1">
        <v>2</v>
      </c>
      <c r="AI472" s="30" t="str">
        <f>VLOOKUP(A472,General!B:AT,19,FALSE)</f>
        <v>Counter Logic Gaming</v>
      </c>
      <c r="AJ472" s="1">
        <f>IF(VLOOKUP(A472,General!B:AT,11,FALSE)=E472,1,0)</f>
        <v>1</v>
      </c>
      <c r="AK472" s="1">
        <f t="shared" si="44"/>
        <v>0</v>
      </c>
      <c r="AL472" s="1">
        <f t="shared" si="45"/>
        <v>0</v>
      </c>
      <c r="AM472" s="1">
        <f t="shared" si="46"/>
        <v>-4400</v>
      </c>
      <c r="AN472" s="1">
        <f t="shared" si="47"/>
        <v>-3750</v>
      </c>
      <c r="AO472" s="1">
        <f t="shared" si="42"/>
        <v>0</v>
      </c>
      <c r="AP472" s="1">
        <f t="shared" si="43"/>
        <v>1</v>
      </c>
      <c r="AQ472" s="1">
        <f>IF(IF(Y472&gt;AA472,VLOOKUP(A472,General!B:AT,11,FALSE),VLOOKUP(A472,General!B:AT,12,FALSE))=AI472,1,0)</f>
        <v>1</v>
      </c>
      <c r="AR472" s="1">
        <f>IF(VLOOKUP(A472,General!B:AT,11,FALSE)=E472,Y472-AA472,AA472-Y472)</f>
        <v>-4400</v>
      </c>
      <c r="AS472" s="1">
        <f>IF(IF(Z472&gt;AB472,VLOOKUP(A472,General!B:AT,11,FALSE),VLOOKUP(A472,General!B:AT,12,FALSE))=AI472,1,0)</f>
        <v>1</v>
      </c>
      <c r="AT472" s="1">
        <f>IF(VLOOKUP(A472,General!B:AT,11,FALSE)=E472,Z472-AB472,AB472-Z472)</f>
        <v>-3750</v>
      </c>
    </row>
    <row r="473" spans="1:46" ht="15" customHeight="1" x14ac:dyDescent="0.2">
      <c r="A473" s="1" t="s">
        <v>341</v>
      </c>
      <c r="B473" s="1">
        <v>5</v>
      </c>
      <c r="C473" s="1">
        <v>55694</v>
      </c>
      <c r="D473" s="1">
        <v>87.126068115234403</v>
      </c>
      <c r="E473" s="1" t="s">
        <v>85</v>
      </c>
      <c r="F473" s="1" t="s">
        <v>319</v>
      </c>
      <c r="G473" s="1" t="s">
        <v>324</v>
      </c>
      <c r="H473" s="1" t="s">
        <v>320</v>
      </c>
      <c r="I473" s="1" t="s">
        <v>319</v>
      </c>
      <c r="J473" s="1" t="s">
        <v>85</v>
      </c>
      <c r="K473" s="1">
        <v>7</v>
      </c>
      <c r="L473" s="1">
        <v>3</v>
      </c>
      <c r="M473" s="1">
        <v>2</v>
      </c>
      <c r="N473" s="1">
        <v>0</v>
      </c>
      <c r="O473" s="1">
        <v>0</v>
      </c>
      <c r="P473" s="1">
        <v>0</v>
      </c>
      <c r="Q473" s="1">
        <v>1</v>
      </c>
      <c r="R473" s="1">
        <v>0</v>
      </c>
      <c r="S473" s="1">
        <v>115.1</v>
      </c>
      <c r="T473" s="1">
        <v>1106</v>
      </c>
      <c r="U473" s="1">
        <v>45</v>
      </c>
      <c r="V473" s="1">
        <v>0</v>
      </c>
      <c r="W473" s="1">
        <v>1</v>
      </c>
      <c r="X473" s="1">
        <v>0</v>
      </c>
      <c r="Y473" s="1">
        <v>18050</v>
      </c>
      <c r="Z473" s="1">
        <v>28450</v>
      </c>
      <c r="AA473" s="1">
        <v>16450</v>
      </c>
      <c r="AB473" s="1">
        <v>2700</v>
      </c>
      <c r="AC473" s="1">
        <v>6</v>
      </c>
      <c r="AD473" s="1">
        <v>5</v>
      </c>
      <c r="AE473" s="1">
        <v>4</v>
      </c>
      <c r="AF473" s="1">
        <v>0</v>
      </c>
      <c r="AG473" s="1">
        <v>0</v>
      </c>
      <c r="AH473" s="1">
        <v>2</v>
      </c>
      <c r="AI473" s="30" t="str">
        <f>VLOOKUP(A473,General!B:AT,19,FALSE)</f>
        <v>Counter Logic Gaming</v>
      </c>
      <c r="AJ473" s="1">
        <f>IF(VLOOKUP(A473,General!B:AT,11,FALSE)=E473,1,0)</f>
        <v>0</v>
      </c>
      <c r="AK473" s="1">
        <f t="shared" si="44"/>
        <v>1</v>
      </c>
      <c r="AL473" s="1">
        <f t="shared" si="45"/>
        <v>1</v>
      </c>
      <c r="AM473" s="1">
        <f t="shared" si="46"/>
        <v>1600</v>
      </c>
      <c r="AN473" s="1">
        <f t="shared" si="47"/>
        <v>25750</v>
      </c>
      <c r="AO473" s="1">
        <f t="shared" si="42"/>
        <v>1</v>
      </c>
      <c r="AP473" s="1">
        <f t="shared" si="43"/>
        <v>0</v>
      </c>
      <c r="AQ473" s="1">
        <f>IF(IF(Y473&gt;AA473,VLOOKUP(A473,General!B:AT,11,FALSE),VLOOKUP(A473,General!B:AT,12,FALSE))=AI473,1,0)</f>
        <v>0</v>
      </c>
      <c r="AR473" s="1">
        <f>IF(VLOOKUP(A473,General!B:AT,11,FALSE)=E473,Y473-AA473,AA473-Y473)</f>
        <v>-1600</v>
      </c>
      <c r="AS473" s="1">
        <f>IF(IF(Z473&gt;AB473,VLOOKUP(A473,General!B:AT,11,FALSE),VLOOKUP(A473,General!B:AT,12,FALSE))=AI473,1,0)</f>
        <v>0</v>
      </c>
      <c r="AT473" s="1">
        <f>IF(VLOOKUP(A473,General!B:AT,11,FALSE)=E473,Z473-AB473,AB473-Z473)</f>
        <v>-25750</v>
      </c>
    </row>
    <row r="474" spans="1:46" ht="15" customHeight="1" x14ac:dyDescent="0.2">
      <c r="A474" s="1" t="s">
        <v>341</v>
      </c>
      <c r="B474" s="1">
        <v>6</v>
      </c>
      <c r="C474" s="1">
        <v>66851</v>
      </c>
      <c r="D474" s="1">
        <v>113.09417724609401</v>
      </c>
      <c r="E474" s="1" t="s">
        <v>85</v>
      </c>
      <c r="F474" s="1" t="s">
        <v>319</v>
      </c>
      <c r="G474" s="1" t="s">
        <v>324</v>
      </c>
      <c r="H474" s="1" t="s">
        <v>320</v>
      </c>
      <c r="I474" s="1" t="s">
        <v>315</v>
      </c>
      <c r="J474" s="1" t="s">
        <v>84</v>
      </c>
      <c r="K474" s="1">
        <v>7</v>
      </c>
      <c r="L474" s="1">
        <v>3</v>
      </c>
      <c r="M474" s="1">
        <v>2</v>
      </c>
      <c r="N474" s="1">
        <v>0</v>
      </c>
      <c r="O474" s="1">
        <v>0</v>
      </c>
      <c r="P474" s="1">
        <v>0</v>
      </c>
      <c r="Q474" s="1">
        <v>1</v>
      </c>
      <c r="R474" s="1">
        <v>0</v>
      </c>
      <c r="S474" s="1">
        <v>98.8</v>
      </c>
      <c r="T474" s="1">
        <v>963</v>
      </c>
      <c r="U474" s="1">
        <v>25</v>
      </c>
      <c r="V474" s="1">
        <v>0</v>
      </c>
      <c r="W474" s="1">
        <v>1</v>
      </c>
      <c r="X474" s="1">
        <v>0</v>
      </c>
      <c r="Y474" s="1">
        <v>15400</v>
      </c>
      <c r="Z474" s="1">
        <v>2000</v>
      </c>
      <c r="AA474" s="1">
        <v>31600</v>
      </c>
      <c r="AB474" s="1">
        <v>27450</v>
      </c>
      <c r="AC474" s="1">
        <v>4</v>
      </c>
      <c r="AD474" s="1">
        <v>4</v>
      </c>
      <c r="AE474" s="1">
        <v>1</v>
      </c>
      <c r="AF474" s="1">
        <v>0</v>
      </c>
      <c r="AG474" s="1">
        <v>3</v>
      </c>
      <c r="AH474" s="1">
        <v>0</v>
      </c>
      <c r="AI474" s="30" t="str">
        <f>VLOOKUP(A474,General!B:AT,19,FALSE)</f>
        <v>Counter Logic Gaming</v>
      </c>
      <c r="AJ474" s="1">
        <f>IF(VLOOKUP(A474,General!B:AT,11,FALSE)=E474,1,0)</f>
        <v>0</v>
      </c>
      <c r="AK474" s="1">
        <f t="shared" si="44"/>
        <v>0</v>
      </c>
      <c r="AL474" s="1">
        <f t="shared" si="45"/>
        <v>0</v>
      </c>
      <c r="AM474" s="1">
        <f t="shared" si="46"/>
        <v>-16200</v>
      </c>
      <c r="AN474" s="1">
        <f t="shared" si="47"/>
        <v>-25450</v>
      </c>
      <c r="AO474" s="1">
        <f t="shared" si="42"/>
        <v>1</v>
      </c>
      <c r="AP474" s="1">
        <f t="shared" si="43"/>
        <v>0</v>
      </c>
      <c r="AQ474" s="1">
        <f>IF(IF(Y474&gt;AA474,VLOOKUP(A474,General!B:AT,11,FALSE),VLOOKUP(A474,General!B:AT,12,FALSE))=AI474,1,0)</f>
        <v>1</v>
      </c>
      <c r="AR474" s="1">
        <f>IF(VLOOKUP(A474,General!B:AT,11,FALSE)=E474,Y474-AA474,AA474-Y474)</f>
        <v>16200</v>
      </c>
      <c r="AS474" s="1">
        <f>IF(IF(Z474&gt;AB474,VLOOKUP(A474,General!B:AT,11,FALSE),VLOOKUP(A474,General!B:AT,12,FALSE))=AI474,1,0)</f>
        <v>1</v>
      </c>
      <c r="AT474" s="1">
        <f>IF(VLOOKUP(A474,General!B:AT,11,FALSE)=E474,Z474-AB474,AB474-Z474)</f>
        <v>25450</v>
      </c>
    </row>
    <row r="475" spans="1:46" ht="15" customHeight="1" x14ac:dyDescent="0.2">
      <c r="A475" s="1" t="s">
        <v>341</v>
      </c>
      <c r="B475" s="1">
        <v>7</v>
      </c>
      <c r="C475" s="1">
        <v>81327</v>
      </c>
      <c r="D475" s="1">
        <v>97.873107910156307</v>
      </c>
      <c r="E475" s="1" t="s">
        <v>85</v>
      </c>
      <c r="F475" s="1" t="s">
        <v>319</v>
      </c>
      <c r="G475" s="1" t="s">
        <v>324</v>
      </c>
      <c r="H475" s="1" t="s">
        <v>322</v>
      </c>
      <c r="K475" s="1">
        <v>8</v>
      </c>
      <c r="L475" s="1">
        <v>4</v>
      </c>
      <c r="M475" s="1">
        <v>2</v>
      </c>
      <c r="N475" s="1">
        <v>0</v>
      </c>
      <c r="O475" s="1">
        <v>0</v>
      </c>
      <c r="P475" s="1">
        <v>0</v>
      </c>
      <c r="Q475" s="1">
        <v>3</v>
      </c>
      <c r="R475" s="1">
        <v>0</v>
      </c>
      <c r="S475" s="1">
        <v>108.4</v>
      </c>
      <c r="T475" s="1">
        <v>993</v>
      </c>
      <c r="U475" s="1">
        <v>91</v>
      </c>
      <c r="V475" s="1">
        <v>0</v>
      </c>
      <c r="W475" s="1">
        <v>1</v>
      </c>
      <c r="X475" s="1">
        <v>0</v>
      </c>
      <c r="Y475" s="1">
        <v>23800</v>
      </c>
      <c r="Z475" s="1">
        <v>24550</v>
      </c>
      <c r="AA475" s="1">
        <v>31150</v>
      </c>
      <c r="AB475" s="1">
        <v>27350</v>
      </c>
      <c r="AC475" s="1">
        <v>11</v>
      </c>
      <c r="AD475" s="1">
        <v>7</v>
      </c>
      <c r="AE475" s="1">
        <v>1</v>
      </c>
      <c r="AF475" s="1">
        <v>0</v>
      </c>
      <c r="AG475" s="1">
        <v>4</v>
      </c>
      <c r="AH475" s="1">
        <v>1</v>
      </c>
      <c r="AI475" s="30" t="str">
        <f>VLOOKUP(A475,General!B:AT,19,FALSE)</f>
        <v>Counter Logic Gaming</v>
      </c>
      <c r="AJ475" s="1">
        <f>IF(VLOOKUP(A475,General!B:AT,11,FALSE)=E475,1,0)</f>
        <v>0</v>
      </c>
      <c r="AK475" s="1">
        <f t="shared" si="44"/>
        <v>0</v>
      </c>
      <c r="AL475" s="1">
        <f t="shared" si="45"/>
        <v>0</v>
      </c>
      <c r="AM475" s="1">
        <f t="shared" si="46"/>
        <v>-7350</v>
      </c>
      <c r="AN475" s="1">
        <f t="shared" si="47"/>
        <v>-2800</v>
      </c>
      <c r="AO475" s="1">
        <f t="shared" si="42"/>
        <v>1</v>
      </c>
      <c r="AP475" s="1">
        <f t="shared" si="43"/>
        <v>0</v>
      </c>
      <c r="AQ475" s="1">
        <f>IF(IF(Y475&gt;AA475,VLOOKUP(A475,General!B:AT,11,FALSE),VLOOKUP(A475,General!B:AT,12,FALSE))=AI475,1,0)</f>
        <v>1</v>
      </c>
      <c r="AR475" s="1">
        <f>IF(VLOOKUP(A475,General!B:AT,11,FALSE)=E475,Y475-AA475,AA475-Y475)</f>
        <v>7350</v>
      </c>
      <c r="AS475" s="1">
        <f>IF(IF(Z475&gt;AB475,VLOOKUP(A475,General!B:AT,11,FALSE),VLOOKUP(A475,General!B:AT,12,FALSE))=AI475,1,0)</f>
        <v>1</v>
      </c>
      <c r="AT475" s="1">
        <f>IF(VLOOKUP(A475,General!B:AT,11,FALSE)=E475,Z475-AB475,AB475-Z475)</f>
        <v>2800</v>
      </c>
    </row>
    <row r="476" spans="1:46" ht="15" customHeight="1" x14ac:dyDescent="0.2">
      <c r="A476" s="1" t="s">
        <v>341</v>
      </c>
      <c r="B476" s="1">
        <v>8</v>
      </c>
      <c r="C476" s="1">
        <v>93857</v>
      </c>
      <c r="D476" s="1">
        <v>181.93304443359401</v>
      </c>
      <c r="E476" s="1" t="s">
        <v>85</v>
      </c>
      <c r="F476" s="1" t="s">
        <v>319</v>
      </c>
      <c r="G476" s="1" t="s">
        <v>324</v>
      </c>
      <c r="H476" s="1" t="s">
        <v>320</v>
      </c>
      <c r="I476" s="1" t="s">
        <v>315</v>
      </c>
      <c r="J476" s="1" t="s">
        <v>84</v>
      </c>
      <c r="K476" s="1">
        <v>8</v>
      </c>
      <c r="L476" s="1">
        <v>3</v>
      </c>
      <c r="M476" s="1">
        <v>1</v>
      </c>
      <c r="N476" s="1">
        <v>1</v>
      </c>
      <c r="O476" s="1">
        <v>0</v>
      </c>
      <c r="P476" s="1">
        <v>0</v>
      </c>
      <c r="Q476" s="1">
        <v>1</v>
      </c>
      <c r="R476" s="1">
        <v>0</v>
      </c>
      <c r="S476" s="1">
        <v>140.19999999999999</v>
      </c>
      <c r="T476" s="1">
        <v>1345</v>
      </c>
      <c r="U476" s="1">
        <v>50</v>
      </c>
      <c r="V476" s="1">
        <v>1</v>
      </c>
      <c r="W476" s="1">
        <v>1</v>
      </c>
      <c r="X476" s="1">
        <v>0</v>
      </c>
      <c r="Y476" s="1">
        <v>12950</v>
      </c>
      <c r="Z476" s="1">
        <v>2200</v>
      </c>
      <c r="AA476" s="1">
        <v>38000</v>
      </c>
      <c r="AB476" s="1">
        <v>27150</v>
      </c>
      <c r="AC476" s="1">
        <v>4</v>
      </c>
      <c r="AD476" s="1">
        <v>4</v>
      </c>
      <c r="AE476" s="1">
        <v>1</v>
      </c>
      <c r="AF476" s="1">
        <v>0</v>
      </c>
      <c r="AG476" s="1">
        <v>5</v>
      </c>
      <c r="AH476" s="1">
        <v>0</v>
      </c>
      <c r="AI476" s="30" t="str">
        <f>VLOOKUP(A476,General!B:AT,19,FALSE)</f>
        <v>Counter Logic Gaming</v>
      </c>
      <c r="AJ476" s="1">
        <f>IF(VLOOKUP(A476,General!B:AT,11,FALSE)=E476,1,0)</f>
        <v>0</v>
      </c>
      <c r="AK476" s="1">
        <f t="shared" si="44"/>
        <v>0</v>
      </c>
      <c r="AL476" s="1">
        <f t="shared" si="45"/>
        <v>0</v>
      </c>
      <c r="AM476" s="1">
        <f t="shared" si="46"/>
        <v>-25050</v>
      </c>
      <c r="AN476" s="1">
        <f t="shared" si="47"/>
        <v>-24950</v>
      </c>
      <c r="AO476" s="1">
        <f t="shared" si="42"/>
        <v>1</v>
      </c>
      <c r="AP476" s="1">
        <f t="shared" si="43"/>
        <v>0</v>
      </c>
      <c r="AQ476" s="1">
        <f>IF(IF(Y476&gt;AA476,VLOOKUP(A476,General!B:AT,11,FALSE),VLOOKUP(A476,General!B:AT,12,FALSE))=AI476,1,0)</f>
        <v>1</v>
      </c>
      <c r="AR476" s="1">
        <f>IF(VLOOKUP(A476,General!B:AT,11,FALSE)=E476,Y476-AA476,AA476-Y476)</f>
        <v>25050</v>
      </c>
      <c r="AS476" s="1">
        <f>IF(IF(Z476&gt;AB476,VLOOKUP(A476,General!B:AT,11,FALSE),VLOOKUP(A476,General!B:AT,12,FALSE))=AI476,1,0)</f>
        <v>1</v>
      </c>
      <c r="AT476" s="1">
        <f>IF(VLOOKUP(A476,General!B:AT,11,FALSE)=E476,Z476-AB476,AB476-Z476)</f>
        <v>24950</v>
      </c>
    </row>
    <row r="477" spans="1:46" ht="15" customHeight="1" x14ac:dyDescent="0.2">
      <c r="A477" s="1" t="s">
        <v>341</v>
      </c>
      <c r="B477" s="1">
        <v>9</v>
      </c>
      <c r="C477" s="1">
        <v>117136</v>
      </c>
      <c r="D477" s="1">
        <v>124.10711669921901</v>
      </c>
      <c r="E477" s="1" t="s">
        <v>85</v>
      </c>
      <c r="F477" s="1" t="s">
        <v>319</v>
      </c>
      <c r="G477" s="1" t="s">
        <v>324</v>
      </c>
      <c r="H477" s="1" t="s">
        <v>322</v>
      </c>
      <c r="K477" s="1">
        <v>7</v>
      </c>
      <c r="L477" s="1">
        <v>3</v>
      </c>
      <c r="M477" s="1">
        <v>0</v>
      </c>
      <c r="N477" s="1">
        <v>0</v>
      </c>
      <c r="O477" s="1">
        <v>1</v>
      </c>
      <c r="P477" s="1">
        <v>0</v>
      </c>
      <c r="Q477" s="1">
        <v>1</v>
      </c>
      <c r="R477" s="1">
        <v>0</v>
      </c>
      <c r="S477" s="1">
        <v>99.9</v>
      </c>
      <c r="T477" s="1">
        <v>931</v>
      </c>
      <c r="U477" s="1">
        <v>68</v>
      </c>
      <c r="V477" s="1">
        <v>0</v>
      </c>
      <c r="W477" s="1">
        <v>1</v>
      </c>
      <c r="X477" s="1">
        <v>0</v>
      </c>
      <c r="Y477" s="1">
        <v>26150</v>
      </c>
      <c r="Z477" s="1">
        <v>29100</v>
      </c>
      <c r="AA477" s="1">
        <v>40400</v>
      </c>
      <c r="AB477" s="1">
        <v>27150</v>
      </c>
      <c r="AC477" s="1">
        <v>7</v>
      </c>
      <c r="AD477" s="1">
        <v>9</v>
      </c>
      <c r="AE477" s="1">
        <v>3</v>
      </c>
      <c r="AF477" s="1">
        <v>0</v>
      </c>
      <c r="AG477" s="1">
        <v>4</v>
      </c>
      <c r="AH477" s="1">
        <v>0</v>
      </c>
      <c r="AI477" s="30" t="str">
        <f>VLOOKUP(A477,General!B:AT,19,FALSE)</f>
        <v>Counter Logic Gaming</v>
      </c>
      <c r="AJ477" s="1">
        <f>IF(VLOOKUP(A477,General!B:AT,11,FALSE)=E477,1,0)</f>
        <v>0</v>
      </c>
      <c r="AK477" s="1">
        <f t="shared" si="44"/>
        <v>0</v>
      </c>
      <c r="AL477" s="1">
        <f t="shared" si="45"/>
        <v>1</v>
      </c>
      <c r="AM477" s="1">
        <f t="shared" si="46"/>
        <v>-14250</v>
      </c>
      <c r="AN477" s="1">
        <f t="shared" si="47"/>
        <v>1950</v>
      </c>
      <c r="AO477" s="1">
        <f t="shared" si="42"/>
        <v>1</v>
      </c>
      <c r="AP477" s="1">
        <f t="shared" si="43"/>
        <v>0</v>
      </c>
      <c r="AQ477" s="1">
        <f>IF(IF(Y477&gt;AA477,VLOOKUP(A477,General!B:AT,11,FALSE),VLOOKUP(A477,General!B:AT,12,FALSE))=AI477,1,0)</f>
        <v>1</v>
      </c>
      <c r="AR477" s="1">
        <f>IF(VLOOKUP(A477,General!B:AT,11,FALSE)=E477,Y477-AA477,AA477-Y477)</f>
        <v>14250</v>
      </c>
      <c r="AS477" s="1">
        <f>IF(IF(Z477&gt;AB477,VLOOKUP(A477,General!B:AT,11,FALSE),VLOOKUP(A477,General!B:AT,12,FALSE))=AI477,1,0)</f>
        <v>0</v>
      </c>
      <c r="AT477" s="1">
        <f>IF(VLOOKUP(A477,General!B:AT,11,FALSE)=E477,Z477-AB477,AB477-Z477)</f>
        <v>-1950</v>
      </c>
    </row>
    <row r="478" spans="1:46" ht="15" customHeight="1" x14ac:dyDescent="0.2">
      <c r="A478" s="1" t="s">
        <v>341</v>
      </c>
      <c r="B478" s="1">
        <v>10</v>
      </c>
      <c r="C478" s="1">
        <v>133023</v>
      </c>
      <c r="D478" s="1">
        <v>236.2783203125</v>
      </c>
      <c r="E478" s="1" t="s">
        <v>84</v>
      </c>
      <c r="F478" s="1" t="s">
        <v>315</v>
      </c>
      <c r="G478" s="1" t="s">
        <v>316</v>
      </c>
      <c r="H478" s="1" t="s">
        <v>318</v>
      </c>
      <c r="I478" s="1" t="s">
        <v>315</v>
      </c>
      <c r="J478" s="1" t="s">
        <v>84</v>
      </c>
      <c r="K478" s="1">
        <v>5</v>
      </c>
      <c r="L478" s="1">
        <v>2</v>
      </c>
      <c r="M478" s="1">
        <v>0</v>
      </c>
      <c r="N478" s="1">
        <v>1</v>
      </c>
      <c r="O478" s="1">
        <v>0</v>
      </c>
      <c r="P478" s="1">
        <v>0</v>
      </c>
      <c r="Q478" s="1">
        <v>0</v>
      </c>
      <c r="R478" s="1">
        <v>0</v>
      </c>
      <c r="S478" s="1">
        <v>59.5</v>
      </c>
      <c r="T478" s="1">
        <v>576</v>
      </c>
      <c r="U478" s="1">
        <v>19</v>
      </c>
      <c r="V478" s="1">
        <v>0</v>
      </c>
      <c r="W478" s="1">
        <v>0</v>
      </c>
      <c r="X478" s="1">
        <v>0</v>
      </c>
      <c r="Y478" s="1">
        <v>20600</v>
      </c>
      <c r="Z478" s="1">
        <v>10500</v>
      </c>
      <c r="AA478" s="1">
        <v>35400</v>
      </c>
      <c r="AB478" s="1">
        <v>27350</v>
      </c>
      <c r="AC478" s="1">
        <v>9</v>
      </c>
      <c r="AD478" s="1">
        <v>6</v>
      </c>
      <c r="AE478" s="1">
        <v>1</v>
      </c>
      <c r="AF478" s="1">
        <v>0</v>
      </c>
      <c r="AG478" s="1">
        <v>2</v>
      </c>
      <c r="AH478" s="1">
        <v>0</v>
      </c>
      <c r="AI478" s="30" t="str">
        <f>VLOOKUP(A478,General!B:AT,19,FALSE)</f>
        <v>Counter Logic Gaming</v>
      </c>
      <c r="AJ478" s="1">
        <f>IF(VLOOKUP(A478,General!B:AT,11,FALSE)=E478,1,0)</f>
        <v>1</v>
      </c>
      <c r="AK478" s="1">
        <f t="shared" si="44"/>
        <v>0</v>
      </c>
      <c r="AL478" s="1">
        <f t="shared" si="45"/>
        <v>0</v>
      </c>
      <c r="AM478" s="1">
        <f t="shared" si="46"/>
        <v>-14800</v>
      </c>
      <c r="AN478" s="1">
        <f t="shared" si="47"/>
        <v>-16850</v>
      </c>
      <c r="AO478" s="1">
        <f t="shared" si="42"/>
        <v>0</v>
      </c>
      <c r="AP478" s="1">
        <f t="shared" si="43"/>
        <v>1</v>
      </c>
      <c r="AQ478" s="1">
        <f>IF(IF(Y478&gt;AA478,VLOOKUP(A478,General!B:AT,11,FALSE),VLOOKUP(A478,General!B:AT,12,FALSE))=AI478,1,0)</f>
        <v>1</v>
      </c>
      <c r="AR478" s="1">
        <f>IF(VLOOKUP(A478,General!B:AT,11,FALSE)=E478,Y478-AA478,AA478-Y478)</f>
        <v>-14800</v>
      </c>
      <c r="AS478" s="1">
        <f>IF(IF(Z478&gt;AB478,VLOOKUP(A478,General!B:AT,11,FALSE),VLOOKUP(A478,General!B:AT,12,FALSE))=AI478,1,0)</f>
        <v>1</v>
      </c>
      <c r="AT478" s="1">
        <f>IF(VLOOKUP(A478,General!B:AT,11,FALSE)=E478,Z478-AB478,AB478-Z478)</f>
        <v>-16850</v>
      </c>
    </row>
    <row r="479" spans="1:46" ht="15" customHeight="1" x14ac:dyDescent="0.2">
      <c r="A479" s="1" t="s">
        <v>341</v>
      </c>
      <c r="B479" s="1">
        <v>11</v>
      </c>
      <c r="C479" s="1">
        <v>163247</v>
      </c>
      <c r="D479" s="1">
        <v>105.866943359375</v>
      </c>
      <c r="E479" s="1" t="s">
        <v>85</v>
      </c>
      <c r="F479" s="1" t="s">
        <v>319</v>
      </c>
      <c r="G479" s="1" t="s">
        <v>324</v>
      </c>
      <c r="H479" s="1" t="s">
        <v>322</v>
      </c>
      <c r="K479" s="1">
        <v>5</v>
      </c>
      <c r="L479" s="1">
        <v>2</v>
      </c>
      <c r="M479" s="1">
        <v>0</v>
      </c>
      <c r="N479" s="1">
        <v>1</v>
      </c>
      <c r="O479" s="1">
        <v>0</v>
      </c>
      <c r="P479" s="1">
        <v>0</v>
      </c>
      <c r="Q479" s="1">
        <v>0</v>
      </c>
      <c r="R479" s="1">
        <v>0</v>
      </c>
      <c r="S479" s="1">
        <v>73.8</v>
      </c>
      <c r="T479" s="1">
        <v>690</v>
      </c>
      <c r="U479" s="1">
        <v>48</v>
      </c>
      <c r="V479" s="1">
        <v>0</v>
      </c>
      <c r="W479" s="1">
        <v>1</v>
      </c>
      <c r="X479" s="1">
        <v>0</v>
      </c>
      <c r="Y479" s="1">
        <v>26650</v>
      </c>
      <c r="Z479" s="1">
        <v>29900</v>
      </c>
      <c r="AA479" s="1">
        <v>30500</v>
      </c>
      <c r="AB479" s="1">
        <v>24250</v>
      </c>
      <c r="AC479" s="1">
        <v>8</v>
      </c>
      <c r="AD479" s="1">
        <v>8</v>
      </c>
      <c r="AE479" s="1">
        <v>3</v>
      </c>
      <c r="AF479" s="1">
        <v>0</v>
      </c>
      <c r="AG479" s="1">
        <v>4</v>
      </c>
      <c r="AH479" s="1">
        <v>4</v>
      </c>
      <c r="AI479" s="30" t="str">
        <f>VLOOKUP(A479,General!B:AT,19,FALSE)</f>
        <v>Counter Logic Gaming</v>
      </c>
      <c r="AJ479" s="1">
        <f>IF(VLOOKUP(A479,General!B:AT,11,FALSE)=E479,1,0)</f>
        <v>0</v>
      </c>
      <c r="AK479" s="1">
        <f t="shared" si="44"/>
        <v>0</v>
      </c>
      <c r="AL479" s="1">
        <f t="shared" si="45"/>
        <v>1</v>
      </c>
      <c r="AM479" s="1">
        <f t="shared" si="46"/>
        <v>-3850</v>
      </c>
      <c r="AN479" s="1">
        <f t="shared" si="47"/>
        <v>5650</v>
      </c>
      <c r="AO479" s="1">
        <f t="shared" si="42"/>
        <v>1</v>
      </c>
      <c r="AP479" s="1">
        <f t="shared" si="43"/>
        <v>0</v>
      </c>
      <c r="AQ479" s="1">
        <f>IF(IF(Y479&gt;AA479,VLOOKUP(A479,General!B:AT,11,FALSE),VLOOKUP(A479,General!B:AT,12,FALSE))=AI479,1,0)</f>
        <v>1</v>
      </c>
      <c r="AR479" s="1">
        <f>IF(VLOOKUP(A479,General!B:AT,11,FALSE)=E479,Y479-AA479,AA479-Y479)</f>
        <v>3850</v>
      </c>
      <c r="AS479" s="1">
        <f>IF(IF(Z479&gt;AB479,VLOOKUP(A479,General!B:AT,11,FALSE),VLOOKUP(A479,General!B:AT,12,FALSE))=AI479,1,0)</f>
        <v>0</v>
      </c>
      <c r="AT479" s="1">
        <f>IF(VLOOKUP(A479,General!B:AT,11,FALSE)=E479,Z479-AB479,AB479-Z479)</f>
        <v>-5650</v>
      </c>
    </row>
    <row r="480" spans="1:46" ht="15" customHeight="1" x14ac:dyDescent="0.2">
      <c r="A480" s="1" t="s">
        <v>341</v>
      </c>
      <c r="B480" s="1">
        <v>12</v>
      </c>
      <c r="C480" s="1">
        <v>176796</v>
      </c>
      <c r="D480" s="1">
        <v>115.2841796875</v>
      </c>
      <c r="E480" s="1" t="s">
        <v>84</v>
      </c>
      <c r="F480" s="1" t="s">
        <v>315</v>
      </c>
      <c r="G480" s="1" t="s">
        <v>316</v>
      </c>
      <c r="H480" s="1" t="s">
        <v>322</v>
      </c>
      <c r="K480" s="1">
        <v>8</v>
      </c>
      <c r="L480" s="1">
        <v>3</v>
      </c>
      <c r="M480" s="1">
        <v>1</v>
      </c>
      <c r="N480" s="1">
        <v>1</v>
      </c>
      <c r="O480" s="1">
        <v>0</v>
      </c>
      <c r="P480" s="1">
        <v>0</v>
      </c>
      <c r="Q480" s="1">
        <v>1</v>
      </c>
      <c r="R480" s="1">
        <v>0</v>
      </c>
      <c r="S480" s="1">
        <v>115.2</v>
      </c>
      <c r="T480" s="1">
        <v>1005</v>
      </c>
      <c r="U480" s="1">
        <v>147</v>
      </c>
      <c r="V480" s="1">
        <v>0</v>
      </c>
      <c r="W480" s="1">
        <v>0</v>
      </c>
      <c r="X480" s="1">
        <v>0</v>
      </c>
      <c r="Y480" s="1">
        <v>24500</v>
      </c>
      <c r="Z480" s="1">
        <v>25000</v>
      </c>
      <c r="AA480" s="1">
        <v>24100</v>
      </c>
      <c r="AB480" s="1">
        <v>27550</v>
      </c>
      <c r="AC480" s="1">
        <v>7</v>
      </c>
      <c r="AD480" s="1">
        <v>8</v>
      </c>
      <c r="AE480" s="1">
        <v>4</v>
      </c>
      <c r="AF480" s="1">
        <v>0</v>
      </c>
      <c r="AG480" s="1">
        <v>2</v>
      </c>
      <c r="AH480" s="1">
        <v>1</v>
      </c>
      <c r="AI480" s="30" t="str">
        <f>VLOOKUP(A480,General!B:AT,19,FALSE)</f>
        <v>Counter Logic Gaming</v>
      </c>
      <c r="AJ480" s="1">
        <f>IF(VLOOKUP(A480,General!B:AT,11,FALSE)=E480,1,0)</f>
        <v>1</v>
      </c>
      <c r="AK480" s="1">
        <f t="shared" si="44"/>
        <v>1</v>
      </c>
      <c r="AL480" s="1">
        <f t="shared" si="45"/>
        <v>0</v>
      </c>
      <c r="AM480" s="1">
        <f t="shared" si="46"/>
        <v>400</v>
      </c>
      <c r="AN480" s="1">
        <f t="shared" si="47"/>
        <v>-2550</v>
      </c>
      <c r="AO480" s="1">
        <f t="shared" si="42"/>
        <v>0</v>
      </c>
      <c r="AP480" s="1">
        <f t="shared" si="43"/>
        <v>1</v>
      </c>
      <c r="AQ480" s="1">
        <f>IF(IF(Y480&gt;AA480,VLOOKUP(A480,General!B:AT,11,FALSE),VLOOKUP(A480,General!B:AT,12,FALSE))=AI480,1,0)</f>
        <v>0</v>
      </c>
      <c r="AR480" s="1">
        <f>IF(VLOOKUP(A480,General!B:AT,11,FALSE)=E480,Y480-AA480,AA480-Y480)</f>
        <v>400</v>
      </c>
      <c r="AS480" s="1">
        <f>IF(IF(Z480&gt;AB480,VLOOKUP(A480,General!B:AT,11,FALSE),VLOOKUP(A480,General!B:AT,12,FALSE))=AI480,1,0)</f>
        <v>1</v>
      </c>
      <c r="AT480" s="1">
        <f>IF(VLOOKUP(A480,General!B:AT,11,FALSE)=E480,Z480-AB480,AB480-Z480)</f>
        <v>-2550</v>
      </c>
    </row>
    <row r="481" spans="1:46" ht="15" customHeight="1" x14ac:dyDescent="0.2">
      <c r="A481" s="1" t="s">
        <v>341</v>
      </c>
      <c r="B481" s="1">
        <v>13</v>
      </c>
      <c r="C481" s="1">
        <v>191552</v>
      </c>
      <c r="D481" s="1">
        <v>108.049194335938</v>
      </c>
      <c r="E481" s="1" t="s">
        <v>84</v>
      </c>
      <c r="F481" s="1" t="s">
        <v>315</v>
      </c>
      <c r="G481" s="1" t="s">
        <v>316</v>
      </c>
      <c r="H481" s="1" t="s">
        <v>322</v>
      </c>
      <c r="K481" s="1">
        <v>6</v>
      </c>
      <c r="L481" s="1">
        <v>4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130.69999999999999</v>
      </c>
      <c r="T481" s="1">
        <v>1236</v>
      </c>
      <c r="U481" s="1">
        <v>69</v>
      </c>
      <c r="V481" s="1">
        <v>0</v>
      </c>
      <c r="W481" s="1">
        <v>0</v>
      </c>
      <c r="X481" s="1">
        <v>0</v>
      </c>
      <c r="Y481" s="1">
        <v>18050</v>
      </c>
      <c r="Z481" s="1">
        <v>26100</v>
      </c>
      <c r="AA481" s="1">
        <v>28600</v>
      </c>
      <c r="AB481" s="1">
        <v>26450</v>
      </c>
      <c r="AC481" s="1">
        <v>11</v>
      </c>
      <c r="AD481" s="1">
        <v>7</v>
      </c>
      <c r="AE481" s="1">
        <v>5</v>
      </c>
      <c r="AF481" s="1">
        <v>0</v>
      </c>
      <c r="AG481" s="1">
        <v>2</v>
      </c>
      <c r="AH481" s="1">
        <v>2</v>
      </c>
      <c r="AI481" s="30" t="str">
        <f>VLOOKUP(A481,General!B:AT,19,FALSE)</f>
        <v>Counter Logic Gaming</v>
      </c>
      <c r="AJ481" s="1">
        <f>IF(VLOOKUP(A481,General!B:AT,11,FALSE)=E481,1,0)</f>
        <v>1</v>
      </c>
      <c r="AK481" s="1">
        <f t="shared" si="44"/>
        <v>0</v>
      </c>
      <c r="AL481" s="1">
        <f t="shared" si="45"/>
        <v>0</v>
      </c>
      <c r="AM481" s="1">
        <f t="shared" si="46"/>
        <v>-10550</v>
      </c>
      <c r="AN481" s="1">
        <f t="shared" si="47"/>
        <v>-350</v>
      </c>
      <c r="AO481" s="1">
        <f t="shared" si="42"/>
        <v>0</v>
      </c>
      <c r="AP481" s="1">
        <f t="shared" si="43"/>
        <v>1</v>
      </c>
      <c r="AQ481" s="1">
        <f>IF(IF(Y481&gt;AA481,VLOOKUP(A481,General!B:AT,11,FALSE),VLOOKUP(A481,General!B:AT,12,FALSE))=AI481,1,0)</f>
        <v>1</v>
      </c>
      <c r="AR481" s="1">
        <f>IF(VLOOKUP(A481,General!B:AT,11,FALSE)=E481,Y481-AA481,AA481-Y481)</f>
        <v>-10550</v>
      </c>
      <c r="AS481" s="1">
        <f>IF(IF(Z481&gt;AB481,VLOOKUP(A481,General!B:AT,11,FALSE),VLOOKUP(A481,General!B:AT,12,FALSE))=AI481,1,0)</f>
        <v>1</v>
      </c>
      <c r="AT481" s="1">
        <f>IF(VLOOKUP(A481,General!B:AT,11,FALSE)=E481,Z481-AB481,AB481-Z481)</f>
        <v>-350</v>
      </c>
    </row>
    <row r="482" spans="1:46" ht="15" customHeight="1" x14ac:dyDescent="0.2">
      <c r="A482" s="1" t="s">
        <v>341</v>
      </c>
      <c r="B482" s="1">
        <v>14</v>
      </c>
      <c r="C482" s="1">
        <v>205383</v>
      </c>
      <c r="D482" s="1">
        <v>148.82373046875</v>
      </c>
      <c r="E482" s="1" t="s">
        <v>84</v>
      </c>
      <c r="F482" s="1" t="s">
        <v>315</v>
      </c>
      <c r="G482" s="1" t="s">
        <v>321</v>
      </c>
      <c r="H482" s="1" t="s">
        <v>320</v>
      </c>
      <c r="I482" s="1" t="s">
        <v>319</v>
      </c>
      <c r="J482" s="1" t="s">
        <v>85</v>
      </c>
      <c r="K482" s="1">
        <v>8</v>
      </c>
      <c r="L482" s="1">
        <v>3</v>
      </c>
      <c r="M482" s="1">
        <v>1</v>
      </c>
      <c r="N482" s="1">
        <v>1</v>
      </c>
      <c r="O482" s="1">
        <v>0</v>
      </c>
      <c r="P482" s="1">
        <v>0</v>
      </c>
      <c r="Q482" s="1">
        <v>1</v>
      </c>
      <c r="R482" s="1">
        <v>0</v>
      </c>
      <c r="S482" s="1">
        <v>116.2</v>
      </c>
      <c r="T482" s="1">
        <v>1123</v>
      </c>
      <c r="U482" s="1">
        <v>39</v>
      </c>
      <c r="V482" s="1">
        <v>0</v>
      </c>
      <c r="W482" s="1">
        <v>1</v>
      </c>
      <c r="X482" s="1">
        <v>1</v>
      </c>
      <c r="Y482" s="1">
        <v>19200</v>
      </c>
      <c r="Z482" s="1">
        <v>29750</v>
      </c>
      <c r="AA482" s="1">
        <v>12950</v>
      </c>
      <c r="AB482" s="1">
        <v>2500</v>
      </c>
      <c r="AC482" s="1">
        <v>6</v>
      </c>
      <c r="AD482" s="1">
        <v>7</v>
      </c>
      <c r="AE482" s="1">
        <v>3</v>
      </c>
      <c r="AF482" s="1">
        <v>0</v>
      </c>
      <c r="AG482" s="1">
        <v>0</v>
      </c>
      <c r="AH482" s="1">
        <v>3</v>
      </c>
      <c r="AI482" s="30" t="str">
        <f>VLOOKUP(A482,General!B:AT,19,FALSE)</f>
        <v>Counter Logic Gaming</v>
      </c>
      <c r="AJ482" s="1">
        <f>IF(VLOOKUP(A482,General!B:AT,11,FALSE)=E482,1,0)</f>
        <v>1</v>
      </c>
      <c r="AK482" s="1">
        <f t="shared" si="44"/>
        <v>1</v>
      </c>
      <c r="AL482" s="1">
        <f t="shared" si="45"/>
        <v>1</v>
      </c>
      <c r="AM482" s="1">
        <f t="shared" si="46"/>
        <v>6250</v>
      </c>
      <c r="AN482" s="1">
        <f t="shared" si="47"/>
        <v>27250</v>
      </c>
      <c r="AO482" s="1">
        <f t="shared" si="42"/>
        <v>0</v>
      </c>
      <c r="AP482" s="1">
        <f t="shared" si="43"/>
        <v>1</v>
      </c>
      <c r="AQ482" s="1">
        <f>IF(IF(Y482&gt;AA482,VLOOKUP(A482,General!B:AT,11,FALSE),VLOOKUP(A482,General!B:AT,12,FALSE))=AI482,1,0)</f>
        <v>0</v>
      </c>
      <c r="AR482" s="1">
        <f>IF(VLOOKUP(A482,General!B:AT,11,FALSE)=E482,Y482-AA482,AA482-Y482)</f>
        <v>6250</v>
      </c>
      <c r="AS482" s="1">
        <f>IF(IF(Z482&gt;AB482,VLOOKUP(A482,General!B:AT,11,FALSE),VLOOKUP(A482,General!B:AT,12,FALSE))=AI482,1,0)</f>
        <v>0</v>
      </c>
      <c r="AT482" s="1">
        <f>IF(VLOOKUP(A482,General!B:AT,11,FALSE)=E482,Z482-AB482,AB482-Z482)</f>
        <v>27250</v>
      </c>
    </row>
    <row r="483" spans="1:46" ht="15" customHeight="1" x14ac:dyDescent="0.2">
      <c r="A483" s="1" t="s">
        <v>341</v>
      </c>
      <c r="B483" s="1">
        <v>15</v>
      </c>
      <c r="C483" s="1">
        <v>224430</v>
      </c>
      <c r="D483" s="1">
        <v>237.052734375</v>
      </c>
      <c r="E483" s="1" t="s">
        <v>84</v>
      </c>
      <c r="F483" s="1" t="s">
        <v>315</v>
      </c>
      <c r="G483" s="1" t="s">
        <v>316</v>
      </c>
      <c r="H483" s="1" t="s">
        <v>322</v>
      </c>
      <c r="K483" s="1">
        <v>7</v>
      </c>
      <c r="L483" s="1">
        <v>2</v>
      </c>
      <c r="M483" s="1">
        <v>1</v>
      </c>
      <c r="N483" s="1">
        <v>1</v>
      </c>
      <c r="O483" s="1">
        <v>0</v>
      </c>
      <c r="P483" s="1">
        <v>0</v>
      </c>
      <c r="Q483" s="1">
        <v>1</v>
      </c>
      <c r="R483" s="1">
        <v>0</v>
      </c>
      <c r="S483" s="1">
        <v>102.9</v>
      </c>
      <c r="T483" s="1">
        <v>888</v>
      </c>
      <c r="U483" s="1">
        <v>141</v>
      </c>
      <c r="V483" s="1">
        <v>0</v>
      </c>
      <c r="W483" s="1">
        <v>0</v>
      </c>
      <c r="X483" s="1">
        <v>0</v>
      </c>
      <c r="Y483" s="1">
        <v>27800</v>
      </c>
      <c r="Z483" s="1">
        <v>32650</v>
      </c>
      <c r="AA483" s="1">
        <v>27650</v>
      </c>
      <c r="AB483" s="1">
        <v>26350</v>
      </c>
      <c r="AC483" s="1">
        <v>5</v>
      </c>
      <c r="AD483" s="1">
        <v>7</v>
      </c>
      <c r="AE483" s="1">
        <v>4</v>
      </c>
      <c r="AF483" s="1">
        <v>0</v>
      </c>
      <c r="AG483" s="1">
        <v>2</v>
      </c>
      <c r="AH483" s="1">
        <v>3</v>
      </c>
      <c r="AI483" s="30" t="str">
        <f>VLOOKUP(A483,General!B:AT,19,FALSE)</f>
        <v>Counter Logic Gaming</v>
      </c>
      <c r="AJ483" s="1">
        <f>IF(VLOOKUP(A483,General!B:AT,11,FALSE)=E483,1,0)</f>
        <v>1</v>
      </c>
      <c r="AK483" s="1">
        <f t="shared" si="44"/>
        <v>1</v>
      </c>
      <c r="AL483" s="1">
        <f t="shared" si="45"/>
        <v>1</v>
      </c>
      <c r="AM483" s="1">
        <f t="shared" si="46"/>
        <v>150</v>
      </c>
      <c r="AN483" s="1">
        <f t="shared" si="47"/>
        <v>6300</v>
      </c>
      <c r="AO483" s="1">
        <f t="shared" si="42"/>
        <v>0</v>
      </c>
      <c r="AP483" s="1">
        <f t="shared" si="43"/>
        <v>1</v>
      </c>
      <c r="AQ483" s="1">
        <f>IF(IF(Y483&gt;AA483,VLOOKUP(A483,General!B:AT,11,FALSE),VLOOKUP(A483,General!B:AT,12,FALSE))=AI483,1,0)</f>
        <v>0</v>
      </c>
      <c r="AR483" s="1">
        <f>IF(VLOOKUP(A483,General!B:AT,11,FALSE)=E483,Y483-AA483,AA483-Y483)</f>
        <v>150</v>
      </c>
      <c r="AS483" s="1">
        <f>IF(IF(Z483&gt;AB483,VLOOKUP(A483,General!B:AT,11,FALSE),VLOOKUP(A483,General!B:AT,12,FALSE))=AI483,1,0)</f>
        <v>0</v>
      </c>
      <c r="AT483" s="1">
        <f>IF(VLOOKUP(A483,General!B:AT,11,FALSE)=E483,Z483-AB483,AB483-Z483)</f>
        <v>6300</v>
      </c>
    </row>
    <row r="484" spans="1:46" x14ac:dyDescent="0.2">
      <c r="A484" s="1" t="s">
        <v>341</v>
      </c>
      <c r="B484" s="1">
        <v>16</v>
      </c>
      <c r="C484" s="1">
        <v>254760</v>
      </c>
      <c r="D484" s="1">
        <v>94.0404052734375</v>
      </c>
      <c r="E484" s="1" t="s">
        <v>85</v>
      </c>
      <c r="F484" s="1" t="s">
        <v>315</v>
      </c>
      <c r="G484" s="1" t="s">
        <v>316</v>
      </c>
      <c r="H484" s="1" t="s">
        <v>317</v>
      </c>
      <c r="K484" s="1">
        <v>5</v>
      </c>
      <c r="L484" s="1">
        <v>3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94.7</v>
      </c>
      <c r="T484" s="1">
        <v>905</v>
      </c>
      <c r="U484" s="1">
        <v>42</v>
      </c>
      <c r="V484" s="1">
        <v>0</v>
      </c>
      <c r="W484" s="1">
        <v>0</v>
      </c>
      <c r="X484" s="1">
        <v>0</v>
      </c>
      <c r="Y484" s="1">
        <v>4000</v>
      </c>
      <c r="Z484" s="1">
        <v>4350</v>
      </c>
      <c r="AA484" s="1">
        <v>4000</v>
      </c>
      <c r="AB484" s="1">
        <v>4300</v>
      </c>
      <c r="AC484" s="1">
        <v>2</v>
      </c>
      <c r="AD484" s="1">
        <v>2</v>
      </c>
      <c r="AE484" s="1">
        <v>1</v>
      </c>
      <c r="AF484" s="1">
        <v>0</v>
      </c>
      <c r="AG484" s="1">
        <v>0</v>
      </c>
      <c r="AH484" s="1">
        <v>0</v>
      </c>
      <c r="AI484" s="30" t="str">
        <f>VLOOKUP(A484,General!B:AT,19,FALSE)</f>
        <v>Counter Logic Gaming</v>
      </c>
      <c r="AJ484" s="1">
        <f>IF(VLOOKUP(A484,General!B:AT,11,FALSE)=E484,1,0)</f>
        <v>0</v>
      </c>
      <c r="AK484" s="1">
        <f t="shared" si="44"/>
        <v>0</v>
      </c>
      <c r="AL484" s="1">
        <f t="shared" si="45"/>
        <v>1</v>
      </c>
      <c r="AM484" s="1">
        <f t="shared" si="46"/>
        <v>0</v>
      </c>
      <c r="AN484" s="1">
        <f t="shared" si="47"/>
        <v>50</v>
      </c>
      <c r="AO484" s="1">
        <f t="shared" si="42"/>
        <v>1</v>
      </c>
      <c r="AP484" s="1">
        <f t="shared" si="43"/>
        <v>1</v>
      </c>
      <c r="AQ484" s="1">
        <f>IF(IF(Y484&gt;AA484,VLOOKUP(A484,General!B:AT,11,FALSE),VLOOKUP(A484,General!B:AT,12,FALSE))=AI484,1,0)</f>
        <v>1</v>
      </c>
      <c r="AR484" s="1">
        <f>IF(VLOOKUP(A484,General!B:AT,11,FALSE)=E484,Y484-AA484,AA484-Y484)</f>
        <v>0</v>
      </c>
      <c r="AS484" s="1">
        <f>IF(IF(Z484&gt;AB484,VLOOKUP(A484,General!B:AT,11,FALSE),VLOOKUP(A484,General!B:AT,12,FALSE))=AI484,1,0)</f>
        <v>0</v>
      </c>
      <c r="AT484" s="1">
        <f>IF(VLOOKUP(A484,General!B:AT,11,FALSE)=E484,Z484-AB484,AB484-Z484)</f>
        <v>-50</v>
      </c>
    </row>
    <row r="485" spans="1:46" ht="15" customHeight="1" x14ac:dyDescent="0.2">
      <c r="A485" s="1" t="s">
        <v>341</v>
      </c>
      <c r="B485" s="1">
        <v>17</v>
      </c>
      <c r="C485" s="1">
        <v>266800</v>
      </c>
      <c r="D485" s="1">
        <v>131.561279296875</v>
      </c>
      <c r="E485" s="1" t="s">
        <v>85</v>
      </c>
      <c r="F485" s="1" t="s">
        <v>315</v>
      </c>
      <c r="G485" s="1" t="s">
        <v>316</v>
      </c>
      <c r="H485" s="1" t="s">
        <v>320</v>
      </c>
      <c r="I485" s="1" t="s">
        <v>315</v>
      </c>
      <c r="J485" s="1" t="s">
        <v>85</v>
      </c>
      <c r="K485" s="1">
        <v>6</v>
      </c>
      <c r="L485" s="1">
        <v>4</v>
      </c>
      <c r="M485" s="1">
        <v>1</v>
      </c>
      <c r="N485" s="1">
        <v>0</v>
      </c>
      <c r="O485" s="1">
        <v>0</v>
      </c>
      <c r="P485" s="1">
        <v>0</v>
      </c>
      <c r="Q485" s="1">
        <v>1</v>
      </c>
      <c r="R485" s="1">
        <v>0</v>
      </c>
      <c r="S485" s="1">
        <v>88.7</v>
      </c>
      <c r="T485" s="1">
        <v>787</v>
      </c>
      <c r="U485" s="1">
        <v>100</v>
      </c>
      <c r="V485" s="1">
        <v>0</v>
      </c>
      <c r="W485" s="1">
        <v>0</v>
      </c>
      <c r="X485" s="1">
        <v>0</v>
      </c>
      <c r="Y485" s="1">
        <v>18450</v>
      </c>
      <c r="Z485" s="1">
        <v>7100</v>
      </c>
      <c r="AA485" s="1">
        <v>7450</v>
      </c>
      <c r="AB485" s="1">
        <v>20150</v>
      </c>
      <c r="AC485" s="1">
        <v>3</v>
      </c>
      <c r="AD485" s="1">
        <v>6</v>
      </c>
      <c r="AE485" s="1">
        <v>2</v>
      </c>
      <c r="AF485" s="1">
        <v>0</v>
      </c>
      <c r="AG485" s="1">
        <v>1</v>
      </c>
      <c r="AH485" s="1">
        <v>0</v>
      </c>
      <c r="AI485" s="30" t="str">
        <f>VLOOKUP(A485,General!B:AT,19,FALSE)</f>
        <v>Counter Logic Gaming</v>
      </c>
      <c r="AJ485" s="1">
        <f>IF(VLOOKUP(A485,General!B:AT,11,FALSE)=E485,1,0)</f>
        <v>0</v>
      </c>
      <c r="AK485" s="1">
        <f t="shared" si="44"/>
        <v>1</v>
      </c>
      <c r="AL485" s="1">
        <f t="shared" si="45"/>
        <v>0</v>
      </c>
      <c r="AM485" s="1">
        <f t="shared" si="46"/>
        <v>11000</v>
      </c>
      <c r="AN485" s="1">
        <f t="shared" si="47"/>
        <v>-13050</v>
      </c>
      <c r="AO485" s="1">
        <f t="shared" si="42"/>
        <v>1</v>
      </c>
      <c r="AP485" s="1">
        <f t="shared" si="43"/>
        <v>1</v>
      </c>
      <c r="AQ485" s="1">
        <f>IF(IF(Y485&gt;AA485,VLOOKUP(A485,General!B:AT,11,FALSE),VLOOKUP(A485,General!B:AT,12,FALSE))=AI485,1,0)</f>
        <v>0</v>
      </c>
      <c r="AR485" s="1">
        <f>IF(VLOOKUP(A485,General!B:AT,11,FALSE)=E485,Y485-AA485,AA485-Y485)</f>
        <v>-11000</v>
      </c>
      <c r="AS485" s="1">
        <f>IF(IF(Z485&gt;AB485,VLOOKUP(A485,General!B:AT,11,FALSE),VLOOKUP(A485,General!B:AT,12,FALSE))=AI485,1,0)</f>
        <v>1</v>
      </c>
      <c r="AT485" s="1">
        <f>IF(VLOOKUP(A485,General!B:AT,11,FALSE)=E485,Z485-AB485,AB485-Z485)</f>
        <v>13050</v>
      </c>
    </row>
    <row r="486" spans="1:46" ht="15" customHeight="1" x14ac:dyDescent="0.2">
      <c r="A486" s="1" t="s">
        <v>341</v>
      </c>
      <c r="B486" s="1">
        <v>18</v>
      </c>
      <c r="C486" s="1">
        <v>283635</v>
      </c>
      <c r="D486" s="1">
        <v>100.156982421875</v>
      </c>
      <c r="E486" s="1" t="s">
        <v>85</v>
      </c>
      <c r="F486" s="1" t="s">
        <v>315</v>
      </c>
      <c r="G486" s="1" t="s">
        <v>316</v>
      </c>
      <c r="H486" s="1" t="s">
        <v>320</v>
      </c>
      <c r="I486" s="1" t="s">
        <v>315</v>
      </c>
      <c r="J486" s="1" t="s">
        <v>85</v>
      </c>
      <c r="K486" s="1">
        <v>6</v>
      </c>
      <c r="L486" s="1">
        <v>2</v>
      </c>
      <c r="M486" s="1">
        <v>2</v>
      </c>
      <c r="N486" s="1">
        <v>0</v>
      </c>
      <c r="O486" s="1">
        <v>0</v>
      </c>
      <c r="P486" s="1">
        <v>0</v>
      </c>
      <c r="Q486" s="1">
        <v>1</v>
      </c>
      <c r="R486" s="1">
        <v>0</v>
      </c>
      <c r="S486" s="1">
        <v>100.9</v>
      </c>
      <c r="T486" s="1">
        <v>936</v>
      </c>
      <c r="U486" s="1">
        <v>73</v>
      </c>
      <c r="V486" s="1">
        <v>0</v>
      </c>
      <c r="W486" s="1">
        <v>0</v>
      </c>
      <c r="X486" s="1">
        <v>0</v>
      </c>
      <c r="Y486" s="1">
        <v>18300</v>
      </c>
      <c r="Z486" s="1">
        <v>1200</v>
      </c>
      <c r="AA486" s="1">
        <v>10150</v>
      </c>
      <c r="AB486" s="1">
        <v>24400</v>
      </c>
      <c r="AC486" s="1">
        <v>1</v>
      </c>
      <c r="AD486" s="1">
        <v>4</v>
      </c>
      <c r="AE486" s="1">
        <v>4</v>
      </c>
      <c r="AF486" s="1">
        <v>0</v>
      </c>
      <c r="AG486" s="1">
        <v>0</v>
      </c>
      <c r="AH486" s="1">
        <v>1</v>
      </c>
      <c r="AI486" s="30" t="str">
        <f>VLOOKUP(A486,General!B:AT,19,FALSE)</f>
        <v>Counter Logic Gaming</v>
      </c>
      <c r="AJ486" s="1">
        <f>IF(VLOOKUP(A486,General!B:AT,11,FALSE)=E486,1,0)</f>
        <v>0</v>
      </c>
      <c r="AK486" s="1">
        <f t="shared" si="44"/>
        <v>1</v>
      </c>
      <c r="AL486" s="1">
        <f t="shared" si="45"/>
        <v>0</v>
      </c>
      <c r="AM486" s="1">
        <f t="shared" si="46"/>
        <v>8150</v>
      </c>
      <c r="AN486" s="1">
        <f t="shared" si="47"/>
        <v>-23200</v>
      </c>
      <c r="AO486" s="1">
        <f t="shared" si="42"/>
        <v>1</v>
      </c>
      <c r="AP486" s="1">
        <f t="shared" si="43"/>
        <v>1</v>
      </c>
      <c r="AQ486" s="1">
        <f>IF(IF(Y486&gt;AA486,VLOOKUP(A486,General!B:AT,11,FALSE),VLOOKUP(A486,General!B:AT,12,FALSE))=AI486,1,0)</f>
        <v>0</v>
      </c>
      <c r="AR486" s="1">
        <f>IF(VLOOKUP(A486,General!B:AT,11,FALSE)=E486,Y486-AA486,AA486-Y486)</f>
        <v>-8150</v>
      </c>
      <c r="AS486" s="1">
        <f>IF(IF(Z486&gt;AB486,VLOOKUP(A486,General!B:AT,11,FALSE),VLOOKUP(A486,General!B:AT,12,FALSE))=AI486,1,0)</f>
        <v>1</v>
      </c>
      <c r="AT486" s="1">
        <f>IF(VLOOKUP(A486,General!B:AT,11,FALSE)=E486,Z486-AB486,AB486-Z486)</f>
        <v>23200</v>
      </c>
    </row>
    <row r="487" spans="1:46" ht="15" customHeight="1" x14ac:dyDescent="0.2">
      <c r="A487" s="1" t="s">
        <v>341</v>
      </c>
      <c r="B487" s="1">
        <v>19</v>
      </c>
      <c r="C487" s="1">
        <v>296457</v>
      </c>
      <c r="D487" s="1">
        <v>134.549072265625</v>
      </c>
      <c r="E487" s="1" t="s">
        <v>85</v>
      </c>
      <c r="F487" s="1" t="s">
        <v>315</v>
      </c>
      <c r="G487" s="1" t="s">
        <v>316</v>
      </c>
      <c r="H487" s="1" t="s">
        <v>322</v>
      </c>
      <c r="K487" s="1">
        <v>7</v>
      </c>
      <c r="L487" s="1">
        <v>2</v>
      </c>
      <c r="M487" s="1">
        <v>1</v>
      </c>
      <c r="N487" s="1">
        <v>1</v>
      </c>
      <c r="O487" s="1">
        <v>0</v>
      </c>
      <c r="P487" s="1">
        <v>0</v>
      </c>
      <c r="Q487" s="1">
        <v>0</v>
      </c>
      <c r="R487" s="1">
        <v>0</v>
      </c>
      <c r="S487" s="1">
        <v>127</v>
      </c>
      <c r="T487" s="1">
        <v>1121</v>
      </c>
      <c r="U487" s="1">
        <v>149</v>
      </c>
      <c r="V487" s="1">
        <v>0</v>
      </c>
      <c r="W487" s="1">
        <v>0</v>
      </c>
      <c r="X487" s="1">
        <v>0</v>
      </c>
      <c r="Y487" s="1">
        <v>26750</v>
      </c>
      <c r="Z487" s="1">
        <v>22100</v>
      </c>
      <c r="AA487" s="1">
        <v>21850</v>
      </c>
      <c r="AB487" s="1">
        <v>27550</v>
      </c>
      <c r="AC487" s="1">
        <v>8</v>
      </c>
      <c r="AD487" s="1">
        <v>9</v>
      </c>
      <c r="AE487" s="1">
        <v>5</v>
      </c>
      <c r="AF487" s="1">
        <v>0</v>
      </c>
      <c r="AG487" s="1">
        <v>1</v>
      </c>
      <c r="AH487" s="1">
        <v>3</v>
      </c>
      <c r="AI487" s="30" t="str">
        <f>VLOOKUP(A487,General!B:AT,19,FALSE)</f>
        <v>Counter Logic Gaming</v>
      </c>
      <c r="AJ487" s="1">
        <f>IF(VLOOKUP(A487,General!B:AT,11,FALSE)=E487,1,0)</f>
        <v>0</v>
      </c>
      <c r="AK487" s="1">
        <f t="shared" si="44"/>
        <v>1</v>
      </c>
      <c r="AL487" s="1">
        <f t="shared" si="45"/>
        <v>0</v>
      </c>
      <c r="AM487" s="1">
        <f t="shared" si="46"/>
        <v>4900</v>
      </c>
      <c r="AN487" s="1">
        <f t="shared" si="47"/>
        <v>-5450</v>
      </c>
      <c r="AO487" s="1">
        <f t="shared" si="42"/>
        <v>1</v>
      </c>
      <c r="AP487" s="1">
        <f t="shared" si="43"/>
        <v>1</v>
      </c>
      <c r="AQ487" s="1">
        <f>IF(IF(Y487&gt;AA487,VLOOKUP(A487,General!B:AT,11,FALSE),VLOOKUP(A487,General!B:AT,12,FALSE))=AI487,1,0)</f>
        <v>0</v>
      </c>
      <c r="AR487" s="1">
        <f>IF(VLOOKUP(A487,General!B:AT,11,FALSE)=E487,Y487-AA487,AA487-Y487)</f>
        <v>-4900</v>
      </c>
      <c r="AS487" s="1">
        <f>IF(IF(Z487&gt;AB487,VLOOKUP(A487,General!B:AT,11,FALSE),VLOOKUP(A487,General!B:AT,12,FALSE))=AI487,1,0)</f>
        <v>1</v>
      </c>
      <c r="AT487" s="1">
        <f>IF(VLOOKUP(A487,General!B:AT,11,FALSE)=E487,Z487-AB487,AB487-Z487)</f>
        <v>5450</v>
      </c>
    </row>
    <row r="488" spans="1:46" ht="15" customHeight="1" x14ac:dyDescent="0.2">
      <c r="A488" s="1" t="s">
        <v>341</v>
      </c>
      <c r="B488" s="1">
        <v>20</v>
      </c>
      <c r="C488" s="1">
        <v>313676</v>
      </c>
      <c r="D488" s="1">
        <v>146.899658203125</v>
      </c>
      <c r="E488" s="1" t="s">
        <v>85</v>
      </c>
      <c r="F488" s="1" t="s">
        <v>315</v>
      </c>
      <c r="G488" s="1" t="s">
        <v>316</v>
      </c>
      <c r="H488" s="1" t="s">
        <v>320</v>
      </c>
      <c r="I488" s="1" t="s">
        <v>315</v>
      </c>
      <c r="J488" s="1" t="s">
        <v>85</v>
      </c>
      <c r="K488" s="1">
        <v>6</v>
      </c>
      <c r="L488" s="1">
        <v>2</v>
      </c>
      <c r="M488" s="1">
        <v>0</v>
      </c>
      <c r="N488" s="1">
        <v>0</v>
      </c>
      <c r="O488" s="1">
        <v>1</v>
      </c>
      <c r="P488" s="1">
        <v>0</v>
      </c>
      <c r="Q488" s="1">
        <v>0</v>
      </c>
      <c r="R488" s="1">
        <v>0</v>
      </c>
      <c r="S488" s="1">
        <v>94.7</v>
      </c>
      <c r="T488" s="1">
        <v>890</v>
      </c>
      <c r="U488" s="1">
        <v>57</v>
      </c>
      <c r="V488" s="1">
        <v>0</v>
      </c>
      <c r="W488" s="1">
        <v>0</v>
      </c>
      <c r="X488" s="1">
        <v>0</v>
      </c>
      <c r="Y488" s="1">
        <v>33750</v>
      </c>
      <c r="Z488" s="1">
        <v>8200</v>
      </c>
      <c r="AA488" s="1">
        <v>15850</v>
      </c>
      <c r="AB488" s="1">
        <v>29350</v>
      </c>
      <c r="AC488" s="1">
        <v>8</v>
      </c>
      <c r="AD488" s="1">
        <v>7</v>
      </c>
      <c r="AE488" s="1">
        <v>4</v>
      </c>
      <c r="AF488" s="1">
        <v>0</v>
      </c>
      <c r="AG488" s="1">
        <v>0</v>
      </c>
      <c r="AH488" s="1">
        <v>4</v>
      </c>
      <c r="AI488" s="30" t="str">
        <f>VLOOKUP(A488,General!B:AT,19,FALSE)</f>
        <v>Counter Logic Gaming</v>
      </c>
      <c r="AJ488" s="1">
        <f>IF(VLOOKUP(A488,General!B:AT,11,FALSE)=E488,1,0)</f>
        <v>0</v>
      </c>
      <c r="AK488" s="1">
        <f t="shared" si="44"/>
        <v>1</v>
      </c>
      <c r="AL488" s="1">
        <f t="shared" si="45"/>
        <v>0</v>
      </c>
      <c r="AM488" s="1">
        <f t="shared" si="46"/>
        <v>17900</v>
      </c>
      <c r="AN488" s="1">
        <f t="shared" si="47"/>
        <v>-21150</v>
      </c>
      <c r="AO488" s="1">
        <f t="shared" si="42"/>
        <v>1</v>
      </c>
      <c r="AP488" s="1">
        <f t="shared" si="43"/>
        <v>1</v>
      </c>
      <c r="AQ488" s="1">
        <f>IF(IF(Y488&gt;AA488,VLOOKUP(A488,General!B:AT,11,FALSE),VLOOKUP(A488,General!B:AT,12,FALSE))=AI488,1,0)</f>
        <v>0</v>
      </c>
      <c r="AR488" s="1">
        <f>IF(VLOOKUP(A488,General!B:AT,11,FALSE)=E488,Y488-AA488,AA488-Y488)</f>
        <v>-17900</v>
      </c>
      <c r="AS488" s="1">
        <f>IF(IF(Z488&gt;AB488,VLOOKUP(A488,General!B:AT,11,FALSE),VLOOKUP(A488,General!B:AT,12,FALSE))=AI488,1,0)</f>
        <v>1</v>
      </c>
      <c r="AT488" s="1">
        <f>IF(VLOOKUP(A488,General!B:AT,11,FALSE)=E488,Z488-AB488,AB488-Z488)</f>
        <v>21150</v>
      </c>
    </row>
    <row r="489" spans="1:46" ht="15" customHeight="1" x14ac:dyDescent="0.2">
      <c r="A489" s="1" t="s">
        <v>341</v>
      </c>
      <c r="B489" s="1">
        <v>21</v>
      </c>
      <c r="C489" s="1">
        <v>332474</v>
      </c>
      <c r="D489" s="1">
        <v>81.64306640625</v>
      </c>
      <c r="E489" s="1" t="s">
        <v>84</v>
      </c>
      <c r="F489" s="1" t="s">
        <v>319</v>
      </c>
      <c r="G489" s="1" t="s">
        <v>324</v>
      </c>
      <c r="H489" s="1" t="s">
        <v>322</v>
      </c>
      <c r="K489" s="1">
        <v>8</v>
      </c>
      <c r="L489" s="1">
        <v>5</v>
      </c>
      <c r="M489" s="1">
        <v>0</v>
      </c>
      <c r="N489" s="1">
        <v>1</v>
      </c>
      <c r="O489" s="1">
        <v>0</v>
      </c>
      <c r="P489" s="1">
        <v>0</v>
      </c>
      <c r="Q489" s="1">
        <v>2</v>
      </c>
      <c r="R489" s="1">
        <v>0</v>
      </c>
      <c r="S489" s="1">
        <v>117.7</v>
      </c>
      <c r="T489" s="1">
        <v>1053</v>
      </c>
      <c r="U489" s="1">
        <v>124</v>
      </c>
      <c r="V489" s="1">
        <v>0</v>
      </c>
      <c r="W489" s="1">
        <v>1</v>
      </c>
      <c r="X489" s="1">
        <v>0</v>
      </c>
      <c r="Y489" s="1">
        <v>34500</v>
      </c>
      <c r="Z489" s="1">
        <v>24600</v>
      </c>
      <c r="AA489" s="1">
        <v>24950</v>
      </c>
      <c r="AB489" s="1">
        <v>31350</v>
      </c>
      <c r="AC489" s="1">
        <v>8</v>
      </c>
      <c r="AD489" s="1">
        <v>8</v>
      </c>
      <c r="AE489" s="1">
        <v>5</v>
      </c>
      <c r="AF489" s="1">
        <v>0</v>
      </c>
      <c r="AG489" s="1">
        <v>2</v>
      </c>
      <c r="AH489" s="1">
        <v>2</v>
      </c>
      <c r="AI489" s="30" t="str">
        <f>VLOOKUP(A489,General!B:AT,19,FALSE)</f>
        <v>Counter Logic Gaming</v>
      </c>
      <c r="AJ489" s="1">
        <f>IF(VLOOKUP(A489,General!B:AT,11,FALSE)=E489,1,0)</f>
        <v>1</v>
      </c>
      <c r="AK489" s="1">
        <f t="shared" si="44"/>
        <v>1</v>
      </c>
      <c r="AL489" s="1">
        <f t="shared" si="45"/>
        <v>0</v>
      </c>
      <c r="AM489" s="1">
        <f t="shared" si="46"/>
        <v>9550</v>
      </c>
      <c r="AN489" s="1">
        <f t="shared" si="47"/>
        <v>-6750</v>
      </c>
      <c r="AO489" s="1">
        <f t="shared" si="42"/>
        <v>0</v>
      </c>
      <c r="AP489" s="1">
        <f t="shared" si="43"/>
        <v>0</v>
      </c>
      <c r="AQ489" s="1">
        <f>IF(IF(Y489&gt;AA489,VLOOKUP(A489,General!B:AT,11,FALSE),VLOOKUP(A489,General!B:AT,12,FALSE))=AI489,1,0)</f>
        <v>0</v>
      </c>
      <c r="AR489" s="1">
        <f>IF(VLOOKUP(A489,General!B:AT,11,FALSE)=E489,Y489-AA489,AA489-Y489)</f>
        <v>9550</v>
      </c>
      <c r="AS489" s="1">
        <f>IF(IF(Z489&gt;AB489,VLOOKUP(A489,General!B:AT,11,FALSE),VLOOKUP(A489,General!B:AT,12,FALSE))=AI489,1,0)</f>
        <v>1</v>
      </c>
      <c r="AT489" s="1">
        <f>IF(VLOOKUP(A489,General!B:AT,11,FALSE)=E489,Z489-AB489,AB489-Z489)</f>
        <v>-6750</v>
      </c>
    </row>
    <row r="490" spans="1:46" ht="15" customHeight="1" x14ac:dyDescent="0.2">
      <c r="A490" s="1" t="s">
        <v>341</v>
      </c>
      <c r="B490" s="1">
        <v>22</v>
      </c>
      <c r="C490" s="1">
        <v>342931</v>
      </c>
      <c r="D490" s="1">
        <v>135.55810546875</v>
      </c>
      <c r="E490" s="1" t="s">
        <v>85</v>
      </c>
      <c r="F490" s="1" t="s">
        <v>315</v>
      </c>
      <c r="G490" s="1" t="s">
        <v>321</v>
      </c>
      <c r="H490" s="1" t="s">
        <v>322</v>
      </c>
      <c r="K490" s="1">
        <v>9</v>
      </c>
      <c r="L490" s="1">
        <v>4</v>
      </c>
      <c r="M490" s="1">
        <v>1</v>
      </c>
      <c r="N490" s="1">
        <v>1</v>
      </c>
      <c r="O490" s="1">
        <v>0</v>
      </c>
      <c r="P490" s="1">
        <v>0</v>
      </c>
      <c r="Q490" s="1">
        <v>1</v>
      </c>
      <c r="R490" s="1">
        <v>0</v>
      </c>
      <c r="S490" s="1">
        <v>159.69999999999999</v>
      </c>
      <c r="T490" s="1">
        <v>1461</v>
      </c>
      <c r="U490" s="1">
        <v>136</v>
      </c>
      <c r="V490" s="1">
        <v>0</v>
      </c>
      <c r="W490" s="1">
        <v>1</v>
      </c>
      <c r="X490" s="1">
        <v>1</v>
      </c>
      <c r="Y490" s="1">
        <v>31650</v>
      </c>
      <c r="Z490" s="1">
        <v>26150</v>
      </c>
      <c r="AA490" s="1">
        <v>19400</v>
      </c>
      <c r="AB490" s="1">
        <v>24650</v>
      </c>
      <c r="AC490" s="1">
        <v>9</v>
      </c>
      <c r="AD490" s="1">
        <v>8</v>
      </c>
      <c r="AE490" s="1">
        <v>4</v>
      </c>
      <c r="AF490" s="1">
        <v>0</v>
      </c>
      <c r="AG490" s="1">
        <v>0</v>
      </c>
      <c r="AH490" s="1">
        <v>1</v>
      </c>
      <c r="AI490" s="30" t="str">
        <f>VLOOKUP(A490,General!B:AT,19,FALSE)</f>
        <v>Counter Logic Gaming</v>
      </c>
      <c r="AJ490" s="1">
        <f>IF(VLOOKUP(A490,General!B:AT,11,FALSE)=E490,1,0)</f>
        <v>0</v>
      </c>
      <c r="AK490" s="1">
        <f t="shared" si="44"/>
        <v>1</v>
      </c>
      <c r="AL490" s="1">
        <f t="shared" si="45"/>
        <v>1</v>
      </c>
      <c r="AM490" s="1">
        <f t="shared" si="46"/>
        <v>12250</v>
      </c>
      <c r="AN490" s="1">
        <f t="shared" si="47"/>
        <v>1500</v>
      </c>
      <c r="AO490" s="1">
        <f t="shared" si="42"/>
        <v>1</v>
      </c>
      <c r="AP490" s="1">
        <f t="shared" si="43"/>
        <v>1</v>
      </c>
      <c r="AQ490" s="1">
        <f>IF(IF(Y490&gt;AA490,VLOOKUP(A490,General!B:AT,11,FALSE),VLOOKUP(A490,General!B:AT,12,FALSE))=AI490,1,0)</f>
        <v>0</v>
      </c>
      <c r="AR490" s="1">
        <f>IF(VLOOKUP(A490,General!B:AT,11,FALSE)=E490,Y490-AA490,AA490-Y490)</f>
        <v>-12250</v>
      </c>
      <c r="AS490" s="1">
        <f>IF(IF(Z490&gt;AB490,VLOOKUP(A490,General!B:AT,11,FALSE),VLOOKUP(A490,General!B:AT,12,FALSE))=AI490,1,0)</f>
        <v>0</v>
      </c>
      <c r="AT490" s="1">
        <f>IF(VLOOKUP(A490,General!B:AT,11,FALSE)=E490,Z490-AB490,AB490-Z490)</f>
        <v>-1500</v>
      </c>
    </row>
    <row r="491" spans="1:46" ht="15" customHeight="1" x14ac:dyDescent="0.2">
      <c r="A491" s="1" t="s">
        <v>341</v>
      </c>
      <c r="B491" s="1">
        <v>23</v>
      </c>
      <c r="C491" s="1">
        <v>360284</v>
      </c>
      <c r="D491" s="1">
        <v>165.30419921875</v>
      </c>
      <c r="E491" s="1" t="s">
        <v>84</v>
      </c>
      <c r="F491" s="1" t="s">
        <v>319</v>
      </c>
      <c r="G491" s="1" t="s">
        <v>324</v>
      </c>
      <c r="H491" s="1" t="s">
        <v>322</v>
      </c>
      <c r="K491" s="1">
        <v>9</v>
      </c>
      <c r="L491" s="1">
        <v>4</v>
      </c>
      <c r="M491" s="1">
        <v>1</v>
      </c>
      <c r="N491" s="1">
        <v>1</v>
      </c>
      <c r="O491" s="1">
        <v>0</v>
      </c>
      <c r="P491" s="1">
        <v>0</v>
      </c>
      <c r="Q491" s="1">
        <v>0</v>
      </c>
      <c r="R491" s="1">
        <v>0</v>
      </c>
      <c r="S491" s="1">
        <v>171.2</v>
      </c>
      <c r="T491" s="1">
        <v>1381</v>
      </c>
      <c r="U491" s="1">
        <v>165</v>
      </c>
      <c r="V491" s="1">
        <v>1</v>
      </c>
      <c r="W491" s="1">
        <v>1</v>
      </c>
      <c r="X491" s="1">
        <v>0</v>
      </c>
      <c r="Y491" s="1">
        <v>23900</v>
      </c>
      <c r="Z491" s="1">
        <v>20350</v>
      </c>
      <c r="AA491" s="1">
        <v>16300</v>
      </c>
      <c r="AB491" s="1">
        <v>23700</v>
      </c>
      <c r="AC491" s="1">
        <v>8</v>
      </c>
      <c r="AD491" s="1">
        <v>6</v>
      </c>
      <c r="AE491" s="1">
        <v>5</v>
      </c>
      <c r="AF491" s="1">
        <v>0</v>
      </c>
      <c r="AG491" s="1">
        <v>1</v>
      </c>
      <c r="AH491" s="1">
        <v>1</v>
      </c>
      <c r="AI491" s="30" t="str">
        <f>VLOOKUP(A491,General!B:AT,19,FALSE)</f>
        <v>Counter Logic Gaming</v>
      </c>
      <c r="AJ491" s="1">
        <f>IF(VLOOKUP(A491,General!B:AT,11,FALSE)=E491,1,0)</f>
        <v>1</v>
      </c>
      <c r="AK491" s="1">
        <f t="shared" si="44"/>
        <v>1</v>
      </c>
      <c r="AL491" s="1">
        <f t="shared" si="45"/>
        <v>0</v>
      </c>
      <c r="AM491" s="1">
        <f t="shared" si="46"/>
        <v>7600</v>
      </c>
      <c r="AN491" s="1">
        <f t="shared" si="47"/>
        <v>-3350</v>
      </c>
      <c r="AO491" s="1">
        <f t="shared" si="42"/>
        <v>0</v>
      </c>
      <c r="AP491" s="1">
        <f t="shared" si="43"/>
        <v>0</v>
      </c>
      <c r="AQ491" s="1">
        <f>IF(IF(Y491&gt;AA491,VLOOKUP(A491,General!B:AT,11,FALSE),VLOOKUP(A491,General!B:AT,12,FALSE))=AI491,1,0)</f>
        <v>0</v>
      </c>
      <c r="AR491" s="1">
        <f>IF(VLOOKUP(A491,General!B:AT,11,FALSE)=E491,Y491-AA491,AA491-Y491)</f>
        <v>7600</v>
      </c>
      <c r="AS491" s="1">
        <f>IF(IF(Z491&gt;AB491,VLOOKUP(A491,General!B:AT,11,FALSE),VLOOKUP(A491,General!B:AT,12,FALSE))=AI491,1,0)</f>
        <v>1</v>
      </c>
      <c r="AT491" s="1">
        <f>IF(VLOOKUP(A491,General!B:AT,11,FALSE)=E491,Z491-AB491,AB491-Z491)</f>
        <v>-3350</v>
      </c>
    </row>
    <row r="492" spans="1:46" ht="15" customHeight="1" x14ac:dyDescent="0.2">
      <c r="A492" s="1" t="s">
        <v>341</v>
      </c>
      <c r="B492" s="1">
        <v>24</v>
      </c>
      <c r="C492" s="1">
        <v>381440</v>
      </c>
      <c r="D492" s="1">
        <v>98.24072265625</v>
      </c>
      <c r="E492" s="1" t="s">
        <v>84</v>
      </c>
      <c r="F492" s="1" t="s">
        <v>319</v>
      </c>
      <c r="G492" s="1" t="s">
        <v>324</v>
      </c>
      <c r="H492" s="1" t="s">
        <v>320</v>
      </c>
      <c r="I492" s="1" t="s">
        <v>319</v>
      </c>
      <c r="J492" s="1" t="s">
        <v>84</v>
      </c>
      <c r="K492" s="1">
        <v>8</v>
      </c>
      <c r="L492" s="1">
        <v>3</v>
      </c>
      <c r="M492" s="1">
        <v>1</v>
      </c>
      <c r="N492" s="1">
        <v>1</v>
      </c>
      <c r="O492" s="1">
        <v>0</v>
      </c>
      <c r="P492" s="1">
        <v>0</v>
      </c>
      <c r="Q492" s="1">
        <v>3</v>
      </c>
      <c r="R492" s="1">
        <v>0</v>
      </c>
      <c r="S492" s="1">
        <v>115.7</v>
      </c>
      <c r="T492" s="1">
        <v>1022</v>
      </c>
      <c r="U492" s="1">
        <v>97</v>
      </c>
      <c r="V492" s="1">
        <v>1</v>
      </c>
      <c r="W492" s="1">
        <v>1</v>
      </c>
      <c r="X492" s="1">
        <v>0</v>
      </c>
      <c r="Y492" s="1">
        <v>9700</v>
      </c>
      <c r="Z492" s="1">
        <v>19200</v>
      </c>
      <c r="AA492" s="1">
        <v>19750</v>
      </c>
      <c r="AB492" s="1">
        <v>5050</v>
      </c>
      <c r="AC492" s="1">
        <v>5</v>
      </c>
      <c r="AD492" s="1">
        <v>5</v>
      </c>
      <c r="AE492" s="1">
        <v>2</v>
      </c>
      <c r="AF492" s="1">
        <v>0</v>
      </c>
      <c r="AG492" s="1">
        <v>1</v>
      </c>
      <c r="AH492" s="1">
        <v>0</v>
      </c>
      <c r="AI492" s="30" t="str">
        <f>VLOOKUP(A492,General!B:AT,19,FALSE)</f>
        <v>Counter Logic Gaming</v>
      </c>
      <c r="AJ492" s="1">
        <f>IF(VLOOKUP(A492,General!B:AT,11,FALSE)=E492,1,0)</f>
        <v>1</v>
      </c>
      <c r="AK492" s="1">
        <f t="shared" si="44"/>
        <v>0</v>
      </c>
      <c r="AL492" s="1">
        <f t="shared" si="45"/>
        <v>1</v>
      </c>
      <c r="AM492" s="1">
        <f t="shared" si="46"/>
        <v>-10050</v>
      </c>
      <c r="AN492" s="1">
        <f t="shared" si="47"/>
        <v>14150</v>
      </c>
      <c r="AO492" s="1">
        <f t="shared" si="42"/>
        <v>0</v>
      </c>
      <c r="AP492" s="1">
        <f t="shared" si="43"/>
        <v>0</v>
      </c>
      <c r="AQ492" s="1">
        <f>IF(IF(Y492&gt;AA492,VLOOKUP(A492,General!B:AT,11,FALSE),VLOOKUP(A492,General!B:AT,12,FALSE))=AI492,1,0)</f>
        <v>1</v>
      </c>
      <c r="AR492" s="1">
        <f>IF(VLOOKUP(A492,General!B:AT,11,FALSE)=E492,Y492-AA492,AA492-Y492)</f>
        <v>-10050</v>
      </c>
      <c r="AS492" s="1">
        <f>IF(IF(Z492&gt;AB492,VLOOKUP(A492,General!B:AT,11,FALSE),VLOOKUP(A492,General!B:AT,12,FALSE))=AI492,1,0)</f>
        <v>0</v>
      </c>
      <c r="AT492" s="1">
        <f>IF(VLOOKUP(A492,General!B:AT,11,FALSE)=E492,Z492-AB492,AB492-Z492)</f>
        <v>14150</v>
      </c>
    </row>
    <row r="493" spans="1:46" ht="15" customHeight="1" x14ac:dyDescent="0.2">
      <c r="A493" s="1" t="s">
        <v>341</v>
      </c>
      <c r="B493" s="1">
        <v>25</v>
      </c>
      <c r="C493" s="1">
        <v>394023</v>
      </c>
      <c r="D493" s="1">
        <v>75.4404296875</v>
      </c>
      <c r="E493" s="1" t="s">
        <v>84</v>
      </c>
      <c r="F493" s="1" t="s">
        <v>319</v>
      </c>
      <c r="G493" s="1" t="s">
        <v>324</v>
      </c>
      <c r="H493" s="1" t="s">
        <v>318</v>
      </c>
      <c r="I493" s="1" t="s">
        <v>319</v>
      </c>
      <c r="J493" s="1" t="s">
        <v>84</v>
      </c>
      <c r="K493" s="1">
        <v>7</v>
      </c>
      <c r="L493" s="1">
        <v>7</v>
      </c>
      <c r="M493" s="1">
        <v>0</v>
      </c>
      <c r="N493" s="1">
        <v>0</v>
      </c>
      <c r="O493" s="1">
        <v>0</v>
      </c>
      <c r="P493" s="1">
        <v>0</v>
      </c>
      <c r="Q493" s="1">
        <v>3</v>
      </c>
      <c r="R493" s="1">
        <v>0</v>
      </c>
      <c r="S493" s="1">
        <v>103</v>
      </c>
      <c r="T493" s="1">
        <v>969</v>
      </c>
      <c r="U493" s="1">
        <v>61</v>
      </c>
      <c r="V493" s="1">
        <v>0</v>
      </c>
      <c r="W493" s="1">
        <v>1</v>
      </c>
      <c r="X493" s="1">
        <v>0</v>
      </c>
      <c r="Y493" s="1">
        <v>15750</v>
      </c>
      <c r="Z493" s="1">
        <v>20800</v>
      </c>
      <c r="AA493" s="1">
        <v>20050</v>
      </c>
      <c r="AB493" s="1">
        <v>8450</v>
      </c>
      <c r="AC493" s="1">
        <v>3</v>
      </c>
      <c r="AD493" s="1">
        <v>2</v>
      </c>
      <c r="AE493" s="1">
        <v>0</v>
      </c>
      <c r="AF493" s="1">
        <v>0</v>
      </c>
      <c r="AG493" s="1">
        <v>1</v>
      </c>
      <c r="AH493" s="1">
        <v>0</v>
      </c>
      <c r="AI493" s="30" t="str">
        <f>VLOOKUP(A493,General!B:AT,19,FALSE)</f>
        <v>Counter Logic Gaming</v>
      </c>
      <c r="AJ493" s="1">
        <f>IF(VLOOKUP(A493,General!B:AT,11,FALSE)=E493,1,0)</f>
        <v>1</v>
      </c>
      <c r="AK493" s="1">
        <f t="shared" si="44"/>
        <v>0</v>
      </c>
      <c r="AL493" s="1">
        <f t="shared" si="45"/>
        <v>1</v>
      </c>
      <c r="AM493" s="1">
        <f t="shared" si="46"/>
        <v>-4300</v>
      </c>
      <c r="AN493" s="1">
        <f t="shared" si="47"/>
        <v>12350</v>
      </c>
      <c r="AO493" s="1">
        <f t="shared" si="42"/>
        <v>0</v>
      </c>
      <c r="AP493" s="1">
        <f t="shared" si="43"/>
        <v>0</v>
      </c>
      <c r="AQ493" s="1">
        <f>IF(IF(Y493&gt;AA493,VLOOKUP(A493,General!B:AT,11,FALSE),VLOOKUP(A493,General!B:AT,12,FALSE))=AI493,1,0)</f>
        <v>1</v>
      </c>
      <c r="AR493" s="1">
        <f>IF(VLOOKUP(A493,General!B:AT,11,FALSE)=E493,Y493-AA493,AA493-Y493)</f>
        <v>-4300</v>
      </c>
      <c r="AS493" s="1">
        <f>IF(IF(Z493&gt;AB493,VLOOKUP(A493,General!B:AT,11,FALSE),VLOOKUP(A493,General!B:AT,12,FALSE))=AI493,1,0)</f>
        <v>0</v>
      </c>
      <c r="AT493" s="1">
        <f>IF(VLOOKUP(A493,General!B:AT,11,FALSE)=E493,Z493-AB493,AB493-Z493)</f>
        <v>12350</v>
      </c>
    </row>
    <row r="494" spans="1:46" ht="15" customHeight="1" x14ac:dyDescent="0.2">
      <c r="A494" s="1" t="s">
        <v>341</v>
      </c>
      <c r="B494" s="1">
        <v>26</v>
      </c>
      <c r="C494" s="1">
        <v>403688</v>
      </c>
      <c r="D494" s="1">
        <v>87.57958984375</v>
      </c>
      <c r="E494" s="1" t="s">
        <v>85</v>
      </c>
      <c r="F494" s="1" t="s">
        <v>315</v>
      </c>
      <c r="G494" s="1" t="s">
        <v>316</v>
      </c>
      <c r="H494" s="1" t="s">
        <v>322</v>
      </c>
      <c r="K494" s="1">
        <v>8</v>
      </c>
      <c r="L494" s="1">
        <v>4</v>
      </c>
      <c r="M494" s="1">
        <v>2</v>
      </c>
      <c r="N494" s="1">
        <v>0</v>
      </c>
      <c r="O494" s="1">
        <v>0</v>
      </c>
      <c r="P494" s="1">
        <v>0</v>
      </c>
      <c r="Q494" s="1">
        <v>1</v>
      </c>
      <c r="R494" s="1">
        <v>0</v>
      </c>
      <c r="S494" s="1">
        <v>112.5</v>
      </c>
      <c r="T494" s="1">
        <v>1016</v>
      </c>
      <c r="U494" s="1">
        <v>109</v>
      </c>
      <c r="V494" s="1">
        <v>0</v>
      </c>
      <c r="W494" s="1">
        <v>0</v>
      </c>
      <c r="X494" s="1">
        <v>0</v>
      </c>
      <c r="Y494" s="1">
        <v>27100</v>
      </c>
      <c r="Z494" s="1">
        <v>23750</v>
      </c>
      <c r="AA494" s="1">
        <v>18300</v>
      </c>
      <c r="AB494" s="1">
        <v>26300</v>
      </c>
      <c r="AC494" s="1">
        <v>10</v>
      </c>
      <c r="AD494" s="1">
        <v>8</v>
      </c>
      <c r="AE494" s="1">
        <v>3</v>
      </c>
      <c r="AF494" s="1">
        <v>1</v>
      </c>
      <c r="AG494" s="1">
        <v>1</v>
      </c>
      <c r="AH494" s="1">
        <v>0</v>
      </c>
      <c r="AI494" s="30" t="str">
        <f>VLOOKUP(A494,General!B:AT,19,FALSE)</f>
        <v>Counter Logic Gaming</v>
      </c>
      <c r="AJ494" s="1">
        <f>IF(VLOOKUP(A494,General!B:AT,11,FALSE)=E494,1,0)</f>
        <v>0</v>
      </c>
      <c r="AK494" s="1">
        <f t="shared" si="44"/>
        <v>1</v>
      </c>
      <c r="AL494" s="1">
        <f t="shared" si="45"/>
        <v>0</v>
      </c>
      <c r="AM494" s="1">
        <f t="shared" si="46"/>
        <v>8800</v>
      </c>
      <c r="AN494" s="1">
        <f t="shared" si="47"/>
        <v>-2550</v>
      </c>
      <c r="AO494" s="1">
        <f t="shared" si="42"/>
        <v>1</v>
      </c>
      <c r="AP494" s="1">
        <f t="shared" si="43"/>
        <v>1</v>
      </c>
      <c r="AQ494" s="1">
        <f>IF(IF(Y494&gt;AA494,VLOOKUP(A494,General!B:AT,11,FALSE),VLOOKUP(A494,General!B:AT,12,FALSE))=AI494,1,0)</f>
        <v>0</v>
      </c>
      <c r="AR494" s="1">
        <f>IF(VLOOKUP(A494,General!B:AT,11,FALSE)=E494,Y494-AA494,AA494-Y494)</f>
        <v>-8800</v>
      </c>
      <c r="AS494" s="1">
        <f>IF(IF(Z494&gt;AB494,VLOOKUP(A494,General!B:AT,11,FALSE),VLOOKUP(A494,General!B:AT,12,FALSE))=AI494,1,0)</f>
        <v>1</v>
      </c>
      <c r="AT494" s="1">
        <f>IF(VLOOKUP(A494,General!B:AT,11,FALSE)=E494,Z494-AB494,AB494-Z494)</f>
        <v>2550</v>
      </c>
    </row>
    <row r="495" spans="1:46" x14ac:dyDescent="0.2">
      <c r="A495" s="1" t="s">
        <v>342</v>
      </c>
      <c r="B495" s="1">
        <v>1</v>
      </c>
      <c r="C495" s="1">
        <v>2696</v>
      </c>
      <c r="D495" s="1">
        <v>68.363098144531307</v>
      </c>
      <c r="E495" s="1" t="s">
        <v>85</v>
      </c>
      <c r="F495" s="1" t="s">
        <v>315</v>
      </c>
      <c r="G495" s="1" t="s">
        <v>316</v>
      </c>
      <c r="H495" s="1" t="s">
        <v>317</v>
      </c>
      <c r="K495" s="1">
        <v>7</v>
      </c>
      <c r="L495" s="1">
        <v>5</v>
      </c>
      <c r="M495" s="1">
        <v>1</v>
      </c>
      <c r="N495" s="1">
        <v>0</v>
      </c>
      <c r="O495" s="1">
        <v>0</v>
      </c>
      <c r="P495" s="1">
        <v>0</v>
      </c>
      <c r="Q495" s="1">
        <v>1</v>
      </c>
      <c r="R495" s="1">
        <v>0</v>
      </c>
      <c r="S495" s="1">
        <v>135.6</v>
      </c>
      <c r="T495" s="1">
        <v>1151</v>
      </c>
      <c r="U495" s="1">
        <v>205</v>
      </c>
      <c r="V495" s="1">
        <v>0</v>
      </c>
      <c r="W495" s="1">
        <v>0</v>
      </c>
      <c r="X495" s="1">
        <v>0</v>
      </c>
      <c r="Y495" s="1">
        <v>4000</v>
      </c>
      <c r="Z495" s="1">
        <v>4300</v>
      </c>
      <c r="AA495" s="1">
        <v>4000</v>
      </c>
      <c r="AB495" s="1">
        <v>4400</v>
      </c>
      <c r="AC495" s="1">
        <v>0</v>
      </c>
      <c r="AD495" s="1">
        <v>1</v>
      </c>
      <c r="AE495" s="1">
        <v>2</v>
      </c>
      <c r="AF495" s="1">
        <v>0</v>
      </c>
      <c r="AG495" s="1">
        <v>0</v>
      </c>
      <c r="AH495" s="1">
        <v>0</v>
      </c>
      <c r="AI495" s="30" t="str">
        <f>VLOOKUP(A495,General!B:AT,19,FALSE)</f>
        <v>Counter Logic Gaming</v>
      </c>
      <c r="AJ495" s="1">
        <f>IF(VLOOKUP(A495,General!B:AT,11,FALSE)=E495,1,0)</f>
        <v>1</v>
      </c>
      <c r="AK495" s="1">
        <f t="shared" si="44"/>
        <v>0</v>
      </c>
      <c r="AL495" s="1">
        <f t="shared" si="45"/>
        <v>0</v>
      </c>
      <c r="AM495" s="1">
        <f t="shared" si="46"/>
        <v>0</v>
      </c>
      <c r="AN495" s="1">
        <f t="shared" si="47"/>
        <v>-100</v>
      </c>
      <c r="AO495" s="1">
        <f t="shared" si="42"/>
        <v>1</v>
      </c>
      <c r="AP495" s="1">
        <f t="shared" si="43"/>
        <v>1</v>
      </c>
      <c r="AQ495" s="1">
        <f>IF(IF(Y495&gt;AA495,VLOOKUP(A495,General!B:AT,11,FALSE),VLOOKUP(A495,General!B:AT,12,FALSE))=AI495,1,0)</f>
        <v>0</v>
      </c>
      <c r="AR495" s="1">
        <f>IF(VLOOKUP(A495,General!B:AT,11,FALSE)=E495,Y495-AA495,AA495-Y495)</f>
        <v>0</v>
      </c>
      <c r="AS495" s="1">
        <f>IF(IF(Z495&gt;AB495,VLOOKUP(A495,General!B:AT,11,FALSE),VLOOKUP(A495,General!B:AT,12,FALSE))=AI495,1,0)</f>
        <v>0</v>
      </c>
      <c r="AT495" s="1">
        <f>IF(VLOOKUP(A495,General!B:AT,11,FALSE)=E495,Z495-AB495,AB495-Z495)</f>
        <v>-100</v>
      </c>
    </row>
    <row r="496" spans="1:46" ht="15" customHeight="1" x14ac:dyDescent="0.2">
      <c r="A496" s="1" t="s">
        <v>342</v>
      </c>
      <c r="B496" s="1">
        <v>2</v>
      </c>
      <c r="C496" s="1">
        <v>11445</v>
      </c>
      <c r="D496" s="1">
        <v>122.26520538330099</v>
      </c>
      <c r="E496" s="1" t="s">
        <v>85</v>
      </c>
      <c r="F496" s="1" t="s">
        <v>315</v>
      </c>
      <c r="G496" s="1" t="s">
        <v>316</v>
      </c>
      <c r="H496" s="1" t="s">
        <v>318</v>
      </c>
      <c r="I496" s="1" t="s">
        <v>319</v>
      </c>
      <c r="J496" s="1" t="s">
        <v>84</v>
      </c>
      <c r="K496" s="1">
        <v>7</v>
      </c>
      <c r="L496" s="1">
        <v>2</v>
      </c>
      <c r="M496" s="1">
        <v>1</v>
      </c>
      <c r="N496" s="1">
        <v>1</v>
      </c>
      <c r="O496" s="1">
        <v>0</v>
      </c>
      <c r="P496" s="1">
        <v>0</v>
      </c>
      <c r="Q496" s="1">
        <v>1</v>
      </c>
      <c r="R496" s="1">
        <v>0</v>
      </c>
      <c r="S496" s="1">
        <v>106.5</v>
      </c>
      <c r="T496" s="1">
        <v>931</v>
      </c>
      <c r="U496" s="1">
        <v>134</v>
      </c>
      <c r="V496" s="1">
        <v>0</v>
      </c>
      <c r="W496" s="1">
        <v>0</v>
      </c>
      <c r="X496" s="1">
        <v>0</v>
      </c>
      <c r="Y496" s="1">
        <v>18450</v>
      </c>
      <c r="Z496" s="1">
        <v>19250</v>
      </c>
      <c r="AA496" s="1">
        <v>8200</v>
      </c>
      <c r="AB496" s="1">
        <v>8050</v>
      </c>
      <c r="AC496" s="1">
        <v>1</v>
      </c>
      <c r="AD496" s="1">
        <v>5</v>
      </c>
      <c r="AE496" s="1">
        <v>2</v>
      </c>
      <c r="AF496" s="1">
        <v>0</v>
      </c>
      <c r="AG496" s="1">
        <v>0</v>
      </c>
      <c r="AH496" s="1">
        <v>0</v>
      </c>
      <c r="AI496" s="30" t="str">
        <f>VLOOKUP(A496,General!B:AT,19,FALSE)</f>
        <v>Counter Logic Gaming</v>
      </c>
      <c r="AJ496" s="1">
        <f>IF(VLOOKUP(A496,General!B:AT,11,FALSE)=E496,1,0)</f>
        <v>1</v>
      </c>
      <c r="AK496" s="1">
        <f t="shared" si="44"/>
        <v>1</v>
      </c>
      <c r="AL496" s="1">
        <f t="shared" si="45"/>
        <v>1</v>
      </c>
      <c r="AM496" s="1">
        <f t="shared" si="46"/>
        <v>10250</v>
      </c>
      <c r="AN496" s="1">
        <f t="shared" si="47"/>
        <v>11200</v>
      </c>
      <c r="AO496" s="1">
        <f t="shared" si="42"/>
        <v>1</v>
      </c>
      <c r="AP496" s="1">
        <f t="shared" si="43"/>
        <v>1</v>
      </c>
      <c r="AQ496" s="1">
        <f>IF(IF(Y496&gt;AA496,VLOOKUP(A496,General!B:AT,11,FALSE),VLOOKUP(A496,General!B:AT,12,FALSE))=AI496,1,0)</f>
        <v>1</v>
      </c>
      <c r="AR496" s="1">
        <f>IF(VLOOKUP(A496,General!B:AT,11,FALSE)=E496,Y496-AA496,AA496-Y496)</f>
        <v>10250</v>
      </c>
      <c r="AS496" s="1">
        <f>IF(IF(Z496&gt;AB496,VLOOKUP(A496,General!B:AT,11,FALSE),VLOOKUP(A496,General!B:AT,12,FALSE))=AI496,1,0)</f>
        <v>1</v>
      </c>
      <c r="AT496" s="1">
        <f>IF(VLOOKUP(A496,General!B:AT,11,FALSE)=E496,Z496-AB496,AB496-Z496)</f>
        <v>11200</v>
      </c>
    </row>
    <row r="497" spans="1:46" ht="15" customHeight="1" x14ac:dyDescent="0.2">
      <c r="A497" s="1" t="s">
        <v>342</v>
      </c>
      <c r="B497" s="1">
        <v>3</v>
      </c>
      <c r="C497" s="1">
        <v>27095</v>
      </c>
      <c r="D497" s="1">
        <v>444.817626953125</v>
      </c>
      <c r="E497" s="1" t="s">
        <v>85</v>
      </c>
      <c r="F497" s="1" t="s">
        <v>315</v>
      </c>
      <c r="G497" s="1" t="s">
        <v>316</v>
      </c>
      <c r="H497" s="1" t="s">
        <v>320</v>
      </c>
      <c r="I497" s="1" t="s">
        <v>319</v>
      </c>
      <c r="J497" s="1" t="s">
        <v>84</v>
      </c>
      <c r="K497" s="1">
        <v>5</v>
      </c>
      <c r="L497" s="1">
        <v>2</v>
      </c>
      <c r="M497" s="1">
        <v>0</v>
      </c>
      <c r="N497" s="1">
        <v>1</v>
      </c>
      <c r="O497" s="1">
        <v>0</v>
      </c>
      <c r="P497" s="1">
        <v>0</v>
      </c>
      <c r="Q497" s="1">
        <v>0</v>
      </c>
      <c r="R497" s="1">
        <v>0</v>
      </c>
      <c r="S497" s="1">
        <v>64.7</v>
      </c>
      <c r="T497" s="1">
        <v>626</v>
      </c>
      <c r="U497" s="1">
        <v>21</v>
      </c>
      <c r="V497" s="1">
        <v>0</v>
      </c>
      <c r="W497" s="1">
        <v>0</v>
      </c>
      <c r="X497" s="1">
        <v>0</v>
      </c>
      <c r="Y497" s="1">
        <v>19000</v>
      </c>
      <c r="Z497" s="1">
        <v>21750</v>
      </c>
      <c r="AA497" s="1">
        <v>10250</v>
      </c>
      <c r="AB497" s="1">
        <v>1200</v>
      </c>
      <c r="AC497" s="1">
        <v>1</v>
      </c>
      <c r="AD497" s="1">
        <v>4</v>
      </c>
      <c r="AE497" s="1">
        <v>3</v>
      </c>
      <c r="AF497" s="1">
        <v>0</v>
      </c>
      <c r="AG497" s="1">
        <v>0</v>
      </c>
      <c r="AH497" s="1">
        <v>0</v>
      </c>
      <c r="AI497" s="30" t="str">
        <f>VLOOKUP(A497,General!B:AT,19,FALSE)</f>
        <v>Counter Logic Gaming</v>
      </c>
      <c r="AJ497" s="1">
        <f>IF(VLOOKUP(A497,General!B:AT,11,FALSE)=E497,1,0)</f>
        <v>1</v>
      </c>
      <c r="AK497" s="1">
        <f t="shared" si="44"/>
        <v>1</v>
      </c>
      <c r="AL497" s="1">
        <f t="shared" si="45"/>
        <v>1</v>
      </c>
      <c r="AM497" s="1">
        <f t="shared" si="46"/>
        <v>8750</v>
      </c>
      <c r="AN497" s="1">
        <f t="shared" si="47"/>
        <v>20550</v>
      </c>
      <c r="AO497" s="1">
        <f t="shared" si="42"/>
        <v>1</v>
      </c>
      <c r="AP497" s="1">
        <f t="shared" si="43"/>
        <v>1</v>
      </c>
      <c r="AQ497" s="1">
        <f>IF(IF(Y497&gt;AA497,VLOOKUP(A497,General!B:AT,11,FALSE),VLOOKUP(A497,General!B:AT,12,FALSE))=AI497,1,0)</f>
        <v>1</v>
      </c>
      <c r="AR497" s="1">
        <f>IF(VLOOKUP(A497,General!B:AT,11,FALSE)=E497,Y497-AA497,AA497-Y497)</f>
        <v>8750</v>
      </c>
      <c r="AS497" s="1">
        <f>IF(IF(Z497&gt;AB497,VLOOKUP(A497,General!B:AT,11,FALSE),VLOOKUP(A497,General!B:AT,12,FALSE))=AI497,1,0)</f>
        <v>1</v>
      </c>
      <c r="AT497" s="1">
        <f>IF(VLOOKUP(A497,General!B:AT,11,FALSE)=E497,Z497-AB497,AB497-Z497)</f>
        <v>20550</v>
      </c>
    </row>
    <row r="498" spans="1:46" ht="15" customHeight="1" x14ac:dyDescent="0.2">
      <c r="A498" s="1" t="s">
        <v>342</v>
      </c>
      <c r="B498" s="1">
        <v>4</v>
      </c>
      <c r="C498" s="1">
        <v>83986</v>
      </c>
      <c r="D498" s="1">
        <v>152.94689941406301</v>
      </c>
      <c r="E498" s="1" t="s">
        <v>85</v>
      </c>
      <c r="F498" s="1" t="s">
        <v>315</v>
      </c>
      <c r="G498" s="1" t="s">
        <v>321</v>
      </c>
      <c r="H498" s="1" t="s">
        <v>322</v>
      </c>
      <c r="K498" s="1">
        <v>9</v>
      </c>
      <c r="L498" s="1">
        <v>3</v>
      </c>
      <c r="M498" s="1">
        <v>0</v>
      </c>
      <c r="N498" s="1">
        <v>2</v>
      </c>
      <c r="O498" s="1">
        <v>0</v>
      </c>
      <c r="P498" s="1">
        <v>0</v>
      </c>
      <c r="Q498" s="1">
        <v>2</v>
      </c>
      <c r="R498" s="1">
        <v>0</v>
      </c>
      <c r="S498" s="1">
        <v>133.80000000000001</v>
      </c>
      <c r="T498" s="1">
        <v>1204</v>
      </c>
      <c r="U498" s="1">
        <v>134</v>
      </c>
      <c r="V498" s="1">
        <v>0</v>
      </c>
      <c r="W498" s="1">
        <v>1</v>
      </c>
      <c r="X498" s="1">
        <v>1</v>
      </c>
      <c r="Y498" s="1">
        <v>26850</v>
      </c>
      <c r="Z498" s="1">
        <v>28700</v>
      </c>
      <c r="AA498" s="1">
        <v>21650</v>
      </c>
      <c r="AB498" s="1">
        <v>22250</v>
      </c>
      <c r="AC498" s="1">
        <v>6</v>
      </c>
      <c r="AD498" s="1">
        <v>10</v>
      </c>
      <c r="AE498" s="1">
        <v>7</v>
      </c>
      <c r="AF498" s="1">
        <v>1</v>
      </c>
      <c r="AG498" s="1">
        <v>0</v>
      </c>
      <c r="AH498" s="1">
        <v>2</v>
      </c>
      <c r="AI498" s="30" t="str">
        <f>VLOOKUP(A498,General!B:AT,19,FALSE)</f>
        <v>Counter Logic Gaming</v>
      </c>
      <c r="AJ498" s="1">
        <f>IF(VLOOKUP(A498,General!B:AT,11,FALSE)=E498,1,0)</f>
        <v>1</v>
      </c>
      <c r="AK498" s="1">
        <f t="shared" si="44"/>
        <v>1</v>
      </c>
      <c r="AL498" s="1">
        <f t="shared" si="45"/>
        <v>1</v>
      </c>
      <c r="AM498" s="1">
        <f t="shared" si="46"/>
        <v>5200</v>
      </c>
      <c r="AN498" s="1">
        <f t="shared" si="47"/>
        <v>6450</v>
      </c>
      <c r="AO498" s="1">
        <f t="shared" si="42"/>
        <v>1</v>
      </c>
      <c r="AP498" s="1">
        <f t="shared" si="43"/>
        <v>1</v>
      </c>
      <c r="AQ498" s="1">
        <f>IF(IF(Y498&gt;AA498,VLOOKUP(A498,General!B:AT,11,FALSE),VLOOKUP(A498,General!B:AT,12,FALSE))=AI498,1,0)</f>
        <v>1</v>
      </c>
      <c r="AR498" s="1">
        <f>IF(VLOOKUP(A498,General!B:AT,11,FALSE)=E498,Y498-AA498,AA498-Y498)</f>
        <v>5200</v>
      </c>
      <c r="AS498" s="1">
        <f>IF(IF(Z498&gt;AB498,VLOOKUP(A498,General!B:AT,11,FALSE),VLOOKUP(A498,General!B:AT,12,FALSE))=AI498,1,0)</f>
        <v>1</v>
      </c>
      <c r="AT498" s="1">
        <f>IF(VLOOKUP(A498,General!B:AT,11,FALSE)=E498,Z498-AB498,AB498-Z498)</f>
        <v>6450</v>
      </c>
    </row>
    <row r="499" spans="1:46" ht="15" customHeight="1" x14ac:dyDescent="0.2">
      <c r="A499" s="1" t="s">
        <v>342</v>
      </c>
      <c r="B499" s="1">
        <v>5</v>
      </c>
      <c r="C499" s="1">
        <v>103560</v>
      </c>
      <c r="D499" s="1">
        <v>128.02923583984401</v>
      </c>
      <c r="E499" s="1" t="s">
        <v>85</v>
      </c>
      <c r="F499" s="1" t="s">
        <v>315</v>
      </c>
      <c r="G499" s="1" t="s">
        <v>321</v>
      </c>
      <c r="H499" s="1" t="s">
        <v>322</v>
      </c>
      <c r="K499" s="1">
        <v>8</v>
      </c>
      <c r="L499" s="1">
        <v>4</v>
      </c>
      <c r="M499" s="1">
        <v>2</v>
      </c>
      <c r="N499" s="1">
        <v>0</v>
      </c>
      <c r="O499" s="1">
        <v>0</v>
      </c>
      <c r="P499" s="1">
        <v>0</v>
      </c>
      <c r="Q499" s="1">
        <v>2</v>
      </c>
      <c r="R499" s="1">
        <v>0</v>
      </c>
      <c r="S499" s="1">
        <v>144.80000000000001</v>
      </c>
      <c r="T499" s="1">
        <v>1317</v>
      </c>
      <c r="U499" s="1">
        <v>131</v>
      </c>
      <c r="V499" s="1">
        <v>0</v>
      </c>
      <c r="W499" s="1">
        <v>1</v>
      </c>
      <c r="X499" s="1">
        <v>1</v>
      </c>
      <c r="Y499" s="1">
        <v>36200</v>
      </c>
      <c r="Z499" s="1">
        <v>31250</v>
      </c>
      <c r="AA499" s="1">
        <v>20400</v>
      </c>
      <c r="AB499" s="1">
        <v>21200</v>
      </c>
      <c r="AC499" s="1">
        <v>5</v>
      </c>
      <c r="AD499" s="1">
        <v>4</v>
      </c>
      <c r="AE499" s="1">
        <v>3</v>
      </c>
      <c r="AF499" s="1">
        <v>0</v>
      </c>
      <c r="AG499" s="1">
        <v>0</v>
      </c>
      <c r="AH499" s="1">
        <v>3</v>
      </c>
      <c r="AI499" s="30" t="str">
        <f>VLOOKUP(A499,General!B:AT,19,FALSE)</f>
        <v>Counter Logic Gaming</v>
      </c>
      <c r="AJ499" s="1">
        <f>IF(VLOOKUP(A499,General!B:AT,11,FALSE)=E499,1,0)</f>
        <v>1</v>
      </c>
      <c r="AK499" s="1">
        <f t="shared" si="44"/>
        <v>1</v>
      </c>
      <c r="AL499" s="1">
        <f t="shared" si="45"/>
        <v>1</v>
      </c>
      <c r="AM499" s="1">
        <f t="shared" si="46"/>
        <v>15800</v>
      </c>
      <c r="AN499" s="1">
        <f t="shared" si="47"/>
        <v>10050</v>
      </c>
      <c r="AO499" s="1">
        <f t="shared" si="42"/>
        <v>1</v>
      </c>
      <c r="AP499" s="1">
        <f t="shared" si="43"/>
        <v>1</v>
      </c>
      <c r="AQ499" s="1">
        <f>IF(IF(Y499&gt;AA499,VLOOKUP(A499,General!B:AT,11,FALSE),VLOOKUP(A499,General!B:AT,12,FALSE))=AI499,1,0)</f>
        <v>1</v>
      </c>
      <c r="AR499" s="1">
        <f>IF(VLOOKUP(A499,General!B:AT,11,FALSE)=E499,Y499-AA499,AA499-Y499)</f>
        <v>15800</v>
      </c>
      <c r="AS499" s="1">
        <f>IF(IF(Z499&gt;AB499,VLOOKUP(A499,General!B:AT,11,FALSE),VLOOKUP(A499,General!B:AT,12,FALSE))=AI499,1,0)</f>
        <v>1</v>
      </c>
      <c r="AT499" s="1">
        <f>IF(VLOOKUP(A499,General!B:AT,11,FALSE)=E499,Z499-AB499,AB499-Z499)</f>
        <v>10050</v>
      </c>
    </row>
    <row r="500" spans="1:46" ht="15" customHeight="1" x14ac:dyDescent="0.2">
      <c r="A500" s="1" t="s">
        <v>342</v>
      </c>
      <c r="B500" s="1">
        <v>6</v>
      </c>
      <c r="C500" s="1">
        <v>119952</v>
      </c>
      <c r="D500" s="1">
        <v>98.3956298828125</v>
      </c>
      <c r="E500" s="1" t="s">
        <v>85</v>
      </c>
      <c r="F500" s="1" t="s">
        <v>315</v>
      </c>
      <c r="G500" s="1" t="s">
        <v>316</v>
      </c>
      <c r="H500" s="1" t="s">
        <v>322</v>
      </c>
      <c r="K500" s="1">
        <v>6</v>
      </c>
      <c r="L500" s="1">
        <v>4</v>
      </c>
      <c r="M500" s="1">
        <v>1</v>
      </c>
      <c r="N500" s="1">
        <v>0</v>
      </c>
      <c r="O500" s="1">
        <v>0</v>
      </c>
      <c r="P500" s="1">
        <v>0</v>
      </c>
      <c r="Q500" s="1">
        <v>1</v>
      </c>
      <c r="R500" s="1">
        <v>0</v>
      </c>
      <c r="S500" s="1">
        <v>81.599999999999994</v>
      </c>
      <c r="T500" s="1">
        <v>726</v>
      </c>
      <c r="U500" s="1">
        <v>90</v>
      </c>
      <c r="V500" s="1">
        <v>0</v>
      </c>
      <c r="W500" s="1">
        <v>0</v>
      </c>
      <c r="X500" s="1">
        <v>0</v>
      </c>
      <c r="Y500" s="1">
        <v>31100</v>
      </c>
      <c r="Z500" s="1">
        <v>30450</v>
      </c>
      <c r="AA500" s="1">
        <v>22400</v>
      </c>
      <c r="AB500" s="1">
        <v>22800</v>
      </c>
      <c r="AC500" s="1">
        <v>7</v>
      </c>
      <c r="AD500" s="1">
        <v>9</v>
      </c>
      <c r="AE500" s="1">
        <v>3</v>
      </c>
      <c r="AF500" s="1">
        <v>0</v>
      </c>
      <c r="AG500" s="1">
        <v>1</v>
      </c>
      <c r="AH500" s="1">
        <v>2</v>
      </c>
      <c r="AI500" s="30" t="str">
        <f>VLOOKUP(A500,General!B:AT,19,FALSE)</f>
        <v>Counter Logic Gaming</v>
      </c>
      <c r="AJ500" s="1">
        <f>IF(VLOOKUP(A500,General!B:AT,11,FALSE)=E500,1,0)</f>
        <v>1</v>
      </c>
      <c r="AK500" s="1">
        <f t="shared" si="44"/>
        <v>1</v>
      </c>
      <c r="AL500" s="1">
        <f t="shared" si="45"/>
        <v>1</v>
      </c>
      <c r="AM500" s="1">
        <f t="shared" si="46"/>
        <v>8700</v>
      </c>
      <c r="AN500" s="1">
        <f t="shared" si="47"/>
        <v>7650</v>
      </c>
      <c r="AO500" s="1">
        <f t="shared" si="42"/>
        <v>1</v>
      </c>
      <c r="AP500" s="1">
        <f t="shared" si="43"/>
        <v>1</v>
      </c>
      <c r="AQ500" s="1">
        <f>IF(IF(Y500&gt;AA500,VLOOKUP(A500,General!B:AT,11,FALSE),VLOOKUP(A500,General!B:AT,12,FALSE))=AI500,1,0)</f>
        <v>1</v>
      </c>
      <c r="AR500" s="1">
        <f>IF(VLOOKUP(A500,General!B:AT,11,FALSE)=E500,Y500-AA500,AA500-Y500)</f>
        <v>8700</v>
      </c>
      <c r="AS500" s="1">
        <f>IF(IF(Z500&gt;AB500,VLOOKUP(A500,General!B:AT,11,FALSE),VLOOKUP(A500,General!B:AT,12,FALSE))=AI500,1,0)</f>
        <v>1</v>
      </c>
      <c r="AT500" s="1">
        <f>IF(VLOOKUP(A500,General!B:AT,11,FALSE)=E500,Z500-AB500,AB500-Z500)</f>
        <v>7650</v>
      </c>
    </row>
    <row r="501" spans="1:46" ht="15" customHeight="1" x14ac:dyDescent="0.2">
      <c r="A501" s="1" t="s">
        <v>342</v>
      </c>
      <c r="B501" s="1">
        <v>7</v>
      </c>
      <c r="C501" s="1">
        <v>132552</v>
      </c>
      <c r="D501" s="1">
        <v>188.274169921875</v>
      </c>
      <c r="E501" s="1" t="s">
        <v>85</v>
      </c>
      <c r="F501" s="1" t="s">
        <v>315</v>
      </c>
      <c r="G501" s="1" t="s">
        <v>316</v>
      </c>
      <c r="H501" s="1" t="s">
        <v>320</v>
      </c>
      <c r="I501" s="1" t="s">
        <v>319</v>
      </c>
      <c r="J501" s="1" t="s">
        <v>84</v>
      </c>
      <c r="K501" s="1">
        <v>7</v>
      </c>
      <c r="L501" s="1">
        <v>2</v>
      </c>
      <c r="M501" s="1">
        <v>1</v>
      </c>
      <c r="N501" s="1">
        <v>1</v>
      </c>
      <c r="O501" s="1">
        <v>0</v>
      </c>
      <c r="P501" s="1">
        <v>0</v>
      </c>
      <c r="Q501" s="1">
        <v>1</v>
      </c>
      <c r="R501" s="1">
        <v>0</v>
      </c>
      <c r="S501" s="1">
        <v>110.8</v>
      </c>
      <c r="T501" s="1">
        <v>981</v>
      </c>
      <c r="U501" s="1">
        <v>127</v>
      </c>
      <c r="V501" s="1">
        <v>0</v>
      </c>
      <c r="W501" s="1">
        <v>0</v>
      </c>
      <c r="X501" s="1">
        <v>0</v>
      </c>
      <c r="Y501" s="1">
        <v>30200</v>
      </c>
      <c r="Z501" s="1">
        <v>30750</v>
      </c>
      <c r="AA501" s="1">
        <v>17900</v>
      </c>
      <c r="AB501" s="1">
        <v>10800</v>
      </c>
      <c r="AC501" s="1">
        <v>3</v>
      </c>
      <c r="AD501" s="1">
        <v>3</v>
      </c>
      <c r="AE501" s="1">
        <v>2</v>
      </c>
      <c r="AF501" s="1">
        <v>0</v>
      </c>
      <c r="AG501" s="1">
        <v>0</v>
      </c>
      <c r="AH501" s="1">
        <v>1</v>
      </c>
      <c r="AI501" s="30" t="str">
        <f>VLOOKUP(A501,General!B:AT,19,FALSE)</f>
        <v>Counter Logic Gaming</v>
      </c>
      <c r="AJ501" s="1">
        <f>IF(VLOOKUP(A501,General!B:AT,11,FALSE)=E501,1,0)</f>
        <v>1</v>
      </c>
      <c r="AK501" s="1">
        <f t="shared" si="44"/>
        <v>1</v>
      </c>
      <c r="AL501" s="1">
        <f t="shared" si="45"/>
        <v>1</v>
      </c>
      <c r="AM501" s="1">
        <f t="shared" si="46"/>
        <v>12300</v>
      </c>
      <c r="AN501" s="1">
        <f t="shared" si="47"/>
        <v>19950</v>
      </c>
      <c r="AO501" s="1">
        <f t="shared" si="42"/>
        <v>1</v>
      </c>
      <c r="AP501" s="1">
        <f t="shared" si="43"/>
        <v>1</v>
      </c>
      <c r="AQ501" s="1">
        <f>IF(IF(Y501&gt;AA501,VLOOKUP(A501,General!B:AT,11,FALSE),VLOOKUP(A501,General!B:AT,12,FALSE))=AI501,1,0)</f>
        <v>1</v>
      </c>
      <c r="AR501" s="1">
        <f>IF(VLOOKUP(A501,General!B:AT,11,FALSE)=E501,Y501-AA501,AA501-Y501)</f>
        <v>12300</v>
      </c>
      <c r="AS501" s="1">
        <f>IF(IF(Z501&gt;AB501,VLOOKUP(A501,General!B:AT,11,FALSE),VLOOKUP(A501,General!B:AT,12,FALSE))=AI501,1,0)</f>
        <v>1</v>
      </c>
      <c r="AT501" s="1">
        <f>IF(VLOOKUP(A501,General!B:AT,11,FALSE)=E501,Z501-AB501,AB501-Z501)</f>
        <v>19950</v>
      </c>
    </row>
    <row r="502" spans="1:46" ht="15" customHeight="1" x14ac:dyDescent="0.2">
      <c r="A502" s="1" t="s">
        <v>342</v>
      </c>
      <c r="B502" s="1">
        <v>8</v>
      </c>
      <c r="C502" s="1">
        <v>156643</v>
      </c>
      <c r="D502" s="1">
        <v>122.351318359375</v>
      </c>
      <c r="E502" s="1" t="s">
        <v>84</v>
      </c>
      <c r="F502" s="1" t="s">
        <v>319</v>
      </c>
      <c r="G502" s="1" t="s">
        <v>324</v>
      </c>
      <c r="H502" s="1" t="s">
        <v>322</v>
      </c>
      <c r="K502" s="1">
        <v>9</v>
      </c>
      <c r="L502" s="1">
        <v>3</v>
      </c>
      <c r="M502" s="1">
        <v>3</v>
      </c>
      <c r="N502" s="1">
        <v>0</v>
      </c>
      <c r="O502" s="1">
        <v>0</v>
      </c>
      <c r="P502" s="1">
        <v>0</v>
      </c>
      <c r="Q502" s="1">
        <v>2</v>
      </c>
      <c r="R502" s="1">
        <v>0</v>
      </c>
      <c r="S502" s="1">
        <v>136.30000000000001</v>
      </c>
      <c r="T502" s="1">
        <v>1216</v>
      </c>
      <c r="U502" s="1">
        <v>147</v>
      </c>
      <c r="V502" s="1">
        <v>0</v>
      </c>
      <c r="W502" s="1">
        <v>0</v>
      </c>
      <c r="X502" s="1">
        <v>0</v>
      </c>
      <c r="Y502" s="1">
        <v>38050</v>
      </c>
      <c r="Z502" s="1">
        <v>32800</v>
      </c>
      <c r="AA502" s="1">
        <v>24900</v>
      </c>
      <c r="AB502" s="1">
        <v>24300</v>
      </c>
      <c r="AC502" s="1">
        <v>10</v>
      </c>
      <c r="AD502" s="1">
        <v>7</v>
      </c>
      <c r="AE502" s="1">
        <v>6</v>
      </c>
      <c r="AF502" s="1">
        <v>0</v>
      </c>
      <c r="AG502" s="1">
        <v>1</v>
      </c>
      <c r="AH502" s="1">
        <v>2</v>
      </c>
      <c r="AI502" s="30" t="str">
        <f>VLOOKUP(A502,General!B:AT,19,FALSE)</f>
        <v>Counter Logic Gaming</v>
      </c>
      <c r="AJ502" s="1">
        <f>IF(VLOOKUP(A502,General!B:AT,11,FALSE)=E502,1,0)</f>
        <v>0</v>
      </c>
      <c r="AK502" s="1">
        <f t="shared" si="44"/>
        <v>1</v>
      </c>
      <c r="AL502" s="1">
        <f t="shared" si="45"/>
        <v>1</v>
      </c>
      <c r="AM502" s="1">
        <f t="shared" si="46"/>
        <v>13150</v>
      </c>
      <c r="AN502" s="1">
        <f t="shared" si="47"/>
        <v>8500</v>
      </c>
      <c r="AO502" s="1">
        <f t="shared" si="42"/>
        <v>0</v>
      </c>
      <c r="AP502" s="1">
        <f t="shared" si="43"/>
        <v>0</v>
      </c>
      <c r="AQ502" s="1">
        <f>IF(IF(Y502&gt;AA502,VLOOKUP(A502,General!B:AT,11,FALSE),VLOOKUP(A502,General!B:AT,12,FALSE))=AI502,1,0)</f>
        <v>1</v>
      </c>
      <c r="AR502" s="1">
        <f>IF(VLOOKUP(A502,General!B:AT,11,FALSE)=E502,Y502-AA502,AA502-Y502)</f>
        <v>-13150</v>
      </c>
      <c r="AS502" s="1">
        <f>IF(IF(Z502&gt;AB502,VLOOKUP(A502,General!B:AT,11,FALSE),VLOOKUP(A502,General!B:AT,12,FALSE))=AI502,1,0)</f>
        <v>1</v>
      </c>
      <c r="AT502" s="1">
        <f>IF(VLOOKUP(A502,General!B:AT,11,FALSE)=E502,Z502-AB502,AB502-Z502)</f>
        <v>-8500</v>
      </c>
    </row>
    <row r="503" spans="1:46" ht="15" customHeight="1" x14ac:dyDescent="0.2">
      <c r="A503" s="1" t="s">
        <v>342</v>
      </c>
      <c r="B503" s="1">
        <v>9</v>
      </c>
      <c r="C503" s="1">
        <v>172305</v>
      </c>
      <c r="D503" s="1">
        <v>116.978149414063</v>
      </c>
      <c r="E503" s="1" t="s">
        <v>84</v>
      </c>
      <c r="F503" s="1" t="s">
        <v>319</v>
      </c>
      <c r="G503" s="1" t="s">
        <v>324</v>
      </c>
      <c r="H503" s="1" t="s">
        <v>322</v>
      </c>
      <c r="K503" s="1">
        <v>8</v>
      </c>
      <c r="L503" s="1">
        <v>6</v>
      </c>
      <c r="M503" s="1">
        <v>1</v>
      </c>
      <c r="N503" s="1">
        <v>0</v>
      </c>
      <c r="O503" s="1">
        <v>0</v>
      </c>
      <c r="P503" s="1">
        <v>0</v>
      </c>
      <c r="Q503" s="1">
        <v>2</v>
      </c>
      <c r="R503" s="1">
        <v>0</v>
      </c>
      <c r="S503" s="1">
        <v>127.8</v>
      </c>
      <c r="T503" s="1">
        <v>1153</v>
      </c>
      <c r="U503" s="1">
        <v>125</v>
      </c>
      <c r="V503" s="1">
        <v>0</v>
      </c>
      <c r="W503" s="1">
        <v>1</v>
      </c>
      <c r="X503" s="1">
        <v>0</v>
      </c>
      <c r="Y503" s="1">
        <v>31500</v>
      </c>
      <c r="Z503" s="1">
        <v>23550</v>
      </c>
      <c r="AA503" s="1">
        <v>19150</v>
      </c>
      <c r="AB503" s="1">
        <v>18900</v>
      </c>
      <c r="AC503" s="1">
        <v>11</v>
      </c>
      <c r="AD503" s="1">
        <v>7</v>
      </c>
      <c r="AE503" s="1">
        <v>5</v>
      </c>
      <c r="AF503" s="1">
        <v>0</v>
      </c>
      <c r="AG503" s="1">
        <v>1</v>
      </c>
      <c r="AH503" s="1">
        <v>3</v>
      </c>
      <c r="AI503" s="30" t="str">
        <f>VLOOKUP(A503,General!B:AT,19,FALSE)</f>
        <v>Counter Logic Gaming</v>
      </c>
      <c r="AJ503" s="1">
        <f>IF(VLOOKUP(A503,General!B:AT,11,FALSE)=E503,1,0)</f>
        <v>0</v>
      </c>
      <c r="AK503" s="1">
        <f t="shared" si="44"/>
        <v>1</v>
      </c>
      <c r="AL503" s="1">
        <f t="shared" si="45"/>
        <v>1</v>
      </c>
      <c r="AM503" s="1">
        <f t="shared" si="46"/>
        <v>12350</v>
      </c>
      <c r="AN503" s="1">
        <f t="shared" si="47"/>
        <v>4650</v>
      </c>
      <c r="AO503" s="1">
        <f t="shared" si="42"/>
        <v>0</v>
      </c>
      <c r="AP503" s="1">
        <f t="shared" si="43"/>
        <v>0</v>
      </c>
      <c r="AQ503" s="1">
        <f>IF(IF(Y503&gt;AA503,VLOOKUP(A503,General!B:AT,11,FALSE),VLOOKUP(A503,General!B:AT,12,FALSE))=AI503,1,0)</f>
        <v>1</v>
      </c>
      <c r="AR503" s="1">
        <f>IF(VLOOKUP(A503,General!B:AT,11,FALSE)=E503,Y503-AA503,AA503-Y503)</f>
        <v>-12350</v>
      </c>
      <c r="AS503" s="1">
        <f>IF(IF(Z503&gt;AB503,VLOOKUP(A503,General!B:AT,11,FALSE),VLOOKUP(A503,General!B:AT,12,FALSE))=AI503,1,0)</f>
        <v>1</v>
      </c>
      <c r="AT503" s="1">
        <f>IF(VLOOKUP(A503,General!B:AT,11,FALSE)=E503,Z503-AB503,AB503-Z503)</f>
        <v>-4650</v>
      </c>
    </row>
    <row r="504" spans="1:46" ht="15" customHeight="1" x14ac:dyDescent="0.2">
      <c r="A504" s="1" t="s">
        <v>342</v>
      </c>
      <c r="B504" s="1">
        <v>10</v>
      </c>
      <c r="C504" s="1">
        <v>187281</v>
      </c>
      <c r="D504" s="1">
        <v>128.10754394531301</v>
      </c>
      <c r="E504" s="1" t="s">
        <v>84</v>
      </c>
      <c r="F504" s="1" t="s">
        <v>319</v>
      </c>
      <c r="G504" s="1" t="s">
        <v>324</v>
      </c>
      <c r="H504" s="1" t="s">
        <v>320</v>
      </c>
      <c r="I504" s="1" t="s">
        <v>315</v>
      </c>
      <c r="J504" s="1" t="s">
        <v>85</v>
      </c>
      <c r="K504" s="1">
        <v>5</v>
      </c>
      <c r="L504" s="1">
        <v>3</v>
      </c>
      <c r="M504" s="1">
        <v>1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75.400000000000006</v>
      </c>
      <c r="T504" s="1">
        <v>745</v>
      </c>
      <c r="U504" s="1">
        <v>9</v>
      </c>
      <c r="V504" s="1">
        <v>1</v>
      </c>
      <c r="W504" s="1">
        <v>1</v>
      </c>
      <c r="X504" s="1">
        <v>0</v>
      </c>
      <c r="Y504" s="1">
        <v>14000</v>
      </c>
      <c r="Z504" s="1">
        <v>1900</v>
      </c>
      <c r="AA504" s="1">
        <v>20500</v>
      </c>
      <c r="AB504" s="1">
        <v>26650</v>
      </c>
      <c r="AC504" s="1">
        <v>7</v>
      </c>
      <c r="AD504" s="1">
        <v>3</v>
      </c>
      <c r="AE504" s="1">
        <v>4</v>
      </c>
      <c r="AF504" s="1">
        <v>0</v>
      </c>
      <c r="AG504" s="1">
        <v>2</v>
      </c>
      <c r="AH504" s="1">
        <v>0</v>
      </c>
      <c r="AI504" s="30" t="str">
        <f>VLOOKUP(A504,General!B:AT,19,FALSE)</f>
        <v>Counter Logic Gaming</v>
      </c>
      <c r="AJ504" s="1">
        <f>IF(VLOOKUP(A504,General!B:AT,11,FALSE)=E504,1,0)</f>
        <v>0</v>
      </c>
      <c r="AK504" s="1">
        <f t="shared" si="44"/>
        <v>0</v>
      </c>
      <c r="AL504" s="1">
        <f t="shared" si="45"/>
        <v>0</v>
      </c>
      <c r="AM504" s="1">
        <f t="shared" si="46"/>
        <v>-6500</v>
      </c>
      <c r="AN504" s="1">
        <f t="shared" si="47"/>
        <v>-24750</v>
      </c>
      <c r="AO504" s="1">
        <f t="shared" si="42"/>
        <v>0</v>
      </c>
      <c r="AP504" s="1">
        <f t="shared" si="43"/>
        <v>0</v>
      </c>
      <c r="AQ504" s="1">
        <f>IF(IF(Y504&gt;AA504,VLOOKUP(A504,General!B:AT,11,FALSE),VLOOKUP(A504,General!B:AT,12,FALSE))=AI504,1,0)</f>
        <v>0</v>
      </c>
      <c r="AR504" s="1">
        <f>IF(VLOOKUP(A504,General!B:AT,11,FALSE)=E504,Y504-AA504,AA504-Y504)</f>
        <v>6500</v>
      </c>
      <c r="AS504" s="1">
        <f>IF(IF(Z504&gt;AB504,VLOOKUP(A504,General!B:AT,11,FALSE),VLOOKUP(A504,General!B:AT,12,FALSE))=AI504,1,0)</f>
        <v>0</v>
      </c>
      <c r="AT504" s="1">
        <f>IF(VLOOKUP(A504,General!B:AT,11,FALSE)=E504,Z504-AB504,AB504-Z504)</f>
        <v>24750</v>
      </c>
    </row>
    <row r="505" spans="1:46" ht="15" customHeight="1" x14ac:dyDescent="0.2">
      <c r="A505" s="1" t="s">
        <v>342</v>
      </c>
      <c r="B505" s="1">
        <v>11</v>
      </c>
      <c r="C505" s="1">
        <v>203680</v>
      </c>
      <c r="D505" s="1">
        <v>108.2890625</v>
      </c>
      <c r="E505" s="1" t="s">
        <v>85</v>
      </c>
      <c r="F505" s="1" t="s">
        <v>315</v>
      </c>
      <c r="G505" s="1" t="s">
        <v>316</v>
      </c>
      <c r="H505" s="1" t="s">
        <v>322</v>
      </c>
      <c r="K505" s="1">
        <v>6</v>
      </c>
      <c r="L505" s="1">
        <v>3</v>
      </c>
      <c r="M505" s="1">
        <v>0</v>
      </c>
      <c r="N505" s="1">
        <v>1</v>
      </c>
      <c r="O505" s="1">
        <v>0</v>
      </c>
      <c r="P505" s="1">
        <v>0</v>
      </c>
      <c r="Q505" s="1">
        <v>0</v>
      </c>
      <c r="R505" s="1">
        <v>0</v>
      </c>
      <c r="S505" s="1">
        <v>85.5</v>
      </c>
      <c r="T505" s="1">
        <v>812</v>
      </c>
      <c r="U505" s="1">
        <v>43</v>
      </c>
      <c r="V505" s="1">
        <v>0</v>
      </c>
      <c r="W505" s="1">
        <v>0</v>
      </c>
      <c r="X505" s="1">
        <v>0</v>
      </c>
      <c r="Y505" s="1">
        <v>24500</v>
      </c>
      <c r="Z505" s="1">
        <v>25900</v>
      </c>
      <c r="AA505" s="1">
        <v>23300</v>
      </c>
      <c r="AB505" s="1">
        <v>28050</v>
      </c>
      <c r="AC505" s="1">
        <v>8</v>
      </c>
      <c r="AD505" s="1">
        <v>8</v>
      </c>
      <c r="AE505" s="1">
        <v>6</v>
      </c>
      <c r="AF505" s="1">
        <v>0</v>
      </c>
      <c r="AG505" s="1">
        <v>4</v>
      </c>
      <c r="AH505" s="1">
        <v>1</v>
      </c>
      <c r="AI505" s="30" t="str">
        <f>VLOOKUP(A505,General!B:AT,19,FALSE)</f>
        <v>Counter Logic Gaming</v>
      </c>
      <c r="AJ505" s="1">
        <f>IF(VLOOKUP(A505,General!B:AT,11,FALSE)=E505,1,0)</f>
        <v>1</v>
      </c>
      <c r="AK505" s="1">
        <f t="shared" si="44"/>
        <v>1</v>
      </c>
      <c r="AL505" s="1">
        <f t="shared" si="45"/>
        <v>0</v>
      </c>
      <c r="AM505" s="1">
        <f t="shared" si="46"/>
        <v>1200</v>
      </c>
      <c r="AN505" s="1">
        <f t="shared" si="47"/>
        <v>-2150</v>
      </c>
      <c r="AO505" s="1">
        <f t="shared" si="42"/>
        <v>1</v>
      </c>
      <c r="AP505" s="1">
        <f t="shared" si="43"/>
        <v>1</v>
      </c>
      <c r="AQ505" s="1">
        <f>IF(IF(Y505&gt;AA505,VLOOKUP(A505,General!B:AT,11,FALSE),VLOOKUP(A505,General!B:AT,12,FALSE))=AI505,1,0)</f>
        <v>1</v>
      </c>
      <c r="AR505" s="1">
        <f>IF(VLOOKUP(A505,General!B:AT,11,FALSE)=E505,Y505-AA505,AA505-Y505)</f>
        <v>1200</v>
      </c>
      <c r="AS505" s="1">
        <f>IF(IF(Z505&gt;AB505,VLOOKUP(A505,General!B:AT,11,FALSE),VLOOKUP(A505,General!B:AT,12,FALSE))=AI505,1,0)</f>
        <v>0</v>
      </c>
      <c r="AT505" s="1">
        <f>IF(VLOOKUP(A505,General!B:AT,11,FALSE)=E505,Z505-AB505,AB505-Z505)</f>
        <v>-2150</v>
      </c>
    </row>
    <row r="506" spans="1:46" ht="15" customHeight="1" x14ac:dyDescent="0.2">
      <c r="A506" s="1" t="s">
        <v>342</v>
      </c>
      <c r="B506" s="1">
        <v>12</v>
      </c>
      <c r="C506" s="1">
        <v>217546</v>
      </c>
      <c r="D506" s="1">
        <v>103.22900390625</v>
      </c>
      <c r="E506" s="1" t="s">
        <v>85</v>
      </c>
      <c r="F506" s="1" t="s">
        <v>315</v>
      </c>
      <c r="G506" s="1" t="s">
        <v>316</v>
      </c>
      <c r="H506" s="1" t="s">
        <v>322</v>
      </c>
      <c r="K506" s="1">
        <v>8</v>
      </c>
      <c r="L506" s="1">
        <v>4</v>
      </c>
      <c r="M506" s="1">
        <v>2</v>
      </c>
      <c r="N506" s="1">
        <v>0</v>
      </c>
      <c r="O506" s="1">
        <v>0</v>
      </c>
      <c r="P506" s="1">
        <v>0</v>
      </c>
      <c r="Q506" s="1">
        <v>2</v>
      </c>
      <c r="R506" s="1">
        <v>0</v>
      </c>
      <c r="S506" s="1">
        <v>120.7</v>
      </c>
      <c r="T506" s="1">
        <v>1100</v>
      </c>
      <c r="U506" s="1">
        <v>107</v>
      </c>
      <c r="V506" s="1">
        <v>0</v>
      </c>
      <c r="W506" s="1">
        <v>0</v>
      </c>
      <c r="X506" s="1">
        <v>0</v>
      </c>
      <c r="Y506" s="1">
        <v>20150</v>
      </c>
      <c r="Z506" s="1">
        <v>30500</v>
      </c>
      <c r="AA506" s="1">
        <v>21000</v>
      </c>
      <c r="AB506" s="1">
        <v>20750</v>
      </c>
      <c r="AC506" s="1">
        <v>4</v>
      </c>
      <c r="AD506" s="1">
        <v>8</v>
      </c>
      <c r="AE506" s="1">
        <v>4</v>
      </c>
      <c r="AF506" s="1">
        <v>0</v>
      </c>
      <c r="AG506" s="1">
        <v>2</v>
      </c>
      <c r="AH506" s="1">
        <v>2</v>
      </c>
      <c r="AI506" s="30" t="str">
        <f>VLOOKUP(A506,General!B:AT,19,FALSE)</f>
        <v>Counter Logic Gaming</v>
      </c>
      <c r="AJ506" s="1">
        <f>IF(VLOOKUP(A506,General!B:AT,11,FALSE)=E506,1,0)</f>
        <v>1</v>
      </c>
      <c r="AK506" s="1">
        <f t="shared" si="44"/>
        <v>0</v>
      </c>
      <c r="AL506" s="1">
        <f t="shared" si="45"/>
        <v>1</v>
      </c>
      <c r="AM506" s="1">
        <f t="shared" si="46"/>
        <v>-850</v>
      </c>
      <c r="AN506" s="1">
        <f t="shared" si="47"/>
        <v>9750</v>
      </c>
      <c r="AO506" s="1">
        <f t="shared" si="42"/>
        <v>1</v>
      </c>
      <c r="AP506" s="1">
        <f t="shared" si="43"/>
        <v>1</v>
      </c>
      <c r="AQ506" s="1">
        <f>IF(IF(Y506&gt;AA506,VLOOKUP(A506,General!B:AT,11,FALSE),VLOOKUP(A506,General!B:AT,12,FALSE))=AI506,1,0)</f>
        <v>0</v>
      </c>
      <c r="AR506" s="1">
        <f>IF(VLOOKUP(A506,General!B:AT,11,FALSE)=E506,Y506-AA506,AA506-Y506)</f>
        <v>-850</v>
      </c>
      <c r="AS506" s="1">
        <f>IF(IF(Z506&gt;AB506,VLOOKUP(A506,General!B:AT,11,FALSE),VLOOKUP(A506,General!B:AT,12,FALSE))=AI506,1,0)</f>
        <v>1</v>
      </c>
      <c r="AT506" s="1">
        <f>IF(VLOOKUP(A506,General!B:AT,11,FALSE)=E506,Z506-AB506,AB506-Z506)</f>
        <v>9750</v>
      </c>
    </row>
    <row r="507" spans="1:46" ht="15" customHeight="1" x14ac:dyDescent="0.2">
      <c r="A507" s="1" t="s">
        <v>342</v>
      </c>
      <c r="B507" s="1">
        <v>13</v>
      </c>
      <c r="C507" s="1">
        <v>230766</v>
      </c>
      <c r="D507" s="1">
        <v>109.947143554688</v>
      </c>
      <c r="E507" s="1" t="s">
        <v>85</v>
      </c>
      <c r="F507" s="1" t="s">
        <v>315</v>
      </c>
      <c r="G507" s="1" t="s">
        <v>316</v>
      </c>
      <c r="H507" s="1" t="s">
        <v>320</v>
      </c>
      <c r="I507" s="1" t="s">
        <v>319</v>
      </c>
      <c r="J507" s="1" t="s">
        <v>84</v>
      </c>
      <c r="K507" s="1">
        <v>7</v>
      </c>
      <c r="L507" s="1">
        <v>2</v>
      </c>
      <c r="M507" s="1">
        <v>1</v>
      </c>
      <c r="N507" s="1">
        <v>1</v>
      </c>
      <c r="O507" s="1">
        <v>0</v>
      </c>
      <c r="P507" s="1">
        <v>0</v>
      </c>
      <c r="Q507" s="1">
        <v>1</v>
      </c>
      <c r="R507" s="1">
        <v>0</v>
      </c>
      <c r="S507" s="1">
        <v>89.3</v>
      </c>
      <c r="T507" s="1">
        <v>884</v>
      </c>
      <c r="U507" s="1">
        <v>9</v>
      </c>
      <c r="V507" s="1">
        <v>0</v>
      </c>
      <c r="W507" s="1">
        <v>0</v>
      </c>
      <c r="X507" s="1">
        <v>0</v>
      </c>
      <c r="Y507" s="1">
        <v>27900</v>
      </c>
      <c r="Z507" s="1">
        <v>31900</v>
      </c>
      <c r="AA507" s="1">
        <v>11450</v>
      </c>
      <c r="AB507" s="1">
        <v>2100</v>
      </c>
      <c r="AC507" s="1">
        <v>1</v>
      </c>
      <c r="AD507" s="1">
        <v>3</v>
      </c>
      <c r="AE507" s="1">
        <v>2</v>
      </c>
      <c r="AF507" s="1">
        <v>0</v>
      </c>
      <c r="AG507" s="1">
        <v>0</v>
      </c>
      <c r="AH507" s="1">
        <v>0</v>
      </c>
      <c r="AI507" s="30" t="str">
        <f>VLOOKUP(A507,General!B:AT,19,FALSE)</f>
        <v>Counter Logic Gaming</v>
      </c>
      <c r="AJ507" s="1">
        <f>IF(VLOOKUP(A507,General!B:AT,11,FALSE)=E507,1,0)</f>
        <v>1</v>
      </c>
      <c r="AK507" s="1">
        <f t="shared" si="44"/>
        <v>1</v>
      </c>
      <c r="AL507" s="1">
        <f t="shared" si="45"/>
        <v>1</v>
      </c>
      <c r="AM507" s="1">
        <f t="shared" si="46"/>
        <v>16450</v>
      </c>
      <c r="AN507" s="1">
        <f t="shared" si="47"/>
        <v>29800</v>
      </c>
      <c r="AO507" s="1">
        <f t="shared" si="42"/>
        <v>1</v>
      </c>
      <c r="AP507" s="1">
        <f t="shared" si="43"/>
        <v>1</v>
      </c>
      <c r="AQ507" s="1">
        <f>IF(IF(Y507&gt;AA507,VLOOKUP(A507,General!B:AT,11,FALSE),VLOOKUP(A507,General!B:AT,12,FALSE))=AI507,1,0)</f>
        <v>1</v>
      </c>
      <c r="AR507" s="1">
        <f>IF(VLOOKUP(A507,General!B:AT,11,FALSE)=E507,Y507-AA507,AA507-Y507)</f>
        <v>16450</v>
      </c>
      <c r="AS507" s="1">
        <f>IF(IF(Z507&gt;AB507,VLOOKUP(A507,General!B:AT,11,FALSE),VLOOKUP(A507,General!B:AT,12,FALSE))=AI507,1,0)</f>
        <v>1</v>
      </c>
      <c r="AT507" s="1">
        <f>IF(VLOOKUP(A507,General!B:AT,11,FALSE)=E507,Z507-AB507,AB507-Z507)</f>
        <v>29800</v>
      </c>
    </row>
    <row r="508" spans="1:46" ht="15" customHeight="1" x14ac:dyDescent="0.2">
      <c r="A508" s="1" t="s">
        <v>342</v>
      </c>
      <c r="B508" s="1">
        <v>14</v>
      </c>
      <c r="C508" s="1">
        <v>244841</v>
      </c>
      <c r="D508" s="1">
        <v>93.8360595703125</v>
      </c>
      <c r="E508" s="1" t="s">
        <v>84</v>
      </c>
      <c r="F508" s="1" t="s">
        <v>319</v>
      </c>
      <c r="G508" s="1" t="s">
        <v>324</v>
      </c>
      <c r="H508" s="1" t="s">
        <v>322</v>
      </c>
      <c r="K508" s="1">
        <v>6</v>
      </c>
      <c r="L508" s="1">
        <v>2</v>
      </c>
      <c r="M508" s="1">
        <v>2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107.8</v>
      </c>
      <c r="T508" s="1">
        <v>957</v>
      </c>
      <c r="U508" s="1">
        <v>121</v>
      </c>
      <c r="V508" s="1">
        <v>0</v>
      </c>
      <c r="W508" s="1">
        <v>1</v>
      </c>
      <c r="X508" s="1">
        <v>0</v>
      </c>
      <c r="Y508" s="1">
        <v>27750</v>
      </c>
      <c r="Z508" s="1">
        <v>33750</v>
      </c>
      <c r="AA508" s="1">
        <v>21950</v>
      </c>
      <c r="AB508" s="1">
        <v>22800</v>
      </c>
      <c r="AC508" s="1">
        <v>8</v>
      </c>
      <c r="AD508" s="1">
        <v>6</v>
      </c>
      <c r="AE508" s="1">
        <v>7</v>
      </c>
      <c r="AF508" s="1">
        <v>0</v>
      </c>
      <c r="AG508" s="1">
        <v>0</v>
      </c>
      <c r="AH508" s="1">
        <v>2</v>
      </c>
      <c r="AI508" s="30" t="str">
        <f>VLOOKUP(A508,General!B:AT,19,FALSE)</f>
        <v>Counter Logic Gaming</v>
      </c>
      <c r="AJ508" s="1">
        <f>IF(VLOOKUP(A508,General!B:AT,11,FALSE)=E508,1,0)</f>
        <v>0</v>
      </c>
      <c r="AK508" s="1">
        <f t="shared" si="44"/>
        <v>1</v>
      </c>
      <c r="AL508" s="1">
        <f t="shared" si="45"/>
        <v>1</v>
      </c>
      <c r="AM508" s="1">
        <f t="shared" si="46"/>
        <v>5800</v>
      </c>
      <c r="AN508" s="1">
        <f t="shared" si="47"/>
        <v>10950</v>
      </c>
      <c r="AO508" s="1">
        <f t="shared" si="42"/>
        <v>0</v>
      </c>
      <c r="AP508" s="1">
        <f t="shared" si="43"/>
        <v>0</v>
      </c>
      <c r="AQ508" s="1">
        <f>IF(IF(Y508&gt;AA508,VLOOKUP(A508,General!B:AT,11,FALSE),VLOOKUP(A508,General!B:AT,12,FALSE))=AI508,1,0)</f>
        <v>1</v>
      </c>
      <c r="AR508" s="1">
        <f>IF(VLOOKUP(A508,General!B:AT,11,FALSE)=E508,Y508-AA508,AA508-Y508)</f>
        <v>-5800</v>
      </c>
      <c r="AS508" s="1">
        <f>IF(IF(Z508&gt;AB508,VLOOKUP(A508,General!B:AT,11,FALSE),VLOOKUP(A508,General!B:AT,12,FALSE))=AI508,1,0)</f>
        <v>1</v>
      </c>
      <c r="AT508" s="1">
        <f>IF(VLOOKUP(A508,General!B:AT,11,FALSE)=E508,Z508-AB508,AB508-Z508)</f>
        <v>-10950</v>
      </c>
    </row>
    <row r="509" spans="1:46" ht="15" customHeight="1" x14ac:dyDescent="0.2">
      <c r="A509" s="1" t="s">
        <v>342</v>
      </c>
      <c r="B509" s="1">
        <v>15</v>
      </c>
      <c r="C509" s="1">
        <v>256855</v>
      </c>
      <c r="D509" s="1">
        <v>222.639404296875</v>
      </c>
      <c r="E509" s="1" t="s">
        <v>85</v>
      </c>
      <c r="F509" s="1" t="s">
        <v>315</v>
      </c>
      <c r="G509" s="1" t="s">
        <v>316</v>
      </c>
      <c r="H509" s="1" t="s">
        <v>322</v>
      </c>
      <c r="K509" s="1">
        <v>5</v>
      </c>
      <c r="L509" s="1">
        <v>3</v>
      </c>
      <c r="M509" s="1">
        <v>1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75.3</v>
      </c>
      <c r="T509" s="1">
        <v>691</v>
      </c>
      <c r="U509" s="1">
        <v>62</v>
      </c>
      <c r="V509" s="1">
        <v>0</v>
      </c>
      <c r="W509" s="1">
        <v>0</v>
      </c>
      <c r="X509" s="1">
        <v>0</v>
      </c>
      <c r="Y509" s="1">
        <v>21750</v>
      </c>
      <c r="Z509" s="1">
        <v>21700</v>
      </c>
      <c r="AA509" s="1">
        <v>18200</v>
      </c>
      <c r="AB509" s="1">
        <v>28550</v>
      </c>
      <c r="AC509" s="1">
        <v>4</v>
      </c>
      <c r="AD509" s="1">
        <v>8</v>
      </c>
      <c r="AE509" s="1">
        <v>5</v>
      </c>
      <c r="AF509" s="1">
        <v>0</v>
      </c>
      <c r="AG509" s="1">
        <v>2</v>
      </c>
      <c r="AH509" s="1">
        <v>3</v>
      </c>
      <c r="AI509" s="30" t="str">
        <f>VLOOKUP(A509,General!B:AT,19,FALSE)</f>
        <v>Counter Logic Gaming</v>
      </c>
      <c r="AJ509" s="1">
        <f>IF(VLOOKUP(A509,General!B:AT,11,FALSE)=E509,1,0)</f>
        <v>1</v>
      </c>
      <c r="AK509" s="1">
        <f t="shared" si="44"/>
        <v>1</v>
      </c>
      <c r="AL509" s="1">
        <f t="shared" si="45"/>
        <v>0</v>
      </c>
      <c r="AM509" s="1">
        <f t="shared" si="46"/>
        <v>3550</v>
      </c>
      <c r="AN509" s="1">
        <f t="shared" si="47"/>
        <v>-6850</v>
      </c>
      <c r="AO509" s="1">
        <f t="shared" si="42"/>
        <v>1</v>
      </c>
      <c r="AP509" s="1">
        <f t="shared" si="43"/>
        <v>1</v>
      </c>
      <c r="AQ509" s="1">
        <f>IF(IF(Y509&gt;AA509,VLOOKUP(A509,General!B:AT,11,FALSE),VLOOKUP(A509,General!B:AT,12,FALSE))=AI509,1,0)</f>
        <v>1</v>
      </c>
      <c r="AR509" s="1">
        <f>IF(VLOOKUP(A509,General!B:AT,11,FALSE)=E509,Y509-AA509,AA509-Y509)</f>
        <v>3550</v>
      </c>
      <c r="AS509" s="1">
        <f>IF(IF(Z509&gt;AB509,VLOOKUP(A509,General!B:AT,11,FALSE),VLOOKUP(A509,General!B:AT,12,FALSE))=AI509,1,0)</f>
        <v>0</v>
      </c>
      <c r="AT509" s="1">
        <f>IF(VLOOKUP(A509,General!B:AT,11,FALSE)=E509,Z509-AB509,AB509-Z509)</f>
        <v>-6850</v>
      </c>
    </row>
    <row r="510" spans="1:46" x14ac:dyDescent="0.2">
      <c r="A510" s="1" t="s">
        <v>342</v>
      </c>
      <c r="B510" s="1">
        <v>16</v>
      </c>
      <c r="C510" s="1">
        <v>285342</v>
      </c>
      <c r="D510" s="1">
        <v>132.86279296875</v>
      </c>
      <c r="E510" s="1" t="s">
        <v>84</v>
      </c>
      <c r="F510" s="1" t="s">
        <v>315</v>
      </c>
      <c r="G510" s="1" t="s">
        <v>316</v>
      </c>
      <c r="H510" s="1" t="s">
        <v>317</v>
      </c>
      <c r="K510" s="1">
        <v>7</v>
      </c>
      <c r="L510" s="1">
        <v>3</v>
      </c>
      <c r="M510" s="1">
        <v>2</v>
      </c>
      <c r="N510" s="1">
        <v>0</v>
      </c>
      <c r="O510" s="1">
        <v>0</v>
      </c>
      <c r="P510" s="1">
        <v>0</v>
      </c>
      <c r="Q510" s="1">
        <v>2</v>
      </c>
      <c r="R510" s="1">
        <v>0</v>
      </c>
      <c r="S510" s="1">
        <v>101.6</v>
      </c>
      <c r="T510" s="1">
        <v>975</v>
      </c>
      <c r="U510" s="1">
        <v>41</v>
      </c>
      <c r="V510" s="1">
        <v>0</v>
      </c>
      <c r="W510" s="1">
        <v>0</v>
      </c>
      <c r="X510" s="1">
        <v>0</v>
      </c>
      <c r="Y510" s="1">
        <v>4000</v>
      </c>
      <c r="Z510" s="1">
        <v>4200</v>
      </c>
      <c r="AA510" s="1">
        <v>4000</v>
      </c>
      <c r="AB510" s="1">
        <v>4400</v>
      </c>
      <c r="AC510" s="1">
        <v>2</v>
      </c>
      <c r="AD510" s="1">
        <v>1</v>
      </c>
      <c r="AE510" s="1">
        <v>0</v>
      </c>
      <c r="AF510" s="1">
        <v>1</v>
      </c>
      <c r="AG510" s="1">
        <v>0</v>
      </c>
      <c r="AH510" s="1">
        <v>0</v>
      </c>
      <c r="AI510" s="30" t="str">
        <f>VLOOKUP(A510,General!B:AT,19,FALSE)</f>
        <v>Counter Logic Gaming</v>
      </c>
      <c r="AJ510" s="1">
        <f>IF(VLOOKUP(A510,General!B:AT,11,FALSE)=E510,1,0)</f>
        <v>0</v>
      </c>
      <c r="AK510" s="1">
        <f t="shared" si="44"/>
        <v>0</v>
      </c>
      <c r="AL510" s="1">
        <f t="shared" si="45"/>
        <v>0</v>
      </c>
      <c r="AM510" s="1">
        <f t="shared" si="46"/>
        <v>0</v>
      </c>
      <c r="AN510" s="1">
        <f t="shared" si="47"/>
        <v>-200</v>
      </c>
      <c r="AO510" s="1">
        <f t="shared" si="42"/>
        <v>0</v>
      </c>
      <c r="AP510" s="1">
        <f t="shared" si="43"/>
        <v>1</v>
      </c>
      <c r="AQ510" s="1">
        <f>IF(IF(Y510&gt;AA510,VLOOKUP(A510,General!B:AT,11,FALSE),VLOOKUP(A510,General!B:AT,12,FALSE))=AI510,1,0)</f>
        <v>0</v>
      </c>
      <c r="AR510" s="1">
        <f>IF(VLOOKUP(A510,General!B:AT,11,FALSE)=E510,Y510-AA510,AA510-Y510)</f>
        <v>0</v>
      </c>
      <c r="AS510" s="1">
        <f>IF(IF(Z510&gt;AB510,VLOOKUP(A510,General!B:AT,11,FALSE),VLOOKUP(A510,General!B:AT,12,FALSE))=AI510,1,0)</f>
        <v>0</v>
      </c>
      <c r="AT510" s="1">
        <f>IF(VLOOKUP(A510,General!B:AT,11,FALSE)=E510,Z510-AB510,AB510-Z510)</f>
        <v>200</v>
      </c>
    </row>
    <row r="511" spans="1:46" ht="15" customHeight="1" x14ac:dyDescent="0.2">
      <c r="A511" s="1" t="s">
        <v>342</v>
      </c>
      <c r="B511" s="1">
        <v>17</v>
      </c>
      <c r="C511" s="1">
        <v>302348</v>
      </c>
      <c r="D511" s="1">
        <v>58.16455078125</v>
      </c>
      <c r="E511" s="1" t="s">
        <v>84</v>
      </c>
      <c r="F511" s="1" t="s">
        <v>315</v>
      </c>
      <c r="G511" s="1" t="s">
        <v>316</v>
      </c>
      <c r="H511" s="1" t="s">
        <v>320</v>
      </c>
      <c r="I511" s="1" t="s">
        <v>315</v>
      </c>
      <c r="J511" s="1" t="s">
        <v>84</v>
      </c>
      <c r="K511" s="1">
        <v>5</v>
      </c>
      <c r="L511" s="1">
        <v>1</v>
      </c>
      <c r="M511" s="1">
        <v>2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82.5</v>
      </c>
      <c r="T511" s="1">
        <v>729</v>
      </c>
      <c r="U511" s="1">
        <v>96</v>
      </c>
      <c r="V511" s="1">
        <v>0</v>
      </c>
      <c r="W511" s="1">
        <v>0</v>
      </c>
      <c r="X511" s="1">
        <v>0</v>
      </c>
      <c r="Y511" s="1">
        <v>18150</v>
      </c>
      <c r="Z511" s="1">
        <v>4850</v>
      </c>
      <c r="AA511" s="1">
        <v>8200</v>
      </c>
      <c r="AB511" s="1">
        <v>18950</v>
      </c>
      <c r="AC511" s="1">
        <v>3</v>
      </c>
      <c r="AD511" s="1">
        <v>3</v>
      </c>
      <c r="AE511" s="1">
        <v>1</v>
      </c>
      <c r="AF511" s="1">
        <v>0</v>
      </c>
      <c r="AG511" s="1">
        <v>0</v>
      </c>
      <c r="AH511" s="1">
        <v>0</v>
      </c>
      <c r="AI511" s="30" t="str">
        <f>VLOOKUP(A511,General!B:AT,19,FALSE)</f>
        <v>Counter Logic Gaming</v>
      </c>
      <c r="AJ511" s="1">
        <f>IF(VLOOKUP(A511,General!B:AT,11,FALSE)=E511,1,0)</f>
        <v>0</v>
      </c>
      <c r="AK511" s="1">
        <f t="shared" si="44"/>
        <v>1</v>
      </c>
      <c r="AL511" s="1">
        <f t="shared" si="45"/>
        <v>0</v>
      </c>
      <c r="AM511" s="1">
        <f t="shared" si="46"/>
        <v>9950</v>
      </c>
      <c r="AN511" s="1">
        <f t="shared" si="47"/>
        <v>-14100</v>
      </c>
      <c r="AO511" s="1">
        <f t="shared" si="42"/>
        <v>0</v>
      </c>
      <c r="AP511" s="1">
        <f t="shared" si="43"/>
        <v>1</v>
      </c>
      <c r="AQ511" s="1">
        <f>IF(IF(Y511&gt;AA511,VLOOKUP(A511,General!B:AT,11,FALSE),VLOOKUP(A511,General!B:AT,12,FALSE))=AI511,1,0)</f>
        <v>1</v>
      </c>
      <c r="AR511" s="1">
        <f>IF(VLOOKUP(A511,General!B:AT,11,FALSE)=E511,Y511-AA511,AA511-Y511)</f>
        <v>-9950</v>
      </c>
      <c r="AS511" s="1">
        <f>IF(IF(Z511&gt;AB511,VLOOKUP(A511,General!B:AT,11,FALSE),VLOOKUP(A511,General!B:AT,12,FALSE))=AI511,1,0)</f>
        <v>0</v>
      </c>
      <c r="AT511" s="1">
        <f>IF(VLOOKUP(A511,General!B:AT,11,FALSE)=E511,Z511-AB511,AB511-Z511)</f>
        <v>14100</v>
      </c>
    </row>
    <row r="512" spans="1:46" ht="15" customHeight="1" x14ac:dyDescent="0.2">
      <c r="A512" s="1" t="s">
        <v>342</v>
      </c>
      <c r="B512" s="1">
        <v>18</v>
      </c>
      <c r="C512" s="1">
        <v>309799</v>
      </c>
      <c r="D512" s="1">
        <v>100.9765625</v>
      </c>
      <c r="E512" s="1" t="s">
        <v>84</v>
      </c>
      <c r="F512" s="1" t="s">
        <v>315</v>
      </c>
      <c r="G512" s="1" t="s">
        <v>316</v>
      </c>
      <c r="H512" s="1" t="s">
        <v>320</v>
      </c>
      <c r="I512" s="1" t="s">
        <v>315</v>
      </c>
      <c r="J512" s="1" t="s">
        <v>84</v>
      </c>
      <c r="K512" s="1">
        <v>6</v>
      </c>
      <c r="L512" s="1">
        <v>1</v>
      </c>
      <c r="M512" s="1">
        <v>1</v>
      </c>
      <c r="N512" s="1">
        <v>1</v>
      </c>
      <c r="O512" s="1">
        <v>0</v>
      </c>
      <c r="P512" s="1">
        <v>0</v>
      </c>
      <c r="Q512" s="1">
        <v>0</v>
      </c>
      <c r="R512" s="1">
        <v>0</v>
      </c>
      <c r="S512" s="1">
        <v>92.1</v>
      </c>
      <c r="T512" s="1">
        <v>819</v>
      </c>
      <c r="U512" s="1">
        <v>102</v>
      </c>
      <c r="V512" s="1">
        <v>0</v>
      </c>
      <c r="W512" s="1">
        <v>0</v>
      </c>
      <c r="X512" s="1">
        <v>0</v>
      </c>
      <c r="Y512" s="1">
        <v>20500</v>
      </c>
      <c r="Z512" s="1">
        <v>1100</v>
      </c>
      <c r="AA512" s="1">
        <v>11850</v>
      </c>
      <c r="AB512" s="1">
        <v>20450</v>
      </c>
      <c r="AC512" s="1">
        <v>4</v>
      </c>
      <c r="AD512" s="1">
        <v>3</v>
      </c>
      <c r="AE512" s="1">
        <v>5</v>
      </c>
      <c r="AF512" s="1">
        <v>0</v>
      </c>
      <c r="AG512" s="1">
        <v>0</v>
      </c>
      <c r="AH512" s="1">
        <v>1</v>
      </c>
      <c r="AI512" s="30" t="str">
        <f>VLOOKUP(A512,General!B:AT,19,FALSE)</f>
        <v>Counter Logic Gaming</v>
      </c>
      <c r="AJ512" s="1">
        <f>IF(VLOOKUP(A512,General!B:AT,11,FALSE)=E512,1,0)</f>
        <v>0</v>
      </c>
      <c r="AK512" s="1">
        <f t="shared" si="44"/>
        <v>1</v>
      </c>
      <c r="AL512" s="1">
        <f t="shared" si="45"/>
        <v>0</v>
      </c>
      <c r="AM512" s="1">
        <f t="shared" si="46"/>
        <v>8650</v>
      </c>
      <c r="AN512" s="1">
        <f t="shared" si="47"/>
        <v>-19350</v>
      </c>
      <c r="AO512" s="1">
        <f t="shared" si="42"/>
        <v>0</v>
      </c>
      <c r="AP512" s="1">
        <f t="shared" si="43"/>
        <v>1</v>
      </c>
      <c r="AQ512" s="1">
        <f>IF(IF(Y512&gt;AA512,VLOOKUP(A512,General!B:AT,11,FALSE),VLOOKUP(A512,General!B:AT,12,FALSE))=AI512,1,0)</f>
        <v>1</v>
      </c>
      <c r="AR512" s="1">
        <f>IF(VLOOKUP(A512,General!B:AT,11,FALSE)=E512,Y512-AA512,AA512-Y512)</f>
        <v>-8650</v>
      </c>
      <c r="AS512" s="1">
        <f>IF(IF(Z512&gt;AB512,VLOOKUP(A512,General!B:AT,11,FALSE),VLOOKUP(A512,General!B:AT,12,FALSE))=AI512,1,0)</f>
        <v>0</v>
      </c>
      <c r="AT512" s="1">
        <f>IF(VLOOKUP(A512,General!B:AT,11,FALSE)=E512,Z512-AB512,AB512-Z512)</f>
        <v>19350</v>
      </c>
    </row>
    <row r="513" spans="1:46" ht="15" customHeight="1" x14ac:dyDescent="0.2">
      <c r="A513" s="1" t="s">
        <v>342</v>
      </c>
      <c r="B513" s="1">
        <v>19</v>
      </c>
      <c r="C513" s="1">
        <v>322728</v>
      </c>
      <c r="D513" s="1">
        <v>135.537353515625</v>
      </c>
      <c r="E513" s="1" t="s">
        <v>84</v>
      </c>
      <c r="F513" s="1" t="s">
        <v>315</v>
      </c>
      <c r="G513" s="1" t="s">
        <v>316</v>
      </c>
      <c r="H513" s="1" t="s">
        <v>322</v>
      </c>
      <c r="K513" s="1">
        <v>7</v>
      </c>
      <c r="L513" s="1">
        <v>5</v>
      </c>
      <c r="M513" s="1">
        <v>1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105</v>
      </c>
      <c r="T513" s="1">
        <v>935</v>
      </c>
      <c r="U513" s="1">
        <v>115</v>
      </c>
      <c r="V513" s="1">
        <v>0</v>
      </c>
      <c r="W513" s="1">
        <v>0</v>
      </c>
      <c r="X513" s="1">
        <v>0</v>
      </c>
      <c r="Y513" s="1">
        <v>36750</v>
      </c>
      <c r="Z513" s="1">
        <v>23900</v>
      </c>
      <c r="AA513" s="1">
        <v>23850</v>
      </c>
      <c r="AB513" s="1">
        <v>26800</v>
      </c>
      <c r="AC513" s="1">
        <v>8</v>
      </c>
      <c r="AD513" s="1">
        <v>7</v>
      </c>
      <c r="AE513" s="1">
        <v>5</v>
      </c>
      <c r="AF513" s="1">
        <v>0</v>
      </c>
      <c r="AG513" s="1">
        <v>0</v>
      </c>
      <c r="AH513" s="1">
        <v>5</v>
      </c>
      <c r="AI513" s="30" t="str">
        <f>VLOOKUP(A513,General!B:AT,19,FALSE)</f>
        <v>Counter Logic Gaming</v>
      </c>
      <c r="AJ513" s="1">
        <f>IF(VLOOKUP(A513,General!B:AT,11,FALSE)=E513,1,0)</f>
        <v>0</v>
      </c>
      <c r="AK513" s="1">
        <f t="shared" si="44"/>
        <v>1</v>
      </c>
      <c r="AL513" s="1">
        <f t="shared" si="45"/>
        <v>0</v>
      </c>
      <c r="AM513" s="1">
        <f t="shared" si="46"/>
        <v>12900</v>
      </c>
      <c r="AN513" s="1">
        <f t="shared" si="47"/>
        <v>-2900</v>
      </c>
      <c r="AO513" s="1">
        <f t="shared" si="42"/>
        <v>0</v>
      </c>
      <c r="AP513" s="1">
        <f t="shared" si="43"/>
        <v>1</v>
      </c>
      <c r="AQ513" s="1">
        <f>IF(IF(Y513&gt;AA513,VLOOKUP(A513,General!B:AT,11,FALSE),VLOOKUP(A513,General!B:AT,12,FALSE))=AI513,1,0)</f>
        <v>1</v>
      </c>
      <c r="AR513" s="1">
        <f>IF(VLOOKUP(A513,General!B:AT,11,FALSE)=E513,Y513-AA513,AA513-Y513)</f>
        <v>-12900</v>
      </c>
      <c r="AS513" s="1">
        <f>IF(IF(Z513&gt;AB513,VLOOKUP(A513,General!B:AT,11,FALSE),VLOOKUP(A513,General!B:AT,12,FALSE))=AI513,1,0)</f>
        <v>0</v>
      </c>
      <c r="AT513" s="1">
        <f>IF(VLOOKUP(A513,General!B:AT,11,FALSE)=E513,Z513-AB513,AB513-Z513)</f>
        <v>2900</v>
      </c>
    </row>
    <row r="514" spans="1:46" ht="15" customHeight="1" x14ac:dyDescent="0.2">
      <c r="A514" s="1" t="s">
        <v>342</v>
      </c>
      <c r="B514" s="1">
        <v>20</v>
      </c>
      <c r="C514" s="1">
        <v>340081</v>
      </c>
      <c r="D514" s="1">
        <v>77.771728515625</v>
      </c>
      <c r="E514" s="1" t="s">
        <v>84</v>
      </c>
      <c r="F514" s="1" t="s">
        <v>315</v>
      </c>
      <c r="G514" s="1" t="s">
        <v>316</v>
      </c>
      <c r="H514" s="1" t="s">
        <v>320</v>
      </c>
      <c r="I514" s="1" t="s">
        <v>315</v>
      </c>
      <c r="J514" s="1" t="s">
        <v>84</v>
      </c>
      <c r="K514" s="1">
        <v>6</v>
      </c>
      <c r="L514" s="1">
        <v>2</v>
      </c>
      <c r="M514" s="1">
        <v>2</v>
      </c>
      <c r="N514" s="1">
        <v>0</v>
      </c>
      <c r="O514" s="1">
        <v>0</v>
      </c>
      <c r="P514" s="1">
        <v>0</v>
      </c>
      <c r="Q514" s="1">
        <v>1</v>
      </c>
      <c r="R514" s="1">
        <v>0</v>
      </c>
      <c r="S514" s="1">
        <v>126.9</v>
      </c>
      <c r="T514" s="1">
        <v>1224</v>
      </c>
      <c r="U514" s="1">
        <v>45</v>
      </c>
      <c r="V514" s="1">
        <v>0</v>
      </c>
      <c r="W514" s="1">
        <v>0</v>
      </c>
      <c r="X514" s="1">
        <v>0</v>
      </c>
      <c r="Y514" s="1">
        <v>40700</v>
      </c>
      <c r="Z514" s="1">
        <v>5400</v>
      </c>
      <c r="AA514" s="1">
        <v>15850</v>
      </c>
      <c r="AB514" s="1">
        <v>29100</v>
      </c>
      <c r="AC514" s="1">
        <v>4</v>
      </c>
      <c r="AD514" s="1">
        <v>4</v>
      </c>
      <c r="AE514" s="1">
        <v>3</v>
      </c>
      <c r="AF514" s="1">
        <v>0</v>
      </c>
      <c r="AG514" s="1">
        <v>0</v>
      </c>
      <c r="AH514" s="1">
        <v>2</v>
      </c>
      <c r="AI514" s="30" t="str">
        <f>VLOOKUP(A514,General!B:AT,19,FALSE)</f>
        <v>Counter Logic Gaming</v>
      </c>
      <c r="AJ514" s="1">
        <f>IF(VLOOKUP(A514,General!B:AT,11,FALSE)=E514,1,0)</f>
        <v>0</v>
      </c>
      <c r="AK514" s="1">
        <f t="shared" si="44"/>
        <v>1</v>
      </c>
      <c r="AL514" s="1">
        <f t="shared" si="45"/>
        <v>0</v>
      </c>
      <c r="AM514" s="1">
        <f t="shared" si="46"/>
        <v>24850</v>
      </c>
      <c r="AN514" s="1">
        <f t="shared" si="47"/>
        <v>-23700</v>
      </c>
      <c r="AO514" s="1">
        <f t="shared" ref="AO514:AO577" si="48">IF(AI514=E514,1,0)</f>
        <v>0</v>
      </c>
      <c r="AP514" s="1">
        <f t="shared" ref="AP514:AP577" si="49">IF(F514="CT",1,0)</f>
        <v>1</v>
      </c>
      <c r="AQ514" s="1">
        <f>IF(IF(Y514&gt;AA514,VLOOKUP(A514,General!B:AT,11,FALSE),VLOOKUP(A514,General!B:AT,12,FALSE))=AI514,1,0)</f>
        <v>1</v>
      </c>
      <c r="AR514" s="1">
        <f>IF(VLOOKUP(A514,General!B:AT,11,FALSE)=E514,Y514-AA514,AA514-Y514)</f>
        <v>-24850</v>
      </c>
      <c r="AS514" s="1">
        <f>IF(IF(Z514&gt;AB514,VLOOKUP(A514,General!B:AT,11,FALSE),VLOOKUP(A514,General!B:AT,12,FALSE))=AI514,1,0)</f>
        <v>0</v>
      </c>
      <c r="AT514" s="1">
        <f>IF(VLOOKUP(A514,General!B:AT,11,FALSE)=E514,Z514-AB514,AB514-Z514)</f>
        <v>23700</v>
      </c>
    </row>
    <row r="515" spans="1:46" ht="15" customHeight="1" x14ac:dyDescent="0.2">
      <c r="A515" s="1" t="s">
        <v>342</v>
      </c>
      <c r="B515" s="1">
        <v>21</v>
      </c>
      <c r="C515" s="1">
        <v>350046</v>
      </c>
      <c r="D515" s="1">
        <v>105.364013671875</v>
      </c>
      <c r="E515" s="1" t="s">
        <v>85</v>
      </c>
      <c r="F515" s="1" t="s">
        <v>319</v>
      </c>
      <c r="G515" s="1" t="s">
        <v>324</v>
      </c>
      <c r="H515" s="1" t="s">
        <v>322</v>
      </c>
      <c r="K515" s="1">
        <v>8</v>
      </c>
      <c r="L515" s="1">
        <v>4</v>
      </c>
      <c r="M515" s="1">
        <v>2</v>
      </c>
      <c r="N515" s="1">
        <v>0</v>
      </c>
      <c r="O515" s="1">
        <v>0</v>
      </c>
      <c r="P515" s="1">
        <v>0</v>
      </c>
      <c r="Q515" s="1">
        <v>2</v>
      </c>
      <c r="R515" s="1">
        <v>0</v>
      </c>
      <c r="S515" s="1">
        <v>134.69999999999999</v>
      </c>
      <c r="T515" s="1">
        <v>1180</v>
      </c>
      <c r="U515" s="1">
        <v>167</v>
      </c>
      <c r="V515" s="1">
        <v>0</v>
      </c>
      <c r="W515" s="1">
        <v>0</v>
      </c>
      <c r="X515" s="1">
        <v>0</v>
      </c>
      <c r="Y515" s="1">
        <v>45050</v>
      </c>
      <c r="Z515" s="1">
        <v>25950</v>
      </c>
      <c r="AA515" s="1">
        <v>27750</v>
      </c>
      <c r="AB515" s="1">
        <v>31500</v>
      </c>
      <c r="AC515" s="1">
        <v>11</v>
      </c>
      <c r="AD515" s="1">
        <v>9</v>
      </c>
      <c r="AE515" s="1">
        <v>6</v>
      </c>
      <c r="AF515" s="1">
        <v>0</v>
      </c>
      <c r="AG515" s="1">
        <v>2</v>
      </c>
      <c r="AH515" s="1">
        <v>4</v>
      </c>
      <c r="AI515" s="30" t="str">
        <f>VLOOKUP(A515,General!B:AT,19,FALSE)</f>
        <v>Counter Logic Gaming</v>
      </c>
      <c r="AJ515" s="1">
        <f>IF(VLOOKUP(A515,General!B:AT,11,FALSE)=E515,1,0)</f>
        <v>1</v>
      </c>
      <c r="AK515" s="1">
        <f t="shared" ref="AK515:AK578" si="50">IF(Y515&gt;AA515,1,0)</f>
        <v>1</v>
      </c>
      <c r="AL515" s="1">
        <f t="shared" ref="AL515:AL578" si="51">IF(Z515&gt;AB515,1,0)</f>
        <v>0</v>
      </c>
      <c r="AM515" s="1">
        <f t="shared" ref="AM515:AM578" si="52">Y515-AA515</f>
        <v>17300</v>
      </c>
      <c r="AN515" s="1">
        <f t="shared" ref="AN515:AN578" si="53">Z515-AB515</f>
        <v>-5550</v>
      </c>
      <c r="AO515" s="1">
        <f t="shared" si="48"/>
        <v>1</v>
      </c>
      <c r="AP515" s="1">
        <f t="shared" si="49"/>
        <v>0</v>
      </c>
      <c r="AQ515" s="1">
        <f>IF(IF(Y515&gt;AA515,VLOOKUP(A515,General!B:AT,11,FALSE),VLOOKUP(A515,General!B:AT,12,FALSE))=AI515,1,0)</f>
        <v>1</v>
      </c>
      <c r="AR515" s="1">
        <f>IF(VLOOKUP(A515,General!B:AT,11,FALSE)=E515,Y515-AA515,AA515-Y515)</f>
        <v>17300</v>
      </c>
      <c r="AS515" s="1">
        <f>IF(IF(Z515&gt;AB515,VLOOKUP(A515,General!B:AT,11,FALSE),VLOOKUP(A515,General!B:AT,12,FALSE))=AI515,1,0)</f>
        <v>0</v>
      </c>
      <c r="AT515" s="1">
        <f>IF(VLOOKUP(A515,General!B:AT,11,FALSE)=E515,Z515-AB515,AB515-Z515)</f>
        <v>-5550</v>
      </c>
    </row>
    <row r="516" spans="1:46" ht="15" customHeight="1" x14ac:dyDescent="0.2">
      <c r="A516" s="1" t="s">
        <v>342</v>
      </c>
      <c r="B516" s="1">
        <v>22</v>
      </c>
      <c r="C516" s="1">
        <v>363538</v>
      </c>
      <c r="D516" s="1">
        <v>99.388916015625</v>
      </c>
      <c r="E516" s="1" t="s">
        <v>85</v>
      </c>
      <c r="F516" s="1" t="s">
        <v>319</v>
      </c>
      <c r="G516" s="1" t="s">
        <v>324</v>
      </c>
      <c r="H516" s="1" t="s">
        <v>322</v>
      </c>
      <c r="K516" s="1">
        <v>7</v>
      </c>
      <c r="L516" s="1">
        <v>3</v>
      </c>
      <c r="M516" s="1">
        <v>2</v>
      </c>
      <c r="N516" s="1">
        <v>0</v>
      </c>
      <c r="O516" s="1">
        <v>0</v>
      </c>
      <c r="P516" s="1">
        <v>0</v>
      </c>
      <c r="Q516" s="1">
        <v>1</v>
      </c>
      <c r="R516" s="1">
        <v>0</v>
      </c>
      <c r="S516" s="1">
        <v>124.9</v>
      </c>
      <c r="T516" s="1">
        <v>1071</v>
      </c>
      <c r="U516" s="1">
        <v>119</v>
      </c>
      <c r="V516" s="1">
        <v>1</v>
      </c>
      <c r="W516" s="1">
        <v>1</v>
      </c>
      <c r="X516" s="1">
        <v>0</v>
      </c>
      <c r="Y516" s="1">
        <v>43550</v>
      </c>
      <c r="Z516" s="1">
        <v>23450</v>
      </c>
      <c r="AA516" s="1">
        <v>20150</v>
      </c>
      <c r="AB516" s="1">
        <v>30950</v>
      </c>
      <c r="AC516" s="1">
        <v>8</v>
      </c>
      <c r="AD516" s="1">
        <v>5</v>
      </c>
      <c r="AE516" s="1">
        <v>6</v>
      </c>
      <c r="AF516" s="1">
        <v>0</v>
      </c>
      <c r="AG516" s="1">
        <v>3</v>
      </c>
      <c r="AH516" s="1">
        <v>3</v>
      </c>
      <c r="AI516" s="30" t="str">
        <f>VLOOKUP(A516,General!B:AT,19,FALSE)</f>
        <v>Counter Logic Gaming</v>
      </c>
      <c r="AJ516" s="1">
        <f>IF(VLOOKUP(A516,General!B:AT,11,FALSE)=E516,1,0)</f>
        <v>1</v>
      </c>
      <c r="AK516" s="1">
        <f t="shared" si="50"/>
        <v>1</v>
      </c>
      <c r="AL516" s="1">
        <f t="shared" si="51"/>
        <v>0</v>
      </c>
      <c r="AM516" s="1">
        <f t="shared" si="52"/>
        <v>23400</v>
      </c>
      <c r="AN516" s="1">
        <f t="shared" si="53"/>
        <v>-7500</v>
      </c>
      <c r="AO516" s="1">
        <f t="shared" si="48"/>
        <v>1</v>
      </c>
      <c r="AP516" s="1">
        <f t="shared" si="49"/>
        <v>0</v>
      </c>
      <c r="AQ516" s="1">
        <f>IF(IF(Y516&gt;AA516,VLOOKUP(A516,General!B:AT,11,FALSE),VLOOKUP(A516,General!B:AT,12,FALSE))=AI516,1,0)</f>
        <v>1</v>
      </c>
      <c r="AR516" s="1">
        <f>IF(VLOOKUP(A516,General!B:AT,11,FALSE)=E516,Y516-AA516,AA516-Y516)</f>
        <v>23400</v>
      </c>
      <c r="AS516" s="1">
        <f>IF(IF(Z516&gt;AB516,VLOOKUP(A516,General!B:AT,11,FALSE),VLOOKUP(A516,General!B:AT,12,FALSE))=AI516,1,0)</f>
        <v>0</v>
      </c>
      <c r="AT516" s="1">
        <f>IF(VLOOKUP(A516,General!B:AT,11,FALSE)=E516,Z516-AB516,AB516-Z516)</f>
        <v>-7500</v>
      </c>
    </row>
    <row r="517" spans="1:46" ht="15" customHeight="1" x14ac:dyDescent="0.2">
      <c r="A517" s="1" t="s">
        <v>342</v>
      </c>
      <c r="B517" s="1">
        <v>23</v>
      </c>
      <c r="C517" s="1">
        <v>376266</v>
      </c>
      <c r="D517" s="1">
        <v>123.844970703125</v>
      </c>
      <c r="E517" s="1" t="s">
        <v>85</v>
      </c>
      <c r="F517" s="1" t="s">
        <v>319</v>
      </c>
      <c r="G517" s="1" t="s">
        <v>324</v>
      </c>
      <c r="H517" s="1" t="s">
        <v>322</v>
      </c>
      <c r="K517" s="1">
        <v>5</v>
      </c>
      <c r="L517" s="1">
        <v>3</v>
      </c>
      <c r="M517" s="1">
        <v>1</v>
      </c>
      <c r="N517" s="1">
        <v>0</v>
      </c>
      <c r="O517" s="1">
        <v>0</v>
      </c>
      <c r="P517" s="1">
        <v>0</v>
      </c>
      <c r="Q517" s="1">
        <v>1</v>
      </c>
      <c r="R517" s="1">
        <v>0</v>
      </c>
      <c r="S517" s="1">
        <v>81.5</v>
      </c>
      <c r="T517" s="1">
        <v>655</v>
      </c>
      <c r="U517" s="1">
        <v>88</v>
      </c>
      <c r="V517" s="1">
        <v>1</v>
      </c>
      <c r="W517" s="1">
        <v>1</v>
      </c>
      <c r="X517" s="1">
        <v>0</v>
      </c>
      <c r="Y517" s="1">
        <v>23700</v>
      </c>
      <c r="Z517" s="1">
        <v>24650</v>
      </c>
      <c r="AA517" s="1">
        <v>23450</v>
      </c>
      <c r="AB517" s="1">
        <v>24050</v>
      </c>
      <c r="AC517" s="1">
        <v>5</v>
      </c>
      <c r="AD517" s="1">
        <v>7</v>
      </c>
      <c r="AE517" s="1">
        <v>5</v>
      </c>
      <c r="AF517" s="1">
        <v>1</v>
      </c>
      <c r="AG517" s="1">
        <v>1</v>
      </c>
      <c r="AH517" s="1">
        <v>2</v>
      </c>
      <c r="AI517" s="30" t="str">
        <f>VLOOKUP(A517,General!B:AT,19,FALSE)</f>
        <v>Counter Logic Gaming</v>
      </c>
      <c r="AJ517" s="1">
        <f>IF(VLOOKUP(A517,General!B:AT,11,FALSE)=E517,1,0)</f>
        <v>1</v>
      </c>
      <c r="AK517" s="1">
        <f t="shared" si="50"/>
        <v>1</v>
      </c>
      <c r="AL517" s="1">
        <f t="shared" si="51"/>
        <v>1</v>
      </c>
      <c r="AM517" s="1">
        <f t="shared" si="52"/>
        <v>250</v>
      </c>
      <c r="AN517" s="1">
        <f t="shared" si="53"/>
        <v>600</v>
      </c>
      <c r="AO517" s="1">
        <f t="shared" si="48"/>
        <v>1</v>
      </c>
      <c r="AP517" s="1">
        <f t="shared" si="49"/>
        <v>0</v>
      </c>
      <c r="AQ517" s="1">
        <f>IF(IF(Y517&gt;AA517,VLOOKUP(A517,General!B:AT,11,FALSE),VLOOKUP(A517,General!B:AT,12,FALSE))=AI517,1,0)</f>
        <v>1</v>
      </c>
      <c r="AR517" s="1">
        <f>IF(VLOOKUP(A517,General!B:AT,11,FALSE)=E517,Y517-AA517,AA517-Y517)</f>
        <v>250</v>
      </c>
      <c r="AS517" s="1">
        <f>IF(IF(Z517&gt;AB517,VLOOKUP(A517,General!B:AT,11,FALSE),VLOOKUP(A517,General!B:AT,12,FALSE))=AI517,1,0)</f>
        <v>1</v>
      </c>
      <c r="AT517" s="1">
        <f>IF(VLOOKUP(A517,General!B:AT,11,FALSE)=E517,Z517-AB517,AB517-Z517)</f>
        <v>600</v>
      </c>
    </row>
    <row r="518" spans="1:46" ht="15" customHeight="1" x14ac:dyDescent="0.2">
      <c r="A518" s="1" t="s">
        <v>342</v>
      </c>
      <c r="B518" s="1">
        <v>24</v>
      </c>
      <c r="C518" s="1">
        <v>392121</v>
      </c>
      <c r="D518" s="1">
        <v>117.009521484375</v>
      </c>
      <c r="E518" s="1" t="s">
        <v>85</v>
      </c>
      <c r="F518" s="1" t="s">
        <v>319</v>
      </c>
      <c r="G518" s="1" t="s">
        <v>324</v>
      </c>
      <c r="H518" s="1" t="s">
        <v>323</v>
      </c>
      <c r="I518" s="1" t="s">
        <v>319</v>
      </c>
      <c r="J518" s="1" t="s">
        <v>85</v>
      </c>
      <c r="K518" s="1">
        <v>2</v>
      </c>
      <c r="L518" s="1">
        <v>2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38.6</v>
      </c>
      <c r="T518" s="1">
        <v>298</v>
      </c>
      <c r="U518" s="1">
        <v>17</v>
      </c>
      <c r="V518" s="1">
        <v>1</v>
      </c>
      <c r="W518" s="1">
        <v>1</v>
      </c>
      <c r="X518" s="1">
        <v>0</v>
      </c>
      <c r="Y518" s="1">
        <v>12750</v>
      </c>
      <c r="Z518" s="1">
        <v>27350</v>
      </c>
      <c r="AA518" s="1">
        <v>30100</v>
      </c>
      <c r="AB518" s="1">
        <v>13050</v>
      </c>
      <c r="AC518" s="1">
        <v>7</v>
      </c>
      <c r="AD518" s="1">
        <v>9</v>
      </c>
      <c r="AE518" s="1">
        <v>6</v>
      </c>
      <c r="AF518" s="1">
        <v>0</v>
      </c>
      <c r="AG518" s="1">
        <v>5</v>
      </c>
      <c r="AH518" s="1">
        <v>0</v>
      </c>
      <c r="AI518" s="30" t="str">
        <f>VLOOKUP(A518,General!B:AT,19,FALSE)</f>
        <v>Counter Logic Gaming</v>
      </c>
      <c r="AJ518" s="1">
        <f>IF(VLOOKUP(A518,General!B:AT,11,FALSE)=E518,1,0)</f>
        <v>1</v>
      </c>
      <c r="AK518" s="1">
        <f t="shared" si="50"/>
        <v>0</v>
      </c>
      <c r="AL518" s="1">
        <f t="shared" si="51"/>
        <v>1</v>
      </c>
      <c r="AM518" s="1">
        <f t="shared" si="52"/>
        <v>-17350</v>
      </c>
      <c r="AN518" s="1">
        <f t="shared" si="53"/>
        <v>14300</v>
      </c>
      <c r="AO518" s="1">
        <f t="shared" si="48"/>
        <v>1</v>
      </c>
      <c r="AP518" s="1">
        <f t="shared" si="49"/>
        <v>0</v>
      </c>
      <c r="AQ518" s="1">
        <f>IF(IF(Y518&gt;AA518,VLOOKUP(A518,General!B:AT,11,FALSE),VLOOKUP(A518,General!B:AT,12,FALSE))=AI518,1,0)</f>
        <v>0</v>
      </c>
      <c r="AR518" s="1">
        <f>IF(VLOOKUP(A518,General!B:AT,11,FALSE)=E518,Y518-AA518,AA518-Y518)</f>
        <v>-17350</v>
      </c>
      <c r="AS518" s="1">
        <f>IF(IF(Z518&gt;AB518,VLOOKUP(A518,General!B:AT,11,FALSE),VLOOKUP(A518,General!B:AT,12,FALSE))=AI518,1,0)</f>
        <v>1</v>
      </c>
      <c r="AT518" s="1">
        <f>IF(VLOOKUP(A518,General!B:AT,11,FALSE)=E518,Z518-AB518,AB518-Z518)</f>
        <v>14300</v>
      </c>
    </row>
    <row r="519" spans="1:46" ht="15" customHeight="1" x14ac:dyDescent="0.2">
      <c r="A519" s="1" t="s">
        <v>342</v>
      </c>
      <c r="B519" s="1">
        <v>25</v>
      </c>
      <c r="C519" s="1">
        <v>407099</v>
      </c>
      <c r="D519" s="1">
        <v>124.322265625</v>
      </c>
      <c r="E519" s="1" t="s">
        <v>84</v>
      </c>
      <c r="F519" s="1" t="s">
        <v>315</v>
      </c>
      <c r="G519" s="1" t="s">
        <v>321</v>
      </c>
      <c r="H519" s="1" t="s">
        <v>322</v>
      </c>
      <c r="K519" s="1">
        <v>8</v>
      </c>
      <c r="L519" s="1">
        <v>0</v>
      </c>
      <c r="M519" s="1">
        <v>1</v>
      </c>
      <c r="N519" s="1">
        <v>2</v>
      </c>
      <c r="O519" s="1">
        <v>0</v>
      </c>
      <c r="P519" s="1">
        <v>0</v>
      </c>
      <c r="Q519" s="1">
        <v>0</v>
      </c>
      <c r="R519" s="1">
        <v>0</v>
      </c>
      <c r="S519" s="1">
        <v>115.8</v>
      </c>
      <c r="T519" s="1">
        <v>1001</v>
      </c>
      <c r="U519" s="1">
        <v>157</v>
      </c>
      <c r="V519" s="1">
        <v>0</v>
      </c>
      <c r="W519" s="1">
        <v>1</v>
      </c>
      <c r="X519" s="1">
        <v>1</v>
      </c>
      <c r="Y519" s="1">
        <v>16500</v>
      </c>
      <c r="Z519" s="1">
        <v>27550</v>
      </c>
      <c r="AA519" s="1">
        <v>40800</v>
      </c>
      <c r="AB519" s="1">
        <v>21950</v>
      </c>
      <c r="AC519" s="1">
        <v>10</v>
      </c>
      <c r="AD519" s="1">
        <v>5</v>
      </c>
      <c r="AE519" s="1">
        <v>2</v>
      </c>
      <c r="AF519" s="1">
        <v>0</v>
      </c>
      <c r="AG519" s="1">
        <v>2</v>
      </c>
      <c r="AH519" s="1">
        <v>1</v>
      </c>
      <c r="AI519" s="30" t="str">
        <f>VLOOKUP(A519,General!B:AT,19,FALSE)</f>
        <v>Counter Logic Gaming</v>
      </c>
      <c r="AJ519" s="1">
        <f>IF(VLOOKUP(A519,General!B:AT,11,FALSE)=E519,1,0)</f>
        <v>0</v>
      </c>
      <c r="AK519" s="1">
        <f t="shared" si="50"/>
        <v>0</v>
      </c>
      <c r="AL519" s="1">
        <f t="shared" si="51"/>
        <v>1</v>
      </c>
      <c r="AM519" s="1">
        <f t="shared" si="52"/>
        <v>-24300</v>
      </c>
      <c r="AN519" s="1">
        <f t="shared" si="53"/>
        <v>5600</v>
      </c>
      <c r="AO519" s="1">
        <f t="shared" si="48"/>
        <v>0</v>
      </c>
      <c r="AP519" s="1">
        <f t="shared" si="49"/>
        <v>1</v>
      </c>
      <c r="AQ519" s="1">
        <f>IF(IF(Y519&gt;AA519,VLOOKUP(A519,General!B:AT,11,FALSE),VLOOKUP(A519,General!B:AT,12,FALSE))=AI519,1,0)</f>
        <v>0</v>
      </c>
      <c r="AR519" s="1">
        <f>IF(VLOOKUP(A519,General!B:AT,11,FALSE)=E519,Y519-AA519,AA519-Y519)</f>
        <v>24300</v>
      </c>
      <c r="AS519" s="1">
        <f>IF(IF(Z519&gt;AB519,VLOOKUP(A519,General!B:AT,11,FALSE),VLOOKUP(A519,General!B:AT,12,FALSE))=AI519,1,0)</f>
        <v>1</v>
      </c>
      <c r="AT519" s="1">
        <f>IF(VLOOKUP(A519,General!B:AT,11,FALSE)=E519,Z519-AB519,AB519-Z519)</f>
        <v>-5600</v>
      </c>
    </row>
    <row r="520" spans="1:46" ht="15" customHeight="1" x14ac:dyDescent="0.2">
      <c r="A520" s="1" t="s">
        <v>342</v>
      </c>
      <c r="B520" s="1">
        <v>26</v>
      </c>
      <c r="C520" s="1">
        <v>423014</v>
      </c>
      <c r="D520" s="1">
        <v>111.52685546875</v>
      </c>
      <c r="E520" s="1" t="s">
        <v>84</v>
      </c>
      <c r="F520" s="1" t="s">
        <v>315</v>
      </c>
      <c r="G520" s="1" t="s">
        <v>316</v>
      </c>
      <c r="H520" s="1" t="s">
        <v>322</v>
      </c>
      <c r="K520" s="1">
        <v>7</v>
      </c>
      <c r="L520" s="1">
        <v>3</v>
      </c>
      <c r="M520" s="1">
        <v>2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110</v>
      </c>
      <c r="T520" s="1">
        <v>969</v>
      </c>
      <c r="U520" s="1">
        <v>131</v>
      </c>
      <c r="V520" s="1">
        <v>0</v>
      </c>
      <c r="W520" s="1">
        <v>0</v>
      </c>
      <c r="X520" s="1">
        <v>0</v>
      </c>
      <c r="Y520" s="1">
        <v>19500</v>
      </c>
      <c r="Z520" s="1">
        <v>27250</v>
      </c>
      <c r="AA520" s="1">
        <v>47850</v>
      </c>
      <c r="AB520" s="1">
        <v>24900</v>
      </c>
      <c r="AC520" s="1">
        <v>14</v>
      </c>
      <c r="AD520" s="1">
        <v>8</v>
      </c>
      <c r="AE520" s="1">
        <v>3</v>
      </c>
      <c r="AF520" s="1">
        <v>0</v>
      </c>
      <c r="AG520" s="1">
        <v>4</v>
      </c>
      <c r="AH520" s="1">
        <v>3</v>
      </c>
      <c r="AI520" s="30" t="str">
        <f>VLOOKUP(A520,General!B:AT,19,FALSE)</f>
        <v>Counter Logic Gaming</v>
      </c>
      <c r="AJ520" s="1">
        <f>IF(VLOOKUP(A520,General!B:AT,11,FALSE)=E520,1,0)</f>
        <v>0</v>
      </c>
      <c r="AK520" s="1">
        <f t="shared" si="50"/>
        <v>0</v>
      </c>
      <c r="AL520" s="1">
        <f t="shared" si="51"/>
        <v>1</v>
      </c>
      <c r="AM520" s="1">
        <f t="shared" si="52"/>
        <v>-28350</v>
      </c>
      <c r="AN520" s="1">
        <f t="shared" si="53"/>
        <v>2350</v>
      </c>
      <c r="AO520" s="1">
        <f t="shared" si="48"/>
        <v>0</v>
      </c>
      <c r="AP520" s="1">
        <f t="shared" si="49"/>
        <v>1</v>
      </c>
      <c r="AQ520" s="1">
        <f>IF(IF(Y520&gt;AA520,VLOOKUP(A520,General!B:AT,11,FALSE),VLOOKUP(A520,General!B:AT,12,FALSE))=AI520,1,0)</f>
        <v>0</v>
      </c>
      <c r="AR520" s="1">
        <f>IF(VLOOKUP(A520,General!B:AT,11,FALSE)=E520,Y520-AA520,AA520-Y520)</f>
        <v>28350</v>
      </c>
      <c r="AS520" s="1">
        <f>IF(IF(Z520&gt;AB520,VLOOKUP(A520,General!B:AT,11,FALSE),VLOOKUP(A520,General!B:AT,12,FALSE))=AI520,1,0)</f>
        <v>1</v>
      </c>
      <c r="AT520" s="1">
        <f>IF(VLOOKUP(A520,General!B:AT,11,FALSE)=E520,Z520-AB520,AB520-Z520)</f>
        <v>-2350</v>
      </c>
    </row>
    <row r="521" spans="1:46" ht="15" customHeight="1" x14ac:dyDescent="0.2">
      <c r="A521" s="1" t="s">
        <v>342</v>
      </c>
      <c r="B521" s="1">
        <v>27</v>
      </c>
      <c r="C521" s="1">
        <v>437297</v>
      </c>
      <c r="D521" s="1">
        <v>255.393798828125</v>
      </c>
      <c r="E521" s="1" t="s">
        <v>85</v>
      </c>
      <c r="F521" s="1" t="s">
        <v>319</v>
      </c>
      <c r="G521" s="1" t="s">
        <v>324</v>
      </c>
      <c r="H521" s="1" t="s">
        <v>322</v>
      </c>
      <c r="K521" s="1">
        <v>7</v>
      </c>
      <c r="L521" s="1">
        <v>3</v>
      </c>
      <c r="M521" s="1">
        <v>0</v>
      </c>
      <c r="N521" s="1">
        <v>0</v>
      </c>
      <c r="O521" s="1">
        <v>1</v>
      </c>
      <c r="P521" s="1">
        <v>0</v>
      </c>
      <c r="Q521" s="1">
        <v>0</v>
      </c>
      <c r="R521" s="1">
        <v>0</v>
      </c>
      <c r="S521" s="1">
        <v>149.30000000000001</v>
      </c>
      <c r="T521" s="1">
        <v>1382</v>
      </c>
      <c r="U521" s="1">
        <v>111</v>
      </c>
      <c r="V521" s="1">
        <v>0</v>
      </c>
      <c r="W521" s="1">
        <v>0</v>
      </c>
      <c r="X521" s="1">
        <v>0</v>
      </c>
      <c r="Y521" s="1">
        <v>19900</v>
      </c>
      <c r="Z521" s="1">
        <v>27150</v>
      </c>
      <c r="AA521" s="1">
        <v>31500</v>
      </c>
      <c r="AB521" s="1">
        <v>28500</v>
      </c>
      <c r="AC521" s="1">
        <v>10</v>
      </c>
      <c r="AD521" s="1">
        <v>10</v>
      </c>
      <c r="AE521" s="1">
        <v>5</v>
      </c>
      <c r="AF521" s="1">
        <v>0</v>
      </c>
      <c r="AG521" s="1">
        <v>5</v>
      </c>
      <c r="AH521" s="1">
        <v>3</v>
      </c>
      <c r="AI521" s="30" t="str">
        <f>VLOOKUP(A521,General!B:AT,19,FALSE)</f>
        <v>Counter Logic Gaming</v>
      </c>
      <c r="AJ521" s="1">
        <f>IF(VLOOKUP(A521,General!B:AT,11,FALSE)=E521,1,0)</f>
        <v>1</v>
      </c>
      <c r="AK521" s="1">
        <f t="shared" si="50"/>
        <v>0</v>
      </c>
      <c r="AL521" s="1">
        <f t="shared" si="51"/>
        <v>0</v>
      </c>
      <c r="AM521" s="1">
        <f t="shared" si="52"/>
        <v>-11600</v>
      </c>
      <c r="AN521" s="1">
        <f t="shared" si="53"/>
        <v>-1350</v>
      </c>
      <c r="AO521" s="1">
        <f t="shared" si="48"/>
        <v>1</v>
      </c>
      <c r="AP521" s="1">
        <f t="shared" si="49"/>
        <v>0</v>
      </c>
      <c r="AQ521" s="1">
        <f>IF(IF(Y521&gt;AA521,VLOOKUP(A521,General!B:AT,11,FALSE),VLOOKUP(A521,General!B:AT,12,FALSE))=AI521,1,0)</f>
        <v>0</v>
      </c>
      <c r="AR521" s="1">
        <f>IF(VLOOKUP(A521,General!B:AT,11,FALSE)=E521,Y521-AA521,AA521-Y521)</f>
        <v>-11600</v>
      </c>
      <c r="AS521" s="1">
        <f>IF(IF(Z521&gt;AB521,VLOOKUP(A521,General!B:AT,11,FALSE),VLOOKUP(A521,General!B:AT,12,FALSE))=AI521,1,0)</f>
        <v>0</v>
      </c>
      <c r="AT521" s="1">
        <f>IF(VLOOKUP(A521,General!B:AT,11,FALSE)=E521,Z521-AB521,AB521-Z521)</f>
        <v>-1350</v>
      </c>
    </row>
    <row r="522" spans="1:46" x14ac:dyDescent="0.2">
      <c r="A522" s="1" t="s">
        <v>343</v>
      </c>
      <c r="B522" s="1">
        <v>1</v>
      </c>
      <c r="C522" s="1">
        <v>2697</v>
      </c>
      <c r="D522" s="1">
        <v>90.924072265625</v>
      </c>
      <c r="E522" s="1" t="s">
        <v>84</v>
      </c>
      <c r="F522" s="1" t="s">
        <v>319</v>
      </c>
      <c r="G522" s="1" t="s">
        <v>324</v>
      </c>
      <c r="H522" s="1" t="s">
        <v>317</v>
      </c>
      <c r="K522" s="1">
        <v>7</v>
      </c>
      <c r="L522" s="1">
        <v>5</v>
      </c>
      <c r="M522" s="1">
        <v>1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101.3</v>
      </c>
      <c r="T522" s="1">
        <v>927</v>
      </c>
      <c r="U522" s="1">
        <v>86</v>
      </c>
      <c r="V522" s="1">
        <v>0</v>
      </c>
      <c r="W522" s="1">
        <v>1</v>
      </c>
      <c r="X522" s="1">
        <v>0</v>
      </c>
      <c r="Y522" s="1">
        <v>4000</v>
      </c>
      <c r="Z522" s="1">
        <v>4400</v>
      </c>
      <c r="AA522" s="1">
        <v>4000</v>
      </c>
      <c r="AB522" s="1">
        <v>4450</v>
      </c>
      <c r="AC522" s="1">
        <v>2</v>
      </c>
      <c r="AD522" s="1">
        <v>1</v>
      </c>
      <c r="AE522" s="1">
        <v>1</v>
      </c>
      <c r="AF522" s="1">
        <v>1</v>
      </c>
      <c r="AG522" s="1">
        <v>0</v>
      </c>
      <c r="AH522" s="1">
        <v>0</v>
      </c>
      <c r="AI522" s="30" t="str">
        <f>VLOOKUP(A522,General!B:AT,19,FALSE)</f>
        <v>Gambit Gaming</v>
      </c>
      <c r="AJ522" s="1">
        <f>IF(VLOOKUP(A522,General!B:AT,11,FALSE)=E522,1,0)</f>
        <v>0</v>
      </c>
      <c r="AK522" s="1">
        <f t="shared" si="50"/>
        <v>0</v>
      </c>
      <c r="AL522" s="1">
        <f t="shared" si="51"/>
        <v>0</v>
      </c>
      <c r="AM522" s="1">
        <f t="shared" si="52"/>
        <v>0</v>
      </c>
      <c r="AN522" s="1">
        <f t="shared" si="53"/>
        <v>-50</v>
      </c>
      <c r="AO522" s="1">
        <f t="shared" si="48"/>
        <v>1</v>
      </c>
      <c r="AP522" s="1">
        <f t="shared" si="49"/>
        <v>0</v>
      </c>
      <c r="AQ522" s="1">
        <f>IF(IF(Y522&gt;AA522,VLOOKUP(A522,General!B:AT,11,FALSE),VLOOKUP(A522,General!B:AT,12,FALSE))=AI522,1,0)</f>
        <v>1</v>
      </c>
      <c r="AR522" s="1">
        <f>IF(VLOOKUP(A522,General!B:AT,11,FALSE)=E522,Y522-AA522,AA522-Y522)</f>
        <v>0</v>
      </c>
      <c r="AS522" s="1">
        <f>IF(IF(Z522&gt;AB522,VLOOKUP(A522,General!B:AT,11,FALSE),VLOOKUP(A522,General!B:AT,12,FALSE))=AI522,1,0)</f>
        <v>1</v>
      </c>
      <c r="AT522" s="1">
        <f>IF(VLOOKUP(A522,General!B:AT,11,FALSE)=E522,Z522-AB522,AB522-Z522)</f>
        <v>50</v>
      </c>
    </row>
    <row r="523" spans="1:46" ht="15" customHeight="1" x14ac:dyDescent="0.2">
      <c r="A523" s="1" t="s">
        <v>343</v>
      </c>
      <c r="B523" s="1">
        <v>2</v>
      </c>
      <c r="C523" s="1">
        <v>14340</v>
      </c>
      <c r="D523" s="1">
        <v>104.03505706787099</v>
      </c>
      <c r="E523" s="1" t="s">
        <v>84</v>
      </c>
      <c r="F523" s="1" t="s">
        <v>319</v>
      </c>
      <c r="G523" s="1" t="s">
        <v>324</v>
      </c>
      <c r="H523" s="1" t="s">
        <v>320</v>
      </c>
      <c r="I523" s="1" t="s">
        <v>315</v>
      </c>
      <c r="J523" s="1" t="s">
        <v>85</v>
      </c>
      <c r="K523" s="1">
        <v>8</v>
      </c>
      <c r="L523" s="1">
        <v>3</v>
      </c>
      <c r="M523" s="1">
        <v>1</v>
      </c>
      <c r="N523" s="1">
        <v>1</v>
      </c>
      <c r="O523" s="1">
        <v>0</v>
      </c>
      <c r="P523" s="1">
        <v>0</v>
      </c>
      <c r="Q523" s="1">
        <v>2</v>
      </c>
      <c r="R523" s="1">
        <v>0</v>
      </c>
      <c r="S523" s="1">
        <v>101.5</v>
      </c>
      <c r="T523" s="1">
        <v>930</v>
      </c>
      <c r="U523" s="1">
        <v>85</v>
      </c>
      <c r="V523" s="1">
        <v>0</v>
      </c>
      <c r="W523" s="1">
        <v>1</v>
      </c>
      <c r="X523" s="1">
        <v>0</v>
      </c>
      <c r="Y523" s="1">
        <v>8200</v>
      </c>
      <c r="Z523" s="1">
        <v>6450</v>
      </c>
      <c r="AA523" s="1">
        <v>18600</v>
      </c>
      <c r="AB523" s="1">
        <v>19550</v>
      </c>
      <c r="AC523" s="1">
        <v>3</v>
      </c>
      <c r="AD523" s="1">
        <v>2</v>
      </c>
      <c r="AE523" s="1">
        <v>0</v>
      </c>
      <c r="AF523" s="1">
        <v>0</v>
      </c>
      <c r="AG523" s="1">
        <v>1</v>
      </c>
      <c r="AH523" s="1">
        <v>0</v>
      </c>
      <c r="AI523" s="30" t="str">
        <f>VLOOKUP(A523,General!B:AT,19,FALSE)</f>
        <v>Gambit Gaming</v>
      </c>
      <c r="AJ523" s="1">
        <f>IF(VLOOKUP(A523,General!B:AT,11,FALSE)=E523,1,0)</f>
        <v>0</v>
      </c>
      <c r="AK523" s="1">
        <f t="shared" si="50"/>
        <v>0</v>
      </c>
      <c r="AL523" s="1">
        <f t="shared" si="51"/>
        <v>0</v>
      </c>
      <c r="AM523" s="1">
        <f t="shared" si="52"/>
        <v>-10400</v>
      </c>
      <c r="AN523" s="1">
        <f t="shared" si="53"/>
        <v>-13100</v>
      </c>
      <c r="AO523" s="1">
        <f t="shared" si="48"/>
        <v>1</v>
      </c>
      <c r="AP523" s="1">
        <f t="shared" si="49"/>
        <v>0</v>
      </c>
      <c r="AQ523" s="1">
        <f>IF(IF(Y523&gt;AA523,VLOOKUP(A523,General!B:AT,11,FALSE),VLOOKUP(A523,General!B:AT,12,FALSE))=AI523,1,0)</f>
        <v>1</v>
      </c>
      <c r="AR523" s="1">
        <f>IF(VLOOKUP(A523,General!B:AT,11,FALSE)=E523,Y523-AA523,AA523-Y523)</f>
        <v>10400</v>
      </c>
      <c r="AS523" s="1">
        <f>IF(IF(Z523&gt;AB523,VLOOKUP(A523,General!B:AT,11,FALSE),VLOOKUP(A523,General!B:AT,12,FALSE))=AI523,1,0)</f>
        <v>1</v>
      </c>
      <c r="AT523" s="1">
        <f>IF(VLOOKUP(A523,General!B:AT,11,FALSE)=E523,Z523-AB523,AB523-Z523)</f>
        <v>13100</v>
      </c>
    </row>
    <row r="524" spans="1:46" ht="15" customHeight="1" x14ac:dyDescent="0.2">
      <c r="A524" s="1" t="s">
        <v>343</v>
      </c>
      <c r="B524" s="1">
        <v>3</v>
      </c>
      <c r="C524" s="1">
        <v>27658</v>
      </c>
      <c r="D524" s="1">
        <v>97.088409423828097</v>
      </c>
      <c r="E524" s="1" t="s">
        <v>85</v>
      </c>
      <c r="F524" s="1" t="s">
        <v>315</v>
      </c>
      <c r="G524" s="1" t="s">
        <v>316</v>
      </c>
      <c r="H524" s="1" t="s">
        <v>320</v>
      </c>
      <c r="I524" s="1" t="s">
        <v>315</v>
      </c>
      <c r="J524" s="1" t="s">
        <v>85</v>
      </c>
      <c r="K524" s="1">
        <v>9</v>
      </c>
      <c r="L524" s="1">
        <v>4</v>
      </c>
      <c r="M524" s="1">
        <v>1</v>
      </c>
      <c r="N524" s="1">
        <v>1</v>
      </c>
      <c r="O524" s="1">
        <v>0</v>
      </c>
      <c r="P524" s="1">
        <v>0</v>
      </c>
      <c r="Q524" s="1">
        <v>4</v>
      </c>
      <c r="R524" s="1">
        <v>0</v>
      </c>
      <c r="S524" s="1">
        <v>126.9</v>
      </c>
      <c r="T524" s="1">
        <v>1079</v>
      </c>
      <c r="U524" s="1">
        <v>190</v>
      </c>
      <c r="V524" s="1">
        <v>0</v>
      </c>
      <c r="W524" s="1">
        <v>0</v>
      </c>
      <c r="X524" s="1">
        <v>0</v>
      </c>
      <c r="Y524" s="1">
        <v>12150</v>
      </c>
      <c r="Z524" s="1">
        <v>1200</v>
      </c>
      <c r="AA524" s="1">
        <v>18300</v>
      </c>
      <c r="AB524" s="1">
        <v>18500</v>
      </c>
      <c r="AC524" s="1">
        <v>3</v>
      </c>
      <c r="AD524" s="1">
        <v>1</v>
      </c>
      <c r="AE524" s="1">
        <v>3</v>
      </c>
      <c r="AF524" s="1">
        <v>0</v>
      </c>
      <c r="AG524" s="1">
        <v>3</v>
      </c>
      <c r="AH524" s="1">
        <v>0</v>
      </c>
      <c r="AI524" s="30" t="str">
        <f>VLOOKUP(A524,General!B:AT,19,FALSE)</f>
        <v>Gambit Gaming</v>
      </c>
      <c r="AJ524" s="1">
        <f>IF(VLOOKUP(A524,General!B:AT,11,FALSE)=E524,1,0)</f>
        <v>1</v>
      </c>
      <c r="AK524" s="1">
        <f t="shared" si="50"/>
        <v>0</v>
      </c>
      <c r="AL524" s="1">
        <f t="shared" si="51"/>
        <v>0</v>
      </c>
      <c r="AM524" s="1">
        <f t="shared" si="52"/>
        <v>-6150</v>
      </c>
      <c r="AN524" s="1">
        <f t="shared" si="53"/>
        <v>-17300</v>
      </c>
      <c r="AO524" s="1">
        <f t="shared" si="48"/>
        <v>0</v>
      </c>
      <c r="AP524" s="1">
        <f t="shared" si="49"/>
        <v>1</v>
      </c>
      <c r="AQ524" s="1">
        <f>IF(IF(Y524&gt;AA524,VLOOKUP(A524,General!B:AT,11,FALSE),VLOOKUP(A524,General!B:AT,12,FALSE))=AI524,1,0)</f>
        <v>1</v>
      </c>
      <c r="AR524" s="1">
        <f>IF(VLOOKUP(A524,General!B:AT,11,FALSE)=E524,Y524-AA524,AA524-Y524)</f>
        <v>-6150</v>
      </c>
      <c r="AS524" s="1">
        <f>IF(IF(Z524&gt;AB524,VLOOKUP(A524,General!B:AT,11,FALSE),VLOOKUP(A524,General!B:AT,12,FALSE))=AI524,1,0)</f>
        <v>1</v>
      </c>
      <c r="AT524" s="1">
        <f>IF(VLOOKUP(A524,General!B:AT,11,FALSE)=E524,Z524-AB524,AB524-Z524)</f>
        <v>-17300</v>
      </c>
    </row>
    <row r="525" spans="1:46" ht="15" customHeight="1" x14ac:dyDescent="0.2">
      <c r="A525" s="1" t="s">
        <v>343</v>
      </c>
      <c r="B525" s="1">
        <v>4</v>
      </c>
      <c r="C525" s="1">
        <v>40091</v>
      </c>
      <c r="D525" s="1">
        <v>103.78472900390599</v>
      </c>
      <c r="E525" s="1" t="s">
        <v>84</v>
      </c>
      <c r="F525" s="1" t="s">
        <v>319</v>
      </c>
      <c r="G525" s="1" t="s">
        <v>324</v>
      </c>
      <c r="H525" s="1" t="s">
        <v>323</v>
      </c>
      <c r="I525" s="1" t="s">
        <v>319</v>
      </c>
      <c r="J525" s="1" t="s">
        <v>84</v>
      </c>
      <c r="K525" s="1">
        <v>9</v>
      </c>
      <c r="L525" s="1">
        <v>2</v>
      </c>
      <c r="M525" s="1">
        <v>2</v>
      </c>
      <c r="N525" s="1">
        <v>1</v>
      </c>
      <c r="O525" s="1">
        <v>0</v>
      </c>
      <c r="P525" s="1">
        <v>0</v>
      </c>
      <c r="Q525" s="1">
        <v>2</v>
      </c>
      <c r="R525" s="1">
        <v>0</v>
      </c>
      <c r="S525" s="1">
        <v>114.2</v>
      </c>
      <c r="T525" s="1">
        <v>1022</v>
      </c>
      <c r="U525" s="1">
        <v>120</v>
      </c>
      <c r="V525" s="1">
        <v>0</v>
      </c>
      <c r="W525" s="1">
        <v>0</v>
      </c>
      <c r="X525" s="1">
        <v>0</v>
      </c>
      <c r="Y525" s="1">
        <v>29300</v>
      </c>
      <c r="Z525" s="1">
        <v>29650</v>
      </c>
      <c r="AA525" s="1">
        <v>16900</v>
      </c>
      <c r="AB525" s="1">
        <v>14350</v>
      </c>
      <c r="AC525" s="1">
        <v>6</v>
      </c>
      <c r="AD525" s="1">
        <v>6</v>
      </c>
      <c r="AE525" s="1">
        <v>4</v>
      </c>
      <c r="AF525" s="1">
        <v>0</v>
      </c>
      <c r="AG525" s="1">
        <v>1</v>
      </c>
      <c r="AH525" s="1">
        <v>2</v>
      </c>
      <c r="AI525" s="30" t="str">
        <f>VLOOKUP(A525,General!B:AT,19,FALSE)</f>
        <v>Gambit Gaming</v>
      </c>
      <c r="AJ525" s="1">
        <f>IF(VLOOKUP(A525,General!B:AT,11,FALSE)=E525,1,0)</f>
        <v>0</v>
      </c>
      <c r="AK525" s="1">
        <f t="shared" si="50"/>
        <v>1</v>
      </c>
      <c r="AL525" s="1">
        <f t="shared" si="51"/>
        <v>1</v>
      </c>
      <c r="AM525" s="1">
        <f t="shared" si="52"/>
        <v>12400</v>
      </c>
      <c r="AN525" s="1">
        <f t="shared" si="53"/>
        <v>15300</v>
      </c>
      <c r="AO525" s="1">
        <f t="shared" si="48"/>
        <v>1</v>
      </c>
      <c r="AP525" s="1">
        <f t="shared" si="49"/>
        <v>0</v>
      </c>
      <c r="AQ525" s="1">
        <f>IF(IF(Y525&gt;AA525,VLOOKUP(A525,General!B:AT,11,FALSE),VLOOKUP(A525,General!B:AT,12,FALSE))=AI525,1,0)</f>
        <v>0</v>
      </c>
      <c r="AR525" s="1">
        <f>IF(VLOOKUP(A525,General!B:AT,11,FALSE)=E525,Y525-AA525,AA525-Y525)</f>
        <v>-12400</v>
      </c>
      <c r="AS525" s="1">
        <f>IF(IF(Z525&gt;AB525,VLOOKUP(A525,General!B:AT,11,FALSE),VLOOKUP(A525,General!B:AT,12,FALSE))=AI525,1,0)</f>
        <v>0</v>
      </c>
      <c r="AT525" s="1">
        <f>IF(VLOOKUP(A525,General!B:AT,11,FALSE)=E525,Z525-AB525,AB525-Z525)</f>
        <v>-15300</v>
      </c>
    </row>
    <row r="526" spans="1:46" ht="15" customHeight="1" x14ac:dyDescent="0.2">
      <c r="A526" s="1" t="s">
        <v>343</v>
      </c>
      <c r="B526" s="1">
        <v>5</v>
      </c>
      <c r="C526" s="1">
        <v>53380</v>
      </c>
      <c r="D526" s="1">
        <v>132.78372192382801</v>
      </c>
      <c r="E526" s="1" t="s">
        <v>85</v>
      </c>
      <c r="F526" s="1" t="s">
        <v>315</v>
      </c>
      <c r="G526" s="1" t="s">
        <v>316</v>
      </c>
      <c r="H526" s="1" t="s">
        <v>318</v>
      </c>
      <c r="I526" s="1" t="s">
        <v>315</v>
      </c>
      <c r="J526" s="1" t="s">
        <v>85</v>
      </c>
      <c r="K526" s="1">
        <v>8</v>
      </c>
      <c r="L526" s="1">
        <v>3</v>
      </c>
      <c r="M526" s="1">
        <v>1</v>
      </c>
      <c r="N526" s="1">
        <v>1</v>
      </c>
      <c r="O526" s="1">
        <v>0</v>
      </c>
      <c r="P526" s="1">
        <v>0</v>
      </c>
      <c r="Q526" s="1">
        <v>1</v>
      </c>
      <c r="R526" s="1">
        <v>0</v>
      </c>
      <c r="S526" s="1">
        <v>121.6</v>
      </c>
      <c r="T526" s="1">
        <v>1110</v>
      </c>
      <c r="U526" s="1">
        <v>106</v>
      </c>
      <c r="V526" s="1">
        <v>0</v>
      </c>
      <c r="W526" s="1">
        <v>0</v>
      </c>
      <c r="X526" s="1">
        <v>0</v>
      </c>
      <c r="Y526" s="1">
        <v>11950</v>
      </c>
      <c r="Z526" s="1">
        <v>10250</v>
      </c>
      <c r="AA526" s="1">
        <v>20300</v>
      </c>
      <c r="AB526" s="1">
        <v>24700</v>
      </c>
      <c r="AC526" s="1">
        <v>8</v>
      </c>
      <c r="AD526" s="1">
        <v>6</v>
      </c>
      <c r="AE526" s="1">
        <v>1</v>
      </c>
      <c r="AF526" s="1">
        <v>0</v>
      </c>
      <c r="AG526" s="1">
        <v>2</v>
      </c>
      <c r="AH526" s="1">
        <v>0</v>
      </c>
      <c r="AI526" s="30" t="str">
        <f>VLOOKUP(A526,General!B:AT,19,FALSE)</f>
        <v>Gambit Gaming</v>
      </c>
      <c r="AJ526" s="1">
        <f>IF(VLOOKUP(A526,General!B:AT,11,FALSE)=E526,1,0)</f>
        <v>1</v>
      </c>
      <c r="AK526" s="1">
        <f t="shared" si="50"/>
        <v>0</v>
      </c>
      <c r="AL526" s="1">
        <f t="shared" si="51"/>
        <v>0</v>
      </c>
      <c r="AM526" s="1">
        <f t="shared" si="52"/>
        <v>-8350</v>
      </c>
      <c r="AN526" s="1">
        <f t="shared" si="53"/>
        <v>-14450</v>
      </c>
      <c r="AO526" s="1">
        <f t="shared" si="48"/>
        <v>0</v>
      </c>
      <c r="AP526" s="1">
        <f t="shared" si="49"/>
        <v>1</v>
      </c>
      <c r="AQ526" s="1">
        <f>IF(IF(Y526&gt;AA526,VLOOKUP(A526,General!B:AT,11,FALSE),VLOOKUP(A526,General!B:AT,12,FALSE))=AI526,1,0)</f>
        <v>1</v>
      </c>
      <c r="AR526" s="1">
        <f>IF(VLOOKUP(A526,General!B:AT,11,FALSE)=E526,Y526-AA526,AA526-Y526)</f>
        <v>-8350</v>
      </c>
      <c r="AS526" s="1">
        <f>IF(IF(Z526&gt;AB526,VLOOKUP(A526,General!B:AT,11,FALSE),VLOOKUP(A526,General!B:AT,12,FALSE))=AI526,1,0)</f>
        <v>1</v>
      </c>
      <c r="AT526" s="1">
        <f>IF(VLOOKUP(A526,General!B:AT,11,FALSE)=E526,Z526-AB526,AB526-Z526)</f>
        <v>-14450</v>
      </c>
    </row>
    <row r="527" spans="1:46" ht="15" customHeight="1" x14ac:dyDescent="0.2">
      <c r="A527" s="1" t="s">
        <v>343</v>
      </c>
      <c r="B527" s="1">
        <v>6</v>
      </c>
      <c r="C527" s="1">
        <v>70376</v>
      </c>
      <c r="D527" s="1">
        <v>92.21484375</v>
      </c>
      <c r="E527" s="1" t="s">
        <v>85</v>
      </c>
      <c r="F527" s="1" t="s">
        <v>315</v>
      </c>
      <c r="G527" s="1" t="s">
        <v>321</v>
      </c>
      <c r="H527" s="1" t="s">
        <v>320</v>
      </c>
      <c r="I527" s="1" t="s">
        <v>319</v>
      </c>
      <c r="J527" s="1" t="s">
        <v>84</v>
      </c>
      <c r="K527" s="1">
        <v>8</v>
      </c>
      <c r="L527" s="1">
        <v>4</v>
      </c>
      <c r="M527" s="1">
        <v>2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115.8</v>
      </c>
      <c r="T527" s="1">
        <v>1063</v>
      </c>
      <c r="U527" s="1">
        <v>95</v>
      </c>
      <c r="V527" s="1">
        <v>0</v>
      </c>
      <c r="W527" s="1">
        <v>1</v>
      </c>
      <c r="X527" s="1">
        <v>1</v>
      </c>
      <c r="Y527" s="1">
        <v>18150</v>
      </c>
      <c r="Z527" s="1">
        <v>24600</v>
      </c>
      <c r="AA527" s="1">
        <v>9550</v>
      </c>
      <c r="AB527" s="1">
        <v>6500</v>
      </c>
      <c r="AC527" s="1">
        <v>3</v>
      </c>
      <c r="AD527" s="1">
        <v>6</v>
      </c>
      <c r="AE527" s="1">
        <v>4</v>
      </c>
      <c r="AF527" s="1">
        <v>1</v>
      </c>
      <c r="AG527" s="1">
        <v>0</v>
      </c>
      <c r="AH527" s="1">
        <v>1</v>
      </c>
      <c r="AI527" s="30" t="str">
        <f>VLOOKUP(A527,General!B:AT,19,FALSE)</f>
        <v>Gambit Gaming</v>
      </c>
      <c r="AJ527" s="1">
        <f>IF(VLOOKUP(A527,General!B:AT,11,FALSE)=E527,1,0)</f>
        <v>1</v>
      </c>
      <c r="AK527" s="1">
        <f t="shared" si="50"/>
        <v>1</v>
      </c>
      <c r="AL527" s="1">
        <f t="shared" si="51"/>
        <v>1</v>
      </c>
      <c r="AM527" s="1">
        <f t="shared" si="52"/>
        <v>8600</v>
      </c>
      <c r="AN527" s="1">
        <f t="shared" si="53"/>
        <v>18100</v>
      </c>
      <c r="AO527" s="1">
        <f t="shared" si="48"/>
        <v>0</v>
      </c>
      <c r="AP527" s="1">
        <f t="shared" si="49"/>
        <v>1</v>
      </c>
      <c r="AQ527" s="1">
        <f>IF(IF(Y527&gt;AA527,VLOOKUP(A527,General!B:AT,11,FALSE),VLOOKUP(A527,General!B:AT,12,FALSE))=AI527,1,0)</f>
        <v>0</v>
      </c>
      <c r="AR527" s="1">
        <f>IF(VLOOKUP(A527,General!B:AT,11,FALSE)=E527,Y527-AA527,AA527-Y527)</f>
        <v>8600</v>
      </c>
      <c r="AS527" s="1">
        <f>IF(IF(Z527&gt;AB527,VLOOKUP(A527,General!B:AT,11,FALSE),VLOOKUP(A527,General!B:AT,12,FALSE))=AI527,1,0)</f>
        <v>0</v>
      </c>
      <c r="AT527" s="1">
        <f>IF(VLOOKUP(A527,General!B:AT,11,FALSE)=E527,Z527-AB527,AB527-Z527)</f>
        <v>18100</v>
      </c>
    </row>
    <row r="528" spans="1:46" ht="15" customHeight="1" x14ac:dyDescent="0.2">
      <c r="A528" s="1" t="s">
        <v>343</v>
      </c>
      <c r="B528" s="1">
        <v>7</v>
      </c>
      <c r="C528" s="1">
        <v>82186</v>
      </c>
      <c r="D528" s="1">
        <v>121.151245117188</v>
      </c>
      <c r="E528" s="1" t="s">
        <v>85</v>
      </c>
      <c r="F528" s="1" t="s">
        <v>315</v>
      </c>
      <c r="G528" s="1" t="s">
        <v>316</v>
      </c>
      <c r="H528" s="1" t="s">
        <v>322</v>
      </c>
      <c r="K528" s="1">
        <v>8</v>
      </c>
      <c r="L528" s="1">
        <v>3</v>
      </c>
      <c r="M528" s="1">
        <v>1</v>
      </c>
      <c r="N528" s="1">
        <v>1</v>
      </c>
      <c r="O528" s="1">
        <v>0</v>
      </c>
      <c r="P528" s="1">
        <v>0</v>
      </c>
      <c r="Q528" s="1">
        <v>2</v>
      </c>
      <c r="R528" s="1">
        <v>0</v>
      </c>
      <c r="S528" s="1">
        <v>100.7</v>
      </c>
      <c r="T528" s="1">
        <v>886</v>
      </c>
      <c r="U528" s="1">
        <v>121</v>
      </c>
      <c r="V528" s="1">
        <v>0</v>
      </c>
      <c r="W528" s="1">
        <v>0</v>
      </c>
      <c r="X528" s="1">
        <v>0</v>
      </c>
      <c r="Y528" s="1">
        <v>23150</v>
      </c>
      <c r="Z528" s="1">
        <v>27200</v>
      </c>
      <c r="AA528" s="1">
        <v>17450</v>
      </c>
      <c r="AB528" s="1">
        <v>18950</v>
      </c>
      <c r="AC528" s="1">
        <v>8</v>
      </c>
      <c r="AD528" s="1">
        <v>8</v>
      </c>
      <c r="AE528" s="1">
        <v>4</v>
      </c>
      <c r="AF528" s="1">
        <v>1</v>
      </c>
      <c r="AG528" s="1">
        <v>1</v>
      </c>
      <c r="AH528" s="1">
        <v>2</v>
      </c>
      <c r="AI528" s="30" t="str">
        <f>VLOOKUP(A528,General!B:AT,19,FALSE)</f>
        <v>Gambit Gaming</v>
      </c>
      <c r="AJ528" s="1">
        <f>IF(VLOOKUP(A528,General!B:AT,11,FALSE)=E528,1,0)</f>
        <v>1</v>
      </c>
      <c r="AK528" s="1">
        <f t="shared" si="50"/>
        <v>1</v>
      </c>
      <c r="AL528" s="1">
        <f t="shared" si="51"/>
        <v>1</v>
      </c>
      <c r="AM528" s="1">
        <f t="shared" si="52"/>
        <v>5700</v>
      </c>
      <c r="AN528" s="1">
        <f t="shared" si="53"/>
        <v>8250</v>
      </c>
      <c r="AO528" s="1">
        <f t="shared" si="48"/>
        <v>0</v>
      </c>
      <c r="AP528" s="1">
        <f t="shared" si="49"/>
        <v>1</v>
      </c>
      <c r="AQ528" s="1">
        <f>IF(IF(Y528&gt;AA528,VLOOKUP(A528,General!B:AT,11,FALSE),VLOOKUP(A528,General!B:AT,12,FALSE))=AI528,1,0)</f>
        <v>0</v>
      </c>
      <c r="AR528" s="1">
        <f>IF(VLOOKUP(A528,General!B:AT,11,FALSE)=E528,Y528-AA528,AA528-Y528)</f>
        <v>5700</v>
      </c>
      <c r="AS528" s="1">
        <f>IF(IF(Z528&gt;AB528,VLOOKUP(A528,General!B:AT,11,FALSE),VLOOKUP(A528,General!B:AT,12,FALSE))=AI528,1,0)</f>
        <v>0</v>
      </c>
      <c r="AT528" s="1">
        <f>IF(VLOOKUP(A528,General!B:AT,11,FALSE)=E528,Z528-AB528,AB528-Z528)</f>
        <v>8250</v>
      </c>
    </row>
    <row r="529" spans="1:46" ht="15" customHeight="1" x14ac:dyDescent="0.2">
      <c r="A529" s="1" t="s">
        <v>343</v>
      </c>
      <c r="B529" s="1">
        <v>8</v>
      </c>
      <c r="C529" s="1">
        <v>97695</v>
      </c>
      <c r="D529" s="1">
        <v>70.24853515625</v>
      </c>
      <c r="E529" s="1" t="s">
        <v>85</v>
      </c>
      <c r="F529" s="1" t="s">
        <v>315</v>
      </c>
      <c r="G529" s="1" t="s">
        <v>316</v>
      </c>
      <c r="H529" s="1" t="s">
        <v>320</v>
      </c>
      <c r="I529" s="1" t="s">
        <v>319</v>
      </c>
      <c r="J529" s="1" t="s">
        <v>84</v>
      </c>
      <c r="K529" s="1">
        <v>6</v>
      </c>
      <c r="L529" s="1">
        <v>4</v>
      </c>
      <c r="M529" s="1">
        <v>1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83</v>
      </c>
      <c r="T529" s="1">
        <v>827</v>
      </c>
      <c r="U529" s="1">
        <v>3</v>
      </c>
      <c r="V529" s="1">
        <v>0</v>
      </c>
      <c r="W529" s="1">
        <v>0</v>
      </c>
      <c r="X529" s="1">
        <v>0</v>
      </c>
      <c r="Y529" s="1">
        <v>20950</v>
      </c>
      <c r="Z529" s="1">
        <v>30150</v>
      </c>
      <c r="AA529" s="1">
        <v>13500</v>
      </c>
      <c r="AB529" s="1">
        <v>2900</v>
      </c>
      <c r="AC529" s="1">
        <v>2</v>
      </c>
      <c r="AD529" s="1">
        <v>3</v>
      </c>
      <c r="AE529" s="1">
        <v>1</v>
      </c>
      <c r="AF529" s="1">
        <v>0</v>
      </c>
      <c r="AG529" s="1">
        <v>0</v>
      </c>
      <c r="AH529" s="1">
        <v>0</v>
      </c>
      <c r="AI529" s="30" t="str">
        <f>VLOOKUP(A529,General!B:AT,19,FALSE)</f>
        <v>Gambit Gaming</v>
      </c>
      <c r="AJ529" s="1">
        <f>IF(VLOOKUP(A529,General!B:AT,11,FALSE)=E529,1,0)</f>
        <v>1</v>
      </c>
      <c r="AK529" s="1">
        <f t="shared" si="50"/>
        <v>1</v>
      </c>
      <c r="AL529" s="1">
        <f t="shared" si="51"/>
        <v>1</v>
      </c>
      <c r="AM529" s="1">
        <f t="shared" si="52"/>
        <v>7450</v>
      </c>
      <c r="AN529" s="1">
        <f t="shared" si="53"/>
        <v>27250</v>
      </c>
      <c r="AO529" s="1">
        <f t="shared" si="48"/>
        <v>0</v>
      </c>
      <c r="AP529" s="1">
        <f t="shared" si="49"/>
        <v>1</v>
      </c>
      <c r="AQ529" s="1">
        <f>IF(IF(Y529&gt;AA529,VLOOKUP(A529,General!B:AT,11,FALSE),VLOOKUP(A529,General!B:AT,12,FALSE))=AI529,1,0)</f>
        <v>0</v>
      </c>
      <c r="AR529" s="1">
        <f>IF(VLOOKUP(A529,General!B:AT,11,FALSE)=E529,Y529-AA529,AA529-Y529)</f>
        <v>7450</v>
      </c>
      <c r="AS529" s="1">
        <f>IF(IF(Z529&gt;AB529,VLOOKUP(A529,General!B:AT,11,FALSE),VLOOKUP(A529,General!B:AT,12,FALSE))=AI529,1,0)</f>
        <v>0</v>
      </c>
      <c r="AT529" s="1">
        <f>IF(VLOOKUP(A529,General!B:AT,11,FALSE)=E529,Z529-AB529,AB529-Z529)</f>
        <v>27250</v>
      </c>
    </row>
    <row r="530" spans="1:46" ht="15" customHeight="1" x14ac:dyDescent="0.2">
      <c r="A530" s="1" t="s">
        <v>343</v>
      </c>
      <c r="B530" s="1">
        <v>9</v>
      </c>
      <c r="C530" s="1">
        <v>106694</v>
      </c>
      <c r="D530" s="1">
        <v>120.54888916015599</v>
      </c>
      <c r="E530" s="1" t="s">
        <v>84</v>
      </c>
      <c r="F530" s="1" t="s">
        <v>319</v>
      </c>
      <c r="G530" s="1" t="s">
        <v>324</v>
      </c>
      <c r="H530" s="1" t="s">
        <v>322</v>
      </c>
      <c r="K530" s="1">
        <v>8</v>
      </c>
      <c r="L530" s="1">
        <v>2</v>
      </c>
      <c r="M530" s="1">
        <v>1</v>
      </c>
      <c r="N530" s="1">
        <v>0</v>
      </c>
      <c r="O530" s="1">
        <v>1</v>
      </c>
      <c r="P530" s="1">
        <v>0</v>
      </c>
      <c r="Q530" s="1">
        <v>0</v>
      </c>
      <c r="R530" s="1">
        <v>0</v>
      </c>
      <c r="S530" s="1">
        <v>118.4</v>
      </c>
      <c r="T530" s="1">
        <v>1058</v>
      </c>
      <c r="U530" s="1">
        <v>126</v>
      </c>
      <c r="V530" s="1">
        <v>0</v>
      </c>
      <c r="W530" s="1">
        <v>1</v>
      </c>
      <c r="X530" s="1">
        <v>0</v>
      </c>
      <c r="Y530" s="1">
        <v>21600</v>
      </c>
      <c r="Z530" s="1">
        <v>31350</v>
      </c>
      <c r="AA530" s="1">
        <v>25400</v>
      </c>
      <c r="AB530" s="1">
        <v>24500</v>
      </c>
      <c r="AC530" s="1">
        <v>10</v>
      </c>
      <c r="AD530" s="1">
        <v>7</v>
      </c>
      <c r="AE530" s="1">
        <v>3</v>
      </c>
      <c r="AF530" s="1">
        <v>0</v>
      </c>
      <c r="AG530" s="1">
        <v>1</v>
      </c>
      <c r="AH530" s="1">
        <v>3</v>
      </c>
      <c r="AI530" s="30" t="str">
        <f>VLOOKUP(A530,General!B:AT,19,FALSE)</f>
        <v>Gambit Gaming</v>
      </c>
      <c r="AJ530" s="1">
        <f>IF(VLOOKUP(A530,General!B:AT,11,FALSE)=E530,1,0)</f>
        <v>0</v>
      </c>
      <c r="AK530" s="1">
        <f t="shared" si="50"/>
        <v>0</v>
      </c>
      <c r="AL530" s="1">
        <f t="shared" si="51"/>
        <v>1</v>
      </c>
      <c r="AM530" s="1">
        <f t="shared" si="52"/>
        <v>-3800</v>
      </c>
      <c r="AN530" s="1">
        <f t="shared" si="53"/>
        <v>6850</v>
      </c>
      <c r="AO530" s="1">
        <f t="shared" si="48"/>
        <v>1</v>
      </c>
      <c r="AP530" s="1">
        <f t="shared" si="49"/>
        <v>0</v>
      </c>
      <c r="AQ530" s="1">
        <f>IF(IF(Y530&gt;AA530,VLOOKUP(A530,General!B:AT,11,FALSE),VLOOKUP(A530,General!B:AT,12,FALSE))=AI530,1,0)</f>
        <v>1</v>
      </c>
      <c r="AR530" s="1">
        <f>IF(VLOOKUP(A530,General!B:AT,11,FALSE)=E530,Y530-AA530,AA530-Y530)</f>
        <v>3800</v>
      </c>
      <c r="AS530" s="1">
        <f>IF(IF(Z530&gt;AB530,VLOOKUP(A530,General!B:AT,11,FALSE),VLOOKUP(A530,General!B:AT,12,FALSE))=AI530,1,0)</f>
        <v>0</v>
      </c>
      <c r="AT530" s="1">
        <f>IF(VLOOKUP(A530,General!B:AT,11,FALSE)=E530,Z530-AB530,AB530-Z530)</f>
        <v>-6850</v>
      </c>
    </row>
    <row r="531" spans="1:46" ht="15" customHeight="1" x14ac:dyDescent="0.2">
      <c r="A531" s="1" t="s">
        <v>343</v>
      </c>
      <c r="B531" s="1">
        <v>10</v>
      </c>
      <c r="C531" s="1">
        <v>122120</v>
      </c>
      <c r="D531" s="1">
        <v>150.75262451171901</v>
      </c>
      <c r="E531" s="1" t="s">
        <v>84</v>
      </c>
      <c r="F531" s="1" t="s">
        <v>319</v>
      </c>
      <c r="G531" s="1" t="s">
        <v>324</v>
      </c>
      <c r="H531" s="1" t="s">
        <v>322</v>
      </c>
      <c r="K531" s="1">
        <v>7</v>
      </c>
      <c r="L531" s="1">
        <v>1</v>
      </c>
      <c r="M531" s="1">
        <v>3</v>
      </c>
      <c r="N531" s="1">
        <v>0</v>
      </c>
      <c r="O531" s="1">
        <v>0</v>
      </c>
      <c r="P531" s="1">
        <v>0</v>
      </c>
      <c r="Q531" s="1">
        <v>1</v>
      </c>
      <c r="R531" s="1">
        <v>0</v>
      </c>
      <c r="S531" s="1">
        <v>98.7</v>
      </c>
      <c r="T531" s="1">
        <v>908</v>
      </c>
      <c r="U531" s="1">
        <v>79</v>
      </c>
      <c r="V531" s="1">
        <v>1</v>
      </c>
      <c r="W531" s="1">
        <v>1</v>
      </c>
      <c r="X531" s="1">
        <v>0</v>
      </c>
      <c r="Y531" s="1">
        <v>21800</v>
      </c>
      <c r="Z531" s="1">
        <v>20950</v>
      </c>
      <c r="AA531" s="1">
        <v>19950</v>
      </c>
      <c r="AB531" s="1">
        <v>24500</v>
      </c>
      <c r="AC531" s="1">
        <v>8</v>
      </c>
      <c r="AD531" s="1">
        <v>8</v>
      </c>
      <c r="AE531" s="1">
        <v>6</v>
      </c>
      <c r="AF531" s="1">
        <v>0</v>
      </c>
      <c r="AG531" s="1">
        <v>3</v>
      </c>
      <c r="AH531" s="1">
        <v>1</v>
      </c>
      <c r="AI531" s="30" t="str">
        <f>VLOOKUP(A531,General!B:AT,19,FALSE)</f>
        <v>Gambit Gaming</v>
      </c>
      <c r="AJ531" s="1">
        <f>IF(VLOOKUP(A531,General!B:AT,11,FALSE)=E531,1,0)</f>
        <v>0</v>
      </c>
      <c r="AK531" s="1">
        <f t="shared" si="50"/>
        <v>1</v>
      </c>
      <c r="AL531" s="1">
        <f t="shared" si="51"/>
        <v>0</v>
      </c>
      <c r="AM531" s="1">
        <f t="shared" si="52"/>
        <v>1850</v>
      </c>
      <c r="AN531" s="1">
        <f t="shared" si="53"/>
        <v>-3550</v>
      </c>
      <c r="AO531" s="1">
        <f t="shared" si="48"/>
        <v>1</v>
      </c>
      <c r="AP531" s="1">
        <f t="shared" si="49"/>
        <v>0</v>
      </c>
      <c r="AQ531" s="1">
        <f>IF(IF(Y531&gt;AA531,VLOOKUP(A531,General!B:AT,11,FALSE),VLOOKUP(A531,General!B:AT,12,FALSE))=AI531,1,0)</f>
        <v>0</v>
      </c>
      <c r="AR531" s="1">
        <f>IF(VLOOKUP(A531,General!B:AT,11,FALSE)=E531,Y531-AA531,AA531-Y531)</f>
        <v>-1850</v>
      </c>
      <c r="AS531" s="1">
        <f>IF(IF(Z531&gt;AB531,VLOOKUP(A531,General!B:AT,11,FALSE),VLOOKUP(A531,General!B:AT,12,FALSE))=AI531,1,0)</f>
        <v>1</v>
      </c>
      <c r="AT531" s="1">
        <f>IF(VLOOKUP(A531,General!B:AT,11,FALSE)=E531,Z531-AB531,AB531-Z531)</f>
        <v>3550</v>
      </c>
    </row>
    <row r="532" spans="1:46" ht="15" customHeight="1" x14ac:dyDescent="0.2">
      <c r="A532" s="1" t="s">
        <v>343</v>
      </c>
      <c r="B532" s="1">
        <v>11</v>
      </c>
      <c r="C532" s="1">
        <v>141412</v>
      </c>
      <c r="D532" s="1">
        <v>112.2958984375</v>
      </c>
      <c r="E532" s="1" t="s">
        <v>84</v>
      </c>
      <c r="F532" s="1" t="s">
        <v>319</v>
      </c>
      <c r="G532" s="1" t="s">
        <v>324</v>
      </c>
      <c r="H532" s="1" t="s">
        <v>320</v>
      </c>
      <c r="I532" s="1" t="s">
        <v>315</v>
      </c>
      <c r="J532" s="1" t="s">
        <v>85</v>
      </c>
      <c r="K532" s="1">
        <v>6</v>
      </c>
      <c r="L532" s="1">
        <v>4</v>
      </c>
      <c r="M532" s="1">
        <v>1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110.5</v>
      </c>
      <c r="T532" s="1">
        <v>1088</v>
      </c>
      <c r="U532" s="1">
        <v>17</v>
      </c>
      <c r="V532" s="1">
        <v>0</v>
      </c>
      <c r="W532" s="1">
        <v>1</v>
      </c>
      <c r="X532" s="1">
        <v>0</v>
      </c>
      <c r="Y532" s="1">
        <v>11450</v>
      </c>
      <c r="Z532" s="1">
        <v>8500</v>
      </c>
      <c r="AA532" s="1">
        <v>23750</v>
      </c>
      <c r="AB532" s="1">
        <v>24750</v>
      </c>
      <c r="AC532" s="1">
        <v>6</v>
      </c>
      <c r="AD532" s="1">
        <v>5</v>
      </c>
      <c r="AE532" s="1">
        <v>3</v>
      </c>
      <c r="AF532" s="1">
        <v>1</v>
      </c>
      <c r="AG532" s="1">
        <v>2</v>
      </c>
      <c r="AH532" s="1">
        <v>1</v>
      </c>
      <c r="AI532" s="30" t="str">
        <f>VLOOKUP(A532,General!B:AT,19,FALSE)</f>
        <v>Gambit Gaming</v>
      </c>
      <c r="AJ532" s="1">
        <f>IF(VLOOKUP(A532,General!B:AT,11,FALSE)=E532,1,0)</f>
        <v>0</v>
      </c>
      <c r="AK532" s="1">
        <f t="shared" si="50"/>
        <v>0</v>
      </c>
      <c r="AL532" s="1">
        <f t="shared" si="51"/>
        <v>0</v>
      </c>
      <c r="AM532" s="1">
        <f t="shared" si="52"/>
        <v>-12300</v>
      </c>
      <c r="AN532" s="1">
        <f t="shared" si="53"/>
        <v>-16250</v>
      </c>
      <c r="AO532" s="1">
        <f t="shared" si="48"/>
        <v>1</v>
      </c>
      <c r="AP532" s="1">
        <f t="shared" si="49"/>
        <v>0</v>
      </c>
      <c r="AQ532" s="1">
        <f>IF(IF(Y532&gt;AA532,VLOOKUP(A532,General!B:AT,11,FALSE),VLOOKUP(A532,General!B:AT,12,FALSE))=AI532,1,0)</f>
        <v>1</v>
      </c>
      <c r="AR532" s="1">
        <f>IF(VLOOKUP(A532,General!B:AT,11,FALSE)=E532,Y532-AA532,AA532-Y532)</f>
        <v>12300</v>
      </c>
      <c r="AS532" s="1">
        <f>IF(IF(Z532&gt;AB532,VLOOKUP(A532,General!B:AT,11,FALSE),VLOOKUP(A532,General!B:AT,12,FALSE))=AI532,1,0)</f>
        <v>1</v>
      </c>
      <c r="AT532" s="1">
        <f>IF(VLOOKUP(A532,General!B:AT,11,FALSE)=E532,Z532-AB532,AB532-Z532)</f>
        <v>16250</v>
      </c>
    </row>
    <row r="533" spans="1:46" ht="15" customHeight="1" x14ac:dyDescent="0.2">
      <c r="A533" s="1" t="s">
        <v>343</v>
      </c>
      <c r="B533" s="1">
        <v>12</v>
      </c>
      <c r="C533" s="1">
        <v>155790</v>
      </c>
      <c r="D533" s="1">
        <v>115.456298828125</v>
      </c>
      <c r="E533" s="1" t="s">
        <v>84</v>
      </c>
      <c r="F533" s="1" t="s">
        <v>319</v>
      </c>
      <c r="G533" s="1" t="s">
        <v>324</v>
      </c>
      <c r="H533" s="1" t="s">
        <v>322</v>
      </c>
      <c r="K533" s="1">
        <v>8</v>
      </c>
      <c r="L533" s="1">
        <v>3</v>
      </c>
      <c r="M533" s="1">
        <v>1</v>
      </c>
      <c r="N533" s="1">
        <v>1</v>
      </c>
      <c r="O533" s="1">
        <v>0</v>
      </c>
      <c r="P533" s="1">
        <v>0</v>
      </c>
      <c r="Q533" s="1">
        <v>1</v>
      </c>
      <c r="R533" s="1">
        <v>0</v>
      </c>
      <c r="S533" s="1">
        <v>120.4</v>
      </c>
      <c r="T533" s="1">
        <v>1096</v>
      </c>
      <c r="U533" s="1">
        <v>108</v>
      </c>
      <c r="V533" s="1">
        <v>0</v>
      </c>
      <c r="W533" s="1">
        <v>0</v>
      </c>
      <c r="X533" s="1">
        <v>0</v>
      </c>
      <c r="Y533" s="1">
        <v>21550</v>
      </c>
      <c r="Z533" s="1">
        <v>22200</v>
      </c>
      <c r="AA533" s="1">
        <v>25650</v>
      </c>
      <c r="AB533" s="1">
        <v>27750</v>
      </c>
      <c r="AC533" s="1">
        <v>8</v>
      </c>
      <c r="AD533" s="1">
        <v>7</v>
      </c>
      <c r="AE533" s="1">
        <v>6</v>
      </c>
      <c r="AF533" s="1">
        <v>0</v>
      </c>
      <c r="AG533" s="1">
        <v>4</v>
      </c>
      <c r="AH533" s="1">
        <v>0</v>
      </c>
      <c r="AI533" s="30" t="str">
        <f>VLOOKUP(A533,General!B:AT,19,FALSE)</f>
        <v>Gambit Gaming</v>
      </c>
      <c r="AJ533" s="1">
        <f>IF(VLOOKUP(A533,General!B:AT,11,FALSE)=E533,1,0)</f>
        <v>0</v>
      </c>
      <c r="AK533" s="1">
        <f t="shared" si="50"/>
        <v>0</v>
      </c>
      <c r="AL533" s="1">
        <f t="shared" si="51"/>
        <v>0</v>
      </c>
      <c r="AM533" s="1">
        <f t="shared" si="52"/>
        <v>-4100</v>
      </c>
      <c r="AN533" s="1">
        <f t="shared" si="53"/>
        <v>-5550</v>
      </c>
      <c r="AO533" s="1">
        <f t="shared" si="48"/>
        <v>1</v>
      </c>
      <c r="AP533" s="1">
        <f t="shared" si="49"/>
        <v>0</v>
      </c>
      <c r="AQ533" s="1">
        <f>IF(IF(Y533&gt;AA533,VLOOKUP(A533,General!B:AT,11,FALSE),VLOOKUP(A533,General!B:AT,12,FALSE))=AI533,1,0)</f>
        <v>1</v>
      </c>
      <c r="AR533" s="1">
        <f>IF(VLOOKUP(A533,General!B:AT,11,FALSE)=E533,Y533-AA533,AA533-Y533)</f>
        <v>4100</v>
      </c>
      <c r="AS533" s="1">
        <f>IF(IF(Z533&gt;AB533,VLOOKUP(A533,General!B:AT,11,FALSE),VLOOKUP(A533,General!B:AT,12,FALSE))=AI533,1,0)</f>
        <v>1</v>
      </c>
      <c r="AT533" s="1">
        <f>IF(VLOOKUP(A533,General!B:AT,11,FALSE)=E533,Z533-AB533,AB533-Z533)</f>
        <v>5550</v>
      </c>
    </row>
    <row r="534" spans="1:46" ht="15" customHeight="1" x14ac:dyDescent="0.2">
      <c r="A534" s="1" t="s">
        <v>343</v>
      </c>
      <c r="B534" s="1">
        <v>13</v>
      </c>
      <c r="C534" s="1">
        <v>170573</v>
      </c>
      <c r="D534" s="1">
        <v>97.4639892578125</v>
      </c>
      <c r="E534" s="1" t="s">
        <v>84</v>
      </c>
      <c r="F534" s="1" t="s">
        <v>319</v>
      </c>
      <c r="G534" s="1" t="s">
        <v>324</v>
      </c>
      <c r="H534" s="1" t="s">
        <v>320</v>
      </c>
      <c r="I534" s="1" t="s">
        <v>315</v>
      </c>
      <c r="J534" s="1" t="s">
        <v>85</v>
      </c>
      <c r="K534" s="1">
        <v>5</v>
      </c>
      <c r="L534" s="1">
        <v>3</v>
      </c>
      <c r="M534" s="1">
        <v>1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85.9</v>
      </c>
      <c r="T534" s="1">
        <v>817</v>
      </c>
      <c r="U534" s="1">
        <v>42</v>
      </c>
      <c r="V534" s="1">
        <v>0</v>
      </c>
      <c r="W534" s="1">
        <v>1</v>
      </c>
      <c r="X534" s="1">
        <v>0</v>
      </c>
      <c r="Y534" s="1">
        <v>15750</v>
      </c>
      <c r="Z534" s="1">
        <v>3950</v>
      </c>
      <c r="AA534" s="1">
        <v>33800</v>
      </c>
      <c r="AB534" s="1">
        <v>27950</v>
      </c>
      <c r="AC534" s="1">
        <v>5</v>
      </c>
      <c r="AD534" s="1">
        <v>2</v>
      </c>
      <c r="AE534" s="1">
        <v>3</v>
      </c>
      <c r="AF534" s="1">
        <v>0</v>
      </c>
      <c r="AG534" s="1">
        <v>5</v>
      </c>
      <c r="AH534" s="1">
        <v>0</v>
      </c>
      <c r="AI534" s="30" t="str">
        <f>VLOOKUP(A534,General!B:AT,19,FALSE)</f>
        <v>Gambit Gaming</v>
      </c>
      <c r="AJ534" s="1">
        <f>IF(VLOOKUP(A534,General!B:AT,11,FALSE)=E534,1,0)</f>
        <v>0</v>
      </c>
      <c r="AK534" s="1">
        <f t="shared" si="50"/>
        <v>0</v>
      </c>
      <c r="AL534" s="1">
        <f t="shared" si="51"/>
        <v>0</v>
      </c>
      <c r="AM534" s="1">
        <f t="shared" si="52"/>
        <v>-18050</v>
      </c>
      <c r="AN534" s="1">
        <f t="shared" si="53"/>
        <v>-24000</v>
      </c>
      <c r="AO534" s="1">
        <f t="shared" si="48"/>
        <v>1</v>
      </c>
      <c r="AP534" s="1">
        <f t="shared" si="49"/>
        <v>0</v>
      </c>
      <c r="AQ534" s="1">
        <f>IF(IF(Y534&gt;AA534,VLOOKUP(A534,General!B:AT,11,FALSE),VLOOKUP(A534,General!B:AT,12,FALSE))=AI534,1,0)</f>
        <v>1</v>
      </c>
      <c r="AR534" s="1">
        <f>IF(VLOOKUP(A534,General!B:AT,11,FALSE)=E534,Y534-AA534,AA534-Y534)</f>
        <v>18050</v>
      </c>
      <c r="AS534" s="1">
        <f>IF(IF(Z534&gt;AB534,VLOOKUP(A534,General!B:AT,11,FALSE),VLOOKUP(A534,General!B:AT,12,FALSE))=AI534,1,0)</f>
        <v>1</v>
      </c>
      <c r="AT534" s="1">
        <f>IF(VLOOKUP(A534,General!B:AT,11,FALSE)=E534,Z534-AB534,AB534-Z534)</f>
        <v>24000</v>
      </c>
    </row>
    <row r="535" spans="1:46" ht="15" customHeight="1" x14ac:dyDescent="0.2">
      <c r="A535" s="1" t="s">
        <v>343</v>
      </c>
      <c r="B535" s="1">
        <v>14</v>
      </c>
      <c r="C535" s="1">
        <v>183053</v>
      </c>
      <c r="D535" s="1">
        <v>161.641845703125</v>
      </c>
      <c r="E535" s="1" t="s">
        <v>84</v>
      </c>
      <c r="F535" s="1" t="s">
        <v>319</v>
      </c>
      <c r="G535" s="1" t="s">
        <v>324</v>
      </c>
      <c r="H535" s="1" t="s">
        <v>322</v>
      </c>
      <c r="K535" s="1">
        <v>8</v>
      </c>
      <c r="L535" s="1">
        <v>4</v>
      </c>
      <c r="M535" s="1">
        <v>2</v>
      </c>
      <c r="N535" s="1">
        <v>0</v>
      </c>
      <c r="O535" s="1">
        <v>0</v>
      </c>
      <c r="P535" s="1">
        <v>0</v>
      </c>
      <c r="Q535" s="1">
        <v>2</v>
      </c>
      <c r="R535" s="1">
        <v>0</v>
      </c>
      <c r="S535" s="1">
        <v>126</v>
      </c>
      <c r="T535" s="1">
        <v>1158</v>
      </c>
      <c r="U535" s="1">
        <v>102</v>
      </c>
      <c r="V535" s="1">
        <v>0</v>
      </c>
      <c r="W535" s="1">
        <v>1</v>
      </c>
      <c r="X535" s="1">
        <v>0</v>
      </c>
      <c r="Y535" s="1">
        <v>28800</v>
      </c>
      <c r="Z535" s="1">
        <v>28100</v>
      </c>
      <c r="AA535" s="1">
        <v>34550</v>
      </c>
      <c r="AB535" s="1">
        <v>28050</v>
      </c>
      <c r="AC535" s="1">
        <v>8</v>
      </c>
      <c r="AD535" s="1">
        <v>9</v>
      </c>
      <c r="AE535" s="1">
        <v>7</v>
      </c>
      <c r="AF535" s="1">
        <v>0</v>
      </c>
      <c r="AG535" s="1">
        <v>5</v>
      </c>
      <c r="AH535" s="1">
        <v>3</v>
      </c>
      <c r="AI535" s="30" t="str">
        <f>VLOOKUP(A535,General!B:AT,19,FALSE)</f>
        <v>Gambit Gaming</v>
      </c>
      <c r="AJ535" s="1">
        <f>IF(VLOOKUP(A535,General!B:AT,11,FALSE)=E535,1,0)</f>
        <v>0</v>
      </c>
      <c r="AK535" s="1">
        <f t="shared" si="50"/>
        <v>0</v>
      </c>
      <c r="AL535" s="1">
        <f t="shared" si="51"/>
        <v>1</v>
      </c>
      <c r="AM535" s="1">
        <f t="shared" si="52"/>
        <v>-5750</v>
      </c>
      <c r="AN535" s="1">
        <f t="shared" si="53"/>
        <v>50</v>
      </c>
      <c r="AO535" s="1">
        <f t="shared" si="48"/>
        <v>1</v>
      </c>
      <c r="AP535" s="1">
        <f t="shared" si="49"/>
        <v>0</v>
      </c>
      <c r="AQ535" s="1">
        <f>IF(IF(Y535&gt;AA535,VLOOKUP(A535,General!B:AT,11,FALSE),VLOOKUP(A535,General!B:AT,12,FALSE))=AI535,1,0)</f>
        <v>1</v>
      </c>
      <c r="AR535" s="1">
        <f>IF(VLOOKUP(A535,General!B:AT,11,FALSE)=E535,Y535-AA535,AA535-Y535)</f>
        <v>5750</v>
      </c>
      <c r="AS535" s="1">
        <f>IF(IF(Z535&gt;AB535,VLOOKUP(A535,General!B:AT,11,FALSE),VLOOKUP(A535,General!B:AT,12,FALSE))=AI535,1,0)</f>
        <v>0</v>
      </c>
      <c r="AT535" s="1">
        <f>IF(VLOOKUP(A535,General!B:AT,11,FALSE)=E535,Z535-AB535,AB535-Z535)</f>
        <v>-50</v>
      </c>
    </row>
    <row r="536" spans="1:46" ht="15" customHeight="1" x14ac:dyDescent="0.2">
      <c r="A536" s="1" t="s">
        <v>343</v>
      </c>
      <c r="B536" s="1">
        <v>15</v>
      </c>
      <c r="C536" s="1">
        <v>203736</v>
      </c>
      <c r="D536" s="1">
        <v>249.35095214843801</v>
      </c>
      <c r="E536" s="1" t="s">
        <v>84</v>
      </c>
      <c r="F536" s="1" t="s">
        <v>319</v>
      </c>
      <c r="G536" s="1" t="s">
        <v>324</v>
      </c>
      <c r="H536" s="1" t="s">
        <v>322</v>
      </c>
      <c r="K536" s="1">
        <v>9</v>
      </c>
      <c r="L536" s="1">
        <v>3</v>
      </c>
      <c r="M536" s="1">
        <v>1</v>
      </c>
      <c r="N536" s="1">
        <v>0</v>
      </c>
      <c r="O536" s="1">
        <v>1</v>
      </c>
      <c r="P536" s="1">
        <v>0</v>
      </c>
      <c r="Q536" s="1">
        <v>1</v>
      </c>
      <c r="R536" s="1">
        <v>0</v>
      </c>
      <c r="S536" s="1">
        <v>153.6</v>
      </c>
      <c r="T536" s="1">
        <v>1155</v>
      </c>
      <c r="U536" s="1">
        <v>99</v>
      </c>
      <c r="V536" s="1">
        <v>1</v>
      </c>
      <c r="W536" s="1">
        <v>1</v>
      </c>
      <c r="X536" s="1">
        <v>0</v>
      </c>
      <c r="Y536" s="1">
        <v>19400</v>
      </c>
      <c r="Z536" s="1">
        <v>19700</v>
      </c>
      <c r="AA536" s="1">
        <v>48000</v>
      </c>
      <c r="AB536" s="1">
        <v>28650</v>
      </c>
      <c r="AC536" s="1">
        <v>9</v>
      </c>
      <c r="AD536" s="1">
        <v>6</v>
      </c>
      <c r="AE536" s="1">
        <v>6</v>
      </c>
      <c r="AF536" s="1">
        <v>0</v>
      </c>
      <c r="AG536" s="1">
        <v>3</v>
      </c>
      <c r="AH536" s="1">
        <v>1</v>
      </c>
      <c r="AI536" s="30" t="str">
        <f>VLOOKUP(A536,General!B:AT,19,FALSE)</f>
        <v>Gambit Gaming</v>
      </c>
      <c r="AJ536" s="1">
        <f>IF(VLOOKUP(A536,General!B:AT,11,FALSE)=E536,1,0)</f>
        <v>0</v>
      </c>
      <c r="AK536" s="1">
        <f t="shared" si="50"/>
        <v>0</v>
      </c>
      <c r="AL536" s="1">
        <f t="shared" si="51"/>
        <v>0</v>
      </c>
      <c r="AM536" s="1">
        <f t="shared" si="52"/>
        <v>-28600</v>
      </c>
      <c r="AN536" s="1">
        <f t="shared" si="53"/>
        <v>-8950</v>
      </c>
      <c r="AO536" s="1">
        <f t="shared" si="48"/>
        <v>1</v>
      </c>
      <c r="AP536" s="1">
        <f t="shared" si="49"/>
        <v>0</v>
      </c>
      <c r="AQ536" s="1">
        <f>IF(IF(Y536&gt;AA536,VLOOKUP(A536,General!B:AT,11,FALSE),VLOOKUP(A536,General!B:AT,12,FALSE))=AI536,1,0)</f>
        <v>1</v>
      </c>
      <c r="AR536" s="1">
        <f>IF(VLOOKUP(A536,General!B:AT,11,FALSE)=E536,Y536-AA536,AA536-Y536)</f>
        <v>28600</v>
      </c>
      <c r="AS536" s="1">
        <f>IF(IF(Z536&gt;AB536,VLOOKUP(A536,General!B:AT,11,FALSE),VLOOKUP(A536,General!B:AT,12,FALSE))=AI536,1,0)</f>
        <v>1</v>
      </c>
      <c r="AT536" s="1">
        <f>IF(VLOOKUP(A536,General!B:AT,11,FALSE)=E536,Z536-AB536,AB536-Z536)</f>
        <v>8950</v>
      </c>
    </row>
    <row r="537" spans="1:46" x14ac:dyDescent="0.2">
      <c r="A537" s="1" t="s">
        <v>343</v>
      </c>
      <c r="B537" s="1">
        <v>16</v>
      </c>
      <c r="C537" s="1">
        <v>235635</v>
      </c>
      <c r="D537" s="1">
        <v>111.849975585938</v>
      </c>
      <c r="E537" s="1" t="s">
        <v>85</v>
      </c>
      <c r="F537" s="1" t="s">
        <v>319</v>
      </c>
      <c r="G537" s="1" t="s">
        <v>324</v>
      </c>
      <c r="H537" s="1" t="s">
        <v>317</v>
      </c>
      <c r="K537" s="1">
        <v>9</v>
      </c>
      <c r="L537" s="1">
        <v>1</v>
      </c>
      <c r="M537" s="1">
        <v>0</v>
      </c>
      <c r="N537" s="1">
        <v>1</v>
      </c>
      <c r="O537" s="1">
        <v>0</v>
      </c>
      <c r="P537" s="1">
        <v>1</v>
      </c>
      <c r="Q537" s="1">
        <v>1</v>
      </c>
      <c r="R537" s="1">
        <v>0</v>
      </c>
      <c r="S537" s="1">
        <v>141.30000000000001</v>
      </c>
      <c r="T537" s="1">
        <v>1290</v>
      </c>
      <c r="U537" s="1">
        <v>98</v>
      </c>
      <c r="V537" s="1">
        <v>1</v>
      </c>
      <c r="W537" s="1">
        <v>1</v>
      </c>
      <c r="X537" s="1">
        <v>0</v>
      </c>
      <c r="Y537" s="1">
        <v>4000</v>
      </c>
      <c r="Z537" s="1">
        <v>4200</v>
      </c>
      <c r="AA537" s="1">
        <v>4000</v>
      </c>
      <c r="AB537" s="1">
        <v>4400</v>
      </c>
      <c r="AC537" s="1">
        <v>2</v>
      </c>
      <c r="AD537" s="1">
        <v>2</v>
      </c>
      <c r="AE537" s="1">
        <v>0</v>
      </c>
      <c r="AF537" s="1">
        <v>1</v>
      </c>
      <c r="AG537" s="1">
        <v>0</v>
      </c>
      <c r="AH537" s="1">
        <v>0</v>
      </c>
      <c r="AI537" s="30" t="str">
        <f>VLOOKUP(A537,General!B:AT,19,FALSE)</f>
        <v>Gambit Gaming</v>
      </c>
      <c r="AJ537" s="1">
        <f>IF(VLOOKUP(A537,General!B:AT,11,FALSE)=E537,1,0)</f>
        <v>1</v>
      </c>
      <c r="AK537" s="1">
        <f t="shared" si="50"/>
        <v>0</v>
      </c>
      <c r="AL537" s="1">
        <f t="shared" si="51"/>
        <v>0</v>
      </c>
      <c r="AM537" s="1">
        <f t="shared" si="52"/>
        <v>0</v>
      </c>
      <c r="AN537" s="1">
        <f t="shared" si="53"/>
        <v>-200</v>
      </c>
      <c r="AO537" s="1">
        <f t="shared" si="48"/>
        <v>0</v>
      </c>
      <c r="AP537" s="1">
        <f t="shared" si="49"/>
        <v>0</v>
      </c>
      <c r="AQ537" s="1">
        <f>IF(IF(Y537&gt;AA537,VLOOKUP(A537,General!B:AT,11,FALSE),VLOOKUP(A537,General!B:AT,12,FALSE))=AI537,1,0)</f>
        <v>1</v>
      </c>
      <c r="AR537" s="1">
        <f>IF(VLOOKUP(A537,General!B:AT,11,FALSE)=E537,Y537-AA537,AA537-Y537)</f>
        <v>0</v>
      </c>
      <c r="AS537" s="1">
        <f>IF(IF(Z537&gt;AB537,VLOOKUP(A537,General!B:AT,11,FALSE),VLOOKUP(A537,General!B:AT,12,FALSE))=AI537,1,0)</f>
        <v>1</v>
      </c>
      <c r="AT537" s="1">
        <f>IF(VLOOKUP(A537,General!B:AT,11,FALSE)=E537,Z537-AB537,AB537-Z537)</f>
        <v>-200</v>
      </c>
    </row>
    <row r="538" spans="1:46" ht="15" customHeight="1" x14ac:dyDescent="0.2">
      <c r="A538" s="1" t="s">
        <v>343</v>
      </c>
      <c r="B538" s="1">
        <v>17</v>
      </c>
      <c r="C538" s="1">
        <v>249957</v>
      </c>
      <c r="D538" s="1">
        <v>123.005249023438</v>
      </c>
      <c r="E538" s="1" t="s">
        <v>84</v>
      </c>
      <c r="F538" s="1" t="s">
        <v>315</v>
      </c>
      <c r="G538" s="1" t="s">
        <v>316</v>
      </c>
      <c r="H538" s="1" t="s">
        <v>323</v>
      </c>
      <c r="I538" s="1" t="s">
        <v>319</v>
      </c>
      <c r="J538" s="1" t="s">
        <v>85</v>
      </c>
      <c r="K538" s="1">
        <v>8</v>
      </c>
      <c r="L538" s="1">
        <v>4</v>
      </c>
      <c r="M538" s="1">
        <v>2</v>
      </c>
      <c r="N538" s="1">
        <v>0</v>
      </c>
      <c r="O538" s="1">
        <v>0</v>
      </c>
      <c r="P538" s="1">
        <v>0</v>
      </c>
      <c r="Q538" s="1">
        <v>3</v>
      </c>
      <c r="R538" s="1">
        <v>0</v>
      </c>
      <c r="S538" s="1">
        <v>129</v>
      </c>
      <c r="T538" s="1">
        <v>1198</v>
      </c>
      <c r="U538" s="1">
        <v>92</v>
      </c>
      <c r="V538" s="1">
        <v>0</v>
      </c>
      <c r="W538" s="1">
        <v>0</v>
      </c>
      <c r="X538" s="1">
        <v>0</v>
      </c>
      <c r="Y538" s="1">
        <v>8900</v>
      </c>
      <c r="Z538" s="1">
        <v>19550</v>
      </c>
      <c r="AA538" s="1">
        <v>19600</v>
      </c>
      <c r="AB538" s="1">
        <v>9050</v>
      </c>
      <c r="AC538" s="1">
        <v>3</v>
      </c>
      <c r="AD538" s="1">
        <v>3</v>
      </c>
      <c r="AE538" s="1">
        <v>3</v>
      </c>
      <c r="AF538" s="1">
        <v>0</v>
      </c>
      <c r="AG538" s="1">
        <v>2</v>
      </c>
      <c r="AH538" s="1">
        <v>0</v>
      </c>
      <c r="AI538" s="30" t="str">
        <f>VLOOKUP(A538,General!B:AT,19,FALSE)</f>
        <v>Gambit Gaming</v>
      </c>
      <c r="AJ538" s="1">
        <f>IF(VLOOKUP(A538,General!B:AT,11,FALSE)=E538,1,0)</f>
        <v>0</v>
      </c>
      <c r="AK538" s="1">
        <f t="shared" si="50"/>
        <v>0</v>
      </c>
      <c r="AL538" s="1">
        <f t="shared" si="51"/>
        <v>1</v>
      </c>
      <c r="AM538" s="1">
        <f t="shared" si="52"/>
        <v>-10700</v>
      </c>
      <c r="AN538" s="1">
        <f t="shared" si="53"/>
        <v>10500</v>
      </c>
      <c r="AO538" s="1">
        <f t="shared" si="48"/>
        <v>1</v>
      </c>
      <c r="AP538" s="1">
        <f t="shared" si="49"/>
        <v>1</v>
      </c>
      <c r="AQ538" s="1">
        <f>IF(IF(Y538&gt;AA538,VLOOKUP(A538,General!B:AT,11,FALSE),VLOOKUP(A538,General!B:AT,12,FALSE))=AI538,1,0)</f>
        <v>1</v>
      </c>
      <c r="AR538" s="1">
        <f>IF(VLOOKUP(A538,General!B:AT,11,FALSE)=E538,Y538-AA538,AA538-Y538)</f>
        <v>10700</v>
      </c>
      <c r="AS538" s="1">
        <f>IF(IF(Z538&gt;AB538,VLOOKUP(A538,General!B:AT,11,FALSE),VLOOKUP(A538,General!B:AT,12,FALSE))=AI538,1,0)</f>
        <v>0</v>
      </c>
      <c r="AT538" s="1">
        <f>IF(VLOOKUP(A538,General!B:AT,11,FALSE)=E538,Z538-AB538,AB538-Z538)</f>
        <v>-10500</v>
      </c>
    </row>
    <row r="539" spans="1:46" ht="15" customHeight="1" x14ac:dyDescent="0.2">
      <c r="A539" s="1" t="s">
        <v>343</v>
      </c>
      <c r="B539" s="1">
        <v>18</v>
      </c>
      <c r="C539" s="1">
        <v>265703</v>
      </c>
      <c r="D539" s="1">
        <v>93.943603515625</v>
      </c>
      <c r="E539" s="1" t="s">
        <v>84</v>
      </c>
      <c r="F539" s="1" t="s">
        <v>315</v>
      </c>
      <c r="G539" s="1" t="s">
        <v>321</v>
      </c>
      <c r="H539" s="1" t="s">
        <v>320</v>
      </c>
      <c r="I539" s="1" t="s">
        <v>315</v>
      </c>
      <c r="J539" s="1" t="s">
        <v>84</v>
      </c>
      <c r="K539" s="1">
        <v>5</v>
      </c>
      <c r="L539" s="1">
        <v>2</v>
      </c>
      <c r="M539" s="1">
        <v>0</v>
      </c>
      <c r="N539" s="1">
        <v>1</v>
      </c>
      <c r="O539" s="1">
        <v>0</v>
      </c>
      <c r="P539" s="1">
        <v>0</v>
      </c>
      <c r="Q539" s="1">
        <v>0</v>
      </c>
      <c r="R539" s="1">
        <v>0</v>
      </c>
      <c r="S539" s="1">
        <v>88.3</v>
      </c>
      <c r="T539" s="1">
        <v>810</v>
      </c>
      <c r="U539" s="1">
        <v>73</v>
      </c>
      <c r="V539" s="1">
        <v>0</v>
      </c>
      <c r="W539" s="1">
        <v>1</v>
      </c>
      <c r="X539" s="1">
        <v>1</v>
      </c>
      <c r="Y539" s="1">
        <v>18850</v>
      </c>
      <c r="Z539" s="1">
        <v>6800</v>
      </c>
      <c r="AA539" s="1">
        <v>8950</v>
      </c>
      <c r="AB539" s="1">
        <v>20950</v>
      </c>
      <c r="AC539" s="1">
        <v>5</v>
      </c>
      <c r="AD539" s="1">
        <v>5</v>
      </c>
      <c r="AE539" s="1">
        <v>3</v>
      </c>
      <c r="AF539" s="1">
        <v>0</v>
      </c>
      <c r="AG539" s="1">
        <v>0</v>
      </c>
      <c r="AH539" s="1">
        <v>1</v>
      </c>
      <c r="AI539" s="30" t="str">
        <f>VLOOKUP(A539,General!B:AT,19,FALSE)</f>
        <v>Gambit Gaming</v>
      </c>
      <c r="AJ539" s="1">
        <f>IF(VLOOKUP(A539,General!B:AT,11,FALSE)=E539,1,0)</f>
        <v>0</v>
      </c>
      <c r="AK539" s="1">
        <f t="shared" si="50"/>
        <v>1</v>
      </c>
      <c r="AL539" s="1">
        <f t="shared" si="51"/>
        <v>0</v>
      </c>
      <c r="AM539" s="1">
        <f t="shared" si="52"/>
        <v>9900</v>
      </c>
      <c r="AN539" s="1">
        <f t="shared" si="53"/>
        <v>-14150</v>
      </c>
      <c r="AO539" s="1">
        <f t="shared" si="48"/>
        <v>1</v>
      </c>
      <c r="AP539" s="1">
        <f t="shared" si="49"/>
        <v>1</v>
      </c>
      <c r="AQ539" s="1">
        <f>IF(IF(Y539&gt;AA539,VLOOKUP(A539,General!B:AT,11,FALSE),VLOOKUP(A539,General!B:AT,12,FALSE))=AI539,1,0)</f>
        <v>0</v>
      </c>
      <c r="AR539" s="1">
        <f>IF(VLOOKUP(A539,General!B:AT,11,FALSE)=E539,Y539-AA539,AA539-Y539)</f>
        <v>-9900</v>
      </c>
      <c r="AS539" s="1">
        <f>IF(IF(Z539&gt;AB539,VLOOKUP(A539,General!B:AT,11,FALSE),VLOOKUP(A539,General!B:AT,12,FALSE))=AI539,1,0)</f>
        <v>1</v>
      </c>
      <c r="AT539" s="1">
        <f>IF(VLOOKUP(A539,General!B:AT,11,FALSE)=E539,Z539-AB539,AB539-Z539)</f>
        <v>14150</v>
      </c>
    </row>
    <row r="540" spans="1:46" ht="15" customHeight="1" x14ac:dyDescent="0.2">
      <c r="A540" s="1" t="s">
        <v>343</v>
      </c>
      <c r="B540" s="1">
        <v>19</v>
      </c>
      <c r="C540" s="1">
        <v>277736</v>
      </c>
      <c r="D540" s="1">
        <v>87.42724609375</v>
      </c>
      <c r="E540" s="1" t="s">
        <v>84</v>
      </c>
      <c r="F540" s="1" t="s">
        <v>315</v>
      </c>
      <c r="G540" s="1" t="s">
        <v>321</v>
      </c>
      <c r="H540" s="1" t="s">
        <v>320</v>
      </c>
      <c r="I540" s="1" t="s">
        <v>315</v>
      </c>
      <c r="J540" s="1" t="s">
        <v>84</v>
      </c>
      <c r="K540" s="1">
        <v>8</v>
      </c>
      <c r="L540" s="1">
        <v>5</v>
      </c>
      <c r="M540" s="1">
        <v>0</v>
      </c>
      <c r="N540" s="1">
        <v>1</v>
      </c>
      <c r="O540" s="1">
        <v>0</v>
      </c>
      <c r="P540" s="1">
        <v>0</v>
      </c>
      <c r="Q540" s="1">
        <v>3</v>
      </c>
      <c r="R540" s="1">
        <v>0</v>
      </c>
      <c r="S540" s="1">
        <v>103.7</v>
      </c>
      <c r="T540" s="1">
        <v>955</v>
      </c>
      <c r="U540" s="1">
        <v>82</v>
      </c>
      <c r="V540" s="1">
        <v>0</v>
      </c>
      <c r="W540" s="1">
        <v>1</v>
      </c>
      <c r="X540" s="1">
        <v>1</v>
      </c>
      <c r="Y540" s="1">
        <v>25200</v>
      </c>
      <c r="Z540" s="1">
        <v>2500</v>
      </c>
      <c r="AA540" s="1">
        <v>15950</v>
      </c>
      <c r="AB540" s="1">
        <v>23650</v>
      </c>
      <c r="AC540" s="1">
        <v>4</v>
      </c>
      <c r="AD540" s="1">
        <v>4</v>
      </c>
      <c r="AE540" s="1">
        <v>5</v>
      </c>
      <c r="AF540" s="1">
        <v>0</v>
      </c>
      <c r="AG540" s="1">
        <v>0</v>
      </c>
      <c r="AH540" s="1">
        <v>2</v>
      </c>
      <c r="AI540" s="30" t="str">
        <f>VLOOKUP(A540,General!B:AT,19,FALSE)</f>
        <v>Gambit Gaming</v>
      </c>
      <c r="AJ540" s="1">
        <f>IF(VLOOKUP(A540,General!B:AT,11,FALSE)=E540,1,0)</f>
        <v>0</v>
      </c>
      <c r="AK540" s="1">
        <f t="shared" si="50"/>
        <v>1</v>
      </c>
      <c r="AL540" s="1">
        <f t="shared" si="51"/>
        <v>0</v>
      </c>
      <c r="AM540" s="1">
        <f t="shared" si="52"/>
        <v>9250</v>
      </c>
      <c r="AN540" s="1">
        <f t="shared" si="53"/>
        <v>-21150</v>
      </c>
      <c r="AO540" s="1">
        <f t="shared" si="48"/>
        <v>1</v>
      </c>
      <c r="AP540" s="1">
        <f t="shared" si="49"/>
        <v>1</v>
      </c>
      <c r="AQ540" s="1">
        <f>IF(IF(Y540&gt;AA540,VLOOKUP(A540,General!B:AT,11,FALSE),VLOOKUP(A540,General!B:AT,12,FALSE))=AI540,1,0)</f>
        <v>0</v>
      </c>
      <c r="AR540" s="1">
        <f>IF(VLOOKUP(A540,General!B:AT,11,FALSE)=E540,Y540-AA540,AA540-Y540)</f>
        <v>-9250</v>
      </c>
      <c r="AS540" s="1">
        <f>IF(IF(Z540&gt;AB540,VLOOKUP(A540,General!B:AT,11,FALSE),VLOOKUP(A540,General!B:AT,12,FALSE))=AI540,1,0)</f>
        <v>1</v>
      </c>
      <c r="AT540" s="1">
        <f>IF(VLOOKUP(A540,General!B:AT,11,FALSE)=E540,Z540-AB540,AB540-Z540)</f>
        <v>21150</v>
      </c>
    </row>
    <row r="541" spans="1:46" ht="15" customHeight="1" x14ac:dyDescent="0.2">
      <c r="A541" s="1" t="s">
        <v>343</v>
      </c>
      <c r="B541" s="1">
        <v>20</v>
      </c>
      <c r="C541" s="1">
        <v>288936</v>
      </c>
      <c r="D541" s="1">
        <v>298.59521484375</v>
      </c>
      <c r="E541" s="1" t="s">
        <v>85</v>
      </c>
      <c r="F541" s="1" t="s">
        <v>319</v>
      </c>
      <c r="G541" s="1" t="s">
        <v>324</v>
      </c>
      <c r="H541" s="1" t="s">
        <v>322</v>
      </c>
      <c r="K541" s="1">
        <v>4</v>
      </c>
      <c r="L541" s="1">
        <v>4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91.5</v>
      </c>
      <c r="T541" s="1">
        <v>625</v>
      </c>
      <c r="U541" s="1">
        <v>76</v>
      </c>
      <c r="V541" s="1">
        <v>1</v>
      </c>
      <c r="W541" s="1">
        <v>1</v>
      </c>
      <c r="X541" s="1">
        <v>0</v>
      </c>
      <c r="Y541" s="1">
        <v>40200</v>
      </c>
      <c r="Z541" s="1">
        <v>26850</v>
      </c>
      <c r="AA541" s="1">
        <v>30550</v>
      </c>
      <c r="AB541" s="1">
        <v>30400</v>
      </c>
      <c r="AC541" s="1">
        <v>12</v>
      </c>
      <c r="AD541" s="1">
        <v>8</v>
      </c>
      <c r="AE541" s="1">
        <v>5</v>
      </c>
      <c r="AF541" s="1">
        <v>0</v>
      </c>
      <c r="AG541" s="1">
        <v>4</v>
      </c>
      <c r="AH541" s="1">
        <v>3</v>
      </c>
      <c r="AI541" s="30" t="str">
        <f>VLOOKUP(A541,General!B:AT,19,FALSE)</f>
        <v>Gambit Gaming</v>
      </c>
      <c r="AJ541" s="1">
        <f>IF(VLOOKUP(A541,General!B:AT,11,FALSE)=E541,1,0)</f>
        <v>1</v>
      </c>
      <c r="AK541" s="1">
        <f t="shared" si="50"/>
        <v>1</v>
      </c>
      <c r="AL541" s="1">
        <f t="shared" si="51"/>
        <v>0</v>
      </c>
      <c r="AM541" s="1">
        <f t="shared" si="52"/>
        <v>9650</v>
      </c>
      <c r="AN541" s="1">
        <f t="shared" si="53"/>
        <v>-3550</v>
      </c>
      <c r="AO541" s="1">
        <f t="shared" si="48"/>
        <v>0</v>
      </c>
      <c r="AP541" s="1">
        <f t="shared" si="49"/>
        <v>0</v>
      </c>
      <c r="AQ541" s="1">
        <f>IF(IF(Y541&gt;AA541,VLOOKUP(A541,General!B:AT,11,FALSE),VLOOKUP(A541,General!B:AT,12,FALSE))=AI541,1,0)</f>
        <v>0</v>
      </c>
      <c r="AR541" s="1">
        <f>IF(VLOOKUP(A541,General!B:AT,11,FALSE)=E541,Y541-AA541,AA541-Y541)</f>
        <v>9650</v>
      </c>
      <c r="AS541" s="1">
        <f>IF(IF(Z541&gt;AB541,VLOOKUP(A541,General!B:AT,11,FALSE),VLOOKUP(A541,General!B:AT,12,FALSE))=AI541,1,0)</f>
        <v>1</v>
      </c>
      <c r="AT541" s="1">
        <f>IF(VLOOKUP(A541,General!B:AT,11,FALSE)=E541,Z541-AB541,AB541-Z541)</f>
        <v>-3550</v>
      </c>
    </row>
    <row r="542" spans="1:46" ht="15" customHeight="1" x14ac:dyDescent="0.2">
      <c r="A542" s="1" t="s">
        <v>343</v>
      </c>
      <c r="B542" s="1">
        <v>21</v>
      </c>
      <c r="C542" s="1">
        <v>327130</v>
      </c>
      <c r="D542" s="1">
        <v>133.652099609375</v>
      </c>
      <c r="E542" s="1" t="s">
        <v>84</v>
      </c>
      <c r="F542" s="1" t="s">
        <v>315</v>
      </c>
      <c r="G542" s="1" t="s">
        <v>316</v>
      </c>
      <c r="H542" s="1" t="s">
        <v>322</v>
      </c>
      <c r="K542" s="1">
        <v>9</v>
      </c>
      <c r="L542" s="1">
        <v>3</v>
      </c>
      <c r="M542" s="1">
        <v>1</v>
      </c>
      <c r="N542" s="1">
        <v>0</v>
      </c>
      <c r="O542" s="1">
        <v>1</v>
      </c>
      <c r="P542" s="1">
        <v>0</v>
      </c>
      <c r="Q542" s="1">
        <v>1</v>
      </c>
      <c r="R542" s="1">
        <v>0</v>
      </c>
      <c r="S542" s="1">
        <v>145.6</v>
      </c>
      <c r="T542" s="1">
        <v>1360</v>
      </c>
      <c r="U542" s="1">
        <v>88</v>
      </c>
      <c r="V542" s="1">
        <v>0</v>
      </c>
      <c r="W542" s="1">
        <v>0</v>
      </c>
      <c r="X542" s="1">
        <v>0</v>
      </c>
      <c r="Y542" s="1">
        <v>25450</v>
      </c>
      <c r="Z542" s="1">
        <v>27150</v>
      </c>
      <c r="AA542" s="1">
        <v>23000</v>
      </c>
      <c r="AB542" s="1">
        <v>28400</v>
      </c>
      <c r="AC542" s="1">
        <v>10</v>
      </c>
      <c r="AD542" s="1">
        <v>9</v>
      </c>
      <c r="AE542" s="1">
        <v>4</v>
      </c>
      <c r="AF542" s="1">
        <v>0</v>
      </c>
      <c r="AG542" s="1">
        <v>2</v>
      </c>
      <c r="AH542" s="1">
        <v>1</v>
      </c>
      <c r="AI542" s="30" t="str">
        <f>VLOOKUP(A542,General!B:AT,19,FALSE)</f>
        <v>Gambit Gaming</v>
      </c>
      <c r="AJ542" s="1">
        <f>IF(VLOOKUP(A542,General!B:AT,11,FALSE)=E542,1,0)</f>
        <v>0</v>
      </c>
      <c r="AK542" s="1">
        <f t="shared" si="50"/>
        <v>1</v>
      </c>
      <c r="AL542" s="1">
        <f t="shared" si="51"/>
        <v>0</v>
      </c>
      <c r="AM542" s="1">
        <f t="shared" si="52"/>
        <v>2450</v>
      </c>
      <c r="AN542" s="1">
        <f t="shared" si="53"/>
        <v>-1250</v>
      </c>
      <c r="AO542" s="1">
        <f t="shared" si="48"/>
        <v>1</v>
      </c>
      <c r="AP542" s="1">
        <f t="shared" si="49"/>
        <v>1</v>
      </c>
      <c r="AQ542" s="1">
        <f>IF(IF(Y542&gt;AA542,VLOOKUP(A542,General!B:AT,11,FALSE),VLOOKUP(A542,General!B:AT,12,FALSE))=AI542,1,0)</f>
        <v>0</v>
      </c>
      <c r="AR542" s="1">
        <f>IF(VLOOKUP(A542,General!B:AT,11,FALSE)=E542,Y542-AA542,AA542-Y542)</f>
        <v>-2450</v>
      </c>
      <c r="AS542" s="1">
        <f>IF(IF(Z542&gt;AB542,VLOOKUP(A542,General!B:AT,11,FALSE),VLOOKUP(A542,General!B:AT,12,FALSE))=AI542,1,0)</f>
        <v>1</v>
      </c>
      <c r="AT542" s="1">
        <f>IF(VLOOKUP(A542,General!B:AT,11,FALSE)=E542,Z542-AB542,AB542-Z542)</f>
        <v>1250</v>
      </c>
    </row>
    <row r="543" spans="1:46" ht="15" customHeight="1" x14ac:dyDescent="0.2">
      <c r="A543" s="1" t="s">
        <v>343</v>
      </c>
      <c r="B543" s="1">
        <v>22</v>
      </c>
      <c r="C543" s="1">
        <v>344239</v>
      </c>
      <c r="D543" s="1">
        <v>101.258056640625</v>
      </c>
      <c r="E543" s="1" t="s">
        <v>85</v>
      </c>
      <c r="F543" s="1" t="s">
        <v>319</v>
      </c>
      <c r="G543" s="1" t="s">
        <v>324</v>
      </c>
      <c r="H543" s="1" t="s">
        <v>323</v>
      </c>
      <c r="I543" s="1" t="s">
        <v>315</v>
      </c>
      <c r="J543" s="1" t="s">
        <v>84</v>
      </c>
      <c r="K543" s="1">
        <v>3</v>
      </c>
      <c r="L543" s="1">
        <v>1</v>
      </c>
      <c r="M543" s="1">
        <v>1</v>
      </c>
      <c r="N543" s="1">
        <v>0</v>
      </c>
      <c r="O543" s="1">
        <v>0</v>
      </c>
      <c r="P543" s="1">
        <v>0</v>
      </c>
      <c r="Q543" s="1">
        <v>1</v>
      </c>
      <c r="R543" s="1">
        <v>0</v>
      </c>
      <c r="S543" s="1">
        <v>48.4</v>
      </c>
      <c r="T543" s="1">
        <v>418</v>
      </c>
      <c r="U543" s="1">
        <v>61</v>
      </c>
      <c r="V543" s="1">
        <v>1</v>
      </c>
      <c r="W543" s="1">
        <v>1</v>
      </c>
      <c r="X543" s="1">
        <v>0</v>
      </c>
      <c r="Y543" s="1">
        <v>25950</v>
      </c>
      <c r="Z543" s="1">
        <v>16300</v>
      </c>
      <c r="AA543" s="1">
        <v>17900</v>
      </c>
      <c r="AB543" s="1">
        <v>29750</v>
      </c>
      <c r="AC543" s="1">
        <v>8</v>
      </c>
      <c r="AD543" s="1">
        <v>8</v>
      </c>
      <c r="AE543" s="1">
        <v>4</v>
      </c>
      <c r="AF543" s="1">
        <v>0</v>
      </c>
      <c r="AG543" s="1">
        <v>2</v>
      </c>
      <c r="AH543" s="1">
        <v>1</v>
      </c>
      <c r="AI543" s="30" t="str">
        <f>VLOOKUP(A543,General!B:AT,19,FALSE)</f>
        <v>Gambit Gaming</v>
      </c>
      <c r="AJ543" s="1">
        <f>IF(VLOOKUP(A543,General!B:AT,11,FALSE)=E543,1,0)</f>
        <v>1</v>
      </c>
      <c r="AK543" s="1">
        <f t="shared" si="50"/>
        <v>1</v>
      </c>
      <c r="AL543" s="1">
        <f t="shared" si="51"/>
        <v>0</v>
      </c>
      <c r="AM543" s="1">
        <f t="shared" si="52"/>
        <v>8050</v>
      </c>
      <c r="AN543" s="1">
        <f t="shared" si="53"/>
        <v>-13450</v>
      </c>
      <c r="AO543" s="1">
        <f t="shared" si="48"/>
        <v>0</v>
      </c>
      <c r="AP543" s="1">
        <f t="shared" si="49"/>
        <v>0</v>
      </c>
      <c r="AQ543" s="1">
        <f>IF(IF(Y543&gt;AA543,VLOOKUP(A543,General!B:AT,11,FALSE),VLOOKUP(A543,General!B:AT,12,FALSE))=AI543,1,0)</f>
        <v>0</v>
      </c>
      <c r="AR543" s="1">
        <f>IF(VLOOKUP(A543,General!B:AT,11,FALSE)=E543,Y543-AA543,AA543-Y543)</f>
        <v>8050</v>
      </c>
      <c r="AS543" s="1">
        <f>IF(IF(Z543&gt;AB543,VLOOKUP(A543,General!B:AT,11,FALSE),VLOOKUP(A543,General!B:AT,12,FALSE))=AI543,1,0)</f>
        <v>1</v>
      </c>
      <c r="AT543" s="1">
        <f>IF(VLOOKUP(A543,General!B:AT,11,FALSE)=E543,Z543-AB543,AB543-Z543)</f>
        <v>-13450</v>
      </c>
    </row>
    <row r="544" spans="1:46" ht="15" customHeight="1" x14ac:dyDescent="0.2">
      <c r="A544" s="1" t="s">
        <v>343</v>
      </c>
      <c r="B544" s="1">
        <v>23</v>
      </c>
      <c r="C544" s="1">
        <v>357203</v>
      </c>
      <c r="D544" s="1">
        <v>99.951416015625</v>
      </c>
      <c r="E544" s="1" t="s">
        <v>85</v>
      </c>
      <c r="F544" s="1" t="s">
        <v>319</v>
      </c>
      <c r="G544" s="1" t="s">
        <v>324</v>
      </c>
      <c r="H544" s="1" t="s">
        <v>322</v>
      </c>
      <c r="K544" s="1">
        <v>6</v>
      </c>
      <c r="L544" s="1">
        <v>2</v>
      </c>
      <c r="M544" s="1">
        <v>2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96.7</v>
      </c>
      <c r="T544" s="1">
        <v>850</v>
      </c>
      <c r="U544" s="1">
        <v>117</v>
      </c>
      <c r="V544" s="1">
        <v>0</v>
      </c>
      <c r="W544" s="1">
        <v>1</v>
      </c>
      <c r="X544" s="1">
        <v>0</v>
      </c>
      <c r="Y544" s="1">
        <v>11350</v>
      </c>
      <c r="Z544" s="1">
        <v>27100</v>
      </c>
      <c r="AA544" s="1">
        <v>20400</v>
      </c>
      <c r="AB544" s="1">
        <v>21200</v>
      </c>
      <c r="AC544" s="1">
        <v>8</v>
      </c>
      <c r="AD544" s="1">
        <v>8</v>
      </c>
      <c r="AE544" s="1">
        <v>6</v>
      </c>
      <c r="AF544" s="1">
        <v>0</v>
      </c>
      <c r="AG544" s="1">
        <v>2</v>
      </c>
      <c r="AH544" s="1">
        <v>4</v>
      </c>
      <c r="AI544" s="30" t="str">
        <f>VLOOKUP(A544,General!B:AT,19,FALSE)</f>
        <v>Gambit Gaming</v>
      </c>
      <c r="AJ544" s="1">
        <f>IF(VLOOKUP(A544,General!B:AT,11,FALSE)=E544,1,0)</f>
        <v>1</v>
      </c>
      <c r="AK544" s="1">
        <f t="shared" si="50"/>
        <v>0</v>
      </c>
      <c r="AL544" s="1">
        <f t="shared" si="51"/>
        <v>1</v>
      </c>
      <c r="AM544" s="1">
        <f t="shared" si="52"/>
        <v>-9050</v>
      </c>
      <c r="AN544" s="1">
        <f t="shared" si="53"/>
        <v>5900</v>
      </c>
      <c r="AO544" s="1">
        <f t="shared" si="48"/>
        <v>0</v>
      </c>
      <c r="AP544" s="1">
        <f t="shared" si="49"/>
        <v>0</v>
      </c>
      <c r="AQ544" s="1">
        <f>IF(IF(Y544&gt;AA544,VLOOKUP(A544,General!B:AT,11,FALSE),VLOOKUP(A544,General!B:AT,12,FALSE))=AI544,1,0)</f>
        <v>1</v>
      </c>
      <c r="AR544" s="1">
        <f>IF(VLOOKUP(A544,General!B:AT,11,FALSE)=E544,Y544-AA544,AA544-Y544)</f>
        <v>-9050</v>
      </c>
      <c r="AS544" s="1">
        <f>IF(IF(Z544&gt;AB544,VLOOKUP(A544,General!B:AT,11,FALSE),VLOOKUP(A544,General!B:AT,12,FALSE))=AI544,1,0)</f>
        <v>0</v>
      </c>
      <c r="AT544" s="1">
        <f>IF(VLOOKUP(A544,General!B:AT,11,FALSE)=E544,Z544-AB544,AB544-Z544)</f>
        <v>5900</v>
      </c>
    </row>
    <row r="545" spans="1:46" ht="15" customHeight="1" x14ac:dyDescent="0.2">
      <c r="A545" s="1" t="s">
        <v>343</v>
      </c>
      <c r="B545" s="1">
        <v>24</v>
      </c>
      <c r="C545" s="1">
        <v>370000</v>
      </c>
      <c r="D545" s="1">
        <v>221.19677734375</v>
      </c>
      <c r="E545" s="1" t="s">
        <v>85</v>
      </c>
      <c r="F545" s="1" t="s">
        <v>319</v>
      </c>
      <c r="G545" s="1" t="s">
        <v>324</v>
      </c>
      <c r="H545" s="1" t="s">
        <v>320</v>
      </c>
      <c r="I545" s="1" t="s">
        <v>319</v>
      </c>
      <c r="J545" s="1" t="s">
        <v>85</v>
      </c>
      <c r="K545" s="1">
        <v>5</v>
      </c>
      <c r="L545" s="1">
        <v>3</v>
      </c>
      <c r="M545" s="1">
        <v>1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77.3</v>
      </c>
      <c r="T545" s="1">
        <v>758</v>
      </c>
      <c r="U545" s="1">
        <v>15</v>
      </c>
      <c r="V545" s="1">
        <v>0</v>
      </c>
      <c r="W545" s="1">
        <v>0</v>
      </c>
      <c r="X545" s="1">
        <v>0</v>
      </c>
      <c r="Y545" s="1">
        <v>11050</v>
      </c>
      <c r="Z545" s="1">
        <v>28850</v>
      </c>
      <c r="AA545" s="1">
        <v>30150</v>
      </c>
      <c r="AB545" s="1">
        <v>1400</v>
      </c>
      <c r="AC545" s="1">
        <v>4</v>
      </c>
      <c r="AD545" s="1">
        <v>0</v>
      </c>
      <c r="AE545" s="1">
        <v>0</v>
      </c>
      <c r="AF545" s="1">
        <v>0</v>
      </c>
      <c r="AG545" s="1">
        <v>1</v>
      </c>
      <c r="AH545" s="1">
        <v>0</v>
      </c>
      <c r="AI545" s="30" t="str">
        <f>VLOOKUP(A545,General!B:AT,19,FALSE)</f>
        <v>Gambit Gaming</v>
      </c>
      <c r="AJ545" s="1">
        <f>IF(VLOOKUP(A545,General!B:AT,11,FALSE)=E545,1,0)</f>
        <v>1</v>
      </c>
      <c r="AK545" s="1">
        <f t="shared" si="50"/>
        <v>0</v>
      </c>
      <c r="AL545" s="1">
        <f t="shared" si="51"/>
        <v>1</v>
      </c>
      <c r="AM545" s="1">
        <f t="shared" si="52"/>
        <v>-19100</v>
      </c>
      <c r="AN545" s="1">
        <f t="shared" si="53"/>
        <v>27450</v>
      </c>
      <c r="AO545" s="1">
        <f t="shared" si="48"/>
        <v>0</v>
      </c>
      <c r="AP545" s="1">
        <f t="shared" si="49"/>
        <v>0</v>
      </c>
      <c r="AQ545" s="1">
        <f>IF(IF(Y545&gt;AA545,VLOOKUP(A545,General!B:AT,11,FALSE),VLOOKUP(A545,General!B:AT,12,FALSE))=AI545,1,0)</f>
        <v>1</v>
      </c>
      <c r="AR545" s="1">
        <f>IF(VLOOKUP(A545,General!B:AT,11,FALSE)=E545,Y545-AA545,AA545-Y545)</f>
        <v>-19100</v>
      </c>
      <c r="AS545" s="1">
        <f>IF(IF(Z545&gt;AB545,VLOOKUP(A545,General!B:AT,11,FALSE),VLOOKUP(A545,General!B:AT,12,FALSE))=AI545,1,0)</f>
        <v>0</v>
      </c>
      <c r="AT545" s="1">
        <f>IF(VLOOKUP(A545,General!B:AT,11,FALSE)=E545,Z545-AB545,AB545-Z545)</f>
        <v>27450</v>
      </c>
    </row>
    <row r="546" spans="1:46" ht="15" customHeight="1" x14ac:dyDescent="0.2">
      <c r="A546" s="1" t="s">
        <v>343</v>
      </c>
      <c r="B546" s="1">
        <v>25</v>
      </c>
      <c r="C546" s="1">
        <v>398299</v>
      </c>
      <c r="D546" s="1">
        <v>156.353759765625</v>
      </c>
      <c r="E546" s="1" t="s">
        <v>85</v>
      </c>
      <c r="F546" s="1" t="s">
        <v>319</v>
      </c>
      <c r="G546" s="1" t="s">
        <v>324</v>
      </c>
      <c r="H546" s="1" t="s">
        <v>322</v>
      </c>
      <c r="K546" s="1">
        <v>9</v>
      </c>
      <c r="L546" s="1">
        <v>3</v>
      </c>
      <c r="M546" s="1">
        <v>0</v>
      </c>
      <c r="N546" s="1">
        <v>2</v>
      </c>
      <c r="O546" s="1">
        <v>0</v>
      </c>
      <c r="P546" s="1">
        <v>0</v>
      </c>
      <c r="Q546" s="1">
        <v>0</v>
      </c>
      <c r="R546" s="1">
        <v>0</v>
      </c>
      <c r="S546" s="1">
        <v>167.1</v>
      </c>
      <c r="T546" s="1">
        <v>1459</v>
      </c>
      <c r="U546" s="1">
        <v>106</v>
      </c>
      <c r="V546" s="1">
        <v>1</v>
      </c>
      <c r="W546" s="1">
        <v>1</v>
      </c>
      <c r="X546" s="1">
        <v>0</v>
      </c>
      <c r="Y546" s="1">
        <v>22250</v>
      </c>
      <c r="Z546" s="1">
        <v>28850</v>
      </c>
      <c r="AA546" s="1">
        <v>39500</v>
      </c>
      <c r="AB546" s="1">
        <v>22950</v>
      </c>
      <c r="AC546" s="1">
        <v>12</v>
      </c>
      <c r="AD546" s="1">
        <v>8</v>
      </c>
      <c r="AE546" s="1">
        <v>4</v>
      </c>
      <c r="AF546" s="1">
        <v>0</v>
      </c>
      <c r="AG546" s="1">
        <v>2</v>
      </c>
      <c r="AH546" s="1">
        <v>0</v>
      </c>
      <c r="AI546" s="30" t="str">
        <f>VLOOKUP(A546,General!B:AT,19,FALSE)</f>
        <v>Gambit Gaming</v>
      </c>
      <c r="AJ546" s="1">
        <f>IF(VLOOKUP(A546,General!B:AT,11,FALSE)=E546,1,0)</f>
        <v>1</v>
      </c>
      <c r="AK546" s="1">
        <f t="shared" si="50"/>
        <v>0</v>
      </c>
      <c r="AL546" s="1">
        <f t="shared" si="51"/>
        <v>1</v>
      </c>
      <c r="AM546" s="1">
        <f t="shared" si="52"/>
        <v>-17250</v>
      </c>
      <c r="AN546" s="1">
        <f t="shared" si="53"/>
        <v>5900</v>
      </c>
      <c r="AO546" s="1">
        <f t="shared" si="48"/>
        <v>0</v>
      </c>
      <c r="AP546" s="1">
        <f t="shared" si="49"/>
        <v>0</v>
      </c>
      <c r="AQ546" s="1">
        <f>IF(IF(Y546&gt;AA546,VLOOKUP(A546,General!B:AT,11,FALSE),VLOOKUP(A546,General!B:AT,12,FALSE))=AI546,1,0)</f>
        <v>1</v>
      </c>
      <c r="AR546" s="1">
        <f>IF(VLOOKUP(A546,General!B:AT,11,FALSE)=E546,Y546-AA546,AA546-Y546)</f>
        <v>-17250</v>
      </c>
      <c r="AS546" s="1">
        <f>IF(IF(Z546&gt;AB546,VLOOKUP(A546,General!B:AT,11,FALSE),VLOOKUP(A546,General!B:AT,12,FALSE))=AI546,1,0)</f>
        <v>0</v>
      </c>
      <c r="AT546" s="1">
        <f>IF(VLOOKUP(A546,General!B:AT,11,FALSE)=E546,Z546-AB546,AB546-Z546)</f>
        <v>5900</v>
      </c>
    </row>
    <row r="547" spans="1:46" ht="15" customHeight="1" x14ac:dyDescent="0.2">
      <c r="A547" s="1" t="s">
        <v>343</v>
      </c>
      <c r="B547" s="1">
        <v>26</v>
      </c>
      <c r="C547" s="1">
        <v>418307</v>
      </c>
      <c r="D547" s="1">
        <v>108.541015625</v>
      </c>
      <c r="E547" s="1" t="s">
        <v>85</v>
      </c>
      <c r="F547" s="1" t="s">
        <v>319</v>
      </c>
      <c r="G547" s="1" t="s">
        <v>324</v>
      </c>
      <c r="H547" s="1" t="s">
        <v>320</v>
      </c>
      <c r="I547" s="1" t="s">
        <v>319</v>
      </c>
      <c r="J547" s="1" t="s">
        <v>85</v>
      </c>
      <c r="K547" s="1">
        <v>4</v>
      </c>
      <c r="L547" s="1">
        <v>4</v>
      </c>
      <c r="M547" s="1">
        <v>0</v>
      </c>
      <c r="N547" s="1">
        <v>0</v>
      </c>
      <c r="O547" s="1">
        <v>0</v>
      </c>
      <c r="P547" s="1">
        <v>0</v>
      </c>
      <c r="Q547" s="1">
        <v>1</v>
      </c>
      <c r="R547" s="1">
        <v>0</v>
      </c>
      <c r="S547" s="1">
        <v>57</v>
      </c>
      <c r="T547" s="1">
        <v>469</v>
      </c>
      <c r="U547" s="1">
        <v>4</v>
      </c>
      <c r="V547" s="1">
        <v>1</v>
      </c>
      <c r="W547" s="1">
        <v>1</v>
      </c>
      <c r="X547" s="1">
        <v>0</v>
      </c>
      <c r="Y547" s="1">
        <v>16000</v>
      </c>
      <c r="Z547" s="1">
        <v>27650</v>
      </c>
      <c r="AA547" s="1">
        <v>55750</v>
      </c>
      <c r="AB547" s="1">
        <v>2800</v>
      </c>
      <c r="AC547" s="1">
        <v>1</v>
      </c>
      <c r="AD547" s="1">
        <v>3</v>
      </c>
      <c r="AE547" s="1">
        <v>2</v>
      </c>
      <c r="AF547" s="1">
        <v>0</v>
      </c>
      <c r="AG547" s="1">
        <v>1</v>
      </c>
      <c r="AH547" s="1">
        <v>0</v>
      </c>
      <c r="AI547" s="30" t="str">
        <f>VLOOKUP(A547,General!B:AT,19,FALSE)</f>
        <v>Gambit Gaming</v>
      </c>
      <c r="AJ547" s="1">
        <f>IF(VLOOKUP(A547,General!B:AT,11,FALSE)=E547,1,0)</f>
        <v>1</v>
      </c>
      <c r="AK547" s="1">
        <f t="shared" si="50"/>
        <v>0</v>
      </c>
      <c r="AL547" s="1">
        <f t="shared" si="51"/>
        <v>1</v>
      </c>
      <c r="AM547" s="1">
        <f t="shared" si="52"/>
        <v>-39750</v>
      </c>
      <c r="AN547" s="1">
        <f t="shared" si="53"/>
        <v>24850</v>
      </c>
      <c r="AO547" s="1">
        <f t="shared" si="48"/>
        <v>0</v>
      </c>
      <c r="AP547" s="1">
        <f t="shared" si="49"/>
        <v>0</v>
      </c>
      <c r="AQ547" s="1">
        <f>IF(IF(Y547&gt;AA547,VLOOKUP(A547,General!B:AT,11,FALSE),VLOOKUP(A547,General!B:AT,12,FALSE))=AI547,1,0)</f>
        <v>1</v>
      </c>
      <c r="AR547" s="1">
        <f>IF(VLOOKUP(A547,General!B:AT,11,FALSE)=E547,Y547-AA547,AA547-Y547)</f>
        <v>-39750</v>
      </c>
      <c r="AS547" s="1">
        <f>IF(IF(Z547&gt;AB547,VLOOKUP(A547,General!B:AT,11,FALSE),VLOOKUP(A547,General!B:AT,12,FALSE))=AI547,1,0)</f>
        <v>0</v>
      </c>
      <c r="AT547" s="1">
        <f>IF(VLOOKUP(A547,General!B:AT,11,FALSE)=E547,Z547-AB547,AB547-Z547)</f>
        <v>24850</v>
      </c>
    </row>
    <row r="548" spans="1:46" ht="15" customHeight="1" x14ac:dyDescent="0.2">
      <c r="A548" s="1" t="s">
        <v>343</v>
      </c>
      <c r="B548" s="1">
        <v>27</v>
      </c>
      <c r="C548" s="1">
        <v>432202</v>
      </c>
      <c r="D548" s="1">
        <v>142.0302734375</v>
      </c>
      <c r="E548" s="1" t="s">
        <v>84</v>
      </c>
      <c r="F548" s="1" t="s">
        <v>315</v>
      </c>
      <c r="G548" s="1" t="s">
        <v>324</v>
      </c>
      <c r="H548" s="1" t="s">
        <v>322</v>
      </c>
      <c r="K548" s="1">
        <v>5</v>
      </c>
      <c r="L548" s="1">
        <v>5</v>
      </c>
      <c r="M548" s="1">
        <v>0</v>
      </c>
      <c r="N548" s="1">
        <v>0</v>
      </c>
      <c r="O548" s="1">
        <v>0</v>
      </c>
      <c r="P548" s="1">
        <v>0</v>
      </c>
      <c r="Q548" s="1">
        <v>1</v>
      </c>
      <c r="R548" s="1">
        <v>0</v>
      </c>
      <c r="S548" s="1">
        <v>89.9</v>
      </c>
      <c r="T548" s="1">
        <v>794</v>
      </c>
      <c r="U548" s="1">
        <v>105</v>
      </c>
      <c r="V548" s="1">
        <v>0</v>
      </c>
      <c r="W548" s="1">
        <v>0</v>
      </c>
      <c r="X548" s="1">
        <v>0</v>
      </c>
      <c r="Y548" s="1">
        <v>30900</v>
      </c>
      <c r="Z548" s="1">
        <v>27150</v>
      </c>
      <c r="AA548" s="1">
        <v>53200</v>
      </c>
      <c r="AB548" s="1">
        <v>28550</v>
      </c>
      <c r="AC548" s="1">
        <v>12</v>
      </c>
      <c r="AD548" s="1">
        <v>10</v>
      </c>
      <c r="AE548" s="1">
        <v>4</v>
      </c>
      <c r="AF548" s="1">
        <v>0</v>
      </c>
      <c r="AG548" s="1">
        <v>4</v>
      </c>
      <c r="AH548" s="1">
        <v>1</v>
      </c>
      <c r="AI548" s="30" t="str">
        <f>VLOOKUP(A548,General!B:AT,19,FALSE)</f>
        <v>Gambit Gaming</v>
      </c>
      <c r="AJ548" s="1">
        <f>IF(VLOOKUP(A548,General!B:AT,11,FALSE)=E548,1,0)</f>
        <v>0</v>
      </c>
      <c r="AK548" s="1">
        <f t="shared" si="50"/>
        <v>0</v>
      </c>
      <c r="AL548" s="1">
        <f t="shared" si="51"/>
        <v>0</v>
      </c>
      <c r="AM548" s="1">
        <f t="shared" si="52"/>
        <v>-22300</v>
      </c>
      <c r="AN548" s="1">
        <f t="shared" si="53"/>
        <v>-1400</v>
      </c>
      <c r="AO548" s="1">
        <f t="shared" si="48"/>
        <v>1</v>
      </c>
      <c r="AP548" s="1">
        <f t="shared" si="49"/>
        <v>1</v>
      </c>
      <c r="AQ548" s="1">
        <f>IF(IF(Y548&gt;AA548,VLOOKUP(A548,General!B:AT,11,FALSE),VLOOKUP(A548,General!B:AT,12,FALSE))=AI548,1,0)</f>
        <v>1</v>
      </c>
      <c r="AR548" s="1">
        <f>IF(VLOOKUP(A548,General!B:AT,11,FALSE)=E548,Y548-AA548,AA548-Y548)</f>
        <v>22300</v>
      </c>
      <c r="AS548" s="1">
        <f>IF(IF(Z548&gt;AB548,VLOOKUP(A548,General!B:AT,11,FALSE),VLOOKUP(A548,General!B:AT,12,FALSE))=AI548,1,0)</f>
        <v>1</v>
      </c>
      <c r="AT548" s="1">
        <f>IF(VLOOKUP(A548,General!B:AT,11,FALSE)=E548,Z548-AB548,AB548-Z548)</f>
        <v>1400</v>
      </c>
    </row>
    <row r="549" spans="1:46" ht="15" customHeight="1" x14ac:dyDescent="0.2">
      <c r="A549" s="1" t="s">
        <v>343</v>
      </c>
      <c r="B549" s="1">
        <v>28</v>
      </c>
      <c r="C549" s="1">
        <v>450378</v>
      </c>
      <c r="D549" s="1">
        <v>142.976806640625</v>
      </c>
      <c r="E549" s="1" t="s">
        <v>85</v>
      </c>
      <c r="F549" s="1" t="s">
        <v>319</v>
      </c>
      <c r="G549" s="1" t="s">
        <v>324</v>
      </c>
      <c r="H549" s="1" t="s">
        <v>322</v>
      </c>
      <c r="K549" s="1">
        <v>5</v>
      </c>
      <c r="L549" s="1">
        <v>3</v>
      </c>
      <c r="M549" s="1">
        <v>1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101.9</v>
      </c>
      <c r="T549" s="1">
        <v>922</v>
      </c>
      <c r="U549" s="1">
        <v>67</v>
      </c>
      <c r="V549" s="1">
        <v>1</v>
      </c>
      <c r="W549" s="1">
        <v>1</v>
      </c>
      <c r="X549" s="1">
        <v>0</v>
      </c>
      <c r="Y549" s="1">
        <v>23700</v>
      </c>
      <c r="Z549" s="1">
        <v>27150</v>
      </c>
      <c r="AA549" s="1">
        <v>52100</v>
      </c>
      <c r="AB549" s="1">
        <v>29150</v>
      </c>
      <c r="AC549" s="1">
        <v>9</v>
      </c>
      <c r="AD549" s="1">
        <v>7</v>
      </c>
      <c r="AE549" s="1">
        <v>3</v>
      </c>
      <c r="AF549" s="1">
        <v>1</v>
      </c>
      <c r="AG549" s="1">
        <v>4</v>
      </c>
      <c r="AH549" s="1">
        <v>3</v>
      </c>
      <c r="AI549" s="30" t="str">
        <f>VLOOKUP(A549,General!B:AT,19,FALSE)</f>
        <v>Gambit Gaming</v>
      </c>
      <c r="AJ549" s="1">
        <f>IF(VLOOKUP(A549,General!B:AT,11,FALSE)=E549,1,0)</f>
        <v>1</v>
      </c>
      <c r="AK549" s="1">
        <f t="shared" si="50"/>
        <v>0</v>
      </c>
      <c r="AL549" s="1">
        <f t="shared" si="51"/>
        <v>0</v>
      </c>
      <c r="AM549" s="1">
        <f t="shared" si="52"/>
        <v>-28400</v>
      </c>
      <c r="AN549" s="1">
        <f t="shared" si="53"/>
        <v>-2000</v>
      </c>
      <c r="AO549" s="1">
        <f t="shared" si="48"/>
        <v>0</v>
      </c>
      <c r="AP549" s="1">
        <f t="shared" si="49"/>
        <v>0</v>
      </c>
      <c r="AQ549" s="1">
        <f>IF(IF(Y549&gt;AA549,VLOOKUP(A549,General!B:AT,11,FALSE),VLOOKUP(A549,General!B:AT,12,FALSE))=AI549,1,0)</f>
        <v>1</v>
      </c>
      <c r="AR549" s="1">
        <f>IF(VLOOKUP(A549,General!B:AT,11,FALSE)=E549,Y549-AA549,AA549-Y549)</f>
        <v>-28400</v>
      </c>
      <c r="AS549" s="1">
        <f>IF(IF(Z549&gt;AB549,VLOOKUP(A549,General!B:AT,11,FALSE),VLOOKUP(A549,General!B:AT,12,FALSE))=AI549,1,0)</f>
        <v>1</v>
      </c>
      <c r="AT549" s="1">
        <f>IF(VLOOKUP(A549,General!B:AT,11,FALSE)=E549,Z549-AB549,AB549-Z549)</f>
        <v>-2000</v>
      </c>
    </row>
    <row r="550" spans="1:46" ht="15" customHeight="1" x14ac:dyDescent="0.2">
      <c r="A550" s="1" t="s">
        <v>343</v>
      </c>
      <c r="B550" s="1">
        <v>29</v>
      </c>
      <c r="C550" s="1">
        <v>468678</v>
      </c>
      <c r="D550" s="1">
        <v>125.39111328125</v>
      </c>
      <c r="E550" s="1" t="s">
        <v>84</v>
      </c>
      <c r="F550" s="1" t="s">
        <v>315</v>
      </c>
      <c r="G550" s="1" t="s">
        <v>321</v>
      </c>
      <c r="H550" s="1" t="s">
        <v>322</v>
      </c>
      <c r="K550" s="1">
        <v>8</v>
      </c>
      <c r="L550" s="1">
        <v>4</v>
      </c>
      <c r="M550" s="1">
        <v>2</v>
      </c>
      <c r="N550" s="1">
        <v>0</v>
      </c>
      <c r="O550" s="1">
        <v>0</v>
      </c>
      <c r="P550" s="1">
        <v>0</v>
      </c>
      <c r="Q550" s="1">
        <v>1</v>
      </c>
      <c r="R550" s="1">
        <v>0</v>
      </c>
      <c r="S550" s="1">
        <v>133.30000000000001</v>
      </c>
      <c r="T550" s="1">
        <v>1191</v>
      </c>
      <c r="U550" s="1">
        <v>142</v>
      </c>
      <c r="V550" s="1">
        <v>0</v>
      </c>
      <c r="W550" s="1">
        <v>1</v>
      </c>
      <c r="X550" s="1">
        <v>1</v>
      </c>
      <c r="Y550" s="1">
        <v>17050</v>
      </c>
      <c r="Z550" s="1">
        <v>27550</v>
      </c>
      <c r="AA550" s="1">
        <v>54200</v>
      </c>
      <c r="AB550" s="1">
        <v>24800</v>
      </c>
      <c r="AC550" s="1">
        <v>8</v>
      </c>
      <c r="AD550" s="1">
        <v>5</v>
      </c>
      <c r="AE550" s="1">
        <v>3</v>
      </c>
      <c r="AF550" s="1">
        <v>0</v>
      </c>
      <c r="AG550" s="1">
        <v>2</v>
      </c>
      <c r="AH550" s="1">
        <v>0</v>
      </c>
      <c r="AI550" s="30" t="str">
        <f>VLOOKUP(A550,General!B:AT,19,FALSE)</f>
        <v>Gambit Gaming</v>
      </c>
      <c r="AJ550" s="1">
        <f>IF(VLOOKUP(A550,General!B:AT,11,FALSE)=E550,1,0)</f>
        <v>0</v>
      </c>
      <c r="AK550" s="1">
        <f t="shared" si="50"/>
        <v>0</v>
      </c>
      <c r="AL550" s="1">
        <f t="shared" si="51"/>
        <v>1</v>
      </c>
      <c r="AM550" s="1">
        <f t="shared" si="52"/>
        <v>-37150</v>
      </c>
      <c r="AN550" s="1">
        <f t="shared" si="53"/>
        <v>2750</v>
      </c>
      <c r="AO550" s="1">
        <f t="shared" si="48"/>
        <v>1</v>
      </c>
      <c r="AP550" s="1">
        <f t="shared" si="49"/>
        <v>1</v>
      </c>
      <c r="AQ550" s="1">
        <f>IF(IF(Y550&gt;AA550,VLOOKUP(A550,General!B:AT,11,FALSE),VLOOKUP(A550,General!B:AT,12,FALSE))=AI550,1,0)</f>
        <v>1</v>
      </c>
      <c r="AR550" s="1">
        <f>IF(VLOOKUP(A550,General!B:AT,11,FALSE)=E550,Y550-AA550,AA550-Y550)</f>
        <v>37150</v>
      </c>
      <c r="AS550" s="1">
        <f>IF(IF(Z550&gt;AB550,VLOOKUP(A550,General!B:AT,11,FALSE),VLOOKUP(A550,General!B:AT,12,FALSE))=AI550,1,0)</f>
        <v>0</v>
      </c>
      <c r="AT550" s="1">
        <f>IF(VLOOKUP(A550,General!B:AT,11,FALSE)=E550,Z550-AB550,AB550-Z550)</f>
        <v>-2750</v>
      </c>
    </row>
    <row r="551" spans="1:46" x14ac:dyDescent="0.2">
      <c r="A551" s="1" t="s">
        <v>344</v>
      </c>
      <c r="B551" s="1">
        <v>1</v>
      </c>
      <c r="C551" s="1">
        <v>1800</v>
      </c>
      <c r="D551" s="1">
        <v>92.361427307128906</v>
      </c>
      <c r="E551" s="1" t="s">
        <v>85</v>
      </c>
      <c r="F551" s="1" t="s">
        <v>319</v>
      </c>
      <c r="G551" s="1" t="s">
        <v>324</v>
      </c>
      <c r="H551" s="1" t="s">
        <v>317</v>
      </c>
      <c r="K551" s="1">
        <v>6</v>
      </c>
      <c r="L551" s="1">
        <v>1</v>
      </c>
      <c r="M551" s="1">
        <v>1</v>
      </c>
      <c r="N551" s="1">
        <v>1</v>
      </c>
      <c r="O551" s="1">
        <v>0</v>
      </c>
      <c r="P551" s="1">
        <v>0</v>
      </c>
      <c r="Q551" s="1">
        <v>1</v>
      </c>
      <c r="R551" s="1">
        <v>0</v>
      </c>
      <c r="S551" s="1">
        <v>102.8</v>
      </c>
      <c r="T551" s="1">
        <v>938</v>
      </c>
      <c r="U551" s="1">
        <v>90</v>
      </c>
      <c r="V551" s="1">
        <v>0</v>
      </c>
      <c r="W551" s="1">
        <v>1</v>
      </c>
      <c r="X551" s="1">
        <v>0</v>
      </c>
      <c r="Y551" s="1">
        <v>4000</v>
      </c>
      <c r="Z551" s="1">
        <v>4450</v>
      </c>
      <c r="AA551" s="1">
        <v>4000</v>
      </c>
      <c r="AB551" s="1">
        <v>4150</v>
      </c>
      <c r="AC551" s="1">
        <v>1</v>
      </c>
      <c r="AD551" s="1">
        <v>3</v>
      </c>
      <c r="AE551" s="1">
        <v>1</v>
      </c>
      <c r="AF551" s="1">
        <v>0</v>
      </c>
      <c r="AG551" s="1">
        <v>0</v>
      </c>
      <c r="AH551" s="1">
        <v>0</v>
      </c>
      <c r="AI551" s="30" t="str">
        <f>VLOOKUP(A551,General!B:AT,19,FALSE)</f>
        <v>Team Liquid</v>
      </c>
      <c r="AJ551" s="1">
        <f>IF(VLOOKUP(A551,General!B:AT,11,FALSE)=E551,1,0)</f>
        <v>0</v>
      </c>
      <c r="AK551" s="1">
        <f t="shared" si="50"/>
        <v>0</v>
      </c>
      <c r="AL551" s="1">
        <f t="shared" si="51"/>
        <v>1</v>
      </c>
      <c r="AM551" s="1">
        <f t="shared" si="52"/>
        <v>0</v>
      </c>
      <c r="AN551" s="1">
        <f t="shared" si="53"/>
        <v>300</v>
      </c>
      <c r="AO551" s="1">
        <f t="shared" si="48"/>
        <v>0</v>
      </c>
      <c r="AP551" s="1">
        <f t="shared" si="49"/>
        <v>0</v>
      </c>
      <c r="AQ551" s="1">
        <f>IF(IF(Y551&gt;AA551,VLOOKUP(A551,General!B:AT,11,FALSE),VLOOKUP(A551,General!B:AT,12,FALSE))=AI551,1,0)</f>
        <v>0</v>
      </c>
      <c r="AR551" s="1">
        <f>IF(VLOOKUP(A551,General!B:AT,11,FALSE)=E551,Y551-AA551,AA551-Y551)</f>
        <v>0</v>
      </c>
      <c r="AS551" s="1">
        <f>IF(IF(Z551&gt;AB551,VLOOKUP(A551,General!B:AT,11,FALSE),VLOOKUP(A551,General!B:AT,12,FALSE))=AI551,1,0)</f>
        <v>1</v>
      </c>
      <c r="AT551" s="1">
        <f>IF(VLOOKUP(A551,General!B:AT,11,FALSE)=E551,Z551-AB551,AB551-Z551)</f>
        <v>-300</v>
      </c>
    </row>
    <row r="552" spans="1:46" ht="15" customHeight="1" x14ac:dyDescent="0.2">
      <c r="A552" s="1" t="s">
        <v>344</v>
      </c>
      <c r="B552" s="1">
        <v>2</v>
      </c>
      <c r="C552" s="1">
        <v>13630</v>
      </c>
      <c r="D552" s="1">
        <v>265.81973266601602</v>
      </c>
      <c r="E552" s="1" t="s">
        <v>67</v>
      </c>
      <c r="F552" s="1" t="s">
        <v>315</v>
      </c>
      <c r="G552" s="1" t="s">
        <v>321</v>
      </c>
      <c r="H552" s="1" t="s">
        <v>320</v>
      </c>
      <c r="I552" s="1" t="s">
        <v>315</v>
      </c>
      <c r="J552" s="1" t="s">
        <v>67</v>
      </c>
      <c r="K552" s="1">
        <v>6</v>
      </c>
      <c r="L552" s="1">
        <v>3</v>
      </c>
      <c r="M552" s="1">
        <v>0</v>
      </c>
      <c r="N552" s="1">
        <v>1</v>
      </c>
      <c r="O552" s="1">
        <v>0</v>
      </c>
      <c r="P552" s="1">
        <v>0</v>
      </c>
      <c r="Q552" s="1">
        <v>1</v>
      </c>
      <c r="R552" s="1">
        <v>0</v>
      </c>
      <c r="S552" s="1">
        <v>112.4</v>
      </c>
      <c r="T552" s="1">
        <v>1001</v>
      </c>
      <c r="U552" s="1">
        <v>103</v>
      </c>
      <c r="V552" s="1">
        <v>0</v>
      </c>
      <c r="W552" s="1">
        <v>1</v>
      </c>
      <c r="X552" s="1">
        <v>1</v>
      </c>
      <c r="Y552" s="1">
        <v>7850</v>
      </c>
      <c r="Z552" s="1">
        <v>3600</v>
      </c>
      <c r="AA552" s="1">
        <v>18500</v>
      </c>
      <c r="AB552" s="1">
        <v>18400</v>
      </c>
      <c r="AC552" s="1">
        <v>3</v>
      </c>
      <c r="AD552" s="1">
        <v>4</v>
      </c>
      <c r="AE552" s="1">
        <v>7</v>
      </c>
      <c r="AF552" s="1">
        <v>0</v>
      </c>
      <c r="AG552" s="1">
        <v>2</v>
      </c>
      <c r="AH552" s="1">
        <v>0</v>
      </c>
      <c r="AI552" s="30" t="str">
        <f>VLOOKUP(A552,General!B:AT,19,FALSE)</f>
        <v>Team Liquid</v>
      </c>
      <c r="AJ552" s="1">
        <f>IF(VLOOKUP(A552,General!B:AT,11,FALSE)=E552,1,0)</f>
        <v>1</v>
      </c>
      <c r="AK552" s="1">
        <f t="shared" si="50"/>
        <v>0</v>
      </c>
      <c r="AL552" s="1">
        <f t="shared" si="51"/>
        <v>0</v>
      </c>
      <c r="AM552" s="1">
        <f t="shared" si="52"/>
        <v>-10650</v>
      </c>
      <c r="AN552" s="1">
        <f t="shared" si="53"/>
        <v>-14800</v>
      </c>
      <c r="AO552" s="1">
        <f t="shared" si="48"/>
        <v>1</v>
      </c>
      <c r="AP552" s="1">
        <f t="shared" si="49"/>
        <v>1</v>
      </c>
      <c r="AQ552" s="1">
        <f>IF(IF(Y552&gt;AA552,VLOOKUP(A552,General!B:AT,11,FALSE),VLOOKUP(A552,General!B:AT,12,FALSE))=AI552,1,0)</f>
        <v>0</v>
      </c>
      <c r="AR552" s="1">
        <f>IF(VLOOKUP(A552,General!B:AT,11,FALSE)=E552,Y552-AA552,AA552-Y552)</f>
        <v>-10650</v>
      </c>
      <c r="AS552" s="1">
        <f>IF(IF(Z552&gt;AB552,VLOOKUP(A552,General!B:AT,11,FALSE),VLOOKUP(A552,General!B:AT,12,FALSE))=AI552,1,0)</f>
        <v>0</v>
      </c>
      <c r="AT552" s="1">
        <f>IF(VLOOKUP(A552,General!B:AT,11,FALSE)=E552,Z552-AB552,AB552-Z552)</f>
        <v>-14800</v>
      </c>
    </row>
    <row r="553" spans="1:46" ht="15" customHeight="1" x14ac:dyDescent="0.2">
      <c r="A553" s="1" t="s">
        <v>344</v>
      </c>
      <c r="B553" s="1">
        <v>3</v>
      </c>
      <c r="C553" s="1">
        <v>47631</v>
      </c>
      <c r="D553" s="1">
        <v>50.948577880859403</v>
      </c>
      <c r="E553" s="1" t="s">
        <v>67</v>
      </c>
      <c r="F553" s="1" t="s">
        <v>315</v>
      </c>
      <c r="G553" s="1" t="s">
        <v>316</v>
      </c>
      <c r="H553" s="1" t="s">
        <v>320</v>
      </c>
      <c r="I553" s="1" t="s">
        <v>319</v>
      </c>
      <c r="J553" s="1" t="s">
        <v>85</v>
      </c>
      <c r="K553" s="1">
        <v>5</v>
      </c>
      <c r="L553" s="1">
        <v>1</v>
      </c>
      <c r="M553" s="1">
        <v>2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68.7</v>
      </c>
      <c r="T553" s="1">
        <v>656</v>
      </c>
      <c r="U553" s="1">
        <v>31</v>
      </c>
      <c r="V553" s="1">
        <v>0</v>
      </c>
      <c r="W553" s="1">
        <v>0</v>
      </c>
      <c r="X553" s="1">
        <v>0</v>
      </c>
      <c r="Y553" s="1">
        <v>23550</v>
      </c>
      <c r="Z553" s="1">
        <v>21450</v>
      </c>
      <c r="AA553" s="1">
        <v>13400</v>
      </c>
      <c r="AB553" s="1">
        <v>1500</v>
      </c>
      <c r="AC553" s="1">
        <v>3</v>
      </c>
      <c r="AD553" s="1">
        <v>3</v>
      </c>
      <c r="AE553" s="1">
        <v>4</v>
      </c>
      <c r="AF553" s="1">
        <v>0</v>
      </c>
      <c r="AG553" s="1">
        <v>0</v>
      </c>
      <c r="AH553" s="1">
        <v>1</v>
      </c>
      <c r="AI553" s="30" t="str">
        <f>VLOOKUP(A553,General!B:AT,19,FALSE)</f>
        <v>Team Liquid</v>
      </c>
      <c r="AJ553" s="1">
        <f>IF(VLOOKUP(A553,General!B:AT,11,FALSE)=E553,1,0)</f>
        <v>1</v>
      </c>
      <c r="AK553" s="1">
        <f t="shared" si="50"/>
        <v>1</v>
      </c>
      <c r="AL553" s="1">
        <f t="shared" si="51"/>
        <v>1</v>
      </c>
      <c r="AM553" s="1">
        <f t="shared" si="52"/>
        <v>10150</v>
      </c>
      <c r="AN553" s="1">
        <f t="shared" si="53"/>
        <v>19950</v>
      </c>
      <c r="AO553" s="1">
        <f t="shared" si="48"/>
        <v>1</v>
      </c>
      <c r="AP553" s="1">
        <f t="shared" si="49"/>
        <v>1</v>
      </c>
      <c r="AQ553" s="1">
        <f>IF(IF(Y553&gt;AA553,VLOOKUP(A553,General!B:AT,11,FALSE),VLOOKUP(A553,General!B:AT,12,FALSE))=AI553,1,0)</f>
        <v>1</v>
      </c>
      <c r="AR553" s="1">
        <f>IF(VLOOKUP(A553,General!B:AT,11,FALSE)=E553,Y553-AA553,AA553-Y553)</f>
        <v>10150</v>
      </c>
      <c r="AS553" s="1">
        <f>IF(IF(Z553&gt;AB553,VLOOKUP(A553,General!B:AT,11,FALSE),VLOOKUP(A553,General!B:AT,12,FALSE))=AI553,1,0)</f>
        <v>1</v>
      </c>
      <c r="AT553" s="1">
        <f>IF(VLOOKUP(A553,General!B:AT,11,FALSE)=E553,Z553-AB553,AB553-Z553)</f>
        <v>19950</v>
      </c>
    </row>
    <row r="554" spans="1:46" ht="15" customHeight="1" x14ac:dyDescent="0.2">
      <c r="A554" s="1" t="s">
        <v>344</v>
      </c>
      <c r="B554" s="1">
        <v>4</v>
      </c>
      <c r="C554" s="1">
        <v>54162</v>
      </c>
      <c r="D554" s="1">
        <v>137.91244506835901</v>
      </c>
      <c r="E554" s="1" t="s">
        <v>67</v>
      </c>
      <c r="F554" s="1" t="s">
        <v>315</v>
      </c>
      <c r="G554" s="1" t="s">
        <v>316</v>
      </c>
      <c r="H554" s="1" t="s">
        <v>322</v>
      </c>
      <c r="K554" s="1">
        <v>7</v>
      </c>
      <c r="L554" s="1">
        <v>3</v>
      </c>
      <c r="M554" s="1">
        <v>2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99.9</v>
      </c>
      <c r="T554" s="1">
        <v>911</v>
      </c>
      <c r="U554" s="1">
        <v>88</v>
      </c>
      <c r="V554" s="1">
        <v>0</v>
      </c>
      <c r="W554" s="1">
        <v>0</v>
      </c>
      <c r="X554" s="1">
        <v>0</v>
      </c>
      <c r="Y554" s="1">
        <v>30000</v>
      </c>
      <c r="Z554" s="1">
        <v>23750</v>
      </c>
      <c r="AA554" s="1">
        <v>21900</v>
      </c>
      <c r="AB554" s="1">
        <v>22000</v>
      </c>
      <c r="AC554" s="1">
        <v>7</v>
      </c>
      <c r="AD554" s="1">
        <v>6</v>
      </c>
      <c r="AE554" s="1">
        <v>4</v>
      </c>
      <c r="AF554" s="1">
        <v>0</v>
      </c>
      <c r="AG554" s="1">
        <v>0</v>
      </c>
      <c r="AH554" s="1">
        <v>1</v>
      </c>
      <c r="AI554" s="30" t="str">
        <f>VLOOKUP(A554,General!B:AT,19,FALSE)</f>
        <v>Team Liquid</v>
      </c>
      <c r="AJ554" s="1">
        <f>IF(VLOOKUP(A554,General!B:AT,11,FALSE)=E554,1,0)</f>
        <v>1</v>
      </c>
      <c r="AK554" s="1">
        <f t="shared" si="50"/>
        <v>1</v>
      </c>
      <c r="AL554" s="1">
        <f t="shared" si="51"/>
        <v>1</v>
      </c>
      <c r="AM554" s="1">
        <f t="shared" si="52"/>
        <v>8100</v>
      </c>
      <c r="AN554" s="1">
        <f t="shared" si="53"/>
        <v>1750</v>
      </c>
      <c r="AO554" s="1">
        <f t="shared" si="48"/>
        <v>1</v>
      </c>
      <c r="AP554" s="1">
        <f t="shared" si="49"/>
        <v>1</v>
      </c>
      <c r="AQ554" s="1">
        <f>IF(IF(Y554&gt;AA554,VLOOKUP(A554,General!B:AT,11,FALSE),VLOOKUP(A554,General!B:AT,12,FALSE))=AI554,1,0)</f>
        <v>1</v>
      </c>
      <c r="AR554" s="1">
        <f>IF(VLOOKUP(A554,General!B:AT,11,FALSE)=E554,Y554-AA554,AA554-Y554)</f>
        <v>8100</v>
      </c>
      <c r="AS554" s="1">
        <f>IF(IF(Z554&gt;AB554,VLOOKUP(A554,General!B:AT,11,FALSE),VLOOKUP(A554,General!B:AT,12,FALSE))=AI554,1,0)</f>
        <v>1</v>
      </c>
      <c r="AT554" s="1">
        <f>IF(VLOOKUP(A554,General!B:AT,11,FALSE)=E554,Z554-AB554,AB554-Z554)</f>
        <v>1750</v>
      </c>
    </row>
    <row r="555" spans="1:46" ht="15" customHeight="1" x14ac:dyDescent="0.2">
      <c r="A555" s="1" t="s">
        <v>344</v>
      </c>
      <c r="B555" s="1">
        <v>5</v>
      </c>
      <c r="C555" s="1">
        <v>71811</v>
      </c>
      <c r="D555" s="1">
        <v>68.142639160156307</v>
      </c>
      <c r="E555" s="1" t="s">
        <v>67</v>
      </c>
      <c r="F555" s="1" t="s">
        <v>315</v>
      </c>
      <c r="G555" s="1" t="s">
        <v>316</v>
      </c>
      <c r="H555" s="1" t="s">
        <v>320</v>
      </c>
      <c r="I555" s="1" t="s">
        <v>319</v>
      </c>
      <c r="J555" s="1" t="s">
        <v>85</v>
      </c>
      <c r="K555" s="1">
        <v>6</v>
      </c>
      <c r="L555" s="1">
        <v>2</v>
      </c>
      <c r="M555" s="1">
        <v>2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125.1</v>
      </c>
      <c r="T555" s="1">
        <v>1207</v>
      </c>
      <c r="U555" s="1">
        <v>44</v>
      </c>
      <c r="V555" s="1">
        <v>0</v>
      </c>
      <c r="W555" s="1">
        <v>0</v>
      </c>
      <c r="X555" s="1">
        <v>0</v>
      </c>
      <c r="Y555" s="1">
        <v>39200</v>
      </c>
      <c r="Z555" s="1">
        <v>31050</v>
      </c>
      <c r="AA555" s="1">
        <v>13000</v>
      </c>
      <c r="AB555" s="1">
        <v>4100</v>
      </c>
      <c r="AC555" s="1">
        <v>3</v>
      </c>
      <c r="AD555" s="1">
        <v>5</v>
      </c>
      <c r="AE555" s="1">
        <v>2</v>
      </c>
      <c r="AF555" s="1">
        <v>0</v>
      </c>
      <c r="AG555" s="1">
        <v>0</v>
      </c>
      <c r="AH555" s="1">
        <v>1</v>
      </c>
      <c r="AI555" s="30" t="str">
        <f>VLOOKUP(A555,General!B:AT,19,FALSE)</f>
        <v>Team Liquid</v>
      </c>
      <c r="AJ555" s="1">
        <f>IF(VLOOKUP(A555,General!B:AT,11,FALSE)=E555,1,0)</f>
        <v>1</v>
      </c>
      <c r="AK555" s="1">
        <f t="shared" si="50"/>
        <v>1</v>
      </c>
      <c r="AL555" s="1">
        <f t="shared" si="51"/>
        <v>1</v>
      </c>
      <c r="AM555" s="1">
        <f t="shared" si="52"/>
        <v>26200</v>
      </c>
      <c r="AN555" s="1">
        <f t="shared" si="53"/>
        <v>26950</v>
      </c>
      <c r="AO555" s="1">
        <f t="shared" si="48"/>
        <v>1</v>
      </c>
      <c r="AP555" s="1">
        <f t="shared" si="49"/>
        <v>1</v>
      </c>
      <c r="AQ555" s="1">
        <f>IF(IF(Y555&gt;AA555,VLOOKUP(A555,General!B:AT,11,FALSE),VLOOKUP(A555,General!B:AT,12,FALSE))=AI555,1,0)</f>
        <v>1</v>
      </c>
      <c r="AR555" s="1">
        <f>IF(VLOOKUP(A555,General!B:AT,11,FALSE)=E555,Y555-AA555,AA555-Y555)</f>
        <v>26200</v>
      </c>
      <c r="AS555" s="1">
        <f>IF(IF(Z555&gt;AB555,VLOOKUP(A555,General!B:AT,11,FALSE),VLOOKUP(A555,General!B:AT,12,FALSE))=AI555,1,0)</f>
        <v>1</v>
      </c>
      <c r="AT555" s="1">
        <f>IF(VLOOKUP(A555,General!B:AT,11,FALSE)=E555,Z555-AB555,AB555-Z555)</f>
        <v>26950</v>
      </c>
    </row>
    <row r="556" spans="1:46" ht="15" customHeight="1" x14ac:dyDescent="0.2">
      <c r="A556" s="1" t="s">
        <v>344</v>
      </c>
      <c r="B556" s="1">
        <v>6</v>
      </c>
      <c r="C556" s="1">
        <v>80541</v>
      </c>
      <c r="D556" s="1">
        <v>133.27362060546901</v>
      </c>
      <c r="E556" s="1" t="s">
        <v>85</v>
      </c>
      <c r="F556" s="1" t="s">
        <v>319</v>
      </c>
      <c r="G556" s="1" t="s">
        <v>324</v>
      </c>
      <c r="H556" s="1" t="s">
        <v>322</v>
      </c>
      <c r="K556" s="1">
        <v>7</v>
      </c>
      <c r="L556" s="1">
        <v>5</v>
      </c>
      <c r="M556" s="1">
        <v>1</v>
      </c>
      <c r="N556" s="1">
        <v>0</v>
      </c>
      <c r="O556" s="1">
        <v>0</v>
      </c>
      <c r="P556" s="1">
        <v>0</v>
      </c>
      <c r="Q556" s="1">
        <v>2</v>
      </c>
      <c r="R556" s="1">
        <v>0</v>
      </c>
      <c r="S556" s="1">
        <v>108.3</v>
      </c>
      <c r="T556" s="1">
        <v>966</v>
      </c>
      <c r="U556" s="1">
        <v>117</v>
      </c>
      <c r="V556" s="1">
        <v>0</v>
      </c>
      <c r="W556" s="1">
        <v>1</v>
      </c>
      <c r="X556" s="1">
        <v>0</v>
      </c>
      <c r="Y556" s="1">
        <v>41950</v>
      </c>
      <c r="Z556" s="1">
        <v>31950</v>
      </c>
      <c r="AA556" s="1">
        <v>23300</v>
      </c>
      <c r="AB556" s="1">
        <v>24150</v>
      </c>
      <c r="AC556" s="1">
        <v>8</v>
      </c>
      <c r="AD556" s="1">
        <v>9</v>
      </c>
      <c r="AE556" s="1">
        <v>3</v>
      </c>
      <c r="AF556" s="1">
        <v>0</v>
      </c>
      <c r="AG556" s="1">
        <v>0</v>
      </c>
      <c r="AH556" s="1">
        <v>4</v>
      </c>
      <c r="AI556" s="30" t="str">
        <f>VLOOKUP(A556,General!B:AT,19,FALSE)</f>
        <v>Team Liquid</v>
      </c>
      <c r="AJ556" s="1">
        <f>IF(VLOOKUP(A556,General!B:AT,11,FALSE)=E556,1,0)</f>
        <v>0</v>
      </c>
      <c r="AK556" s="1">
        <f t="shared" si="50"/>
        <v>1</v>
      </c>
      <c r="AL556" s="1">
        <f t="shared" si="51"/>
        <v>1</v>
      </c>
      <c r="AM556" s="1">
        <f t="shared" si="52"/>
        <v>18650</v>
      </c>
      <c r="AN556" s="1">
        <f t="shared" si="53"/>
        <v>7800</v>
      </c>
      <c r="AO556" s="1">
        <f t="shared" si="48"/>
        <v>0</v>
      </c>
      <c r="AP556" s="1">
        <f t="shared" si="49"/>
        <v>0</v>
      </c>
      <c r="AQ556" s="1">
        <f>IF(IF(Y556&gt;AA556,VLOOKUP(A556,General!B:AT,11,FALSE),VLOOKUP(A556,General!B:AT,12,FALSE))=AI556,1,0)</f>
        <v>1</v>
      </c>
      <c r="AR556" s="1">
        <f>IF(VLOOKUP(A556,General!B:AT,11,FALSE)=E556,Y556-AA556,AA556-Y556)</f>
        <v>-18650</v>
      </c>
      <c r="AS556" s="1">
        <f>IF(IF(Z556&gt;AB556,VLOOKUP(A556,General!B:AT,11,FALSE),VLOOKUP(A556,General!B:AT,12,FALSE))=AI556,1,0)</f>
        <v>1</v>
      </c>
      <c r="AT556" s="1">
        <f>IF(VLOOKUP(A556,General!B:AT,11,FALSE)=E556,Z556-AB556,AB556-Z556)</f>
        <v>-7800</v>
      </c>
    </row>
    <row r="557" spans="1:46" ht="15" customHeight="1" x14ac:dyDescent="0.2">
      <c r="A557" s="1" t="s">
        <v>344</v>
      </c>
      <c r="B557" s="1">
        <v>7</v>
      </c>
      <c r="C557" s="1">
        <v>97597</v>
      </c>
      <c r="D557" s="1">
        <v>85.86083984375</v>
      </c>
      <c r="E557" s="1" t="s">
        <v>67</v>
      </c>
      <c r="F557" s="1" t="s">
        <v>315</v>
      </c>
      <c r="G557" s="1" t="s">
        <v>316</v>
      </c>
      <c r="H557" s="1" t="s">
        <v>322</v>
      </c>
      <c r="K557" s="1">
        <v>6</v>
      </c>
      <c r="L557" s="1">
        <v>2</v>
      </c>
      <c r="M557" s="1">
        <v>2</v>
      </c>
      <c r="N557" s="1">
        <v>0</v>
      </c>
      <c r="O557" s="1">
        <v>0</v>
      </c>
      <c r="P557" s="1">
        <v>0</v>
      </c>
      <c r="Q557" s="1">
        <v>1</v>
      </c>
      <c r="R557" s="1">
        <v>0</v>
      </c>
      <c r="S557" s="1">
        <v>126.2</v>
      </c>
      <c r="T557" s="1">
        <v>1145</v>
      </c>
      <c r="U557" s="1">
        <v>117</v>
      </c>
      <c r="V557" s="1">
        <v>0</v>
      </c>
      <c r="W557" s="1">
        <v>0</v>
      </c>
      <c r="X557" s="1">
        <v>0</v>
      </c>
      <c r="Y557" s="1">
        <v>40850</v>
      </c>
      <c r="Z557" s="1">
        <v>31500</v>
      </c>
      <c r="AA557" s="1">
        <v>18200</v>
      </c>
      <c r="AB557" s="1">
        <v>26550</v>
      </c>
      <c r="AC557" s="1">
        <v>8</v>
      </c>
      <c r="AD557" s="1">
        <v>3</v>
      </c>
      <c r="AE557" s="1">
        <v>3</v>
      </c>
      <c r="AF557" s="1">
        <v>0</v>
      </c>
      <c r="AG557" s="1">
        <v>0</v>
      </c>
      <c r="AH557" s="1">
        <v>1</v>
      </c>
      <c r="AI557" s="30" t="str">
        <f>VLOOKUP(A557,General!B:AT,19,FALSE)</f>
        <v>Team Liquid</v>
      </c>
      <c r="AJ557" s="1">
        <f>IF(VLOOKUP(A557,General!B:AT,11,FALSE)=E557,1,0)</f>
        <v>1</v>
      </c>
      <c r="AK557" s="1">
        <f t="shared" si="50"/>
        <v>1</v>
      </c>
      <c r="AL557" s="1">
        <f t="shared" si="51"/>
        <v>1</v>
      </c>
      <c r="AM557" s="1">
        <f t="shared" si="52"/>
        <v>22650</v>
      </c>
      <c r="AN557" s="1">
        <f t="shared" si="53"/>
        <v>4950</v>
      </c>
      <c r="AO557" s="1">
        <f t="shared" si="48"/>
        <v>1</v>
      </c>
      <c r="AP557" s="1">
        <f t="shared" si="49"/>
        <v>1</v>
      </c>
      <c r="AQ557" s="1">
        <f>IF(IF(Y557&gt;AA557,VLOOKUP(A557,General!B:AT,11,FALSE),VLOOKUP(A557,General!B:AT,12,FALSE))=AI557,1,0)</f>
        <v>1</v>
      </c>
      <c r="AR557" s="1">
        <f>IF(VLOOKUP(A557,General!B:AT,11,FALSE)=E557,Y557-AA557,AA557-Y557)</f>
        <v>22650</v>
      </c>
      <c r="AS557" s="1">
        <f>IF(IF(Z557&gt;AB557,VLOOKUP(A557,General!B:AT,11,FALSE),VLOOKUP(A557,General!B:AT,12,FALSE))=AI557,1,0)</f>
        <v>1</v>
      </c>
      <c r="AT557" s="1">
        <f>IF(VLOOKUP(A557,General!B:AT,11,FALSE)=E557,Z557-AB557,AB557-Z557)</f>
        <v>4950</v>
      </c>
    </row>
    <row r="558" spans="1:46" ht="15" customHeight="1" x14ac:dyDescent="0.2">
      <c r="A558" s="1" t="s">
        <v>344</v>
      </c>
      <c r="B558" s="1">
        <v>8</v>
      </c>
      <c r="C558" s="1">
        <v>108592</v>
      </c>
      <c r="D558" s="1">
        <v>94.903747558593807</v>
      </c>
      <c r="E558" s="1" t="s">
        <v>67</v>
      </c>
      <c r="F558" s="1" t="s">
        <v>315</v>
      </c>
      <c r="G558" s="1" t="s">
        <v>316</v>
      </c>
      <c r="H558" s="1" t="s">
        <v>320</v>
      </c>
      <c r="I558" s="1" t="s">
        <v>319</v>
      </c>
      <c r="J558" s="1" t="s">
        <v>85</v>
      </c>
      <c r="K558" s="1">
        <v>5</v>
      </c>
      <c r="L558" s="1">
        <v>3</v>
      </c>
      <c r="M558" s="1">
        <v>1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123.1</v>
      </c>
      <c r="T558" s="1">
        <v>1202</v>
      </c>
      <c r="U558" s="1">
        <v>28</v>
      </c>
      <c r="V558" s="1">
        <v>0</v>
      </c>
      <c r="W558" s="1">
        <v>0</v>
      </c>
      <c r="X558" s="1">
        <v>0</v>
      </c>
      <c r="Y558" s="1">
        <v>27700</v>
      </c>
      <c r="Z558" s="1">
        <v>32200</v>
      </c>
      <c r="AA558" s="1">
        <v>12800</v>
      </c>
      <c r="AB558" s="1">
        <v>1300</v>
      </c>
      <c r="AC558" s="1">
        <v>5</v>
      </c>
      <c r="AD558" s="1">
        <v>3</v>
      </c>
      <c r="AE558" s="1">
        <v>4</v>
      </c>
      <c r="AF558" s="1">
        <v>0</v>
      </c>
      <c r="AG558" s="1">
        <v>0</v>
      </c>
      <c r="AH558" s="1">
        <v>2</v>
      </c>
      <c r="AI558" s="30" t="str">
        <f>VLOOKUP(A558,General!B:AT,19,FALSE)</f>
        <v>Team Liquid</v>
      </c>
      <c r="AJ558" s="1">
        <f>IF(VLOOKUP(A558,General!B:AT,11,FALSE)=E558,1,0)</f>
        <v>1</v>
      </c>
      <c r="AK558" s="1">
        <f t="shared" si="50"/>
        <v>1</v>
      </c>
      <c r="AL558" s="1">
        <f t="shared" si="51"/>
        <v>1</v>
      </c>
      <c r="AM558" s="1">
        <f t="shared" si="52"/>
        <v>14900</v>
      </c>
      <c r="AN558" s="1">
        <f t="shared" si="53"/>
        <v>30900</v>
      </c>
      <c r="AO558" s="1">
        <f t="shared" si="48"/>
        <v>1</v>
      </c>
      <c r="AP558" s="1">
        <f t="shared" si="49"/>
        <v>1</v>
      </c>
      <c r="AQ558" s="1">
        <f>IF(IF(Y558&gt;AA558,VLOOKUP(A558,General!B:AT,11,FALSE),VLOOKUP(A558,General!B:AT,12,FALSE))=AI558,1,0)</f>
        <v>1</v>
      </c>
      <c r="AR558" s="1">
        <f>IF(VLOOKUP(A558,General!B:AT,11,FALSE)=E558,Y558-AA558,AA558-Y558)</f>
        <v>14900</v>
      </c>
      <c r="AS558" s="1">
        <f>IF(IF(Z558&gt;AB558,VLOOKUP(A558,General!B:AT,11,FALSE),VLOOKUP(A558,General!B:AT,12,FALSE))=AI558,1,0)</f>
        <v>1</v>
      </c>
      <c r="AT558" s="1">
        <f>IF(VLOOKUP(A558,General!B:AT,11,FALSE)=E558,Z558-AB558,AB558-Z558)</f>
        <v>30900</v>
      </c>
    </row>
    <row r="559" spans="1:46" ht="15" customHeight="1" x14ac:dyDescent="0.2">
      <c r="A559" s="1" t="s">
        <v>344</v>
      </c>
      <c r="B559" s="1">
        <v>9</v>
      </c>
      <c r="C559" s="1">
        <v>120741</v>
      </c>
      <c r="D559" s="1">
        <v>148.35559082031301</v>
      </c>
      <c r="E559" s="1" t="s">
        <v>67</v>
      </c>
      <c r="F559" s="1" t="s">
        <v>315</v>
      </c>
      <c r="G559" s="1" t="s">
        <v>321</v>
      </c>
      <c r="H559" s="1" t="s">
        <v>322</v>
      </c>
      <c r="K559" s="1">
        <v>8</v>
      </c>
      <c r="L559" s="1">
        <v>4</v>
      </c>
      <c r="M559" s="1">
        <v>2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175.9</v>
      </c>
      <c r="T559" s="1">
        <v>1681</v>
      </c>
      <c r="U559" s="1">
        <v>78</v>
      </c>
      <c r="V559" s="1">
        <v>0</v>
      </c>
      <c r="W559" s="1">
        <v>1</v>
      </c>
      <c r="X559" s="1">
        <v>1</v>
      </c>
      <c r="Y559" s="1">
        <v>36700</v>
      </c>
      <c r="Z559" s="1">
        <v>33500</v>
      </c>
      <c r="AA559" s="1">
        <v>21400</v>
      </c>
      <c r="AB559" s="1">
        <v>21100</v>
      </c>
      <c r="AC559" s="1">
        <v>7</v>
      </c>
      <c r="AD559" s="1">
        <v>8</v>
      </c>
      <c r="AE559" s="1">
        <v>6</v>
      </c>
      <c r="AF559" s="1">
        <v>0</v>
      </c>
      <c r="AG559" s="1">
        <v>1</v>
      </c>
      <c r="AH559" s="1">
        <v>4</v>
      </c>
      <c r="AI559" s="30" t="str">
        <f>VLOOKUP(A559,General!B:AT,19,FALSE)</f>
        <v>Team Liquid</v>
      </c>
      <c r="AJ559" s="1">
        <f>IF(VLOOKUP(A559,General!B:AT,11,FALSE)=E559,1,0)</f>
        <v>1</v>
      </c>
      <c r="AK559" s="1">
        <f t="shared" si="50"/>
        <v>1</v>
      </c>
      <c r="AL559" s="1">
        <f t="shared" si="51"/>
        <v>1</v>
      </c>
      <c r="AM559" s="1">
        <f t="shared" si="52"/>
        <v>15300</v>
      </c>
      <c r="AN559" s="1">
        <f t="shared" si="53"/>
        <v>12400</v>
      </c>
      <c r="AO559" s="1">
        <f t="shared" si="48"/>
        <v>1</v>
      </c>
      <c r="AP559" s="1">
        <f t="shared" si="49"/>
        <v>1</v>
      </c>
      <c r="AQ559" s="1">
        <f>IF(IF(Y559&gt;AA559,VLOOKUP(A559,General!B:AT,11,FALSE),VLOOKUP(A559,General!B:AT,12,FALSE))=AI559,1,0)</f>
        <v>1</v>
      </c>
      <c r="AR559" s="1">
        <f>IF(VLOOKUP(A559,General!B:AT,11,FALSE)=E559,Y559-AA559,AA559-Y559)</f>
        <v>15300</v>
      </c>
      <c r="AS559" s="1">
        <f>IF(IF(Z559&gt;AB559,VLOOKUP(A559,General!B:AT,11,FALSE),VLOOKUP(A559,General!B:AT,12,FALSE))=AI559,1,0)</f>
        <v>1</v>
      </c>
      <c r="AT559" s="1">
        <f>IF(VLOOKUP(A559,General!B:AT,11,FALSE)=E559,Z559-AB559,AB559-Z559)</f>
        <v>12400</v>
      </c>
    </row>
    <row r="560" spans="1:46" ht="15" customHeight="1" x14ac:dyDescent="0.2">
      <c r="A560" s="1" t="s">
        <v>344</v>
      </c>
      <c r="B560" s="1">
        <v>10</v>
      </c>
      <c r="C560" s="1">
        <v>139724</v>
      </c>
      <c r="D560" s="1">
        <v>92.9481201171875</v>
      </c>
      <c r="E560" s="1" t="s">
        <v>67</v>
      </c>
      <c r="F560" s="1" t="s">
        <v>315</v>
      </c>
      <c r="G560" s="1" t="s">
        <v>321</v>
      </c>
      <c r="H560" s="1" t="s">
        <v>320</v>
      </c>
      <c r="I560" s="1" t="s">
        <v>319</v>
      </c>
      <c r="J560" s="1" t="s">
        <v>85</v>
      </c>
      <c r="K560" s="1">
        <v>8</v>
      </c>
      <c r="L560" s="1">
        <v>5</v>
      </c>
      <c r="M560" s="1">
        <v>0</v>
      </c>
      <c r="N560" s="1">
        <v>1</v>
      </c>
      <c r="O560" s="1">
        <v>0</v>
      </c>
      <c r="P560" s="1">
        <v>0</v>
      </c>
      <c r="Q560" s="1">
        <v>4</v>
      </c>
      <c r="R560" s="1">
        <v>0</v>
      </c>
      <c r="S560" s="1">
        <v>131.6</v>
      </c>
      <c r="T560" s="1">
        <v>1233</v>
      </c>
      <c r="U560" s="1">
        <v>83</v>
      </c>
      <c r="V560" s="1">
        <v>0</v>
      </c>
      <c r="W560" s="1">
        <v>1</v>
      </c>
      <c r="X560" s="1">
        <v>1</v>
      </c>
      <c r="Y560" s="1">
        <v>49800</v>
      </c>
      <c r="Z560" s="1">
        <v>33350</v>
      </c>
      <c r="AA560" s="1">
        <v>18100</v>
      </c>
      <c r="AB560" s="1">
        <v>5450</v>
      </c>
      <c r="AC560" s="1">
        <v>4</v>
      </c>
      <c r="AD560" s="1">
        <v>6</v>
      </c>
      <c r="AE560" s="1">
        <v>4</v>
      </c>
      <c r="AF560" s="1">
        <v>0</v>
      </c>
      <c r="AG560" s="1">
        <v>0</v>
      </c>
      <c r="AH560" s="1">
        <v>4</v>
      </c>
      <c r="AI560" s="30" t="str">
        <f>VLOOKUP(A560,General!B:AT,19,FALSE)</f>
        <v>Team Liquid</v>
      </c>
      <c r="AJ560" s="1">
        <f>IF(VLOOKUP(A560,General!B:AT,11,FALSE)=E560,1,0)</f>
        <v>1</v>
      </c>
      <c r="AK560" s="1">
        <f t="shared" si="50"/>
        <v>1</v>
      </c>
      <c r="AL560" s="1">
        <f t="shared" si="51"/>
        <v>1</v>
      </c>
      <c r="AM560" s="1">
        <f t="shared" si="52"/>
        <v>31700</v>
      </c>
      <c r="AN560" s="1">
        <f t="shared" si="53"/>
        <v>27900</v>
      </c>
      <c r="AO560" s="1">
        <f t="shared" si="48"/>
        <v>1</v>
      </c>
      <c r="AP560" s="1">
        <f t="shared" si="49"/>
        <v>1</v>
      </c>
      <c r="AQ560" s="1">
        <f>IF(IF(Y560&gt;AA560,VLOOKUP(A560,General!B:AT,11,FALSE),VLOOKUP(A560,General!B:AT,12,FALSE))=AI560,1,0)</f>
        <v>1</v>
      </c>
      <c r="AR560" s="1">
        <f>IF(VLOOKUP(A560,General!B:AT,11,FALSE)=E560,Y560-AA560,AA560-Y560)</f>
        <v>31700</v>
      </c>
      <c r="AS560" s="1">
        <f>IF(IF(Z560&gt;AB560,VLOOKUP(A560,General!B:AT,11,FALSE),VLOOKUP(A560,General!B:AT,12,FALSE))=AI560,1,0)</f>
        <v>1</v>
      </c>
      <c r="AT560" s="1">
        <f>IF(VLOOKUP(A560,General!B:AT,11,FALSE)=E560,Z560-AB560,AB560-Z560)</f>
        <v>27900</v>
      </c>
    </row>
    <row r="561" spans="1:46" ht="15" customHeight="1" x14ac:dyDescent="0.2">
      <c r="A561" s="1" t="s">
        <v>344</v>
      </c>
      <c r="B561" s="1">
        <v>11</v>
      </c>
      <c r="C561" s="1">
        <v>151626</v>
      </c>
      <c r="D561" s="1">
        <v>159.47155761718801</v>
      </c>
      <c r="E561" s="1" t="s">
        <v>85</v>
      </c>
      <c r="F561" s="1" t="s">
        <v>319</v>
      </c>
      <c r="G561" s="1" t="s">
        <v>324</v>
      </c>
      <c r="H561" s="1" t="s">
        <v>322</v>
      </c>
      <c r="K561" s="1">
        <v>3</v>
      </c>
      <c r="L561" s="1">
        <v>1</v>
      </c>
      <c r="M561" s="1">
        <v>1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72.2</v>
      </c>
      <c r="T561" s="1">
        <v>633</v>
      </c>
      <c r="U561" s="1">
        <v>76</v>
      </c>
      <c r="V561" s="1">
        <v>1</v>
      </c>
      <c r="W561" s="1">
        <v>1</v>
      </c>
      <c r="X561" s="1">
        <v>0</v>
      </c>
      <c r="Y561" s="1">
        <v>47400</v>
      </c>
      <c r="Z561" s="1">
        <v>34050</v>
      </c>
      <c r="AA561" s="1">
        <v>31650</v>
      </c>
      <c r="AB561" s="1">
        <v>26850</v>
      </c>
      <c r="AC561" s="1">
        <v>10</v>
      </c>
      <c r="AD561" s="1">
        <v>8</v>
      </c>
      <c r="AE561" s="1">
        <v>5</v>
      </c>
      <c r="AF561" s="1">
        <v>0</v>
      </c>
      <c r="AG561" s="1">
        <v>3</v>
      </c>
      <c r="AH561" s="1">
        <v>2</v>
      </c>
      <c r="AI561" s="30" t="str">
        <f>VLOOKUP(A561,General!B:AT,19,FALSE)</f>
        <v>Team Liquid</v>
      </c>
      <c r="AJ561" s="1">
        <f>IF(VLOOKUP(A561,General!B:AT,11,FALSE)=E561,1,0)</f>
        <v>0</v>
      </c>
      <c r="AK561" s="1">
        <f t="shared" si="50"/>
        <v>1</v>
      </c>
      <c r="AL561" s="1">
        <f t="shared" si="51"/>
        <v>1</v>
      </c>
      <c r="AM561" s="1">
        <f t="shared" si="52"/>
        <v>15750</v>
      </c>
      <c r="AN561" s="1">
        <f t="shared" si="53"/>
        <v>7200</v>
      </c>
      <c r="AO561" s="1">
        <f t="shared" si="48"/>
        <v>0</v>
      </c>
      <c r="AP561" s="1">
        <f t="shared" si="49"/>
        <v>0</v>
      </c>
      <c r="AQ561" s="1">
        <f>IF(IF(Y561&gt;AA561,VLOOKUP(A561,General!B:AT,11,FALSE),VLOOKUP(A561,General!B:AT,12,FALSE))=AI561,1,0)</f>
        <v>1</v>
      </c>
      <c r="AR561" s="1">
        <f>IF(VLOOKUP(A561,General!B:AT,11,FALSE)=E561,Y561-AA561,AA561-Y561)</f>
        <v>-15750</v>
      </c>
      <c r="AS561" s="1">
        <f>IF(IF(Z561&gt;AB561,VLOOKUP(A561,General!B:AT,11,FALSE),VLOOKUP(A561,General!B:AT,12,FALSE))=AI561,1,0)</f>
        <v>1</v>
      </c>
      <c r="AT561" s="1">
        <f>IF(VLOOKUP(A561,General!B:AT,11,FALSE)=E561,Z561-AB561,AB561-Z561)</f>
        <v>-7200</v>
      </c>
    </row>
    <row r="562" spans="1:46" ht="15" customHeight="1" x14ac:dyDescent="0.2">
      <c r="A562" s="1" t="s">
        <v>344</v>
      </c>
      <c r="B562" s="1">
        <v>12</v>
      </c>
      <c r="C562" s="1">
        <v>172034</v>
      </c>
      <c r="D562" s="1">
        <v>135.643798828125</v>
      </c>
      <c r="E562" s="1" t="s">
        <v>85</v>
      </c>
      <c r="F562" s="1" t="s">
        <v>319</v>
      </c>
      <c r="G562" s="1" t="s">
        <v>324</v>
      </c>
      <c r="H562" s="1" t="s">
        <v>322</v>
      </c>
      <c r="K562" s="1">
        <v>9</v>
      </c>
      <c r="L562" s="1">
        <v>3</v>
      </c>
      <c r="M562" s="1">
        <v>3</v>
      </c>
      <c r="N562" s="1">
        <v>0</v>
      </c>
      <c r="O562" s="1">
        <v>0</v>
      </c>
      <c r="P562" s="1">
        <v>0</v>
      </c>
      <c r="Q562" s="1">
        <v>3</v>
      </c>
      <c r="R562" s="1">
        <v>0</v>
      </c>
      <c r="S562" s="1">
        <v>153.1</v>
      </c>
      <c r="T562" s="1">
        <v>1398</v>
      </c>
      <c r="U562" s="1">
        <v>133</v>
      </c>
      <c r="V562" s="1">
        <v>0</v>
      </c>
      <c r="W562" s="1">
        <v>1</v>
      </c>
      <c r="X562" s="1">
        <v>0</v>
      </c>
      <c r="Y562" s="1">
        <v>32300</v>
      </c>
      <c r="Z562" s="1">
        <v>27950</v>
      </c>
      <c r="AA562" s="1">
        <v>24300</v>
      </c>
      <c r="AB562" s="1">
        <v>27050</v>
      </c>
      <c r="AC562" s="1">
        <v>11</v>
      </c>
      <c r="AD562" s="1">
        <v>8</v>
      </c>
      <c r="AE562" s="1">
        <v>5</v>
      </c>
      <c r="AF562" s="1">
        <v>0</v>
      </c>
      <c r="AG562" s="1">
        <v>1</v>
      </c>
      <c r="AH562" s="1">
        <v>3</v>
      </c>
      <c r="AI562" s="30" t="str">
        <f>VLOOKUP(A562,General!B:AT,19,FALSE)</f>
        <v>Team Liquid</v>
      </c>
      <c r="AJ562" s="1">
        <f>IF(VLOOKUP(A562,General!B:AT,11,FALSE)=E562,1,0)</f>
        <v>0</v>
      </c>
      <c r="AK562" s="1">
        <f t="shared" si="50"/>
        <v>1</v>
      </c>
      <c r="AL562" s="1">
        <f t="shared" si="51"/>
        <v>1</v>
      </c>
      <c r="AM562" s="1">
        <f t="shared" si="52"/>
        <v>8000</v>
      </c>
      <c r="AN562" s="1">
        <f t="shared" si="53"/>
        <v>900</v>
      </c>
      <c r="AO562" s="1">
        <f t="shared" si="48"/>
        <v>0</v>
      </c>
      <c r="AP562" s="1">
        <f t="shared" si="49"/>
        <v>0</v>
      </c>
      <c r="AQ562" s="1">
        <f>IF(IF(Y562&gt;AA562,VLOOKUP(A562,General!B:AT,11,FALSE),VLOOKUP(A562,General!B:AT,12,FALSE))=AI562,1,0)</f>
        <v>1</v>
      </c>
      <c r="AR562" s="1">
        <f>IF(VLOOKUP(A562,General!B:AT,11,FALSE)=E562,Y562-AA562,AA562-Y562)</f>
        <v>-8000</v>
      </c>
      <c r="AS562" s="1">
        <f>IF(IF(Z562&gt;AB562,VLOOKUP(A562,General!B:AT,11,FALSE),VLOOKUP(A562,General!B:AT,12,FALSE))=AI562,1,0)</f>
        <v>1</v>
      </c>
      <c r="AT562" s="1">
        <f>IF(VLOOKUP(A562,General!B:AT,11,FALSE)=E562,Z562-AB562,AB562-Z562)</f>
        <v>-900</v>
      </c>
    </row>
    <row r="563" spans="1:46" ht="15" customHeight="1" x14ac:dyDescent="0.2">
      <c r="A563" s="1" t="s">
        <v>344</v>
      </c>
      <c r="B563" s="1">
        <v>13</v>
      </c>
      <c r="C563" s="1">
        <v>189396</v>
      </c>
      <c r="D563" s="1">
        <v>117.495483398438</v>
      </c>
      <c r="E563" s="1" t="s">
        <v>67</v>
      </c>
      <c r="F563" s="1" t="s">
        <v>315</v>
      </c>
      <c r="G563" s="1" t="s">
        <v>316</v>
      </c>
      <c r="H563" s="1" t="s">
        <v>322</v>
      </c>
      <c r="K563" s="1">
        <v>7</v>
      </c>
      <c r="L563" s="1">
        <v>2</v>
      </c>
      <c r="M563" s="1">
        <v>1</v>
      </c>
      <c r="N563" s="1">
        <v>1</v>
      </c>
      <c r="O563" s="1">
        <v>0</v>
      </c>
      <c r="P563" s="1">
        <v>0</v>
      </c>
      <c r="Q563" s="1">
        <v>2</v>
      </c>
      <c r="R563" s="1">
        <v>0</v>
      </c>
      <c r="S563" s="1">
        <v>94.6</v>
      </c>
      <c r="T563" s="1">
        <v>891</v>
      </c>
      <c r="U563" s="1">
        <v>55</v>
      </c>
      <c r="V563" s="1">
        <v>0</v>
      </c>
      <c r="W563" s="1">
        <v>0</v>
      </c>
      <c r="X563" s="1">
        <v>0</v>
      </c>
      <c r="Y563" s="1">
        <v>22550</v>
      </c>
      <c r="Z563" s="1">
        <v>23250</v>
      </c>
      <c r="AA563" s="1">
        <v>37150</v>
      </c>
      <c r="AB563" s="1">
        <v>27250</v>
      </c>
      <c r="AC563" s="1">
        <v>8</v>
      </c>
      <c r="AD563" s="1">
        <v>8</v>
      </c>
      <c r="AE563" s="1">
        <v>3</v>
      </c>
      <c r="AF563" s="1">
        <v>0</v>
      </c>
      <c r="AG563" s="1">
        <v>4</v>
      </c>
      <c r="AH563" s="1">
        <v>0</v>
      </c>
      <c r="AI563" s="30" t="str">
        <f>VLOOKUP(A563,General!B:AT,19,FALSE)</f>
        <v>Team Liquid</v>
      </c>
      <c r="AJ563" s="1">
        <f>IF(VLOOKUP(A563,General!B:AT,11,FALSE)=E563,1,0)</f>
        <v>1</v>
      </c>
      <c r="AK563" s="1">
        <f t="shared" si="50"/>
        <v>0</v>
      </c>
      <c r="AL563" s="1">
        <f t="shared" si="51"/>
        <v>0</v>
      </c>
      <c r="AM563" s="1">
        <f t="shared" si="52"/>
        <v>-14600</v>
      </c>
      <c r="AN563" s="1">
        <f t="shared" si="53"/>
        <v>-4000</v>
      </c>
      <c r="AO563" s="1">
        <f t="shared" si="48"/>
        <v>1</v>
      </c>
      <c r="AP563" s="1">
        <f t="shared" si="49"/>
        <v>1</v>
      </c>
      <c r="AQ563" s="1">
        <f>IF(IF(Y563&gt;AA563,VLOOKUP(A563,General!B:AT,11,FALSE),VLOOKUP(A563,General!B:AT,12,FALSE))=AI563,1,0)</f>
        <v>0</v>
      </c>
      <c r="AR563" s="1">
        <f>IF(VLOOKUP(A563,General!B:AT,11,FALSE)=E563,Y563-AA563,AA563-Y563)</f>
        <v>-14600</v>
      </c>
      <c r="AS563" s="1">
        <f>IF(IF(Z563&gt;AB563,VLOOKUP(A563,General!B:AT,11,FALSE),VLOOKUP(A563,General!B:AT,12,FALSE))=AI563,1,0)</f>
        <v>0</v>
      </c>
      <c r="AT563" s="1">
        <f>IF(VLOOKUP(A563,General!B:AT,11,FALSE)=E563,Z563-AB563,AB563-Z563)</f>
        <v>-4000</v>
      </c>
    </row>
    <row r="564" spans="1:46" ht="15" customHeight="1" x14ac:dyDescent="0.2">
      <c r="A564" s="1" t="s">
        <v>344</v>
      </c>
      <c r="B564" s="1">
        <v>14</v>
      </c>
      <c r="C564" s="1">
        <v>204440</v>
      </c>
      <c r="D564" s="1">
        <v>135.573486328125</v>
      </c>
      <c r="E564" s="1" t="s">
        <v>85</v>
      </c>
      <c r="F564" s="1" t="s">
        <v>319</v>
      </c>
      <c r="G564" s="1" t="s">
        <v>324</v>
      </c>
      <c r="H564" s="1" t="s">
        <v>322</v>
      </c>
      <c r="K564" s="1">
        <v>5</v>
      </c>
      <c r="L564" s="1">
        <v>3</v>
      </c>
      <c r="M564" s="1">
        <v>1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99.5</v>
      </c>
      <c r="T564" s="1">
        <v>845</v>
      </c>
      <c r="U564" s="1">
        <v>57</v>
      </c>
      <c r="V564" s="1">
        <v>1</v>
      </c>
      <c r="W564" s="1">
        <v>1</v>
      </c>
      <c r="X564" s="1">
        <v>0</v>
      </c>
      <c r="Y564" s="1">
        <v>18850</v>
      </c>
      <c r="Z564" s="1">
        <v>27800</v>
      </c>
      <c r="AA564" s="1">
        <v>24950</v>
      </c>
      <c r="AB564" s="1">
        <v>22500</v>
      </c>
      <c r="AC564" s="1">
        <v>9</v>
      </c>
      <c r="AD564" s="1">
        <v>7</v>
      </c>
      <c r="AE564" s="1">
        <v>3</v>
      </c>
      <c r="AF564" s="1">
        <v>0</v>
      </c>
      <c r="AG564" s="1">
        <v>0</v>
      </c>
      <c r="AH564" s="1">
        <v>2</v>
      </c>
      <c r="AI564" s="30" t="str">
        <f>VLOOKUP(A564,General!B:AT,19,FALSE)</f>
        <v>Team Liquid</v>
      </c>
      <c r="AJ564" s="1">
        <f>IF(VLOOKUP(A564,General!B:AT,11,FALSE)=E564,1,0)</f>
        <v>0</v>
      </c>
      <c r="AK564" s="1">
        <f t="shared" si="50"/>
        <v>0</v>
      </c>
      <c r="AL564" s="1">
        <f t="shared" si="51"/>
        <v>1</v>
      </c>
      <c r="AM564" s="1">
        <f t="shared" si="52"/>
        <v>-6100</v>
      </c>
      <c r="AN564" s="1">
        <f t="shared" si="53"/>
        <v>5300</v>
      </c>
      <c r="AO564" s="1">
        <f t="shared" si="48"/>
        <v>0</v>
      </c>
      <c r="AP564" s="1">
        <f t="shared" si="49"/>
        <v>0</v>
      </c>
      <c r="AQ564" s="1">
        <f>IF(IF(Y564&gt;AA564,VLOOKUP(A564,General!B:AT,11,FALSE),VLOOKUP(A564,General!B:AT,12,FALSE))=AI564,1,0)</f>
        <v>0</v>
      </c>
      <c r="AR564" s="1">
        <f>IF(VLOOKUP(A564,General!B:AT,11,FALSE)=E564,Y564-AA564,AA564-Y564)</f>
        <v>6100</v>
      </c>
      <c r="AS564" s="1">
        <f>IF(IF(Z564&gt;AB564,VLOOKUP(A564,General!B:AT,11,FALSE),VLOOKUP(A564,General!B:AT,12,FALSE))=AI564,1,0)</f>
        <v>1</v>
      </c>
      <c r="AT564" s="1">
        <f>IF(VLOOKUP(A564,General!B:AT,11,FALSE)=E564,Z564-AB564,AB564-Z564)</f>
        <v>-5300</v>
      </c>
    </row>
    <row r="565" spans="1:46" ht="15" customHeight="1" x14ac:dyDescent="0.2">
      <c r="A565" s="1" t="s">
        <v>344</v>
      </c>
      <c r="B565" s="1">
        <v>15</v>
      </c>
      <c r="C565" s="1">
        <v>221793</v>
      </c>
      <c r="D565" s="1">
        <v>225.666259765625</v>
      </c>
      <c r="E565" s="1" t="s">
        <v>85</v>
      </c>
      <c r="F565" s="1" t="s">
        <v>319</v>
      </c>
      <c r="G565" s="1" t="s">
        <v>324</v>
      </c>
      <c r="H565" s="1" t="s">
        <v>322</v>
      </c>
      <c r="K565" s="1">
        <v>7</v>
      </c>
      <c r="L565" s="1">
        <v>3</v>
      </c>
      <c r="M565" s="1">
        <v>0</v>
      </c>
      <c r="N565" s="1">
        <v>0</v>
      </c>
      <c r="O565" s="1">
        <v>1</v>
      </c>
      <c r="P565" s="1">
        <v>0</v>
      </c>
      <c r="Q565" s="1">
        <v>2</v>
      </c>
      <c r="R565" s="1">
        <v>0</v>
      </c>
      <c r="S565" s="1">
        <v>174.1</v>
      </c>
      <c r="T565" s="1">
        <v>902</v>
      </c>
      <c r="U565" s="1">
        <v>102</v>
      </c>
      <c r="V565" s="1">
        <v>1</v>
      </c>
      <c r="W565" s="1">
        <v>1</v>
      </c>
      <c r="X565" s="1">
        <v>0</v>
      </c>
      <c r="Y565" s="1">
        <v>11450</v>
      </c>
      <c r="Z565" s="1">
        <v>21250</v>
      </c>
      <c r="AA565" s="1">
        <v>21050</v>
      </c>
      <c r="AB565" s="1">
        <v>28250</v>
      </c>
      <c r="AC565" s="1">
        <v>8</v>
      </c>
      <c r="AD565" s="1">
        <v>6</v>
      </c>
      <c r="AE565" s="1">
        <v>2</v>
      </c>
      <c r="AF565" s="1">
        <v>0</v>
      </c>
      <c r="AG565" s="1">
        <v>4</v>
      </c>
      <c r="AH565" s="1">
        <v>1</v>
      </c>
      <c r="AI565" s="30" t="str">
        <f>VLOOKUP(A565,General!B:AT,19,FALSE)</f>
        <v>Team Liquid</v>
      </c>
      <c r="AJ565" s="1">
        <f>IF(VLOOKUP(A565,General!B:AT,11,FALSE)=E565,1,0)</f>
        <v>0</v>
      </c>
      <c r="AK565" s="1">
        <f t="shared" si="50"/>
        <v>0</v>
      </c>
      <c r="AL565" s="1">
        <f t="shared" si="51"/>
        <v>0</v>
      </c>
      <c r="AM565" s="1">
        <f t="shared" si="52"/>
        <v>-9600</v>
      </c>
      <c r="AN565" s="1">
        <f t="shared" si="53"/>
        <v>-7000</v>
      </c>
      <c r="AO565" s="1">
        <f t="shared" si="48"/>
        <v>0</v>
      </c>
      <c r="AP565" s="1">
        <f t="shared" si="49"/>
        <v>0</v>
      </c>
      <c r="AQ565" s="1">
        <f>IF(IF(Y565&gt;AA565,VLOOKUP(A565,General!B:AT,11,FALSE),VLOOKUP(A565,General!B:AT,12,FALSE))=AI565,1,0)</f>
        <v>0</v>
      </c>
      <c r="AR565" s="1">
        <f>IF(VLOOKUP(A565,General!B:AT,11,FALSE)=E565,Y565-AA565,AA565-Y565)</f>
        <v>9600</v>
      </c>
      <c r="AS565" s="1">
        <f>IF(IF(Z565&gt;AB565,VLOOKUP(A565,General!B:AT,11,FALSE),VLOOKUP(A565,General!B:AT,12,FALSE))=AI565,1,0)</f>
        <v>0</v>
      </c>
      <c r="AT565" s="1">
        <f>IF(VLOOKUP(A565,General!B:AT,11,FALSE)=E565,Z565-AB565,AB565-Z565)</f>
        <v>7000</v>
      </c>
    </row>
    <row r="566" spans="1:46" x14ac:dyDescent="0.2">
      <c r="A566" s="1" t="s">
        <v>344</v>
      </c>
      <c r="B566" s="1">
        <v>16</v>
      </c>
      <c r="C566" s="1">
        <v>250663</v>
      </c>
      <c r="D566" s="1">
        <v>83.365478515625</v>
      </c>
      <c r="E566" s="1" t="s">
        <v>67</v>
      </c>
      <c r="F566" s="1" t="s">
        <v>319</v>
      </c>
      <c r="G566" s="1" t="s">
        <v>324</v>
      </c>
      <c r="H566" s="1" t="s">
        <v>317</v>
      </c>
      <c r="K566" s="1">
        <v>6</v>
      </c>
      <c r="L566" s="1">
        <v>3</v>
      </c>
      <c r="M566" s="1">
        <v>0</v>
      </c>
      <c r="N566" s="1">
        <v>1</v>
      </c>
      <c r="O566" s="1">
        <v>0</v>
      </c>
      <c r="P566" s="1">
        <v>0</v>
      </c>
      <c r="Q566" s="1">
        <v>1</v>
      </c>
      <c r="R566" s="1">
        <v>0</v>
      </c>
      <c r="S566" s="1">
        <v>124.1</v>
      </c>
      <c r="T566" s="1">
        <v>1146</v>
      </c>
      <c r="U566" s="1">
        <v>95</v>
      </c>
      <c r="V566" s="1">
        <v>0</v>
      </c>
      <c r="W566" s="1">
        <v>1</v>
      </c>
      <c r="X566" s="1">
        <v>0</v>
      </c>
      <c r="Y566" s="1">
        <v>4000</v>
      </c>
      <c r="Z566" s="1">
        <v>4150</v>
      </c>
      <c r="AA566" s="1">
        <v>4000</v>
      </c>
      <c r="AB566" s="1">
        <v>4300</v>
      </c>
      <c r="AC566" s="1">
        <v>2</v>
      </c>
      <c r="AD566" s="1">
        <v>2</v>
      </c>
      <c r="AE566" s="1">
        <v>0</v>
      </c>
      <c r="AF566" s="1">
        <v>0</v>
      </c>
      <c r="AG566" s="1">
        <v>0</v>
      </c>
      <c r="AH566" s="1">
        <v>0</v>
      </c>
      <c r="AI566" s="30" t="str">
        <f>VLOOKUP(A566,General!B:AT,19,FALSE)</f>
        <v>Team Liquid</v>
      </c>
      <c r="AJ566" s="1">
        <f>IF(VLOOKUP(A566,General!B:AT,11,FALSE)=E566,1,0)</f>
        <v>1</v>
      </c>
      <c r="AK566" s="1">
        <f t="shared" si="50"/>
        <v>0</v>
      </c>
      <c r="AL566" s="1">
        <f t="shared" si="51"/>
        <v>0</v>
      </c>
      <c r="AM566" s="1">
        <f t="shared" si="52"/>
        <v>0</v>
      </c>
      <c r="AN566" s="1">
        <f t="shared" si="53"/>
        <v>-150</v>
      </c>
      <c r="AO566" s="1">
        <f t="shared" si="48"/>
        <v>1</v>
      </c>
      <c r="AP566" s="1">
        <f t="shared" si="49"/>
        <v>0</v>
      </c>
      <c r="AQ566" s="1">
        <f>IF(IF(Y566&gt;AA566,VLOOKUP(A566,General!B:AT,11,FALSE),VLOOKUP(A566,General!B:AT,12,FALSE))=AI566,1,0)</f>
        <v>0</v>
      </c>
      <c r="AR566" s="1">
        <f>IF(VLOOKUP(A566,General!B:AT,11,FALSE)=E566,Y566-AA566,AA566-Y566)</f>
        <v>0</v>
      </c>
      <c r="AS566" s="1">
        <f>IF(IF(Z566&gt;AB566,VLOOKUP(A566,General!B:AT,11,FALSE),VLOOKUP(A566,General!B:AT,12,FALSE))=AI566,1,0)</f>
        <v>0</v>
      </c>
      <c r="AT566" s="1">
        <f>IF(VLOOKUP(A566,General!B:AT,11,FALSE)=E566,Z566-AB566,AB566-Z566)</f>
        <v>-150</v>
      </c>
    </row>
    <row r="567" spans="1:46" ht="15" customHeight="1" x14ac:dyDescent="0.2">
      <c r="A567" s="1" t="s">
        <v>344</v>
      </c>
      <c r="B567" s="1">
        <v>17</v>
      </c>
      <c r="C567" s="1">
        <v>261341</v>
      </c>
      <c r="D567" s="1">
        <v>111.2685546875</v>
      </c>
      <c r="E567" s="1" t="s">
        <v>67</v>
      </c>
      <c r="F567" s="1" t="s">
        <v>319</v>
      </c>
      <c r="G567" s="1" t="s">
        <v>324</v>
      </c>
      <c r="H567" s="1" t="s">
        <v>318</v>
      </c>
      <c r="I567" s="1" t="s">
        <v>319</v>
      </c>
      <c r="J567" s="1" t="s">
        <v>67</v>
      </c>
      <c r="K567" s="1">
        <v>7</v>
      </c>
      <c r="L567" s="1">
        <v>5</v>
      </c>
      <c r="M567" s="1">
        <v>1</v>
      </c>
      <c r="N567" s="1">
        <v>0</v>
      </c>
      <c r="O567" s="1">
        <v>0</v>
      </c>
      <c r="P567" s="1">
        <v>0</v>
      </c>
      <c r="Q567" s="1">
        <v>1</v>
      </c>
      <c r="R567" s="1">
        <v>0</v>
      </c>
      <c r="S567" s="1">
        <v>109</v>
      </c>
      <c r="T567" s="1">
        <v>997</v>
      </c>
      <c r="U567" s="1">
        <v>93</v>
      </c>
      <c r="V567" s="1">
        <v>0</v>
      </c>
      <c r="W567" s="1">
        <v>1</v>
      </c>
      <c r="X567" s="1">
        <v>0</v>
      </c>
      <c r="Y567" s="1">
        <v>8000</v>
      </c>
      <c r="Z567" s="1">
        <v>16150</v>
      </c>
      <c r="AA567" s="1">
        <v>18700</v>
      </c>
      <c r="AB567" s="1">
        <v>6550</v>
      </c>
      <c r="AC567" s="1">
        <v>5</v>
      </c>
      <c r="AD567" s="1">
        <v>2</v>
      </c>
      <c r="AE567" s="1">
        <v>3</v>
      </c>
      <c r="AF567" s="1">
        <v>0</v>
      </c>
      <c r="AG567" s="1">
        <v>2</v>
      </c>
      <c r="AH567" s="1">
        <v>0</v>
      </c>
      <c r="AI567" s="30" t="str">
        <f>VLOOKUP(A567,General!B:AT,19,FALSE)</f>
        <v>Team Liquid</v>
      </c>
      <c r="AJ567" s="1">
        <f>IF(VLOOKUP(A567,General!B:AT,11,FALSE)=E567,1,0)</f>
        <v>1</v>
      </c>
      <c r="AK567" s="1">
        <f t="shared" si="50"/>
        <v>0</v>
      </c>
      <c r="AL567" s="1">
        <f t="shared" si="51"/>
        <v>1</v>
      </c>
      <c r="AM567" s="1">
        <f t="shared" si="52"/>
        <v>-10700</v>
      </c>
      <c r="AN567" s="1">
        <f t="shared" si="53"/>
        <v>9600</v>
      </c>
      <c r="AO567" s="1">
        <f t="shared" si="48"/>
        <v>1</v>
      </c>
      <c r="AP567" s="1">
        <f t="shared" si="49"/>
        <v>0</v>
      </c>
      <c r="AQ567" s="1">
        <f>IF(IF(Y567&gt;AA567,VLOOKUP(A567,General!B:AT,11,FALSE),VLOOKUP(A567,General!B:AT,12,FALSE))=AI567,1,0)</f>
        <v>0</v>
      </c>
      <c r="AR567" s="1">
        <f>IF(VLOOKUP(A567,General!B:AT,11,FALSE)=E567,Y567-AA567,AA567-Y567)</f>
        <v>-10700</v>
      </c>
      <c r="AS567" s="1">
        <f>IF(IF(Z567&gt;AB567,VLOOKUP(A567,General!B:AT,11,FALSE),VLOOKUP(A567,General!B:AT,12,FALSE))=AI567,1,0)</f>
        <v>1</v>
      </c>
      <c r="AT567" s="1">
        <f>IF(VLOOKUP(A567,General!B:AT,11,FALSE)=E567,Z567-AB567,AB567-Z567)</f>
        <v>9600</v>
      </c>
    </row>
    <row r="568" spans="1:46" ht="15" customHeight="1" x14ac:dyDescent="0.2">
      <c r="A568" s="1" t="s">
        <v>344</v>
      </c>
      <c r="B568" s="1">
        <v>18</v>
      </c>
      <c r="C568" s="1">
        <v>275585</v>
      </c>
      <c r="D568" s="1">
        <v>108.9375</v>
      </c>
      <c r="E568" s="1" t="s">
        <v>67</v>
      </c>
      <c r="F568" s="1" t="s">
        <v>319</v>
      </c>
      <c r="G568" s="1" t="s">
        <v>324</v>
      </c>
      <c r="H568" s="1" t="s">
        <v>320</v>
      </c>
      <c r="I568" s="1" t="s">
        <v>319</v>
      </c>
      <c r="J568" s="1" t="s">
        <v>67</v>
      </c>
      <c r="K568" s="1">
        <v>6</v>
      </c>
      <c r="L568" s="1">
        <v>4</v>
      </c>
      <c r="M568" s="1">
        <v>1</v>
      </c>
      <c r="N568" s="1">
        <v>0</v>
      </c>
      <c r="O568" s="1">
        <v>0</v>
      </c>
      <c r="P568" s="1">
        <v>0</v>
      </c>
      <c r="Q568" s="1">
        <v>1</v>
      </c>
      <c r="R568" s="1">
        <v>0</v>
      </c>
      <c r="S568" s="1">
        <v>92.6</v>
      </c>
      <c r="T568" s="1">
        <v>799</v>
      </c>
      <c r="U568" s="1">
        <v>111</v>
      </c>
      <c r="V568" s="1">
        <v>1</v>
      </c>
      <c r="W568" s="1">
        <v>1</v>
      </c>
      <c r="X568" s="1">
        <v>0</v>
      </c>
      <c r="Y568" s="1">
        <v>11750</v>
      </c>
      <c r="Z568" s="1">
        <v>23500</v>
      </c>
      <c r="AA568" s="1">
        <v>22900</v>
      </c>
      <c r="AB568" s="1">
        <v>1100</v>
      </c>
      <c r="AC568" s="1">
        <v>2</v>
      </c>
      <c r="AD568" s="1">
        <v>3</v>
      </c>
      <c r="AE568" s="1">
        <v>2</v>
      </c>
      <c r="AF568" s="1">
        <v>0</v>
      </c>
      <c r="AG568" s="1">
        <v>3</v>
      </c>
      <c r="AH568" s="1">
        <v>0</v>
      </c>
      <c r="AI568" s="30" t="str">
        <f>VLOOKUP(A568,General!B:AT,19,FALSE)</f>
        <v>Team Liquid</v>
      </c>
      <c r="AJ568" s="1">
        <f>IF(VLOOKUP(A568,General!B:AT,11,FALSE)=E568,1,0)</f>
        <v>1</v>
      </c>
      <c r="AK568" s="1">
        <f t="shared" si="50"/>
        <v>0</v>
      </c>
      <c r="AL568" s="1">
        <f t="shared" si="51"/>
        <v>1</v>
      </c>
      <c r="AM568" s="1">
        <f t="shared" si="52"/>
        <v>-11150</v>
      </c>
      <c r="AN568" s="1">
        <f t="shared" si="53"/>
        <v>22400</v>
      </c>
      <c r="AO568" s="1">
        <f t="shared" si="48"/>
        <v>1</v>
      </c>
      <c r="AP568" s="1">
        <f t="shared" si="49"/>
        <v>0</v>
      </c>
      <c r="AQ568" s="1">
        <f>IF(IF(Y568&gt;AA568,VLOOKUP(A568,General!B:AT,11,FALSE),VLOOKUP(A568,General!B:AT,12,FALSE))=AI568,1,0)</f>
        <v>0</v>
      </c>
      <c r="AR568" s="1">
        <f>IF(VLOOKUP(A568,General!B:AT,11,FALSE)=E568,Y568-AA568,AA568-Y568)</f>
        <v>-11150</v>
      </c>
      <c r="AS568" s="1">
        <f>IF(IF(Z568&gt;AB568,VLOOKUP(A568,General!B:AT,11,FALSE),VLOOKUP(A568,General!B:AT,12,FALSE))=AI568,1,0)</f>
        <v>1</v>
      </c>
      <c r="AT568" s="1">
        <f>IF(VLOOKUP(A568,General!B:AT,11,FALSE)=E568,Z568-AB568,AB568-Z568)</f>
        <v>22400</v>
      </c>
    </row>
    <row r="569" spans="1:46" ht="15" customHeight="1" x14ac:dyDescent="0.2">
      <c r="A569" s="1" t="s">
        <v>344</v>
      </c>
      <c r="B569" s="1">
        <v>19</v>
      </c>
      <c r="C569" s="1">
        <v>289532</v>
      </c>
      <c r="D569" s="1">
        <v>166.934326171875</v>
      </c>
      <c r="E569" s="1" t="s">
        <v>67</v>
      </c>
      <c r="F569" s="1" t="s">
        <v>319</v>
      </c>
      <c r="G569" s="1" t="s">
        <v>324</v>
      </c>
      <c r="H569" s="1" t="s">
        <v>322</v>
      </c>
      <c r="K569" s="1">
        <v>9</v>
      </c>
      <c r="L569" s="1">
        <v>4</v>
      </c>
      <c r="M569" s="1">
        <v>1</v>
      </c>
      <c r="N569" s="1">
        <v>1</v>
      </c>
      <c r="O569" s="1">
        <v>0</v>
      </c>
      <c r="P569" s="1">
        <v>0</v>
      </c>
      <c r="Q569" s="1">
        <v>2</v>
      </c>
      <c r="R569" s="1">
        <v>0</v>
      </c>
      <c r="S569" s="1">
        <v>150.19999999999999</v>
      </c>
      <c r="T569" s="1">
        <v>1270</v>
      </c>
      <c r="U569" s="1">
        <v>63</v>
      </c>
      <c r="V569" s="1">
        <v>1</v>
      </c>
      <c r="W569" s="1">
        <v>1</v>
      </c>
      <c r="X569" s="1">
        <v>0</v>
      </c>
      <c r="Y569" s="1">
        <v>24750</v>
      </c>
      <c r="Z569" s="1">
        <v>27650</v>
      </c>
      <c r="AA569" s="1">
        <v>28900</v>
      </c>
      <c r="AB569" s="1">
        <v>25950</v>
      </c>
      <c r="AC569" s="1">
        <v>11</v>
      </c>
      <c r="AD569" s="1">
        <v>10</v>
      </c>
      <c r="AE569" s="1">
        <v>6</v>
      </c>
      <c r="AF569" s="1">
        <v>0</v>
      </c>
      <c r="AG569" s="1">
        <v>4</v>
      </c>
      <c r="AH569" s="1">
        <v>2</v>
      </c>
      <c r="AI569" s="30" t="str">
        <f>VLOOKUP(A569,General!B:AT,19,FALSE)</f>
        <v>Team Liquid</v>
      </c>
      <c r="AJ569" s="1">
        <f>IF(VLOOKUP(A569,General!B:AT,11,FALSE)=E569,1,0)</f>
        <v>1</v>
      </c>
      <c r="AK569" s="1">
        <f t="shared" si="50"/>
        <v>0</v>
      </c>
      <c r="AL569" s="1">
        <f t="shared" si="51"/>
        <v>1</v>
      </c>
      <c r="AM569" s="1">
        <f t="shared" si="52"/>
        <v>-4150</v>
      </c>
      <c r="AN569" s="1">
        <f t="shared" si="53"/>
        <v>1700</v>
      </c>
      <c r="AO569" s="1">
        <f t="shared" si="48"/>
        <v>1</v>
      </c>
      <c r="AP569" s="1">
        <f t="shared" si="49"/>
        <v>0</v>
      </c>
      <c r="AQ569" s="1">
        <f>IF(IF(Y569&gt;AA569,VLOOKUP(A569,General!B:AT,11,FALSE),VLOOKUP(A569,General!B:AT,12,FALSE))=AI569,1,0)</f>
        <v>0</v>
      </c>
      <c r="AR569" s="1">
        <f>IF(VLOOKUP(A569,General!B:AT,11,FALSE)=E569,Y569-AA569,AA569-Y569)</f>
        <v>-4150</v>
      </c>
      <c r="AS569" s="1">
        <f>IF(IF(Z569&gt;AB569,VLOOKUP(A569,General!B:AT,11,FALSE),VLOOKUP(A569,General!B:AT,12,FALSE))=AI569,1,0)</f>
        <v>1</v>
      </c>
      <c r="AT569" s="1">
        <f>IF(VLOOKUP(A569,General!B:AT,11,FALSE)=E569,Z569-AB569,AB569-Z569)</f>
        <v>1700</v>
      </c>
    </row>
    <row r="570" spans="1:46" ht="15" customHeight="1" x14ac:dyDescent="0.2">
      <c r="A570" s="1" t="s">
        <v>344</v>
      </c>
      <c r="B570" s="1">
        <v>20</v>
      </c>
      <c r="C570" s="1">
        <v>310893</v>
      </c>
      <c r="D570" s="1">
        <v>112.6689453125</v>
      </c>
      <c r="E570" s="1" t="s">
        <v>67</v>
      </c>
      <c r="F570" s="1" t="s">
        <v>319</v>
      </c>
      <c r="G570" s="1" t="s">
        <v>324</v>
      </c>
      <c r="H570" s="1" t="s">
        <v>320</v>
      </c>
      <c r="I570" s="1" t="s">
        <v>319</v>
      </c>
      <c r="J570" s="1" t="s">
        <v>67</v>
      </c>
      <c r="K570" s="1">
        <v>6</v>
      </c>
      <c r="L570" s="1">
        <v>0</v>
      </c>
      <c r="M570" s="1">
        <v>1</v>
      </c>
      <c r="N570" s="1">
        <v>0</v>
      </c>
      <c r="O570" s="1">
        <v>1</v>
      </c>
      <c r="P570" s="1">
        <v>0</v>
      </c>
      <c r="Q570" s="1">
        <v>0</v>
      </c>
      <c r="R570" s="1">
        <v>0</v>
      </c>
      <c r="S570" s="1">
        <v>81.5</v>
      </c>
      <c r="T570" s="1">
        <v>780</v>
      </c>
      <c r="U570" s="1">
        <v>35</v>
      </c>
      <c r="V570" s="1">
        <v>0</v>
      </c>
      <c r="W570" s="1">
        <v>1</v>
      </c>
      <c r="X570" s="1">
        <v>0</v>
      </c>
      <c r="Y570" s="1">
        <v>19000</v>
      </c>
      <c r="Z570" s="1">
        <v>24350</v>
      </c>
      <c r="AA570" s="1">
        <v>29000</v>
      </c>
      <c r="AB570" s="1">
        <v>7400</v>
      </c>
      <c r="AC570" s="1">
        <v>7</v>
      </c>
      <c r="AD570" s="1">
        <v>8</v>
      </c>
      <c r="AE570" s="1">
        <v>4</v>
      </c>
      <c r="AF570" s="1">
        <v>0</v>
      </c>
      <c r="AG570" s="1">
        <v>2</v>
      </c>
      <c r="AH570" s="1">
        <v>0</v>
      </c>
      <c r="AI570" s="30" t="str">
        <f>VLOOKUP(A570,General!B:AT,19,FALSE)</f>
        <v>Team Liquid</v>
      </c>
      <c r="AJ570" s="1">
        <f>IF(VLOOKUP(A570,General!B:AT,11,FALSE)=E570,1,0)</f>
        <v>1</v>
      </c>
      <c r="AK570" s="1">
        <f t="shared" si="50"/>
        <v>0</v>
      </c>
      <c r="AL570" s="1">
        <f t="shared" si="51"/>
        <v>1</v>
      </c>
      <c r="AM570" s="1">
        <f t="shared" si="52"/>
        <v>-10000</v>
      </c>
      <c r="AN570" s="1">
        <f t="shared" si="53"/>
        <v>16950</v>
      </c>
      <c r="AO570" s="1">
        <f t="shared" si="48"/>
        <v>1</v>
      </c>
      <c r="AP570" s="1">
        <f t="shared" si="49"/>
        <v>0</v>
      </c>
      <c r="AQ570" s="1">
        <f>IF(IF(Y570&gt;AA570,VLOOKUP(A570,General!B:AT,11,FALSE),VLOOKUP(A570,General!B:AT,12,FALSE))=AI570,1,0)</f>
        <v>0</v>
      </c>
      <c r="AR570" s="1">
        <f>IF(VLOOKUP(A570,General!B:AT,11,FALSE)=E570,Y570-AA570,AA570-Y570)</f>
        <v>-10000</v>
      </c>
      <c r="AS570" s="1">
        <f>IF(IF(Z570&gt;AB570,VLOOKUP(A570,General!B:AT,11,FALSE),VLOOKUP(A570,General!B:AT,12,FALSE))=AI570,1,0)</f>
        <v>1</v>
      </c>
      <c r="AT570" s="1">
        <f>IF(VLOOKUP(A570,General!B:AT,11,FALSE)=E570,Z570-AB570,AB570-Z570)</f>
        <v>16950</v>
      </c>
    </row>
    <row r="571" spans="1:46" ht="15" customHeight="1" x14ac:dyDescent="0.2">
      <c r="A571" s="1" t="s">
        <v>344</v>
      </c>
      <c r="B571" s="1">
        <v>21</v>
      </c>
      <c r="C571" s="1">
        <v>325317</v>
      </c>
      <c r="D571" s="1">
        <v>149.200439453125</v>
      </c>
      <c r="E571" s="1" t="s">
        <v>67</v>
      </c>
      <c r="F571" s="1" t="s">
        <v>319</v>
      </c>
      <c r="G571" s="1" t="s">
        <v>324</v>
      </c>
      <c r="H571" s="1" t="s">
        <v>322</v>
      </c>
      <c r="K571" s="1">
        <v>8</v>
      </c>
      <c r="L571" s="1">
        <v>4</v>
      </c>
      <c r="M571" s="1">
        <v>2</v>
      </c>
      <c r="N571" s="1">
        <v>0</v>
      </c>
      <c r="O571" s="1">
        <v>0</v>
      </c>
      <c r="P571" s="1">
        <v>0</v>
      </c>
      <c r="Q571" s="1">
        <v>2</v>
      </c>
      <c r="R571" s="1">
        <v>0</v>
      </c>
      <c r="S571" s="1">
        <v>116.1</v>
      </c>
      <c r="T571" s="1">
        <v>1060</v>
      </c>
      <c r="U571" s="1">
        <v>101</v>
      </c>
      <c r="V571" s="1">
        <v>0</v>
      </c>
      <c r="W571" s="1">
        <v>1</v>
      </c>
      <c r="X571" s="1">
        <v>0</v>
      </c>
      <c r="Y571" s="1">
        <v>28800</v>
      </c>
      <c r="Z571" s="1">
        <v>26250</v>
      </c>
      <c r="AA571" s="1">
        <v>21700</v>
      </c>
      <c r="AB571" s="1">
        <v>28350</v>
      </c>
      <c r="AC571" s="1">
        <v>5</v>
      </c>
      <c r="AD571" s="1">
        <v>7</v>
      </c>
      <c r="AE571" s="1">
        <v>6</v>
      </c>
      <c r="AF571" s="1">
        <v>0</v>
      </c>
      <c r="AG571" s="1">
        <v>3</v>
      </c>
      <c r="AH571" s="1">
        <v>3</v>
      </c>
      <c r="AI571" s="30" t="str">
        <f>VLOOKUP(A571,General!B:AT,19,FALSE)</f>
        <v>Team Liquid</v>
      </c>
      <c r="AJ571" s="1">
        <f>IF(VLOOKUP(A571,General!B:AT,11,FALSE)=E571,1,0)</f>
        <v>1</v>
      </c>
      <c r="AK571" s="1">
        <f t="shared" si="50"/>
        <v>1</v>
      </c>
      <c r="AL571" s="1">
        <f t="shared" si="51"/>
        <v>0</v>
      </c>
      <c r="AM571" s="1">
        <f t="shared" si="52"/>
        <v>7100</v>
      </c>
      <c r="AN571" s="1">
        <f t="shared" si="53"/>
        <v>-2100</v>
      </c>
      <c r="AO571" s="1">
        <f t="shared" si="48"/>
        <v>1</v>
      </c>
      <c r="AP571" s="1">
        <f t="shared" si="49"/>
        <v>0</v>
      </c>
      <c r="AQ571" s="1">
        <f>IF(IF(Y571&gt;AA571,VLOOKUP(A571,General!B:AT,11,FALSE),VLOOKUP(A571,General!B:AT,12,FALSE))=AI571,1,0)</f>
        <v>1</v>
      </c>
      <c r="AR571" s="1">
        <f>IF(VLOOKUP(A571,General!B:AT,11,FALSE)=E571,Y571-AA571,AA571-Y571)</f>
        <v>7100</v>
      </c>
      <c r="AS571" s="1">
        <f>IF(IF(Z571&gt;AB571,VLOOKUP(A571,General!B:AT,11,FALSE),VLOOKUP(A571,General!B:AT,12,FALSE))=AI571,1,0)</f>
        <v>0</v>
      </c>
      <c r="AT571" s="1">
        <f>IF(VLOOKUP(A571,General!B:AT,11,FALSE)=E571,Z571-AB571,AB571-Z571)</f>
        <v>-2100</v>
      </c>
    </row>
    <row r="572" spans="1:46" ht="15" customHeight="1" x14ac:dyDescent="0.2">
      <c r="A572" s="1" t="s">
        <v>344</v>
      </c>
      <c r="B572" s="1">
        <v>22</v>
      </c>
      <c r="C572" s="1">
        <v>344412</v>
      </c>
      <c r="D572" s="1">
        <v>132.546142578125</v>
      </c>
      <c r="E572" s="1" t="s">
        <v>67</v>
      </c>
      <c r="F572" s="1" t="s">
        <v>319</v>
      </c>
      <c r="G572" s="1" t="s">
        <v>324</v>
      </c>
      <c r="H572" s="1" t="s">
        <v>322</v>
      </c>
      <c r="K572" s="1">
        <v>8</v>
      </c>
      <c r="L572" s="1">
        <v>2</v>
      </c>
      <c r="M572" s="1">
        <v>3</v>
      </c>
      <c r="N572" s="1">
        <v>0</v>
      </c>
      <c r="O572" s="1">
        <v>0</v>
      </c>
      <c r="P572" s="1">
        <v>0</v>
      </c>
      <c r="Q572" s="1">
        <v>1</v>
      </c>
      <c r="R572" s="1">
        <v>0</v>
      </c>
      <c r="S572" s="1">
        <v>122</v>
      </c>
      <c r="T572" s="1">
        <v>1108</v>
      </c>
      <c r="U572" s="1">
        <v>112</v>
      </c>
      <c r="V572" s="1">
        <v>0</v>
      </c>
      <c r="W572" s="1">
        <v>1</v>
      </c>
      <c r="X572" s="1">
        <v>0</v>
      </c>
      <c r="Y572" s="1">
        <v>19150</v>
      </c>
      <c r="Z572" s="1">
        <v>27150</v>
      </c>
      <c r="AA572" s="1">
        <v>30850</v>
      </c>
      <c r="AB572" s="1">
        <v>19450</v>
      </c>
      <c r="AC572" s="1">
        <v>9</v>
      </c>
      <c r="AD572" s="1">
        <v>9</v>
      </c>
      <c r="AE572" s="1">
        <v>5</v>
      </c>
      <c r="AF572" s="1">
        <v>0</v>
      </c>
      <c r="AG572" s="1">
        <v>3</v>
      </c>
      <c r="AH572" s="1">
        <v>1</v>
      </c>
      <c r="AI572" s="30" t="str">
        <f>VLOOKUP(A572,General!B:AT,19,FALSE)</f>
        <v>Team Liquid</v>
      </c>
      <c r="AJ572" s="1">
        <f>IF(VLOOKUP(A572,General!B:AT,11,FALSE)=E572,1,0)</f>
        <v>1</v>
      </c>
      <c r="AK572" s="1">
        <f t="shared" si="50"/>
        <v>0</v>
      </c>
      <c r="AL572" s="1">
        <f t="shared" si="51"/>
        <v>1</v>
      </c>
      <c r="AM572" s="1">
        <f t="shared" si="52"/>
        <v>-11700</v>
      </c>
      <c r="AN572" s="1">
        <f t="shared" si="53"/>
        <v>7700</v>
      </c>
      <c r="AO572" s="1">
        <f t="shared" si="48"/>
        <v>1</v>
      </c>
      <c r="AP572" s="1">
        <f t="shared" si="49"/>
        <v>0</v>
      </c>
      <c r="AQ572" s="1">
        <f>IF(IF(Y572&gt;AA572,VLOOKUP(A572,General!B:AT,11,FALSE),VLOOKUP(A572,General!B:AT,12,FALSE))=AI572,1,0)</f>
        <v>0</v>
      </c>
      <c r="AR572" s="1">
        <f>IF(VLOOKUP(A572,General!B:AT,11,FALSE)=E572,Y572-AA572,AA572-Y572)</f>
        <v>-11700</v>
      </c>
      <c r="AS572" s="1">
        <f>IF(IF(Z572&gt;AB572,VLOOKUP(A572,General!B:AT,11,FALSE),VLOOKUP(A572,General!B:AT,12,FALSE))=AI572,1,0)</f>
        <v>1</v>
      </c>
      <c r="AT572" s="1">
        <f>IF(VLOOKUP(A572,General!B:AT,11,FALSE)=E572,Z572-AB572,AB572-Z572)</f>
        <v>7700</v>
      </c>
    </row>
    <row r="573" spans="1:46" x14ac:dyDescent="0.2">
      <c r="A573" s="1" t="s">
        <v>345</v>
      </c>
      <c r="B573" s="1">
        <v>1</v>
      </c>
      <c r="C573" s="1">
        <v>1801</v>
      </c>
      <c r="D573" s="1">
        <v>105.563682556152</v>
      </c>
      <c r="E573" s="1" t="s">
        <v>85</v>
      </c>
      <c r="F573" s="1" t="s">
        <v>319</v>
      </c>
      <c r="G573" s="1" t="s">
        <v>324</v>
      </c>
      <c r="H573" s="1" t="s">
        <v>317</v>
      </c>
      <c r="K573" s="1">
        <v>6</v>
      </c>
      <c r="L573" s="1">
        <v>4</v>
      </c>
      <c r="M573" s="1">
        <v>1</v>
      </c>
      <c r="N573" s="1">
        <v>0</v>
      </c>
      <c r="O573" s="1">
        <v>0</v>
      </c>
      <c r="P573" s="1">
        <v>0</v>
      </c>
      <c r="Q573" s="1">
        <v>1</v>
      </c>
      <c r="R573" s="1">
        <v>0</v>
      </c>
      <c r="S573" s="1">
        <v>111.8</v>
      </c>
      <c r="T573" s="1">
        <v>1034</v>
      </c>
      <c r="U573" s="1">
        <v>84</v>
      </c>
      <c r="V573" s="1">
        <v>0</v>
      </c>
      <c r="W573" s="1">
        <v>0</v>
      </c>
      <c r="X573" s="1">
        <v>0</v>
      </c>
      <c r="Y573" s="1">
        <v>4000</v>
      </c>
      <c r="Z573" s="1">
        <v>4450</v>
      </c>
      <c r="AA573" s="1">
        <v>4000</v>
      </c>
      <c r="AB573" s="1">
        <v>4150</v>
      </c>
      <c r="AC573" s="1">
        <v>2</v>
      </c>
      <c r="AD573" s="1">
        <v>2</v>
      </c>
      <c r="AE573" s="1">
        <v>0</v>
      </c>
      <c r="AF573" s="1">
        <v>0</v>
      </c>
      <c r="AG573" s="1">
        <v>0</v>
      </c>
      <c r="AH573" s="1">
        <v>1</v>
      </c>
      <c r="AI573" s="30" t="str">
        <f>VLOOKUP(A573,General!B:AT,19,FALSE)</f>
        <v>Team Liquid</v>
      </c>
      <c r="AJ573" s="1">
        <f>IF(VLOOKUP(A573,General!B:AT,11,FALSE)=E573,1,0)</f>
        <v>0</v>
      </c>
      <c r="AK573" s="1">
        <f t="shared" si="50"/>
        <v>0</v>
      </c>
      <c r="AL573" s="1">
        <f t="shared" si="51"/>
        <v>1</v>
      </c>
      <c r="AM573" s="1">
        <f t="shared" si="52"/>
        <v>0</v>
      </c>
      <c r="AN573" s="1">
        <f t="shared" si="53"/>
        <v>300</v>
      </c>
      <c r="AO573" s="1">
        <f t="shared" si="48"/>
        <v>0</v>
      </c>
      <c r="AP573" s="1">
        <f t="shared" si="49"/>
        <v>0</v>
      </c>
      <c r="AQ573" s="1">
        <f>IF(IF(Y573&gt;AA573,VLOOKUP(A573,General!B:AT,11,FALSE),VLOOKUP(A573,General!B:AT,12,FALSE))=AI573,1,0)</f>
        <v>0</v>
      </c>
      <c r="AR573" s="1">
        <f>IF(VLOOKUP(A573,General!B:AT,11,FALSE)=E573,Y573-AA573,AA573-Y573)</f>
        <v>0</v>
      </c>
      <c r="AS573" s="1">
        <f>IF(IF(Z573&gt;AB573,VLOOKUP(A573,General!B:AT,11,FALSE),VLOOKUP(A573,General!B:AT,12,FALSE))=AI573,1,0)</f>
        <v>1</v>
      </c>
      <c r="AT573" s="1">
        <f>IF(VLOOKUP(A573,General!B:AT,11,FALSE)=E573,Z573-AB573,AB573-Z573)</f>
        <v>-300</v>
      </c>
    </row>
    <row r="574" spans="1:46" ht="15" customHeight="1" x14ac:dyDescent="0.2">
      <c r="A574" s="1" t="s">
        <v>345</v>
      </c>
      <c r="B574" s="1">
        <v>2</v>
      </c>
      <c r="C574" s="1">
        <v>15319</v>
      </c>
      <c r="D574" s="1">
        <v>160.60638427734401</v>
      </c>
      <c r="E574" s="1" t="s">
        <v>85</v>
      </c>
      <c r="F574" s="1" t="s">
        <v>319</v>
      </c>
      <c r="G574" s="1" t="s">
        <v>324</v>
      </c>
      <c r="H574" s="1" t="s">
        <v>320</v>
      </c>
      <c r="I574" s="1" t="s">
        <v>315</v>
      </c>
      <c r="J574" s="1" t="s">
        <v>67</v>
      </c>
      <c r="K574" s="1">
        <v>6</v>
      </c>
      <c r="L574" s="1">
        <v>4</v>
      </c>
      <c r="M574" s="1">
        <v>1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95.8</v>
      </c>
      <c r="T574" s="1">
        <v>901</v>
      </c>
      <c r="U574" s="1">
        <v>57</v>
      </c>
      <c r="V574" s="1">
        <v>0</v>
      </c>
      <c r="W574" s="1">
        <v>1</v>
      </c>
      <c r="X574" s="1">
        <v>0</v>
      </c>
      <c r="Y574" s="1">
        <v>7850</v>
      </c>
      <c r="Z574" s="1">
        <v>3950</v>
      </c>
      <c r="AA574" s="1">
        <v>18200</v>
      </c>
      <c r="AB574" s="1">
        <v>15250</v>
      </c>
      <c r="AC574" s="1">
        <v>4</v>
      </c>
      <c r="AD574" s="1">
        <v>2</v>
      </c>
      <c r="AE574" s="1">
        <v>6</v>
      </c>
      <c r="AF574" s="1">
        <v>0</v>
      </c>
      <c r="AG574" s="1">
        <v>4</v>
      </c>
      <c r="AH574" s="1">
        <v>0</v>
      </c>
      <c r="AI574" s="30" t="str">
        <f>VLOOKUP(A574,General!B:AT,19,FALSE)</f>
        <v>Team Liquid</v>
      </c>
      <c r="AJ574" s="1">
        <f>IF(VLOOKUP(A574,General!B:AT,11,FALSE)=E574,1,0)</f>
        <v>0</v>
      </c>
      <c r="AK574" s="1">
        <f t="shared" si="50"/>
        <v>0</v>
      </c>
      <c r="AL574" s="1">
        <f t="shared" si="51"/>
        <v>0</v>
      </c>
      <c r="AM574" s="1">
        <f t="shared" si="52"/>
        <v>-10350</v>
      </c>
      <c r="AN574" s="1">
        <f t="shared" si="53"/>
        <v>-11300</v>
      </c>
      <c r="AO574" s="1">
        <f t="shared" si="48"/>
        <v>0</v>
      </c>
      <c r="AP574" s="1">
        <f t="shared" si="49"/>
        <v>0</v>
      </c>
      <c r="AQ574" s="1">
        <f>IF(IF(Y574&gt;AA574,VLOOKUP(A574,General!B:AT,11,FALSE),VLOOKUP(A574,General!B:AT,12,FALSE))=AI574,1,0)</f>
        <v>0</v>
      </c>
      <c r="AR574" s="1">
        <f>IF(VLOOKUP(A574,General!B:AT,11,FALSE)=E574,Y574-AA574,AA574-Y574)</f>
        <v>10350</v>
      </c>
      <c r="AS574" s="1">
        <f>IF(IF(Z574&gt;AB574,VLOOKUP(A574,General!B:AT,11,FALSE),VLOOKUP(A574,General!B:AT,12,FALSE))=AI574,1,0)</f>
        <v>0</v>
      </c>
      <c r="AT574" s="1">
        <f>IF(VLOOKUP(A574,General!B:AT,11,FALSE)=E574,Z574-AB574,AB574-Z574)</f>
        <v>11300</v>
      </c>
    </row>
    <row r="575" spans="1:46" ht="15" customHeight="1" x14ac:dyDescent="0.2">
      <c r="A575" s="1" t="s">
        <v>345</v>
      </c>
      <c r="B575" s="1">
        <v>3</v>
      </c>
      <c r="C575" s="1">
        <v>35872</v>
      </c>
      <c r="D575" s="1">
        <v>107.84014892578099</v>
      </c>
      <c r="E575" s="1" t="s">
        <v>85</v>
      </c>
      <c r="F575" s="1" t="s">
        <v>319</v>
      </c>
      <c r="G575" s="1" t="s">
        <v>324</v>
      </c>
      <c r="H575" s="1" t="s">
        <v>320</v>
      </c>
      <c r="I575" s="1" t="s">
        <v>315</v>
      </c>
      <c r="J575" s="1" t="s">
        <v>67</v>
      </c>
      <c r="K575" s="1">
        <v>8</v>
      </c>
      <c r="L575" s="1">
        <v>4</v>
      </c>
      <c r="M575" s="1">
        <v>2</v>
      </c>
      <c r="N575" s="1">
        <v>0</v>
      </c>
      <c r="O575" s="1">
        <v>0</v>
      </c>
      <c r="P575" s="1">
        <v>0</v>
      </c>
      <c r="Q575" s="1">
        <v>2</v>
      </c>
      <c r="R575" s="1">
        <v>0</v>
      </c>
      <c r="S575" s="1">
        <v>116.8</v>
      </c>
      <c r="T575" s="1">
        <v>1079</v>
      </c>
      <c r="U575" s="1">
        <v>89</v>
      </c>
      <c r="V575" s="1">
        <v>0</v>
      </c>
      <c r="W575" s="1">
        <v>0</v>
      </c>
      <c r="X575" s="1">
        <v>0</v>
      </c>
      <c r="Y575" s="1">
        <v>13700</v>
      </c>
      <c r="Z575" s="1">
        <v>1600</v>
      </c>
      <c r="AA575" s="1">
        <v>20900</v>
      </c>
      <c r="AB575" s="1">
        <v>21700</v>
      </c>
      <c r="AC575" s="1">
        <v>4</v>
      </c>
      <c r="AD575" s="1">
        <v>4</v>
      </c>
      <c r="AE575" s="1">
        <v>3</v>
      </c>
      <c r="AF575" s="1">
        <v>0</v>
      </c>
      <c r="AG575" s="1">
        <v>2</v>
      </c>
      <c r="AH575" s="1">
        <v>0</v>
      </c>
      <c r="AI575" s="30" t="str">
        <f>VLOOKUP(A575,General!B:AT,19,FALSE)</f>
        <v>Team Liquid</v>
      </c>
      <c r="AJ575" s="1">
        <f>IF(VLOOKUP(A575,General!B:AT,11,FALSE)=E575,1,0)</f>
        <v>0</v>
      </c>
      <c r="AK575" s="1">
        <f t="shared" si="50"/>
        <v>0</v>
      </c>
      <c r="AL575" s="1">
        <f t="shared" si="51"/>
        <v>0</v>
      </c>
      <c r="AM575" s="1">
        <f t="shared" si="52"/>
        <v>-7200</v>
      </c>
      <c r="AN575" s="1">
        <f t="shared" si="53"/>
        <v>-20100</v>
      </c>
      <c r="AO575" s="1">
        <f t="shared" si="48"/>
        <v>0</v>
      </c>
      <c r="AP575" s="1">
        <f t="shared" si="49"/>
        <v>0</v>
      </c>
      <c r="AQ575" s="1">
        <f>IF(IF(Y575&gt;AA575,VLOOKUP(A575,General!B:AT,11,FALSE),VLOOKUP(A575,General!B:AT,12,FALSE))=AI575,1,0)</f>
        <v>0</v>
      </c>
      <c r="AR575" s="1">
        <f>IF(VLOOKUP(A575,General!B:AT,11,FALSE)=E575,Y575-AA575,AA575-Y575)</f>
        <v>7200</v>
      </c>
      <c r="AS575" s="1">
        <f>IF(IF(Z575&gt;AB575,VLOOKUP(A575,General!B:AT,11,FALSE),VLOOKUP(A575,General!B:AT,12,FALSE))=AI575,1,0)</f>
        <v>0</v>
      </c>
      <c r="AT575" s="1">
        <f>IF(VLOOKUP(A575,General!B:AT,11,FALSE)=E575,Z575-AB575,AB575-Z575)</f>
        <v>20100</v>
      </c>
    </row>
    <row r="576" spans="1:46" ht="15" customHeight="1" x14ac:dyDescent="0.2">
      <c r="A576" s="1" t="s">
        <v>345</v>
      </c>
      <c r="B576" s="1">
        <v>4</v>
      </c>
      <c r="C576" s="1">
        <v>49682</v>
      </c>
      <c r="D576" s="1">
        <v>109.381317138672</v>
      </c>
      <c r="E576" s="1" t="s">
        <v>85</v>
      </c>
      <c r="F576" s="1" t="s">
        <v>319</v>
      </c>
      <c r="G576" s="1" t="s">
        <v>324</v>
      </c>
      <c r="H576" s="1" t="s">
        <v>322</v>
      </c>
      <c r="K576" s="1">
        <v>6</v>
      </c>
      <c r="L576" s="1">
        <v>2</v>
      </c>
      <c r="M576" s="1">
        <v>2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103.1</v>
      </c>
      <c r="T576" s="1">
        <v>966</v>
      </c>
      <c r="U576" s="1">
        <v>62</v>
      </c>
      <c r="V576" s="1">
        <v>0</v>
      </c>
      <c r="W576" s="1">
        <v>1</v>
      </c>
      <c r="X576" s="1">
        <v>0</v>
      </c>
      <c r="Y576" s="1">
        <v>25200</v>
      </c>
      <c r="Z576" s="1">
        <v>25700</v>
      </c>
      <c r="AA576" s="1">
        <v>30150</v>
      </c>
      <c r="AB576" s="1">
        <v>24850</v>
      </c>
      <c r="AC576" s="1">
        <v>13</v>
      </c>
      <c r="AD576" s="1">
        <v>7</v>
      </c>
      <c r="AE576" s="1">
        <v>3</v>
      </c>
      <c r="AF576" s="1">
        <v>1</v>
      </c>
      <c r="AG576" s="1">
        <v>5</v>
      </c>
      <c r="AH576" s="1">
        <v>1</v>
      </c>
      <c r="AI576" s="30" t="str">
        <f>VLOOKUP(A576,General!B:AT,19,FALSE)</f>
        <v>Team Liquid</v>
      </c>
      <c r="AJ576" s="1">
        <f>IF(VLOOKUP(A576,General!B:AT,11,FALSE)=E576,1,0)</f>
        <v>0</v>
      </c>
      <c r="AK576" s="1">
        <f t="shared" si="50"/>
        <v>0</v>
      </c>
      <c r="AL576" s="1">
        <f t="shared" si="51"/>
        <v>1</v>
      </c>
      <c r="AM576" s="1">
        <f t="shared" si="52"/>
        <v>-4950</v>
      </c>
      <c r="AN576" s="1">
        <f t="shared" si="53"/>
        <v>850</v>
      </c>
      <c r="AO576" s="1">
        <f t="shared" si="48"/>
        <v>0</v>
      </c>
      <c r="AP576" s="1">
        <f t="shared" si="49"/>
        <v>0</v>
      </c>
      <c r="AQ576" s="1">
        <f>IF(IF(Y576&gt;AA576,VLOOKUP(A576,General!B:AT,11,FALSE),VLOOKUP(A576,General!B:AT,12,FALSE))=AI576,1,0)</f>
        <v>0</v>
      </c>
      <c r="AR576" s="1">
        <f>IF(VLOOKUP(A576,General!B:AT,11,FALSE)=E576,Y576-AA576,AA576-Y576)</f>
        <v>4950</v>
      </c>
      <c r="AS576" s="1">
        <f>IF(IF(Z576&gt;AB576,VLOOKUP(A576,General!B:AT,11,FALSE),VLOOKUP(A576,General!B:AT,12,FALSE))=AI576,1,0)</f>
        <v>1</v>
      </c>
      <c r="AT576" s="1">
        <f>IF(VLOOKUP(A576,General!B:AT,11,FALSE)=E576,Z576-AB576,AB576-Z576)</f>
        <v>-850</v>
      </c>
    </row>
    <row r="577" spans="1:46" ht="15" customHeight="1" x14ac:dyDescent="0.2">
      <c r="A577" s="1" t="s">
        <v>345</v>
      </c>
      <c r="B577" s="1">
        <v>5</v>
      </c>
      <c r="C577" s="1">
        <v>63687</v>
      </c>
      <c r="D577" s="1">
        <v>145.961669921875</v>
      </c>
      <c r="E577" s="1" t="s">
        <v>85</v>
      </c>
      <c r="F577" s="1" t="s">
        <v>319</v>
      </c>
      <c r="G577" s="1" t="s">
        <v>324</v>
      </c>
      <c r="H577" s="1" t="s">
        <v>320</v>
      </c>
      <c r="I577" s="1" t="s">
        <v>315</v>
      </c>
      <c r="J577" s="1" t="s">
        <v>67</v>
      </c>
      <c r="K577" s="1">
        <v>6</v>
      </c>
      <c r="L577" s="1">
        <v>2</v>
      </c>
      <c r="M577" s="1">
        <v>2</v>
      </c>
      <c r="N577" s="1">
        <v>0</v>
      </c>
      <c r="O577" s="1">
        <v>0</v>
      </c>
      <c r="P577" s="1">
        <v>0</v>
      </c>
      <c r="Q577" s="1">
        <v>1</v>
      </c>
      <c r="R577" s="1">
        <v>0</v>
      </c>
      <c r="S577" s="1">
        <v>99.7</v>
      </c>
      <c r="T577" s="1">
        <v>895</v>
      </c>
      <c r="U577" s="1">
        <v>59</v>
      </c>
      <c r="V577" s="1">
        <v>1</v>
      </c>
      <c r="W577" s="1">
        <v>1</v>
      </c>
      <c r="X577" s="1">
        <v>0</v>
      </c>
      <c r="Y577" s="1">
        <v>15300</v>
      </c>
      <c r="Z577" s="1">
        <v>2900</v>
      </c>
      <c r="AA577" s="1">
        <v>29450</v>
      </c>
      <c r="AB577" s="1">
        <v>27350</v>
      </c>
      <c r="AC577" s="1">
        <v>3</v>
      </c>
      <c r="AD577" s="1">
        <v>0</v>
      </c>
      <c r="AE577" s="1">
        <v>3</v>
      </c>
      <c r="AF577" s="1">
        <v>0</v>
      </c>
      <c r="AG577" s="1">
        <v>2</v>
      </c>
      <c r="AH577" s="1">
        <v>0</v>
      </c>
      <c r="AI577" s="30" t="str">
        <f>VLOOKUP(A577,General!B:AT,19,FALSE)</f>
        <v>Team Liquid</v>
      </c>
      <c r="AJ577" s="1">
        <f>IF(VLOOKUP(A577,General!B:AT,11,FALSE)=E577,1,0)</f>
        <v>0</v>
      </c>
      <c r="AK577" s="1">
        <f t="shared" si="50"/>
        <v>0</v>
      </c>
      <c r="AL577" s="1">
        <f t="shared" si="51"/>
        <v>0</v>
      </c>
      <c r="AM577" s="1">
        <f t="shared" si="52"/>
        <v>-14150</v>
      </c>
      <c r="AN577" s="1">
        <f t="shared" si="53"/>
        <v>-24450</v>
      </c>
      <c r="AO577" s="1">
        <f t="shared" si="48"/>
        <v>0</v>
      </c>
      <c r="AP577" s="1">
        <f t="shared" si="49"/>
        <v>0</v>
      </c>
      <c r="AQ577" s="1">
        <f>IF(IF(Y577&gt;AA577,VLOOKUP(A577,General!B:AT,11,FALSE),VLOOKUP(A577,General!B:AT,12,FALSE))=AI577,1,0)</f>
        <v>0</v>
      </c>
      <c r="AR577" s="1">
        <f>IF(VLOOKUP(A577,General!B:AT,11,FALSE)=E577,Y577-AA577,AA577-Y577)</f>
        <v>14150</v>
      </c>
      <c r="AS577" s="1">
        <f>IF(IF(Z577&gt;AB577,VLOOKUP(A577,General!B:AT,11,FALSE),VLOOKUP(A577,General!B:AT,12,FALSE))=AI577,1,0)</f>
        <v>0</v>
      </c>
      <c r="AT577" s="1">
        <f>IF(VLOOKUP(A577,General!B:AT,11,FALSE)=E577,Z577-AB577,AB577-Z577)</f>
        <v>24450</v>
      </c>
    </row>
    <row r="578" spans="1:46" ht="15" customHeight="1" x14ac:dyDescent="0.2">
      <c r="A578" s="1" t="s">
        <v>345</v>
      </c>
      <c r="B578" s="1">
        <v>6</v>
      </c>
      <c r="C578" s="1">
        <v>82364</v>
      </c>
      <c r="D578" s="1">
        <v>146.845703125</v>
      </c>
      <c r="E578" s="1" t="s">
        <v>85</v>
      </c>
      <c r="F578" s="1" t="s">
        <v>319</v>
      </c>
      <c r="G578" s="1" t="s">
        <v>324</v>
      </c>
      <c r="H578" s="1" t="s">
        <v>322</v>
      </c>
      <c r="K578" s="1">
        <v>8</v>
      </c>
      <c r="L578" s="1">
        <v>3</v>
      </c>
      <c r="M578" s="1">
        <v>1</v>
      </c>
      <c r="N578" s="1">
        <v>1</v>
      </c>
      <c r="O578" s="1">
        <v>0</v>
      </c>
      <c r="P578" s="1">
        <v>0</v>
      </c>
      <c r="Q578" s="1">
        <v>0</v>
      </c>
      <c r="R578" s="1">
        <v>0</v>
      </c>
      <c r="S578" s="1">
        <v>127.3</v>
      </c>
      <c r="T578" s="1">
        <v>1191</v>
      </c>
      <c r="U578" s="1">
        <v>82</v>
      </c>
      <c r="V578" s="1">
        <v>0</v>
      </c>
      <c r="W578" s="1">
        <v>1</v>
      </c>
      <c r="X578" s="1">
        <v>0</v>
      </c>
      <c r="Y578" s="1">
        <v>30200</v>
      </c>
      <c r="Z578" s="1">
        <v>29150</v>
      </c>
      <c r="AA578" s="1">
        <v>40150</v>
      </c>
      <c r="AB578" s="1">
        <v>27550</v>
      </c>
      <c r="AC578" s="1">
        <v>10</v>
      </c>
      <c r="AD578" s="1">
        <v>7</v>
      </c>
      <c r="AE578" s="1">
        <v>6</v>
      </c>
      <c r="AF578" s="1">
        <v>0</v>
      </c>
      <c r="AG578" s="1">
        <v>3</v>
      </c>
      <c r="AH578" s="1">
        <v>1</v>
      </c>
      <c r="AI578" s="30" t="str">
        <f>VLOOKUP(A578,General!B:AT,19,FALSE)</f>
        <v>Team Liquid</v>
      </c>
      <c r="AJ578" s="1">
        <f>IF(VLOOKUP(A578,General!B:AT,11,FALSE)=E578,1,0)</f>
        <v>0</v>
      </c>
      <c r="AK578" s="1">
        <f t="shared" si="50"/>
        <v>0</v>
      </c>
      <c r="AL578" s="1">
        <f t="shared" si="51"/>
        <v>1</v>
      </c>
      <c r="AM578" s="1">
        <f t="shared" si="52"/>
        <v>-9950</v>
      </c>
      <c r="AN578" s="1">
        <f t="shared" si="53"/>
        <v>1600</v>
      </c>
      <c r="AO578" s="1">
        <f t="shared" ref="AO578:AO641" si="54">IF(AI578=E578,1,0)</f>
        <v>0</v>
      </c>
      <c r="AP578" s="1">
        <f t="shared" ref="AP578:AP641" si="55">IF(F578="CT",1,0)</f>
        <v>0</v>
      </c>
      <c r="AQ578" s="1">
        <f>IF(IF(Y578&gt;AA578,VLOOKUP(A578,General!B:AT,11,FALSE),VLOOKUP(A578,General!B:AT,12,FALSE))=AI578,1,0)</f>
        <v>0</v>
      </c>
      <c r="AR578" s="1">
        <f>IF(VLOOKUP(A578,General!B:AT,11,FALSE)=E578,Y578-AA578,AA578-Y578)</f>
        <v>9950</v>
      </c>
      <c r="AS578" s="1">
        <f>IF(IF(Z578&gt;AB578,VLOOKUP(A578,General!B:AT,11,FALSE),VLOOKUP(A578,General!B:AT,12,FALSE))=AI578,1,0)</f>
        <v>1</v>
      </c>
      <c r="AT578" s="1">
        <f>IF(VLOOKUP(A578,General!B:AT,11,FALSE)=E578,Z578-AB578,AB578-Z578)</f>
        <v>-1600</v>
      </c>
    </row>
    <row r="579" spans="1:46" ht="15" customHeight="1" x14ac:dyDescent="0.2">
      <c r="A579" s="1" t="s">
        <v>345</v>
      </c>
      <c r="B579" s="1">
        <v>7</v>
      </c>
      <c r="C579" s="1">
        <v>101155</v>
      </c>
      <c r="D579" s="1">
        <v>98.006652832031307</v>
      </c>
      <c r="E579" s="1" t="s">
        <v>67</v>
      </c>
      <c r="F579" s="1" t="s">
        <v>315</v>
      </c>
      <c r="G579" s="1" t="s">
        <v>316</v>
      </c>
      <c r="H579" s="1" t="s">
        <v>320</v>
      </c>
      <c r="I579" s="1" t="s">
        <v>315</v>
      </c>
      <c r="J579" s="1" t="s">
        <v>67</v>
      </c>
      <c r="K579" s="1">
        <v>8</v>
      </c>
      <c r="L579" s="1">
        <v>4</v>
      </c>
      <c r="M579" s="1">
        <v>0</v>
      </c>
      <c r="N579" s="1">
        <v>0</v>
      </c>
      <c r="O579" s="1">
        <v>1</v>
      </c>
      <c r="P579" s="1">
        <v>0</v>
      </c>
      <c r="Q579" s="1">
        <v>1</v>
      </c>
      <c r="R579" s="1">
        <v>0</v>
      </c>
      <c r="S579" s="1">
        <v>109.6</v>
      </c>
      <c r="T579" s="1">
        <v>1080</v>
      </c>
      <c r="U579" s="1">
        <v>16</v>
      </c>
      <c r="V579" s="1">
        <v>0</v>
      </c>
      <c r="W579" s="1">
        <v>0</v>
      </c>
      <c r="X579" s="1">
        <v>0</v>
      </c>
      <c r="Y579" s="1">
        <v>22750</v>
      </c>
      <c r="Z579" s="1">
        <v>8850</v>
      </c>
      <c r="AA579" s="1">
        <v>46800</v>
      </c>
      <c r="AB579" s="1">
        <v>27550</v>
      </c>
      <c r="AC579" s="1">
        <v>3</v>
      </c>
      <c r="AD579" s="1">
        <v>2</v>
      </c>
      <c r="AE579" s="1">
        <v>2</v>
      </c>
      <c r="AF579" s="1">
        <v>0</v>
      </c>
      <c r="AG579" s="1">
        <v>3</v>
      </c>
      <c r="AH579" s="1">
        <v>0</v>
      </c>
      <c r="AI579" s="30" t="str">
        <f>VLOOKUP(A579,General!B:AT,19,FALSE)</f>
        <v>Team Liquid</v>
      </c>
      <c r="AJ579" s="1">
        <f>IF(VLOOKUP(A579,General!B:AT,11,FALSE)=E579,1,0)</f>
        <v>1</v>
      </c>
      <c r="AK579" s="1">
        <f t="shared" ref="AK579:AK642" si="56">IF(Y579&gt;AA579,1,0)</f>
        <v>0</v>
      </c>
      <c r="AL579" s="1">
        <f t="shared" ref="AL579:AL642" si="57">IF(Z579&gt;AB579,1,0)</f>
        <v>0</v>
      </c>
      <c r="AM579" s="1">
        <f t="shared" ref="AM579:AM642" si="58">Y579-AA579</f>
        <v>-24050</v>
      </c>
      <c r="AN579" s="1">
        <f t="shared" ref="AN579:AN642" si="59">Z579-AB579</f>
        <v>-18700</v>
      </c>
      <c r="AO579" s="1">
        <f t="shared" si="54"/>
        <v>1</v>
      </c>
      <c r="AP579" s="1">
        <f t="shared" si="55"/>
        <v>1</v>
      </c>
      <c r="AQ579" s="1">
        <f>IF(IF(Y579&gt;AA579,VLOOKUP(A579,General!B:AT,11,FALSE),VLOOKUP(A579,General!B:AT,12,FALSE))=AI579,1,0)</f>
        <v>0</v>
      </c>
      <c r="AR579" s="1">
        <f>IF(VLOOKUP(A579,General!B:AT,11,FALSE)=E579,Y579-AA579,AA579-Y579)</f>
        <v>-24050</v>
      </c>
      <c r="AS579" s="1">
        <f>IF(IF(Z579&gt;AB579,VLOOKUP(A579,General!B:AT,11,FALSE),VLOOKUP(A579,General!B:AT,12,FALSE))=AI579,1,0)</f>
        <v>0</v>
      </c>
      <c r="AT579" s="1">
        <f>IF(VLOOKUP(A579,General!B:AT,11,FALSE)=E579,Z579-AB579,AB579-Z579)</f>
        <v>-18700</v>
      </c>
    </row>
    <row r="580" spans="1:46" ht="15" customHeight="1" x14ac:dyDescent="0.2">
      <c r="A580" s="1" t="s">
        <v>345</v>
      </c>
      <c r="B580" s="1">
        <v>8</v>
      </c>
      <c r="C580" s="1">
        <v>113704</v>
      </c>
      <c r="D580" s="1">
        <v>127.52288818359401</v>
      </c>
      <c r="E580" s="1" t="s">
        <v>85</v>
      </c>
      <c r="F580" s="1" t="s">
        <v>319</v>
      </c>
      <c r="G580" s="1" t="s">
        <v>324</v>
      </c>
      <c r="H580" s="1" t="s">
        <v>322</v>
      </c>
      <c r="K580" s="1">
        <v>8</v>
      </c>
      <c r="L580" s="1">
        <v>4</v>
      </c>
      <c r="M580" s="1">
        <v>2</v>
      </c>
      <c r="N580" s="1">
        <v>0</v>
      </c>
      <c r="O580" s="1">
        <v>0</v>
      </c>
      <c r="P580" s="1">
        <v>0</v>
      </c>
      <c r="Q580" s="1">
        <v>2</v>
      </c>
      <c r="R580" s="1">
        <v>0</v>
      </c>
      <c r="S580" s="1">
        <v>120.3</v>
      </c>
      <c r="T580" s="1">
        <v>1075</v>
      </c>
      <c r="U580" s="1">
        <v>128</v>
      </c>
      <c r="V580" s="1">
        <v>0</v>
      </c>
      <c r="W580" s="1">
        <v>0</v>
      </c>
      <c r="X580" s="1">
        <v>0</v>
      </c>
      <c r="Y580" s="1">
        <v>30750</v>
      </c>
      <c r="Z580" s="1">
        <v>30600</v>
      </c>
      <c r="AA580" s="1">
        <v>38150</v>
      </c>
      <c r="AB580" s="1">
        <v>27350</v>
      </c>
      <c r="AC580" s="1">
        <v>10</v>
      </c>
      <c r="AD580" s="1">
        <v>6</v>
      </c>
      <c r="AE580" s="1">
        <v>7</v>
      </c>
      <c r="AF580" s="1">
        <v>0</v>
      </c>
      <c r="AG580" s="1">
        <v>4</v>
      </c>
      <c r="AH580" s="1">
        <v>2</v>
      </c>
      <c r="AI580" s="30" t="str">
        <f>VLOOKUP(A580,General!B:AT,19,FALSE)</f>
        <v>Team Liquid</v>
      </c>
      <c r="AJ580" s="1">
        <f>IF(VLOOKUP(A580,General!B:AT,11,FALSE)=E580,1,0)</f>
        <v>0</v>
      </c>
      <c r="AK580" s="1">
        <f t="shared" si="56"/>
        <v>0</v>
      </c>
      <c r="AL580" s="1">
        <f t="shared" si="57"/>
        <v>1</v>
      </c>
      <c r="AM580" s="1">
        <f t="shared" si="58"/>
        <v>-7400</v>
      </c>
      <c r="AN580" s="1">
        <f t="shared" si="59"/>
        <v>3250</v>
      </c>
      <c r="AO580" s="1">
        <f t="shared" si="54"/>
        <v>0</v>
      </c>
      <c r="AP580" s="1">
        <f t="shared" si="55"/>
        <v>0</v>
      </c>
      <c r="AQ580" s="1">
        <f>IF(IF(Y580&gt;AA580,VLOOKUP(A580,General!B:AT,11,FALSE),VLOOKUP(A580,General!B:AT,12,FALSE))=AI580,1,0)</f>
        <v>0</v>
      </c>
      <c r="AR580" s="1">
        <f>IF(VLOOKUP(A580,General!B:AT,11,FALSE)=E580,Y580-AA580,AA580-Y580)</f>
        <v>7400</v>
      </c>
      <c r="AS580" s="1">
        <f>IF(IF(Z580&gt;AB580,VLOOKUP(A580,General!B:AT,11,FALSE),VLOOKUP(A580,General!B:AT,12,FALSE))=AI580,1,0)</f>
        <v>1</v>
      </c>
      <c r="AT580" s="1">
        <f>IF(VLOOKUP(A580,General!B:AT,11,FALSE)=E580,Z580-AB580,AB580-Z580)</f>
        <v>-3250</v>
      </c>
    </row>
    <row r="581" spans="1:46" ht="15" customHeight="1" x14ac:dyDescent="0.2">
      <c r="A581" s="1" t="s">
        <v>345</v>
      </c>
      <c r="B581" s="1">
        <v>9</v>
      </c>
      <c r="C581" s="1">
        <v>130028</v>
      </c>
      <c r="D581" s="1">
        <v>131.05108642578099</v>
      </c>
      <c r="E581" s="1" t="s">
        <v>85</v>
      </c>
      <c r="F581" s="1" t="s">
        <v>319</v>
      </c>
      <c r="G581" s="1" t="s">
        <v>324</v>
      </c>
      <c r="H581" s="1" t="s">
        <v>320</v>
      </c>
      <c r="I581" s="1" t="s">
        <v>315</v>
      </c>
      <c r="J581" s="1" t="s">
        <v>67</v>
      </c>
      <c r="K581" s="1">
        <v>6</v>
      </c>
      <c r="L581" s="1">
        <v>4</v>
      </c>
      <c r="M581" s="1">
        <v>1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131.80000000000001</v>
      </c>
      <c r="T581" s="1">
        <v>1253</v>
      </c>
      <c r="U581" s="1">
        <v>65</v>
      </c>
      <c r="V581" s="1">
        <v>0</v>
      </c>
      <c r="W581" s="1">
        <v>1</v>
      </c>
      <c r="X581" s="1">
        <v>0</v>
      </c>
      <c r="Y581" s="1">
        <v>17600</v>
      </c>
      <c r="Z581" s="1">
        <v>1800</v>
      </c>
      <c r="AA581" s="1">
        <v>28850</v>
      </c>
      <c r="AB581" s="1">
        <v>27150</v>
      </c>
      <c r="AC581" s="1">
        <v>4</v>
      </c>
      <c r="AD581" s="1">
        <v>5</v>
      </c>
      <c r="AE581" s="1">
        <v>1</v>
      </c>
      <c r="AF581" s="1">
        <v>0</v>
      </c>
      <c r="AG581" s="1">
        <v>4</v>
      </c>
      <c r="AH581" s="1">
        <v>0</v>
      </c>
      <c r="AI581" s="30" t="str">
        <f>VLOOKUP(A581,General!B:AT,19,FALSE)</f>
        <v>Team Liquid</v>
      </c>
      <c r="AJ581" s="1">
        <f>IF(VLOOKUP(A581,General!B:AT,11,FALSE)=E581,1,0)</f>
        <v>0</v>
      </c>
      <c r="AK581" s="1">
        <f t="shared" si="56"/>
        <v>0</v>
      </c>
      <c r="AL581" s="1">
        <f t="shared" si="57"/>
        <v>0</v>
      </c>
      <c r="AM581" s="1">
        <f t="shared" si="58"/>
        <v>-11250</v>
      </c>
      <c r="AN581" s="1">
        <f t="shared" si="59"/>
        <v>-25350</v>
      </c>
      <c r="AO581" s="1">
        <f t="shared" si="54"/>
        <v>0</v>
      </c>
      <c r="AP581" s="1">
        <f t="shared" si="55"/>
        <v>0</v>
      </c>
      <c r="AQ581" s="1">
        <f>IF(IF(Y581&gt;AA581,VLOOKUP(A581,General!B:AT,11,FALSE),VLOOKUP(A581,General!B:AT,12,FALSE))=AI581,1,0)</f>
        <v>0</v>
      </c>
      <c r="AR581" s="1">
        <f>IF(VLOOKUP(A581,General!B:AT,11,FALSE)=E581,Y581-AA581,AA581-Y581)</f>
        <v>11250</v>
      </c>
      <c r="AS581" s="1">
        <f>IF(IF(Z581&gt;AB581,VLOOKUP(A581,General!B:AT,11,FALSE),VLOOKUP(A581,General!B:AT,12,FALSE))=AI581,1,0)</f>
        <v>0</v>
      </c>
      <c r="AT581" s="1">
        <f>IF(VLOOKUP(A581,General!B:AT,11,FALSE)=E581,Z581-AB581,AB581-Z581)</f>
        <v>25350</v>
      </c>
    </row>
    <row r="582" spans="1:46" ht="15" customHeight="1" x14ac:dyDescent="0.2">
      <c r="A582" s="1" t="s">
        <v>345</v>
      </c>
      <c r="B582" s="1">
        <v>10</v>
      </c>
      <c r="C582" s="1">
        <v>146805</v>
      </c>
      <c r="D582" s="1">
        <v>270.34753417968801</v>
      </c>
      <c r="E582" s="1" t="s">
        <v>85</v>
      </c>
      <c r="F582" s="1" t="s">
        <v>319</v>
      </c>
      <c r="G582" s="1" t="s">
        <v>324</v>
      </c>
      <c r="H582" s="1" t="s">
        <v>322</v>
      </c>
      <c r="K582" s="1">
        <v>7</v>
      </c>
      <c r="L582" s="1">
        <v>5</v>
      </c>
      <c r="M582" s="1">
        <v>1</v>
      </c>
      <c r="N582" s="1">
        <v>0</v>
      </c>
      <c r="O582" s="1">
        <v>0</v>
      </c>
      <c r="P582" s="1">
        <v>0</v>
      </c>
      <c r="Q582" s="1">
        <v>1</v>
      </c>
      <c r="R582" s="1">
        <v>0</v>
      </c>
      <c r="S582" s="1">
        <v>115.3</v>
      </c>
      <c r="T582" s="1">
        <v>1020</v>
      </c>
      <c r="U582" s="1">
        <v>133</v>
      </c>
      <c r="V582" s="1">
        <v>0</v>
      </c>
      <c r="W582" s="1">
        <v>1</v>
      </c>
      <c r="X582" s="1">
        <v>0</v>
      </c>
      <c r="Y582" s="1">
        <v>21700</v>
      </c>
      <c r="Z582" s="1">
        <v>18350</v>
      </c>
      <c r="AA582" s="1">
        <v>30450</v>
      </c>
      <c r="AB582" s="1">
        <v>27450</v>
      </c>
      <c r="AC582" s="1">
        <v>11</v>
      </c>
      <c r="AD582" s="1">
        <v>8</v>
      </c>
      <c r="AE582" s="1">
        <v>3</v>
      </c>
      <c r="AF582" s="1">
        <v>0</v>
      </c>
      <c r="AG582" s="1">
        <v>5</v>
      </c>
      <c r="AH582" s="1">
        <v>0</v>
      </c>
      <c r="AI582" s="30" t="str">
        <f>VLOOKUP(A582,General!B:AT,19,FALSE)</f>
        <v>Team Liquid</v>
      </c>
      <c r="AJ582" s="1">
        <f>IF(VLOOKUP(A582,General!B:AT,11,FALSE)=E582,1,0)</f>
        <v>0</v>
      </c>
      <c r="AK582" s="1">
        <f t="shared" si="56"/>
        <v>0</v>
      </c>
      <c r="AL582" s="1">
        <f t="shared" si="57"/>
        <v>0</v>
      </c>
      <c r="AM582" s="1">
        <f t="shared" si="58"/>
        <v>-8750</v>
      </c>
      <c r="AN582" s="1">
        <f t="shared" si="59"/>
        <v>-9100</v>
      </c>
      <c r="AO582" s="1">
        <f t="shared" si="54"/>
        <v>0</v>
      </c>
      <c r="AP582" s="1">
        <f t="shared" si="55"/>
        <v>0</v>
      </c>
      <c r="AQ582" s="1">
        <f>IF(IF(Y582&gt;AA582,VLOOKUP(A582,General!B:AT,11,FALSE),VLOOKUP(A582,General!B:AT,12,FALSE))=AI582,1,0)</f>
        <v>0</v>
      </c>
      <c r="AR582" s="1">
        <f>IF(VLOOKUP(A582,General!B:AT,11,FALSE)=E582,Y582-AA582,AA582-Y582)</f>
        <v>8750</v>
      </c>
      <c r="AS582" s="1">
        <f>IF(IF(Z582&gt;AB582,VLOOKUP(A582,General!B:AT,11,FALSE),VLOOKUP(A582,General!B:AT,12,FALSE))=AI582,1,0)</f>
        <v>0</v>
      </c>
      <c r="AT582" s="1">
        <f>IF(VLOOKUP(A582,General!B:AT,11,FALSE)=E582,Z582-AB582,AB582-Z582)</f>
        <v>9100</v>
      </c>
    </row>
    <row r="583" spans="1:46" ht="15" customHeight="1" x14ac:dyDescent="0.2">
      <c r="A583" s="1" t="s">
        <v>345</v>
      </c>
      <c r="B583" s="1">
        <v>11</v>
      </c>
      <c r="C583" s="1">
        <v>181388</v>
      </c>
      <c r="D583" s="1">
        <v>139.789306640625</v>
      </c>
      <c r="E583" s="1" t="s">
        <v>85</v>
      </c>
      <c r="F583" s="1" t="s">
        <v>319</v>
      </c>
      <c r="G583" s="1" t="s">
        <v>324</v>
      </c>
      <c r="H583" s="1" t="s">
        <v>320</v>
      </c>
      <c r="I583" s="1" t="s">
        <v>315</v>
      </c>
      <c r="J583" s="1" t="s">
        <v>67</v>
      </c>
      <c r="K583" s="1">
        <v>6</v>
      </c>
      <c r="L583" s="1">
        <v>0</v>
      </c>
      <c r="M583" s="1">
        <v>3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119.8</v>
      </c>
      <c r="T583" s="1">
        <v>1131</v>
      </c>
      <c r="U583" s="1">
        <v>33</v>
      </c>
      <c r="V583" s="1">
        <v>1</v>
      </c>
      <c r="W583" s="1">
        <v>1</v>
      </c>
      <c r="X583" s="1">
        <v>0</v>
      </c>
      <c r="Y583" s="1">
        <v>12700</v>
      </c>
      <c r="Z583" s="1">
        <v>1800</v>
      </c>
      <c r="AA583" s="1">
        <v>37850</v>
      </c>
      <c r="AB583" s="1">
        <v>25250</v>
      </c>
      <c r="AC583" s="1">
        <v>1</v>
      </c>
      <c r="AD583" s="1">
        <v>2</v>
      </c>
      <c r="AE583" s="1">
        <v>3</v>
      </c>
      <c r="AF583" s="1">
        <v>0</v>
      </c>
      <c r="AG583" s="1">
        <v>1</v>
      </c>
      <c r="AH583" s="1">
        <v>0</v>
      </c>
      <c r="AI583" s="30" t="str">
        <f>VLOOKUP(A583,General!B:AT,19,FALSE)</f>
        <v>Team Liquid</v>
      </c>
      <c r="AJ583" s="1">
        <f>IF(VLOOKUP(A583,General!B:AT,11,FALSE)=E583,1,0)</f>
        <v>0</v>
      </c>
      <c r="AK583" s="1">
        <f t="shared" si="56"/>
        <v>0</v>
      </c>
      <c r="AL583" s="1">
        <f t="shared" si="57"/>
        <v>0</v>
      </c>
      <c r="AM583" s="1">
        <f t="shared" si="58"/>
        <v>-25150</v>
      </c>
      <c r="AN583" s="1">
        <f t="shared" si="59"/>
        <v>-23450</v>
      </c>
      <c r="AO583" s="1">
        <f t="shared" si="54"/>
        <v>0</v>
      </c>
      <c r="AP583" s="1">
        <f t="shared" si="55"/>
        <v>0</v>
      </c>
      <c r="AQ583" s="1">
        <f>IF(IF(Y583&gt;AA583,VLOOKUP(A583,General!B:AT,11,FALSE),VLOOKUP(A583,General!B:AT,12,FALSE))=AI583,1,0)</f>
        <v>0</v>
      </c>
      <c r="AR583" s="1">
        <f>IF(VLOOKUP(A583,General!B:AT,11,FALSE)=E583,Y583-AA583,AA583-Y583)</f>
        <v>25150</v>
      </c>
      <c r="AS583" s="1">
        <f>IF(IF(Z583&gt;AB583,VLOOKUP(A583,General!B:AT,11,FALSE),VLOOKUP(A583,General!B:AT,12,FALSE))=AI583,1,0)</f>
        <v>0</v>
      </c>
      <c r="AT583" s="1">
        <f>IF(VLOOKUP(A583,General!B:AT,11,FALSE)=E583,Z583-AB583,AB583-Z583)</f>
        <v>23450</v>
      </c>
    </row>
    <row r="584" spans="1:46" ht="15" customHeight="1" x14ac:dyDescent="0.2">
      <c r="A584" s="1" t="s">
        <v>345</v>
      </c>
      <c r="B584" s="1">
        <v>12</v>
      </c>
      <c r="C584" s="1">
        <v>199280</v>
      </c>
      <c r="D584" s="1">
        <v>140.78283691406301</v>
      </c>
      <c r="E584" s="1" t="s">
        <v>67</v>
      </c>
      <c r="F584" s="1" t="s">
        <v>315</v>
      </c>
      <c r="G584" s="1" t="s">
        <v>321</v>
      </c>
      <c r="H584" s="1" t="s">
        <v>322</v>
      </c>
      <c r="K584" s="1">
        <v>9</v>
      </c>
      <c r="L584" s="1">
        <v>0</v>
      </c>
      <c r="M584" s="1">
        <v>1</v>
      </c>
      <c r="N584" s="1">
        <v>1</v>
      </c>
      <c r="O584" s="1">
        <v>1</v>
      </c>
      <c r="P584" s="1">
        <v>0</v>
      </c>
      <c r="Q584" s="1">
        <v>0</v>
      </c>
      <c r="R584" s="1">
        <v>0</v>
      </c>
      <c r="S584" s="1">
        <v>125.7</v>
      </c>
      <c r="T584" s="1">
        <v>1161</v>
      </c>
      <c r="U584" s="1">
        <v>96</v>
      </c>
      <c r="V584" s="1">
        <v>0</v>
      </c>
      <c r="W584" s="1">
        <v>1</v>
      </c>
      <c r="X584" s="1">
        <v>1</v>
      </c>
      <c r="Y584" s="1">
        <v>25700</v>
      </c>
      <c r="Z584" s="1">
        <v>26650</v>
      </c>
      <c r="AA584" s="1">
        <v>43550</v>
      </c>
      <c r="AB584" s="1">
        <v>27550</v>
      </c>
      <c r="AC584" s="1">
        <v>12</v>
      </c>
      <c r="AD584" s="1">
        <v>7</v>
      </c>
      <c r="AE584" s="1">
        <v>5</v>
      </c>
      <c r="AF584" s="1">
        <v>0</v>
      </c>
      <c r="AG584" s="1">
        <v>4</v>
      </c>
      <c r="AH584" s="1">
        <v>1</v>
      </c>
      <c r="AI584" s="30" t="str">
        <f>VLOOKUP(A584,General!B:AT,19,FALSE)</f>
        <v>Team Liquid</v>
      </c>
      <c r="AJ584" s="1">
        <f>IF(VLOOKUP(A584,General!B:AT,11,FALSE)=E584,1,0)</f>
        <v>1</v>
      </c>
      <c r="AK584" s="1">
        <f t="shared" si="56"/>
        <v>0</v>
      </c>
      <c r="AL584" s="1">
        <f t="shared" si="57"/>
        <v>0</v>
      </c>
      <c r="AM584" s="1">
        <f t="shared" si="58"/>
        <v>-17850</v>
      </c>
      <c r="AN584" s="1">
        <f t="shared" si="59"/>
        <v>-900</v>
      </c>
      <c r="AO584" s="1">
        <f t="shared" si="54"/>
        <v>1</v>
      </c>
      <c r="AP584" s="1">
        <f t="shared" si="55"/>
        <v>1</v>
      </c>
      <c r="AQ584" s="1">
        <f>IF(IF(Y584&gt;AA584,VLOOKUP(A584,General!B:AT,11,FALSE),VLOOKUP(A584,General!B:AT,12,FALSE))=AI584,1,0)</f>
        <v>0</v>
      </c>
      <c r="AR584" s="1">
        <f>IF(VLOOKUP(A584,General!B:AT,11,FALSE)=E584,Y584-AA584,AA584-Y584)</f>
        <v>-17850</v>
      </c>
      <c r="AS584" s="1">
        <f>IF(IF(Z584&gt;AB584,VLOOKUP(A584,General!B:AT,11,FALSE),VLOOKUP(A584,General!B:AT,12,FALSE))=AI584,1,0)</f>
        <v>0</v>
      </c>
      <c r="AT584" s="1">
        <f>IF(VLOOKUP(A584,General!B:AT,11,FALSE)=E584,Z584-AB584,AB584-Z584)</f>
        <v>-900</v>
      </c>
    </row>
    <row r="585" spans="1:46" ht="15" customHeight="1" x14ac:dyDescent="0.2">
      <c r="A585" s="1" t="s">
        <v>345</v>
      </c>
      <c r="B585" s="1">
        <v>13</v>
      </c>
      <c r="C585" s="1">
        <v>217299</v>
      </c>
      <c r="D585" s="1">
        <v>129.99499511718801</v>
      </c>
      <c r="E585" s="1" t="s">
        <v>67</v>
      </c>
      <c r="F585" s="1" t="s">
        <v>315</v>
      </c>
      <c r="G585" s="1" t="s">
        <v>316</v>
      </c>
      <c r="H585" s="1" t="s">
        <v>322</v>
      </c>
      <c r="K585" s="1">
        <v>9</v>
      </c>
      <c r="L585" s="1">
        <v>3</v>
      </c>
      <c r="M585" s="1">
        <v>3</v>
      </c>
      <c r="N585" s="1">
        <v>0</v>
      </c>
      <c r="O585" s="1">
        <v>0</v>
      </c>
      <c r="P585" s="1">
        <v>0</v>
      </c>
      <c r="Q585" s="1">
        <v>2</v>
      </c>
      <c r="R585" s="1">
        <v>0</v>
      </c>
      <c r="S585" s="1">
        <v>165.6</v>
      </c>
      <c r="T585" s="1">
        <v>1550</v>
      </c>
      <c r="U585" s="1">
        <v>106</v>
      </c>
      <c r="V585" s="1">
        <v>0</v>
      </c>
      <c r="W585" s="1">
        <v>0</v>
      </c>
      <c r="X585" s="1">
        <v>0</v>
      </c>
      <c r="Y585" s="1">
        <v>21750</v>
      </c>
      <c r="Z585" s="1">
        <v>26950</v>
      </c>
      <c r="AA585" s="1">
        <v>44650</v>
      </c>
      <c r="AB585" s="1">
        <v>27250</v>
      </c>
      <c r="AC585" s="1">
        <v>9</v>
      </c>
      <c r="AD585" s="1">
        <v>7</v>
      </c>
      <c r="AE585" s="1">
        <v>3</v>
      </c>
      <c r="AF585" s="1">
        <v>0</v>
      </c>
      <c r="AG585" s="1">
        <v>5</v>
      </c>
      <c r="AH585" s="1">
        <v>0</v>
      </c>
      <c r="AI585" s="30" t="str">
        <f>VLOOKUP(A585,General!B:AT,19,FALSE)</f>
        <v>Team Liquid</v>
      </c>
      <c r="AJ585" s="1">
        <f>IF(VLOOKUP(A585,General!B:AT,11,FALSE)=E585,1,0)</f>
        <v>1</v>
      </c>
      <c r="AK585" s="1">
        <f t="shared" si="56"/>
        <v>0</v>
      </c>
      <c r="AL585" s="1">
        <f t="shared" si="57"/>
        <v>0</v>
      </c>
      <c r="AM585" s="1">
        <f t="shared" si="58"/>
        <v>-22900</v>
      </c>
      <c r="AN585" s="1">
        <f t="shared" si="59"/>
        <v>-300</v>
      </c>
      <c r="AO585" s="1">
        <f t="shared" si="54"/>
        <v>1</v>
      </c>
      <c r="AP585" s="1">
        <f t="shared" si="55"/>
        <v>1</v>
      </c>
      <c r="AQ585" s="1">
        <f>IF(IF(Y585&gt;AA585,VLOOKUP(A585,General!B:AT,11,FALSE),VLOOKUP(A585,General!B:AT,12,FALSE))=AI585,1,0)</f>
        <v>0</v>
      </c>
      <c r="AR585" s="1">
        <f>IF(VLOOKUP(A585,General!B:AT,11,FALSE)=E585,Y585-AA585,AA585-Y585)</f>
        <v>-22900</v>
      </c>
      <c r="AS585" s="1">
        <f>IF(IF(Z585&gt;AB585,VLOOKUP(A585,General!B:AT,11,FALSE),VLOOKUP(A585,General!B:AT,12,FALSE))=AI585,1,0)</f>
        <v>0</v>
      </c>
      <c r="AT585" s="1">
        <f>IF(VLOOKUP(A585,General!B:AT,11,FALSE)=E585,Z585-AB585,AB585-Z585)</f>
        <v>-300</v>
      </c>
    </row>
    <row r="586" spans="1:46" ht="15" customHeight="1" x14ac:dyDescent="0.2">
      <c r="A586" s="1" t="s">
        <v>345</v>
      </c>
      <c r="B586" s="1">
        <v>14</v>
      </c>
      <c r="C586" s="1">
        <v>233940</v>
      </c>
      <c r="D586" s="1">
        <v>107.98876953125</v>
      </c>
      <c r="E586" s="1" t="s">
        <v>85</v>
      </c>
      <c r="F586" s="1" t="s">
        <v>319</v>
      </c>
      <c r="G586" s="1" t="s">
        <v>324</v>
      </c>
      <c r="H586" s="1" t="s">
        <v>322</v>
      </c>
      <c r="K586" s="1">
        <v>8</v>
      </c>
      <c r="L586" s="1">
        <v>4</v>
      </c>
      <c r="M586" s="1">
        <v>2</v>
      </c>
      <c r="N586" s="1">
        <v>0</v>
      </c>
      <c r="O586" s="1">
        <v>0</v>
      </c>
      <c r="P586" s="1">
        <v>0</v>
      </c>
      <c r="Q586" s="1">
        <v>1</v>
      </c>
      <c r="R586" s="1">
        <v>0</v>
      </c>
      <c r="S586" s="1">
        <v>126.3</v>
      </c>
      <c r="T586" s="1">
        <v>1068</v>
      </c>
      <c r="U586" s="1">
        <v>143</v>
      </c>
      <c r="V586" s="1">
        <v>1</v>
      </c>
      <c r="W586" s="1">
        <v>1</v>
      </c>
      <c r="X586" s="1">
        <v>0</v>
      </c>
      <c r="Y586" s="1">
        <v>18750</v>
      </c>
      <c r="Z586" s="1">
        <v>24650</v>
      </c>
      <c r="AA586" s="1">
        <v>28700</v>
      </c>
      <c r="AB586" s="1">
        <v>25100</v>
      </c>
      <c r="AC586" s="1">
        <v>12</v>
      </c>
      <c r="AD586" s="1">
        <v>8</v>
      </c>
      <c r="AE586" s="1">
        <v>3</v>
      </c>
      <c r="AF586" s="1">
        <v>0</v>
      </c>
      <c r="AG586" s="1">
        <v>4</v>
      </c>
      <c r="AH586" s="1">
        <v>0</v>
      </c>
      <c r="AI586" s="30" t="str">
        <f>VLOOKUP(A586,General!B:AT,19,FALSE)</f>
        <v>Team Liquid</v>
      </c>
      <c r="AJ586" s="1">
        <f>IF(VLOOKUP(A586,General!B:AT,11,FALSE)=E586,1,0)</f>
        <v>0</v>
      </c>
      <c r="AK586" s="1">
        <f t="shared" si="56"/>
        <v>0</v>
      </c>
      <c r="AL586" s="1">
        <f t="shared" si="57"/>
        <v>0</v>
      </c>
      <c r="AM586" s="1">
        <f t="shared" si="58"/>
        <v>-9950</v>
      </c>
      <c r="AN586" s="1">
        <f t="shared" si="59"/>
        <v>-450</v>
      </c>
      <c r="AO586" s="1">
        <f t="shared" si="54"/>
        <v>0</v>
      </c>
      <c r="AP586" s="1">
        <f t="shared" si="55"/>
        <v>0</v>
      </c>
      <c r="AQ586" s="1">
        <f>IF(IF(Y586&gt;AA586,VLOOKUP(A586,General!B:AT,11,FALSE),VLOOKUP(A586,General!B:AT,12,FALSE))=AI586,1,0)</f>
        <v>0</v>
      </c>
      <c r="AR586" s="1">
        <f>IF(VLOOKUP(A586,General!B:AT,11,FALSE)=E586,Y586-AA586,AA586-Y586)</f>
        <v>9950</v>
      </c>
      <c r="AS586" s="1">
        <f>IF(IF(Z586&gt;AB586,VLOOKUP(A586,General!B:AT,11,FALSE),VLOOKUP(A586,General!B:AT,12,FALSE))=AI586,1,0)</f>
        <v>0</v>
      </c>
      <c r="AT586" s="1">
        <f>IF(VLOOKUP(A586,General!B:AT,11,FALSE)=E586,Z586-AB586,AB586-Z586)</f>
        <v>450</v>
      </c>
    </row>
    <row r="587" spans="1:46" ht="15" customHeight="1" x14ac:dyDescent="0.2">
      <c r="A587" s="1" t="s">
        <v>345</v>
      </c>
      <c r="B587" s="1">
        <v>15</v>
      </c>
      <c r="C587" s="1">
        <v>247768</v>
      </c>
      <c r="D587" s="1">
        <v>209.3046875</v>
      </c>
      <c r="E587" s="1" t="s">
        <v>85</v>
      </c>
      <c r="F587" s="1" t="s">
        <v>319</v>
      </c>
      <c r="G587" s="1" t="s">
        <v>324</v>
      </c>
      <c r="H587" s="1" t="s">
        <v>320</v>
      </c>
      <c r="I587" s="1" t="s">
        <v>315</v>
      </c>
      <c r="J587" s="1" t="s">
        <v>67</v>
      </c>
      <c r="K587" s="1">
        <v>6</v>
      </c>
      <c r="L587" s="1">
        <v>4</v>
      </c>
      <c r="M587" s="1">
        <v>1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152.9</v>
      </c>
      <c r="T587" s="1">
        <v>792</v>
      </c>
      <c r="U587" s="1">
        <v>84</v>
      </c>
      <c r="V587" s="1">
        <v>1</v>
      </c>
      <c r="W587" s="1">
        <v>1</v>
      </c>
      <c r="X587" s="1">
        <v>0</v>
      </c>
      <c r="Y587" s="1">
        <v>8600</v>
      </c>
      <c r="Z587" s="1">
        <v>8200</v>
      </c>
      <c r="AA587" s="1">
        <v>22650</v>
      </c>
      <c r="AB587" s="1">
        <v>28350</v>
      </c>
      <c r="AC587" s="1">
        <v>3</v>
      </c>
      <c r="AD587" s="1">
        <v>5</v>
      </c>
      <c r="AE587" s="1">
        <v>1</v>
      </c>
      <c r="AF587" s="1">
        <v>0</v>
      </c>
      <c r="AG587" s="1">
        <v>2</v>
      </c>
      <c r="AH587" s="1">
        <v>1</v>
      </c>
      <c r="AI587" s="30" t="str">
        <f>VLOOKUP(A587,General!B:AT,19,FALSE)</f>
        <v>Team Liquid</v>
      </c>
      <c r="AJ587" s="1">
        <f>IF(VLOOKUP(A587,General!B:AT,11,FALSE)=E587,1,0)</f>
        <v>0</v>
      </c>
      <c r="AK587" s="1">
        <f t="shared" si="56"/>
        <v>0</v>
      </c>
      <c r="AL587" s="1">
        <f t="shared" si="57"/>
        <v>0</v>
      </c>
      <c r="AM587" s="1">
        <f t="shared" si="58"/>
        <v>-14050</v>
      </c>
      <c r="AN587" s="1">
        <f t="shared" si="59"/>
        <v>-20150</v>
      </c>
      <c r="AO587" s="1">
        <f t="shared" si="54"/>
        <v>0</v>
      </c>
      <c r="AP587" s="1">
        <f t="shared" si="55"/>
        <v>0</v>
      </c>
      <c r="AQ587" s="1">
        <f>IF(IF(Y587&gt;AA587,VLOOKUP(A587,General!B:AT,11,FALSE),VLOOKUP(A587,General!B:AT,12,FALSE))=AI587,1,0)</f>
        <v>0</v>
      </c>
      <c r="AR587" s="1">
        <f>IF(VLOOKUP(A587,General!B:AT,11,FALSE)=E587,Y587-AA587,AA587-Y587)</f>
        <v>14050</v>
      </c>
      <c r="AS587" s="1">
        <f>IF(IF(Z587&gt;AB587,VLOOKUP(A587,General!B:AT,11,FALSE),VLOOKUP(A587,General!B:AT,12,FALSE))=AI587,1,0)</f>
        <v>0</v>
      </c>
      <c r="AT587" s="1">
        <f>IF(VLOOKUP(A587,General!B:AT,11,FALSE)=E587,Z587-AB587,AB587-Z587)</f>
        <v>20150</v>
      </c>
    </row>
    <row r="588" spans="1:46" x14ac:dyDescent="0.2">
      <c r="A588" s="1" t="s">
        <v>345</v>
      </c>
      <c r="B588" s="1">
        <v>16</v>
      </c>
      <c r="C588" s="1">
        <v>274549</v>
      </c>
      <c r="D588" s="1">
        <v>124.81591796875</v>
      </c>
      <c r="E588" s="1" t="s">
        <v>67</v>
      </c>
      <c r="F588" s="1" t="s">
        <v>319</v>
      </c>
      <c r="G588" s="1" t="s">
        <v>324</v>
      </c>
      <c r="H588" s="1" t="s">
        <v>317</v>
      </c>
      <c r="K588" s="1">
        <v>7</v>
      </c>
      <c r="L588" s="1">
        <v>1</v>
      </c>
      <c r="M588" s="1">
        <v>3</v>
      </c>
      <c r="N588" s="1">
        <v>0</v>
      </c>
      <c r="O588" s="1">
        <v>0</v>
      </c>
      <c r="P588" s="1">
        <v>0</v>
      </c>
      <c r="Q588" s="1">
        <v>2</v>
      </c>
      <c r="R588" s="1">
        <v>0</v>
      </c>
      <c r="S588" s="1">
        <v>108.7</v>
      </c>
      <c r="T588" s="1">
        <v>1070</v>
      </c>
      <c r="U588" s="1">
        <v>17</v>
      </c>
      <c r="V588" s="1">
        <v>0</v>
      </c>
      <c r="W588" s="1">
        <v>1</v>
      </c>
      <c r="X588" s="1">
        <v>0</v>
      </c>
      <c r="Y588" s="1">
        <v>4000</v>
      </c>
      <c r="Z588" s="1">
        <v>4150</v>
      </c>
      <c r="AA588" s="1">
        <v>4000</v>
      </c>
      <c r="AB588" s="1">
        <v>4300</v>
      </c>
      <c r="AC588" s="1">
        <v>2</v>
      </c>
      <c r="AD588" s="1">
        <v>2</v>
      </c>
      <c r="AE588" s="1">
        <v>0</v>
      </c>
      <c r="AF588" s="1">
        <v>0</v>
      </c>
      <c r="AG588" s="1">
        <v>0</v>
      </c>
      <c r="AH588" s="1">
        <v>0</v>
      </c>
      <c r="AI588" s="30" t="str">
        <f>VLOOKUP(A588,General!B:AT,19,FALSE)</f>
        <v>Team Liquid</v>
      </c>
      <c r="AJ588" s="1">
        <f>IF(VLOOKUP(A588,General!B:AT,11,FALSE)=E588,1,0)</f>
        <v>1</v>
      </c>
      <c r="AK588" s="1">
        <f t="shared" si="56"/>
        <v>0</v>
      </c>
      <c r="AL588" s="1">
        <f t="shared" si="57"/>
        <v>0</v>
      </c>
      <c r="AM588" s="1">
        <f t="shared" si="58"/>
        <v>0</v>
      </c>
      <c r="AN588" s="1">
        <f t="shared" si="59"/>
        <v>-150</v>
      </c>
      <c r="AO588" s="1">
        <f t="shared" si="54"/>
        <v>1</v>
      </c>
      <c r="AP588" s="1">
        <f t="shared" si="55"/>
        <v>0</v>
      </c>
      <c r="AQ588" s="1">
        <f>IF(IF(Y588&gt;AA588,VLOOKUP(A588,General!B:AT,11,FALSE),VLOOKUP(A588,General!B:AT,12,FALSE))=AI588,1,0)</f>
        <v>0</v>
      </c>
      <c r="AR588" s="1">
        <f>IF(VLOOKUP(A588,General!B:AT,11,FALSE)=E588,Y588-AA588,AA588-Y588)</f>
        <v>0</v>
      </c>
      <c r="AS588" s="1">
        <f>IF(IF(Z588&gt;AB588,VLOOKUP(A588,General!B:AT,11,FALSE),VLOOKUP(A588,General!B:AT,12,FALSE))=AI588,1,0)</f>
        <v>0</v>
      </c>
      <c r="AT588" s="1">
        <f>IF(VLOOKUP(A588,General!B:AT,11,FALSE)=E588,Z588-AB588,AB588-Z588)</f>
        <v>-150</v>
      </c>
    </row>
    <row r="589" spans="1:46" ht="15" customHeight="1" x14ac:dyDescent="0.2">
      <c r="A589" s="1" t="s">
        <v>345</v>
      </c>
      <c r="B589" s="1">
        <v>17</v>
      </c>
      <c r="C589" s="1">
        <v>290526</v>
      </c>
      <c r="D589" s="1">
        <v>130.0888671875</v>
      </c>
      <c r="E589" s="1" t="s">
        <v>67</v>
      </c>
      <c r="F589" s="1" t="s">
        <v>319</v>
      </c>
      <c r="G589" s="1" t="s">
        <v>324</v>
      </c>
      <c r="H589" s="1" t="s">
        <v>320</v>
      </c>
      <c r="I589" s="1" t="s">
        <v>319</v>
      </c>
      <c r="J589" s="1" t="s">
        <v>67</v>
      </c>
      <c r="K589" s="1">
        <v>7</v>
      </c>
      <c r="L589" s="1">
        <v>5</v>
      </c>
      <c r="M589" s="1">
        <v>1</v>
      </c>
      <c r="N589" s="1">
        <v>0</v>
      </c>
      <c r="O589" s="1">
        <v>0</v>
      </c>
      <c r="P589" s="1">
        <v>0</v>
      </c>
      <c r="Q589" s="1">
        <v>1</v>
      </c>
      <c r="R589" s="1">
        <v>0</v>
      </c>
      <c r="S589" s="1">
        <v>96</v>
      </c>
      <c r="T589" s="1">
        <v>865</v>
      </c>
      <c r="U589" s="1">
        <v>95</v>
      </c>
      <c r="V589" s="1">
        <v>0</v>
      </c>
      <c r="W589" s="1">
        <v>1</v>
      </c>
      <c r="X589" s="1">
        <v>0</v>
      </c>
      <c r="Y589" s="1">
        <v>8300</v>
      </c>
      <c r="Z589" s="1">
        <v>18550</v>
      </c>
      <c r="AA589" s="1">
        <v>18700</v>
      </c>
      <c r="AB589" s="1">
        <v>6500</v>
      </c>
      <c r="AC589" s="1">
        <v>6</v>
      </c>
      <c r="AD589" s="1">
        <v>4</v>
      </c>
      <c r="AE589" s="1">
        <v>3</v>
      </c>
      <c r="AF589" s="1">
        <v>0</v>
      </c>
      <c r="AG589" s="1">
        <v>4</v>
      </c>
      <c r="AH589" s="1">
        <v>0</v>
      </c>
      <c r="AI589" s="30" t="str">
        <f>VLOOKUP(A589,General!B:AT,19,FALSE)</f>
        <v>Team Liquid</v>
      </c>
      <c r="AJ589" s="1">
        <f>IF(VLOOKUP(A589,General!B:AT,11,FALSE)=E589,1,0)</f>
        <v>1</v>
      </c>
      <c r="AK589" s="1">
        <f t="shared" si="56"/>
        <v>0</v>
      </c>
      <c r="AL589" s="1">
        <f t="shared" si="57"/>
        <v>1</v>
      </c>
      <c r="AM589" s="1">
        <f t="shared" si="58"/>
        <v>-10400</v>
      </c>
      <c r="AN589" s="1">
        <f t="shared" si="59"/>
        <v>12050</v>
      </c>
      <c r="AO589" s="1">
        <f t="shared" si="54"/>
        <v>1</v>
      </c>
      <c r="AP589" s="1">
        <f t="shared" si="55"/>
        <v>0</v>
      </c>
      <c r="AQ589" s="1">
        <f>IF(IF(Y589&gt;AA589,VLOOKUP(A589,General!B:AT,11,FALSE),VLOOKUP(A589,General!B:AT,12,FALSE))=AI589,1,0)</f>
        <v>0</v>
      </c>
      <c r="AR589" s="1">
        <f>IF(VLOOKUP(A589,General!B:AT,11,FALSE)=E589,Y589-AA589,AA589-Y589)</f>
        <v>-10400</v>
      </c>
      <c r="AS589" s="1">
        <f>IF(IF(Z589&gt;AB589,VLOOKUP(A589,General!B:AT,11,FALSE),VLOOKUP(A589,General!B:AT,12,FALSE))=AI589,1,0)</f>
        <v>1</v>
      </c>
      <c r="AT589" s="1">
        <f>IF(VLOOKUP(A589,General!B:AT,11,FALSE)=E589,Z589-AB589,AB589-Z589)</f>
        <v>12050</v>
      </c>
    </row>
    <row r="590" spans="1:46" ht="15" customHeight="1" x14ac:dyDescent="0.2">
      <c r="A590" s="1" t="s">
        <v>345</v>
      </c>
      <c r="B590" s="1">
        <v>18</v>
      </c>
      <c r="C590" s="1">
        <v>307177</v>
      </c>
      <c r="D590" s="1">
        <v>111.2744140625</v>
      </c>
      <c r="E590" s="1" t="s">
        <v>67</v>
      </c>
      <c r="F590" s="1" t="s">
        <v>319</v>
      </c>
      <c r="G590" s="1" t="s">
        <v>324</v>
      </c>
      <c r="H590" s="1" t="s">
        <v>320</v>
      </c>
      <c r="I590" s="1" t="s">
        <v>319</v>
      </c>
      <c r="J590" s="1" t="s">
        <v>67</v>
      </c>
      <c r="K590" s="1">
        <v>4</v>
      </c>
      <c r="L590" s="1">
        <v>2</v>
      </c>
      <c r="M590" s="1">
        <v>1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76.3</v>
      </c>
      <c r="T590" s="1">
        <v>718</v>
      </c>
      <c r="U590" s="1">
        <v>45</v>
      </c>
      <c r="V590" s="1">
        <v>1</v>
      </c>
      <c r="W590" s="1">
        <v>1</v>
      </c>
      <c r="X590" s="1">
        <v>0</v>
      </c>
      <c r="Y590" s="1">
        <v>11900</v>
      </c>
      <c r="Z590" s="1">
        <v>21500</v>
      </c>
      <c r="AA590" s="1">
        <v>20750</v>
      </c>
      <c r="AB590" s="1">
        <v>1200</v>
      </c>
      <c r="AC590" s="1">
        <v>3</v>
      </c>
      <c r="AD590" s="1">
        <v>1</v>
      </c>
      <c r="AE590" s="1">
        <v>3</v>
      </c>
      <c r="AF590" s="1">
        <v>0</v>
      </c>
      <c r="AG590" s="1">
        <v>2</v>
      </c>
      <c r="AH590" s="1">
        <v>0</v>
      </c>
      <c r="AI590" s="30" t="str">
        <f>VLOOKUP(A590,General!B:AT,19,FALSE)</f>
        <v>Team Liquid</v>
      </c>
      <c r="AJ590" s="1">
        <f>IF(VLOOKUP(A590,General!B:AT,11,FALSE)=E590,1,0)</f>
        <v>1</v>
      </c>
      <c r="AK590" s="1">
        <f t="shared" si="56"/>
        <v>0</v>
      </c>
      <c r="AL590" s="1">
        <f t="shared" si="57"/>
        <v>1</v>
      </c>
      <c r="AM590" s="1">
        <f t="shared" si="58"/>
        <v>-8850</v>
      </c>
      <c r="AN590" s="1">
        <f t="shared" si="59"/>
        <v>20300</v>
      </c>
      <c r="AO590" s="1">
        <f t="shared" si="54"/>
        <v>1</v>
      </c>
      <c r="AP590" s="1">
        <f t="shared" si="55"/>
        <v>0</v>
      </c>
      <c r="AQ590" s="1">
        <f>IF(IF(Y590&gt;AA590,VLOOKUP(A590,General!B:AT,11,FALSE),VLOOKUP(A590,General!B:AT,12,FALSE))=AI590,1,0)</f>
        <v>0</v>
      </c>
      <c r="AR590" s="1">
        <f>IF(VLOOKUP(A590,General!B:AT,11,FALSE)=E590,Y590-AA590,AA590-Y590)</f>
        <v>-8850</v>
      </c>
      <c r="AS590" s="1">
        <f>IF(IF(Z590&gt;AB590,VLOOKUP(A590,General!B:AT,11,FALSE),VLOOKUP(A590,General!B:AT,12,FALSE))=AI590,1,0)</f>
        <v>1</v>
      </c>
      <c r="AT590" s="1">
        <f>IF(VLOOKUP(A590,General!B:AT,11,FALSE)=E590,Z590-AB590,AB590-Z590)</f>
        <v>20300</v>
      </c>
    </row>
    <row r="591" spans="1:46" ht="15" customHeight="1" x14ac:dyDescent="0.2">
      <c r="A591" s="1" t="s">
        <v>345</v>
      </c>
      <c r="B591" s="1">
        <v>19</v>
      </c>
      <c r="C591" s="1">
        <v>321424</v>
      </c>
      <c r="D591" s="1">
        <v>96.5439453125</v>
      </c>
      <c r="E591" s="1" t="s">
        <v>67</v>
      </c>
      <c r="F591" s="1" t="s">
        <v>319</v>
      </c>
      <c r="G591" s="1" t="s">
        <v>324</v>
      </c>
      <c r="H591" s="1" t="s">
        <v>322</v>
      </c>
      <c r="K591" s="1">
        <v>7</v>
      </c>
      <c r="L591" s="1">
        <v>3</v>
      </c>
      <c r="M591" s="1">
        <v>2</v>
      </c>
      <c r="N591" s="1">
        <v>0</v>
      </c>
      <c r="O591" s="1">
        <v>0</v>
      </c>
      <c r="P591" s="1">
        <v>0</v>
      </c>
      <c r="Q591" s="1">
        <v>2</v>
      </c>
      <c r="R591" s="1">
        <v>0</v>
      </c>
      <c r="S591" s="1">
        <v>119.2</v>
      </c>
      <c r="T591" s="1">
        <v>1047</v>
      </c>
      <c r="U591" s="1">
        <v>145</v>
      </c>
      <c r="V591" s="1">
        <v>0</v>
      </c>
      <c r="W591" s="1">
        <v>0</v>
      </c>
      <c r="X591" s="1">
        <v>0</v>
      </c>
      <c r="Y591" s="1">
        <v>23600</v>
      </c>
      <c r="Z591" s="1">
        <v>26850</v>
      </c>
      <c r="AA591" s="1">
        <v>27050</v>
      </c>
      <c r="AB591" s="1">
        <v>24600</v>
      </c>
      <c r="AC591" s="1">
        <v>8</v>
      </c>
      <c r="AD591" s="1">
        <v>7</v>
      </c>
      <c r="AE591" s="1">
        <v>4</v>
      </c>
      <c r="AF591" s="1">
        <v>0</v>
      </c>
      <c r="AG591" s="1">
        <v>3</v>
      </c>
      <c r="AH591" s="1">
        <v>2</v>
      </c>
      <c r="AI591" s="30" t="str">
        <f>VLOOKUP(A591,General!B:AT,19,FALSE)</f>
        <v>Team Liquid</v>
      </c>
      <c r="AJ591" s="1">
        <f>IF(VLOOKUP(A591,General!B:AT,11,FALSE)=E591,1,0)</f>
        <v>1</v>
      </c>
      <c r="AK591" s="1">
        <f t="shared" si="56"/>
        <v>0</v>
      </c>
      <c r="AL591" s="1">
        <f t="shared" si="57"/>
        <v>1</v>
      </c>
      <c r="AM591" s="1">
        <f t="shared" si="58"/>
        <v>-3450</v>
      </c>
      <c r="AN591" s="1">
        <f t="shared" si="59"/>
        <v>2250</v>
      </c>
      <c r="AO591" s="1">
        <f t="shared" si="54"/>
        <v>1</v>
      </c>
      <c r="AP591" s="1">
        <f t="shared" si="55"/>
        <v>0</v>
      </c>
      <c r="AQ591" s="1">
        <f>IF(IF(Y591&gt;AA591,VLOOKUP(A591,General!B:AT,11,FALSE),VLOOKUP(A591,General!B:AT,12,FALSE))=AI591,1,0)</f>
        <v>0</v>
      </c>
      <c r="AR591" s="1">
        <f>IF(VLOOKUP(A591,General!B:AT,11,FALSE)=E591,Y591-AA591,AA591-Y591)</f>
        <v>-3450</v>
      </c>
      <c r="AS591" s="1">
        <f>IF(IF(Z591&gt;AB591,VLOOKUP(A591,General!B:AT,11,FALSE),VLOOKUP(A591,General!B:AT,12,FALSE))=AI591,1,0)</f>
        <v>1</v>
      </c>
      <c r="AT591" s="1">
        <f>IF(VLOOKUP(A591,General!B:AT,11,FALSE)=E591,Z591-AB591,AB591-Z591)</f>
        <v>2250</v>
      </c>
    </row>
    <row r="592" spans="1:46" ht="15" customHeight="1" x14ac:dyDescent="0.2">
      <c r="A592" s="1" t="s">
        <v>345</v>
      </c>
      <c r="B592" s="1">
        <v>20</v>
      </c>
      <c r="C592" s="1">
        <v>333788</v>
      </c>
      <c r="D592" s="1">
        <v>146.900390625</v>
      </c>
      <c r="E592" s="1" t="s">
        <v>67</v>
      </c>
      <c r="F592" s="1" t="s">
        <v>319</v>
      </c>
      <c r="G592" s="1" t="s">
        <v>324</v>
      </c>
      <c r="H592" s="1" t="s">
        <v>320</v>
      </c>
      <c r="I592" s="1" t="s">
        <v>319</v>
      </c>
      <c r="J592" s="1" t="s">
        <v>67</v>
      </c>
      <c r="K592" s="1">
        <v>5</v>
      </c>
      <c r="L592" s="1">
        <v>5</v>
      </c>
      <c r="M592" s="1">
        <v>0</v>
      </c>
      <c r="N592" s="1">
        <v>0</v>
      </c>
      <c r="O592" s="1">
        <v>0</v>
      </c>
      <c r="P592" s="1">
        <v>0</v>
      </c>
      <c r="Q592" s="1">
        <v>1</v>
      </c>
      <c r="R592" s="1">
        <v>0</v>
      </c>
      <c r="S592" s="1">
        <v>100.3</v>
      </c>
      <c r="T592" s="1">
        <v>844</v>
      </c>
      <c r="U592" s="1">
        <v>36</v>
      </c>
      <c r="V592" s="1">
        <v>1</v>
      </c>
      <c r="W592" s="1">
        <v>1</v>
      </c>
      <c r="X592" s="1">
        <v>0</v>
      </c>
      <c r="Y592" s="1">
        <v>15300</v>
      </c>
      <c r="Z592" s="1">
        <v>27850</v>
      </c>
      <c r="AA592" s="1">
        <v>34000</v>
      </c>
      <c r="AB592" s="1">
        <v>3500</v>
      </c>
      <c r="AC592" s="1">
        <v>4</v>
      </c>
      <c r="AD592" s="1">
        <v>2</v>
      </c>
      <c r="AE592" s="1">
        <v>7</v>
      </c>
      <c r="AF592" s="1">
        <v>0</v>
      </c>
      <c r="AG592" s="1">
        <v>4</v>
      </c>
      <c r="AH592" s="1">
        <v>0</v>
      </c>
      <c r="AI592" s="30" t="str">
        <f>VLOOKUP(A592,General!B:AT,19,FALSE)</f>
        <v>Team Liquid</v>
      </c>
      <c r="AJ592" s="1">
        <f>IF(VLOOKUP(A592,General!B:AT,11,FALSE)=E592,1,0)</f>
        <v>1</v>
      </c>
      <c r="AK592" s="1">
        <f t="shared" si="56"/>
        <v>0</v>
      </c>
      <c r="AL592" s="1">
        <f t="shared" si="57"/>
        <v>1</v>
      </c>
      <c r="AM592" s="1">
        <f t="shared" si="58"/>
        <v>-18700</v>
      </c>
      <c r="AN592" s="1">
        <f t="shared" si="59"/>
        <v>24350</v>
      </c>
      <c r="AO592" s="1">
        <f t="shared" si="54"/>
        <v>1</v>
      </c>
      <c r="AP592" s="1">
        <f t="shared" si="55"/>
        <v>0</v>
      </c>
      <c r="AQ592" s="1">
        <f>IF(IF(Y592&gt;AA592,VLOOKUP(A592,General!B:AT,11,FALSE),VLOOKUP(A592,General!B:AT,12,FALSE))=AI592,1,0)</f>
        <v>0</v>
      </c>
      <c r="AR592" s="1">
        <f>IF(VLOOKUP(A592,General!B:AT,11,FALSE)=E592,Y592-AA592,AA592-Y592)</f>
        <v>-18700</v>
      </c>
      <c r="AS592" s="1">
        <f>IF(IF(Z592&gt;AB592,VLOOKUP(A592,General!B:AT,11,FALSE),VLOOKUP(A592,General!B:AT,12,FALSE))=AI592,1,0)</f>
        <v>1</v>
      </c>
      <c r="AT592" s="1">
        <f>IF(VLOOKUP(A592,General!B:AT,11,FALSE)=E592,Z592-AB592,AB592-Z592)</f>
        <v>24350</v>
      </c>
    </row>
    <row r="593" spans="1:46" ht="15" customHeight="1" x14ac:dyDescent="0.2">
      <c r="A593" s="1" t="s">
        <v>345</v>
      </c>
      <c r="B593" s="1">
        <v>21</v>
      </c>
      <c r="C593" s="1">
        <v>352590</v>
      </c>
      <c r="D593" s="1">
        <v>164.01708984375</v>
      </c>
      <c r="E593" s="1" t="s">
        <v>67</v>
      </c>
      <c r="F593" s="1" t="s">
        <v>319</v>
      </c>
      <c r="G593" s="1" t="s">
        <v>324</v>
      </c>
      <c r="H593" s="1" t="s">
        <v>322</v>
      </c>
      <c r="K593" s="1">
        <v>8</v>
      </c>
      <c r="L593" s="1">
        <v>4</v>
      </c>
      <c r="M593" s="1">
        <v>2</v>
      </c>
      <c r="N593" s="1">
        <v>0</v>
      </c>
      <c r="O593" s="1">
        <v>0</v>
      </c>
      <c r="P593" s="1">
        <v>0</v>
      </c>
      <c r="Q593" s="1">
        <v>2</v>
      </c>
      <c r="R593" s="1">
        <v>0</v>
      </c>
      <c r="S593" s="1">
        <v>115.6</v>
      </c>
      <c r="T593" s="1">
        <v>1047</v>
      </c>
      <c r="U593" s="1">
        <v>109</v>
      </c>
      <c r="V593" s="1">
        <v>0</v>
      </c>
      <c r="W593" s="1">
        <v>1</v>
      </c>
      <c r="X593" s="1">
        <v>0</v>
      </c>
      <c r="Y593" s="1">
        <v>29100</v>
      </c>
      <c r="Z593" s="1">
        <v>27950</v>
      </c>
      <c r="AA593" s="1">
        <v>40700</v>
      </c>
      <c r="AB593" s="1">
        <v>28000</v>
      </c>
      <c r="AC593" s="1">
        <v>11</v>
      </c>
      <c r="AD593" s="1">
        <v>9</v>
      </c>
      <c r="AE593" s="1">
        <v>5</v>
      </c>
      <c r="AF593" s="1">
        <v>0</v>
      </c>
      <c r="AG593" s="1">
        <v>5</v>
      </c>
      <c r="AH593" s="1">
        <v>3</v>
      </c>
      <c r="AI593" s="30" t="str">
        <f>VLOOKUP(A593,General!B:AT,19,FALSE)</f>
        <v>Team Liquid</v>
      </c>
      <c r="AJ593" s="1">
        <f>IF(VLOOKUP(A593,General!B:AT,11,FALSE)=E593,1,0)</f>
        <v>1</v>
      </c>
      <c r="AK593" s="1">
        <f t="shared" si="56"/>
        <v>0</v>
      </c>
      <c r="AL593" s="1">
        <f t="shared" si="57"/>
        <v>0</v>
      </c>
      <c r="AM593" s="1">
        <f t="shared" si="58"/>
        <v>-11600</v>
      </c>
      <c r="AN593" s="1">
        <f t="shared" si="59"/>
        <v>-50</v>
      </c>
      <c r="AO593" s="1">
        <f t="shared" si="54"/>
        <v>1</v>
      </c>
      <c r="AP593" s="1">
        <f t="shared" si="55"/>
        <v>0</v>
      </c>
      <c r="AQ593" s="1">
        <f>IF(IF(Y593&gt;AA593,VLOOKUP(A593,General!B:AT,11,FALSE),VLOOKUP(A593,General!B:AT,12,FALSE))=AI593,1,0)</f>
        <v>0</v>
      </c>
      <c r="AR593" s="1">
        <f>IF(VLOOKUP(A593,General!B:AT,11,FALSE)=E593,Y593-AA593,AA593-Y593)</f>
        <v>-11600</v>
      </c>
      <c r="AS593" s="1">
        <f>IF(IF(Z593&gt;AB593,VLOOKUP(A593,General!B:AT,11,FALSE),VLOOKUP(A593,General!B:AT,12,FALSE))=AI593,1,0)</f>
        <v>0</v>
      </c>
      <c r="AT593" s="1">
        <f>IF(VLOOKUP(A593,General!B:AT,11,FALSE)=E593,Z593-AB593,AB593-Z593)</f>
        <v>-50</v>
      </c>
    </row>
    <row r="594" spans="1:46" ht="15" customHeight="1" x14ac:dyDescent="0.2">
      <c r="A594" s="1" t="s">
        <v>345</v>
      </c>
      <c r="B594" s="1">
        <v>22</v>
      </c>
      <c r="C594" s="1">
        <v>373580</v>
      </c>
      <c r="D594" s="1">
        <v>243.624267578125</v>
      </c>
      <c r="E594" s="1" t="s">
        <v>67</v>
      </c>
      <c r="F594" s="1" t="s">
        <v>319</v>
      </c>
      <c r="G594" s="1" t="s">
        <v>324</v>
      </c>
      <c r="H594" s="1" t="s">
        <v>322</v>
      </c>
      <c r="K594" s="1">
        <v>5</v>
      </c>
      <c r="L594" s="1">
        <v>3</v>
      </c>
      <c r="M594" s="1">
        <v>1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73.599999999999994</v>
      </c>
      <c r="T594" s="1">
        <v>694</v>
      </c>
      <c r="U594" s="1">
        <v>42</v>
      </c>
      <c r="V594" s="1">
        <v>0</v>
      </c>
      <c r="W594" s="1">
        <v>1</v>
      </c>
      <c r="X594" s="1">
        <v>0</v>
      </c>
      <c r="Y594" s="1">
        <v>20000</v>
      </c>
      <c r="Z594" s="1">
        <v>27950</v>
      </c>
      <c r="AA594" s="1">
        <v>50950</v>
      </c>
      <c r="AB594" s="1">
        <v>18250</v>
      </c>
      <c r="AC594" s="1">
        <v>7</v>
      </c>
      <c r="AD594" s="1">
        <v>3</v>
      </c>
      <c r="AE594" s="1">
        <v>3</v>
      </c>
      <c r="AF594" s="1">
        <v>0</v>
      </c>
      <c r="AG594" s="1">
        <v>5</v>
      </c>
      <c r="AH594" s="1">
        <v>0</v>
      </c>
      <c r="AI594" s="30" t="str">
        <f>VLOOKUP(A594,General!B:AT,19,FALSE)</f>
        <v>Team Liquid</v>
      </c>
      <c r="AJ594" s="1">
        <f>IF(VLOOKUP(A594,General!B:AT,11,FALSE)=E594,1,0)</f>
        <v>1</v>
      </c>
      <c r="AK594" s="1">
        <f t="shared" si="56"/>
        <v>0</v>
      </c>
      <c r="AL594" s="1">
        <f t="shared" si="57"/>
        <v>1</v>
      </c>
      <c r="AM594" s="1">
        <f t="shared" si="58"/>
        <v>-30950</v>
      </c>
      <c r="AN594" s="1">
        <f t="shared" si="59"/>
        <v>9700</v>
      </c>
      <c r="AO594" s="1">
        <f t="shared" si="54"/>
        <v>1</v>
      </c>
      <c r="AP594" s="1">
        <f t="shared" si="55"/>
        <v>0</v>
      </c>
      <c r="AQ594" s="1">
        <f>IF(IF(Y594&gt;AA594,VLOOKUP(A594,General!B:AT,11,FALSE),VLOOKUP(A594,General!B:AT,12,FALSE))=AI594,1,0)</f>
        <v>0</v>
      </c>
      <c r="AR594" s="1">
        <f>IF(VLOOKUP(A594,General!B:AT,11,FALSE)=E594,Y594-AA594,AA594-Y594)</f>
        <v>-30950</v>
      </c>
      <c r="AS594" s="1">
        <f>IF(IF(Z594&gt;AB594,VLOOKUP(A594,General!B:AT,11,FALSE),VLOOKUP(A594,General!B:AT,12,FALSE))=AI594,1,0)</f>
        <v>1</v>
      </c>
      <c r="AT594" s="1">
        <f>IF(VLOOKUP(A594,General!B:AT,11,FALSE)=E594,Z594-AB594,AB594-Z594)</f>
        <v>9700</v>
      </c>
    </row>
    <row r="595" spans="1:46" ht="15" customHeight="1" x14ac:dyDescent="0.2">
      <c r="A595" s="1" t="s">
        <v>345</v>
      </c>
      <c r="B595" s="1">
        <v>23</v>
      </c>
      <c r="C595" s="1">
        <v>404745</v>
      </c>
      <c r="D595" s="1">
        <v>122.9462890625</v>
      </c>
      <c r="E595" s="1" t="s">
        <v>67</v>
      </c>
      <c r="F595" s="1" t="s">
        <v>319</v>
      </c>
      <c r="G595" s="1" t="s">
        <v>324</v>
      </c>
      <c r="H595" s="1" t="s">
        <v>320</v>
      </c>
      <c r="I595" s="1" t="s">
        <v>319</v>
      </c>
      <c r="J595" s="1" t="s">
        <v>67</v>
      </c>
      <c r="K595" s="1">
        <v>6</v>
      </c>
      <c r="L595" s="1">
        <v>1</v>
      </c>
      <c r="M595" s="1">
        <v>1</v>
      </c>
      <c r="N595" s="1">
        <v>1</v>
      </c>
      <c r="O595" s="1">
        <v>0</v>
      </c>
      <c r="P595" s="1">
        <v>0</v>
      </c>
      <c r="Q595" s="1">
        <v>1</v>
      </c>
      <c r="R595" s="1">
        <v>0</v>
      </c>
      <c r="S595" s="1">
        <v>129.1</v>
      </c>
      <c r="T595" s="1">
        <v>1233</v>
      </c>
      <c r="U595" s="1">
        <v>58</v>
      </c>
      <c r="V595" s="1">
        <v>0</v>
      </c>
      <c r="W595" s="1">
        <v>1</v>
      </c>
      <c r="X595" s="1">
        <v>0</v>
      </c>
      <c r="Y595" s="1">
        <v>19550</v>
      </c>
      <c r="Z595" s="1">
        <v>28350</v>
      </c>
      <c r="AA595" s="1">
        <v>51900</v>
      </c>
      <c r="AB595" s="1">
        <v>3750</v>
      </c>
      <c r="AC595" s="1">
        <v>8</v>
      </c>
      <c r="AD595" s="1">
        <v>5</v>
      </c>
      <c r="AE595" s="1">
        <v>3</v>
      </c>
      <c r="AF595" s="1">
        <v>0</v>
      </c>
      <c r="AG595" s="1">
        <v>4</v>
      </c>
      <c r="AH595" s="1">
        <v>0</v>
      </c>
      <c r="AI595" s="30" t="str">
        <f>VLOOKUP(A595,General!B:AT,19,FALSE)</f>
        <v>Team Liquid</v>
      </c>
      <c r="AJ595" s="1">
        <f>IF(VLOOKUP(A595,General!B:AT,11,FALSE)=E595,1,0)</f>
        <v>1</v>
      </c>
      <c r="AK595" s="1">
        <f t="shared" si="56"/>
        <v>0</v>
      </c>
      <c r="AL595" s="1">
        <f t="shared" si="57"/>
        <v>1</v>
      </c>
      <c r="AM595" s="1">
        <f t="shared" si="58"/>
        <v>-32350</v>
      </c>
      <c r="AN595" s="1">
        <f t="shared" si="59"/>
        <v>24600</v>
      </c>
      <c r="AO595" s="1">
        <f t="shared" si="54"/>
        <v>1</v>
      </c>
      <c r="AP595" s="1">
        <f t="shared" si="55"/>
        <v>0</v>
      </c>
      <c r="AQ595" s="1">
        <f>IF(IF(Y595&gt;AA595,VLOOKUP(A595,General!B:AT,11,FALSE),VLOOKUP(A595,General!B:AT,12,FALSE))=AI595,1,0)</f>
        <v>0</v>
      </c>
      <c r="AR595" s="1">
        <f>IF(VLOOKUP(A595,General!B:AT,11,FALSE)=E595,Y595-AA595,AA595-Y595)</f>
        <v>-32350</v>
      </c>
      <c r="AS595" s="1">
        <f>IF(IF(Z595&gt;AB595,VLOOKUP(A595,General!B:AT,11,FALSE),VLOOKUP(A595,General!B:AT,12,FALSE))=AI595,1,0)</f>
        <v>1</v>
      </c>
      <c r="AT595" s="1">
        <f>IF(VLOOKUP(A595,General!B:AT,11,FALSE)=E595,Z595-AB595,AB595-Z595)</f>
        <v>24600</v>
      </c>
    </row>
    <row r="596" spans="1:46" ht="15" customHeight="1" x14ac:dyDescent="0.2">
      <c r="A596" s="1" t="s">
        <v>345</v>
      </c>
      <c r="B596" s="1">
        <v>24</v>
      </c>
      <c r="C596" s="1">
        <v>420485</v>
      </c>
      <c r="D596" s="1">
        <v>155.92822265625</v>
      </c>
      <c r="E596" s="1" t="s">
        <v>67</v>
      </c>
      <c r="F596" s="1" t="s">
        <v>319</v>
      </c>
      <c r="G596" s="1" t="s">
        <v>324</v>
      </c>
      <c r="H596" s="1" t="s">
        <v>322</v>
      </c>
      <c r="K596" s="1">
        <v>9</v>
      </c>
      <c r="L596" s="1">
        <v>1</v>
      </c>
      <c r="M596" s="1">
        <v>4</v>
      </c>
      <c r="N596" s="1">
        <v>0</v>
      </c>
      <c r="O596" s="1">
        <v>0</v>
      </c>
      <c r="P596" s="1">
        <v>0</v>
      </c>
      <c r="Q596" s="1">
        <v>2</v>
      </c>
      <c r="R596" s="1">
        <v>0</v>
      </c>
      <c r="S596" s="1">
        <v>183.1</v>
      </c>
      <c r="T596" s="1">
        <v>1704</v>
      </c>
      <c r="U596" s="1">
        <v>127</v>
      </c>
      <c r="V596" s="1">
        <v>0</v>
      </c>
      <c r="W596" s="1">
        <v>1</v>
      </c>
      <c r="X596" s="1">
        <v>0</v>
      </c>
      <c r="Y596" s="1">
        <v>33300</v>
      </c>
      <c r="Z596" s="1">
        <v>28350</v>
      </c>
      <c r="AA596" s="1">
        <v>64700</v>
      </c>
      <c r="AB596" s="1">
        <v>31150</v>
      </c>
      <c r="AC596" s="1">
        <v>12</v>
      </c>
      <c r="AD596" s="1">
        <v>7</v>
      </c>
      <c r="AE596" s="1">
        <v>7</v>
      </c>
      <c r="AF596" s="1">
        <v>0</v>
      </c>
      <c r="AG596" s="1">
        <v>4</v>
      </c>
      <c r="AH596" s="1">
        <v>4</v>
      </c>
      <c r="AI596" s="30" t="str">
        <f>VLOOKUP(A596,General!B:AT,19,FALSE)</f>
        <v>Team Liquid</v>
      </c>
      <c r="AJ596" s="1">
        <f>IF(VLOOKUP(A596,General!B:AT,11,FALSE)=E596,1,0)</f>
        <v>1</v>
      </c>
      <c r="AK596" s="1">
        <f t="shared" si="56"/>
        <v>0</v>
      </c>
      <c r="AL596" s="1">
        <f t="shared" si="57"/>
        <v>0</v>
      </c>
      <c r="AM596" s="1">
        <f t="shared" si="58"/>
        <v>-31400</v>
      </c>
      <c r="AN596" s="1">
        <f t="shared" si="59"/>
        <v>-2800</v>
      </c>
      <c r="AO596" s="1">
        <f t="shared" si="54"/>
        <v>1</v>
      </c>
      <c r="AP596" s="1">
        <f t="shared" si="55"/>
        <v>0</v>
      </c>
      <c r="AQ596" s="1">
        <f>IF(IF(Y596&gt;AA596,VLOOKUP(A596,General!B:AT,11,FALSE),VLOOKUP(A596,General!B:AT,12,FALSE))=AI596,1,0)</f>
        <v>0</v>
      </c>
      <c r="AR596" s="1">
        <f>IF(VLOOKUP(A596,General!B:AT,11,FALSE)=E596,Y596-AA596,AA596-Y596)</f>
        <v>-31400</v>
      </c>
      <c r="AS596" s="1">
        <f>IF(IF(Z596&gt;AB596,VLOOKUP(A596,General!B:AT,11,FALSE),VLOOKUP(A596,General!B:AT,12,FALSE))=AI596,1,0)</f>
        <v>0</v>
      </c>
      <c r="AT596" s="1">
        <f>IF(VLOOKUP(A596,General!B:AT,11,FALSE)=E596,Z596-AB596,AB596-Z596)</f>
        <v>-2800</v>
      </c>
    </row>
    <row r="597" spans="1:46" ht="15" customHeight="1" x14ac:dyDescent="0.2">
      <c r="A597" s="1" t="s">
        <v>345</v>
      </c>
      <c r="B597" s="1">
        <v>25</v>
      </c>
      <c r="C597" s="1">
        <v>440443</v>
      </c>
      <c r="D597" s="1">
        <v>144.060791015625</v>
      </c>
      <c r="E597" s="1" t="s">
        <v>67</v>
      </c>
      <c r="F597" s="1" t="s">
        <v>319</v>
      </c>
      <c r="G597" s="1" t="s">
        <v>324</v>
      </c>
      <c r="H597" s="1" t="s">
        <v>322</v>
      </c>
      <c r="K597" s="1">
        <v>8</v>
      </c>
      <c r="L597" s="1">
        <v>1</v>
      </c>
      <c r="M597" s="1">
        <v>2</v>
      </c>
      <c r="N597" s="1">
        <v>1</v>
      </c>
      <c r="O597" s="1">
        <v>0</v>
      </c>
      <c r="P597" s="1">
        <v>0</v>
      </c>
      <c r="Q597" s="1">
        <v>0</v>
      </c>
      <c r="R597" s="1">
        <v>0</v>
      </c>
      <c r="S597" s="1">
        <v>109.1</v>
      </c>
      <c r="T597" s="1">
        <v>1048</v>
      </c>
      <c r="U597" s="1">
        <v>43</v>
      </c>
      <c r="V597" s="1">
        <v>0</v>
      </c>
      <c r="W597" s="1">
        <v>1</v>
      </c>
      <c r="X597" s="1">
        <v>0</v>
      </c>
      <c r="Y597" s="1">
        <v>20950</v>
      </c>
      <c r="Z597" s="1">
        <v>28450</v>
      </c>
      <c r="AA597" s="1">
        <v>72050</v>
      </c>
      <c r="AB597" s="1">
        <v>20800</v>
      </c>
      <c r="AC597" s="1">
        <v>12</v>
      </c>
      <c r="AD597" s="1">
        <v>9</v>
      </c>
      <c r="AE597" s="1">
        <v>5</v>
      </c>
      <c r="AF597" s="1">
        <v>0</v>
      </c>
      <c r="AG597" s="1">
        <v>5</v>
      </c>
      <c r="AH597" s="1">
        <v>1</v>
      </c>
      <c r="AI597" s="30" t="str">
        <f>VLOOKUP(A597,General!B:AT,19,FALSE)</f>
        <v>Team Liquid</v>
      </c>
      <c r="AJ597" s="1">
        <f>IF(VLOOKUP(A597,General!B:AT,11,FALSE)=E597,1,0)</f>
        <v>1</v>
      </c>
      <c r="AK597" s="1">
        <f t="shared" si="56"/>
        <v>0</v>
      </c>
      <c r="AL597" s="1">
        <f t="shared" si="57"/>
        <v>1</v>
      </c>
      <c r="AM597" s="1">
        <f t="shared" si="58"/>
        <v>-51100</v>
      </c>
      <c r="AN597" s="1">
        <f t="shared" si="59"/>
        <v>7650</v>
      </c>
      <c r="AO597" s="1">
        <f t="shared" si="54"/>
        <v>1</v>
      </c>
      <c r="AP597" s="1">
        <f t="shared" si="55"/>
        <v>0</v>
      </c>
      <c r="AQ597" s="1">
        <f>IF(IF(Y597&gt;AA597,VLOOKUP(A597,General!B:AT,11,FALSE),VLOOKUP(A597,General!B:AT,12,FALSE))=AI597,1,0)</f>
        <v>0</v>
      </c>
      <c r="AR597" s="1">
        <f>IF(VLOOKUP(A597,General!B:AT,11,FALSE)=E597,Y597-AA597,AA597-Y597)</f>
        <v>-51100</v>
      </c>
      <c r="AS597" s="1">
        <f>IF(IF(Z597&gt;AB597,VLOOKUP(A597,General!B:AT,11,FALSE),VLOOKUP(A597,General!B:AT,12,FALSE))=AI597,1,0)</f>
        <v>1</v>
      </c>
      <c r="AT597" s="1">
        <f>IF(VLOOKUP(A597,General!B:AT,11,FALSE)=E597,Z597-AB597,AB597-Z597)</f>
        <v>7650</v>
      </c>
    </row>
    <row r="598" spans="1:46" ht="15" customHeight="1" x14ac:dyDescent="0.2">
      <c r="A598" s="1" t="s">
        <v>345</v>
      </c>
      <c r="B598" s="1">
        <v>26</v>
      </c>
      <c r="C598" s="1">
        <v>458885</v>
      </c>
      <c r="D598" s="1">
        <v>108.00439453125</v>
      </c>
      <c r="E598" s="1" t="s">
        <v>67</v>
      </c>
      <c r="F598" s="1" t="s">
        <v>319</v>
      </c>
      <c r="G598" s="1" t="s">
        <v>324</v>
      </c>
      <c r="H598" s="1" t="s">
        <v>320</v>
      </c>
      <c r="I598" s="1" t="s">
        <v>319</v>
      </c>
      <c r="J598" s="1" t="s">
        <v>67</v>
      </c>
      <c r="K598" s="1">
        <v>6</v>
      </c>
      <c r="L598" s="1">
        <v>4</v>
      </c>
      <c r="M598" s="1">
        <v>1</v>
      </c>
      <c r="N598" s="1">
        <v>0</v>
      </c>
      <c r="O598" s="1">
        <v>0</v>
      </c>
      <c r="P598" s="1">
        <v>0</v>
      </c>
      <c r="Q598" s="1">
        <v>1</v>
      </c>
      <c r="R598" s="1">
        <v>0</v>
      </c>
      <c r="S598" s="1">
        <v>89</v>
      </c>
      <c r="T598" s="1">
        <v>838</v>
      </c>
      <c r="U598" s="1">
        <v>52</v>
      </c>
      <c r="V598" s="1">
        <v>0</v>
      </c>
      <c r="W598" s="1">
        <v>0</v>
      </c>
      <c r="X598" s="1">
        <v>0</v>
      </c>
      <c r="Y598" s="1">
        <v>18450</v>
      </c>
      <c r="Z598" s="1">
        <v>28450</v>
      </c>
      <c r="AA598" s="1">
        <v>67250</v>
      </c>
      <c r="AB598" s="1">
        <v>5650</v>
      </c>
      <c r="AC598" s="1">
        <v>5</v>
      </c>
      <c r="AD598" s="1">
        <v>4</v>
      </c>
      <c r="AE598" s="1">
        <v>5</v>
      </c>
      <c r="AF598" s="1">
        <v>0</v>
      </c>
      <c r="AG598" s="1">
        <v>5</v>
      </c>
      <c r="AH598" s="1">
        <v>0</v>
      </c>
      <c r="AI598" s="30" t="str">
        <f>VLOOKUP(A598,General!B:AT,19,FALSE)</f>
        <v>Team Liquid</v>
      </c>
      <c r="AJ598" s="1">
        <f>IF(VLOOKUP(A598,General!B:AT,11,FALSE)=E598,1,0)</f>
        <v>1</v>
      </c>
      <c r="AK598" s="1">
        <f t="shared" si="56"/>
        <v>0</v>
      </c>
      <c r="AL598" s="1">
        <f t="shared" si="57"/>
        <v>1</v>
      </c>
      <c r="AM598" s="1">
        <f t="shared" si="58"/>
        <v>-48800</v>
      </c>
      <c r="AN598" s="1">
        <f t="shared" si="59"/>
        <v>22800</v>
      </c>
      <c r="AO598" s="1">
        <f t="shared" si="54"/>
        <v>1</v>
      </c>
      <c r="AP598" s="1">
        <f t="shared" si="55"/>
        <v>0</v>
      </c>
      <c r="AQ598" s="1">
        <f>IF(IF(Y598&gt;AA598,VLOOKUP(A598,General!B:AT,11,FALSE),VLOOKUP(A598,General!B:AT,12,FALSE))=AI598,1,0)</f>
        <v>0</v>
      </c>
      <c r="AR598" s="1">
        <f>IF(VLOOKUP(A598,General!B:AT,11,FALSE)=E598,Y598-AA598,AA598-Y598)</f>
        <v>-48800</v>
      </c>
      <c r="AS598" s="1">
        <f>IF(IF(Z598&gt;AB598,VLOOKUP(A598,General!B:AT,11,FALSE),VLOOKUP(A598,General!B:AT,12,FALSE))=AI598,1,0)</f>
        <v>1</v>
      </c>
      <c r="AT598" s="1">
        <f>IF(VLOOKUP(A598,General!B:AT,11,FALSE)=E598,Z598-AB598,AB598-Z598)</f>
        <v>22800</v>
      </c>
    </row>
    <row r="599" spans="1:46" ht="15" customHeight="1" x14ac:dyDescent="0.2">
      <c r="A599" s="1" t="s">
        <v>345</v>
      </c>
      <c r="B599" s="1">
        <v>27</v>
      </c>
      <c r="C599" s="1">
        <v>472716</v>
      </c>
      <c r="D599" s="1">
        <v>140.509033203125</v>
      </c>
      <c r="E599" s="1" t="s">
        <v>85</v>
      </c>
      <c r="F599" s="1" t="s">
        <v>315</v>
      </c>
      <c r="G599" s="1" t="s">
        <v>316</v>
      </c>
      <c r="H599" s="1" t="s">
        <v>322</v>
      </c>
      <c r="K599" s="1">
        <v>6</v>
      </c>
      <c r="L599" s="1">
        <v>2</v>
      </c>
      <c r="M599" s="1">
        <v>2</v>
      </c>
      <c r="N599" s="1">
        <v>0</v>
      </c>
      <c r="O599" s="1">
        <v>0</v>
      </c>
      <c r="P599" s="1">
        <v>0</v>
      </c>
      <c r="Q599" s="1">
        <v>1</v>
      </c>
      <c r="R599" s="1">
        <v>0</v>
      </c>
      <c r="S599" s="1">
        <v>127.6</v>
      </c>
      <c r="T599" s="1">
        <v>1189</v>
      </c>
      <c r="U599" s="1">
        <v>87</v>
      </c>
      <c r="V599" s="1">
        <v>0</v>
      </c>
      <c r="W599" s="1">
        <v>0</v>
      </c>
      <c r="X599" s="1">
        <v>0</v>
      </c>
      <c r="Y599" s="1">
        <v>29900</v>
      </c>
      <c r="Z599" s="1">
        <v>28650</v>
      </c>
      <c r="AA599" s="1">
        <v>63850</v>
      </c>
      <c r="AB599" s="1">
        <v>29800</v>
      </c>
      <c r="AC599" s="1">
        <v>11</v>
      </c>
      <c r="AD599" s="1">
        <v>8</v>
      </c>
      <c r="AE599" s="1">
        <v>4</v>
      </c>
      <c r="AF599" s="1">
        <v>0</v>
      </c>
      <c r="AG599" s="1">
        <v>4</v>
      </c>
      <c r="AH599" s="1">
        <v>2</v>
      </c>
      <c r="AI599" s="30" t="str">
        <f>VLOOKUP(A599,General!B:AT,19,FALSE)</f>
        <v>Team Liquid</v>
      </c>
      <c r="AJ599" s="1">
        <f>IF(VLOOKUP(A599,General!B:AT,11,FALSE)=E599,1,0)</f>
        <v>0</v>
      </c>
      <c r="AK599" s="1">
        <f t="shared" si="56"/>
        <v>0</v>
      </c>
      <c r="AL599" s="1">
        <f t="shared" si="57"/>
        <v>0</v>
      </c>
      <c r="AM599" s="1">
        <f t="shared" si="58"/>
        <v>-33950</v>
      </c>
      <c r="AN599" s="1">
        <f t="shared" si="59"/>
        <v>-1150</v>
      </c>
      <c r="AO599" s="1">
        <f t="shared" si="54"/>
        <v>0</v>
      </c>
      <c r="AP599" s="1">
        <f t="shared" si="55"/>
        <v>1</v>
      </c>
      <c r="AQ599" s="1">
        <f>IF(IF(Y599&gt;AA599,VLOOKUP(A599,General!B:AT,11,FALSE),VLOOKUP(A599,General!B:AT,12,FALSE))=AI599,1,0)</f>
        <v>0</v>
      </c>
      <c r="AR599" s="1">
        <f>IF(VLOOKUP(A599,General!B:AT,11,FALSE)=E599,Y599-AA599,AA599-Y599)</f>
        <v>33950</v>
      </c>
      <c r="AS599" s="1">
        <f>IF(IF(Z599&gt;AB599,VLOOKUP(A599,General!B:AT,11,FALSE),VLOOKUP(A599,General!B:AT,12,FALSE))=AI599,1,0)</f>
        <v>0</v>
      </c>
      <c r="AT599" s="1">
        <f>IF(VLOOKUP(A599,General!B:AT,11,FALSE)=E599,Z599-AB599,AB599-Z599)</f>
        <v>1150</v>
      </c>
    </row>
    <row r="600" spans="1:46" ht="15" customHeight="1" x14ac:dyDescent="0.2">
      <c r="A600" s="1" t="s">
        <v>345</v>
      </c>
      <c r="B600" s="1">
        <v>28</v>
      </c>
      <c r="C600" s="1">
        <v>490702</v>
      </c>
      <c r="D600" s="1">
        <v>116.156005859375</v>
      </c>
      <c r="E600" s="1" t="s">
        <v>67</v>
      </c>
      <c r="F600" s="1" t="s">
        <v>319</v>
      </c>
      <c r="G600" s="1" t="s">
        <v>324</v>
      </c>
      <c r="H600" s="1" t="s">
        <v>322</v>
      </c>
      <c r="K600" s="1">
        <v>6</v>
      </c>
      <c r="L600" s="1">
        <v>2</v>
      </c>
      <c r="M600" s="1">
        <v>2</v>
      </c>
      <c r="N600" s="1">
        <v>0</v>
      </c>
      <c r="O600" s="1">
        <v>0</v>
      </c>
      <c r="P600" s="1">
        <v>0</v>
      </c>
      <c r="Q600" s="1">
        <v>1</v>
      </c>
      <c r="R600" s="1">
        <v>0</v>
      </c>
      <c r="S600" s="1">
        <v>103.1</v>
      </c>
      <c r="T600" s="1">
        <v>924</v>
      </c>
      <c r="U600" s="1">
        <v>52</v>
      </c>
      <c r="V600" s="1">
        <v>1</v>
      </c>
      <c r="W600" s="1">
        <v>1</v>
      </c>
      <c r="X600" s="1">
        <v>0</v>
      </c>
      <c r="Y600" s="1">
        <v>18050</v>
      </c>
      <c r="Z600" s="1">
        <v>28450</v>
      </c>
      <c r="AA600" s="1">
        <v>60950</v>
      </c>
      <c r="AB600" s="1">
        <v>31800</v>
      </c>
      <c r="AC600" s="1">
        <v>9</v>
      </c>
      <c r="AD600" s="1">
        <v>8</v>
      </c>
      <c r="AE600" s="1">
        <v>5</v>
      </c>
      <c r="AF600" s="1">
        <v>0</v>
      </c>
      <c r="AG600" s="1">
        <v>3</v>
      </c>
      <c r="AH600" s="1">
        <v>3</v>
      </c>
      <c r="AI600" s="30" t="str">
        <f>VLOOKUP(A600,General!B:AT,19,FALSE)</f>
        <v>Team Liquid</v>
      </c>
      <c r="AJ600" s="1">
        <f>IF(VLOOKUP(A600,General!B:AT,11,FALSE)=E600,1,0)</f>
        <v>1</v>
      </c>
      <c r="AK600" s="1">
        <f t="shared" si="56"/>
        <v>0</v>
      </c>
      <c r="AL600" s="1">
        <f t="shared" si="57"/>
        <v>0</v>
      </c>
      <c r="AM600" s="1">
        <f t="shared" si="58"/>
        <v>-42900</v>
      </c>
      <c r="AN600" s="1">
        <f t="shared" si="59"/>
        <v>-3350</v>
      </c>
      <c r="AO600" s="1">
        <f t="shared" si="54"/>
        <v>1</v>
      </c>
      <c r="AP600" s="1">
        <f t="shared" si="55"/>
        <v>0</v>
      </c>
      <c r="AQ600" s="1">
        <f>IF(IF(Y600&gt;AA600,VLOOKUP(A600,General!B:AT,11,FALSE),VLOOKUP(A600,General!B:AT,12,FALSE))=AI600,1,0)</f>
        <v>0</v>
      </c>
      <c r="AR600" s="1">
        <f>IF(VLOOKUP(A600,General!B:AT,11,FALSE)=E600,Y600-AA600,AA600-Y600)</f>
        <v>-42900</v>
      </c>
      <c r="AS600" s="1">
        <f>IF(IF(Z600&gt;AB600,VLOOKUP(A600,General!B:AT,11,FALSE),VLOOKUP(A600,General!B:AT,12,FALSE))=AI600,1,0)</f>
        <v>0</v>
      </c>
      <c r="AT600" s="1">
        <f>IF(VLOOKUP(A600,General!B:AT,11,FALSE)=E600,Z600-AB600,AB600-Z600)</f>
        <v>-3350</v>
      </c>
    </row>
    <row r="601" spans="1:46" ht="15" customHeight="1" x14ac:dyDescent="0.2">
      <c r="A601" s="1" t="s">
        <v>345</v>
      </c>
      <c r="B601" s="1">
        <v>29</v>
      </c>
      <c r="C601" s="1">
        <v>505579</v>
      </c>
      <c r="D601" s="1">
        <v>123.80712890625</v>
      </c>
      <c r="E601" s="1" t="s">
        <v>67</v>
      </c>
      <c r="F601" s="1" t="s">
        <v>319</v>
      </c>
      <c r="G601" s="1" t="s">
        <v>324</v>
      </c>
      <c r="H601" s="1" t="s">
        <v>322</v>
      </c>
      <c r="K601" s="1">
        <v>6</v>
      </c>
      <c r="L601" s="1">
        <v>2</v>
      </c>
      <c r="M601" s="1">
        <v>2</v>
      </c>
      <c r="N601" s="1">
        <v>0</v>
      </c>
      <c r="O601" s="1">
        <v>0</v>
      </c>
      <c r="P601" s="1">
        <v>0</v>
      </c>
      <c r="Q601" s="1">
        <v>2</v>
      </c>
      <c r="R601" s="1">
        <v>0</v>
      </c>
      <c r="S601" s="1">
        <v>92.5</v>
      </c>
      <c r="T601" s="1">
        <v>836</v>
      </c>
      <c r="U601" s="1">
        <v>89</v>
      </c>
      <c r="V601" s="1">
        <v>0</v>
      </c>
      <c r="W601" s="1">
        <v>0</v>
      </c>
      <c r="X601" s="1">
        <v>0</v>
      </c>
      <c r="Y601" s="1">
        <v>14500</v>
      </c>
      <c r="Z601" s="1">
        <v>29150</v>
      </c>
      <c r="AA601" s="1">
        <v>51500</v>
      </c>
      <c r="AB601" s="1">
        <v>19350</v>
      </c>
      <c r="AC601" s="1">
        <v>5</v>
      </c>
      <c r="AD601" s="1">
        <v>7</v>
      </c>
      <c r="AE601" s="1">
        <v>4</v>
      </c>
      <c r="AF601" s="1">
        <v>0</v>
      </c>
      <c r="AG601" s="1">
        <v>4</v>
      </c>
      <c r="AH601" s="1">
        <v>0</v>
      </c>
      <c r="AI601" s="30" t="str">
        <f>VLOOKUP(A601,General!B:AT,19,FALSE)</f>
        <v>Team Liquid</v>
      </c>
      <c r="AJ601" s="1">
        <f>IF(VLOOKUP(A601,General!B:AT,11,FALSE)=E601,1,0)</f>
        <v>1</v>
      </c>
      <c r="AK601" s="1">
        <f t="shared" si="56"/>
        <v>0</v>
      </c>
      <c r="AL601" s="1">
        <f t="shared" si="57"/>
        <v>1</v>
      </c>
      <c r="AM601" s="1">
        <f t="shared" si="58"/>
        <v>-37000</v>
      </c>
      <c r="AN601" s="1">
        <f t="shared" si="59"/>
        <v>9800</v>
      </c>
      <c r="AO601" s="1">
        <f t="shared" si="54"/>
        <v>1</v>
      </c>
      <c r="AP601" s="1">
        <f t="shared" si="55"/>
        <v>0</v>
      </c>
      <c r="AQ601" s="1">
        <f>IF(IF(Y601&gt;AA601,VLOOKUP(A601,General!B:AT,11,FALSE),VLOOKUP(A601,General!B:AT,12,FALSE))=AI601,1,0)</f>
        <v>0</v>
      </c>
      <c r="AR601" s="1">
        <f>IF(VLOOKUP(A601,General!B:AT,11,FALSE)=E601,Y601-AA601,AA601-Y601)</f>
        <v>-37000</v>
      </c>
      <c r="AS601" s="1">
        <f>IF(IF(Z601&gt;AB601,VLOOKUP(A601,General!B:AT,11,FALSE),VLOOKUP(A601,General!B:AT,12,FALSE))=AI601,1,0)</f>
        <v>1</v>
      </c>
      <c r="AT601" s="1">
        <f>IF(VLOOKUP(A601,General!B:AT,11,FALSE)=E601,Z601-AB601,AB601-Z601)</f>
        <v>9800</v>
      </c>
    </row>
    <row r="602" spans="1:46" x14ac:dyDescent="0.2">
      <c r="A602" s="1" t="s">
        <v>346</v>
      </c>
      <c r="B602" s="1">
        <v>1</v>
      </c>
      <c r="C602" s="1">
        <v>1800</v>
      </c>
      <c r="D602" s="1">
        <v>123.19654083252</v>
      </c>
      <c r="E602" s="1" t="s">
        <v>92</v>
      </c>
      <c r="F602" s="1" t="s">
        <v>319</v>
      </c>
      <c r="G602" s="1" t="s">
        <v>324</v>
      </c>
      <c r="H602" s="1" t="s">
        <v>317</v>
      </c>
      <c r="K602" s="1">
        <v>8</v>
      </c>
      <c r="L602" s="1">
        <v>4</v>
      </c>
      <c r="M602" s="1">
        <v>2</v>
      </c>
      <c r="N602" s="1">
        <v>0</v>
      </c>
      <c r="O602" s="1">
        <v>0</v>
      </c>
      <c r="P602" s="1">
        <v>0</v>
      </c>
      <c r="Q602" s="1">
        <v>1</v>
      </c>
      <c r="R602" s="1">
        <v>0</v>
      </c>
      <c r="S602" s="1">
        <v>119.2</v>
      </c>
      <c r="T602" s="1">
        <v>1037</v>
      </c>
      <c r="U602" s="1">
        <v>129</v>
      </c>
      <c r="V602" s="1">
        <v>1</v>
      </c>
      <c r="W602" s="1">
        <v>1</v>
      </c>
      <c r="X602" s="1">
        <v>0</v>
      </c>
      <c r="Y602" s="1">
        <v>4000</v>
      </c>
      <c r="Z602" s="1">
        <v>4300</v>
      </c>
      <c r="AA602" s="1">
        <v>4000</v>
      </c>
      <c r="AB602" s="1">
        <v>4400</v>
      </c>
      <c r="AC602" s="1">
        <v>1</v>
      </c>
      <c r="AD602" s="1">
        <v>2</v>
      </c>
      <c r="AE602" s="1">
        <v>2</v>
      </c>
      <c r="AF602" s="1">
        <v>1</v>
      </c>
      <c r="AG602" s="1">
        <v>0</v>
      </c>
      <c r="AH602" s="1">
        <v>0</v>
      </c>
      <c r="AI602" s="30" t="str">
        <f>VLOOKUP(A602,General!B:AT,19,FALSE)</f>
        <v>Fnatic</v>
      </c>
      <c r="AJ602" s="1">
        <f>IF(VLOOKUP(A602,General!B:AT,11,FALSE)=E602,1,0)</f>
        <v>0</v>
      </c>
      <c r="AK602" s="1">
        <f t="shared" si="56"/>
        <v>0</v>
      </c>
      <c r="AL602" s="1">
        <f t="shared" si="57"/>
        <v>0</v>
      </c>
      <c r="AM602" s="1">
        <f t="shared" si="58"/>
        <v>0</v>
      </c>
      <c r="AN602" s="1">
        <f t="shared" si="59"/>
        <v>-100</v>
      </c>
      <c r="AO602" s="1">
        <f t="shared" si="54"/>
        <v>0</v>
      </c>
      <c r="AP602" s="1">
        <f t="shared" si="55"/>
        <v>0</v>
      </c>
      <c r="AQ602" s="1">
        <f>IF(IF(Y602&gt;AA602,VLOOKUP(A602,General!B:AT,11,FALSE),VLOOKUP(A602,General!B:AT,12,FALSE))=AI602,1,0)</f>
        <v>0</v>
      </c>
      <c r="AR602" s="1">
        <f>IF(VLOOKUP(A602,General!B:AT,11,FALSE)=E602,Y602-AA602,AA602-Y602)</f>
        <v>0</v>
      </c>
      <c r="AS602" s="1">
        <f>IF(IF(Z602&gt;AB602,VLOOKUP(A602,General!B:AT,11,FALSE),VLOOKUP(A602,General!B:AT,12,FALSE))=AI602,1,0)</f>
        <v>0</v>
      </c>
      <c r="AT602" s="1">
        <f>IF(VLOOKUP(A602,General!B:AT,11,FALSE)=E602,Z602-AB602,AB602-Z602)</f>
        <v>100</v>
      </c>
    </row>
    <row r="603" spans="1:46" ht="15" customHeight="1" x14ac:dyDescent="0.2">
      <c r="A603" s="1" t="s">
        <v>346</v>
      </c>
      <c r="B603" s="1">
        <v>2</v>
      </c>
      <c r="C603" s="1">
        <v>17560</v>
      </c>
      <c r="D603" s="1">
        <v>146.962814331055</v>
      </c>
      <c r="E603" s="1" t="s">
        <v>92</v>
      </c>
      <c r="F603" s="1" t="s">
        <v>319</v>
      </c>
      <c r="G603" s="1" t="s">
        <v>324</v>
      </c>
      <c r="H603" s="1" t="s">
        <v>318</v>
      </c>
      <c r="I603" s="1" t="s">
        <v>315</v>
      </c>
      <c r="J603" s="1" t="s">
        <v>91</v>
      </c>
      <c r="K603" s="1">
        <v>8</v>
      </c>
      <c r="L603" s="1">
        <v>3</v>
      </c>
      <c r="M603" s="1">
        <v>1</v>
      </c>
      <c r="N603" s="1">
        <v>1</v>
      </c>
      <c r="O603" s="1">
        <v>0</v>
      </c>
      <c r="P603" s="1">
        <v>0</v>
      </c>
      <c r="Q603" s="1">
        <v>2</v>
      </c>
      <c r="R603" s="1">
        <v>0</v>
      </c>
      <c r="S603" s="1">
        <v>135.6</v>
      </c>
      <c r="T603" s="1">
        <v>1242</v>
      </c>
      <c r="U603" s="1">
        <v>114</v>
      </c>
      <c r="V603" s="1">
        <v>0</v>
      </c>
      <c r="W603" s="1">
        <v>1</v>
      </c>
      <c r="X603" s="1">
        <v>0</v>
      </c>
      <c r="Y603" s="1">
        <v>8600</v>
      </c>
      <c r="Z603" s="1">
        <v>8100</v>
      </c>
      <c r="AA603" s="1">
        <v>18450</v>
      </c>
      <c r="AB603" s="1">
        <v>19350</v>
      </c>
      <c r="AC603" s="1">
        <v>2</v>
      </c>
      <c r="AD603" s="1">
        <v>2</v>
      </c>
      <c r="AE603" s="1">
        <v>4</v>
      </c>
      <c r="AF603" s="1">
        <v>0</v>
      </c>
      <c r="AG603" s="1">
        <v>1</v>
      </c>
      <c r="AH603" s="1">
        <v>0</v>
      </c>
      <c r="AI603" s="30" t="str">
        <f>VLOOKUP(A603,General!B:AT,19,FALSE)</f>
        <v>Fnatic</v>
      </c>
      <c r="AJ603" s="1">
        <f>IF(VLOOKUP(A603,General!B:AT,11,FALSE)=E603,1,0)</f>
        <v>0</v>
      </c>
      <c r="AK603" s="1">
        <f t="shared" si="56"/>
        <v>0</v>
      </c>
      <c r="AL603" s="1">
        <f t="shared" si="57"/>
        <v>0</v>
      </c>
      <c r="AM603" s="1">
        <f t="shared" si="58"/>
        <v>-9850</v>
      </c>
      <c r="AN603" s="1">
        <f t="shared" si="59"/>
        <v>-11250</v>
      </c>
      <c r="AO603" s="1">
        <f t="shared" si="54"/>
        <v>0</v>
      </c>
      <c r="AP603" s="1">
        <f t="shared" si="55"/>
        <v>0</v>
      </c>
      <c r="AQ603" s="1">
        <f>IF(IF(Y603&gt;AA603,VLOOKUP(A603,General!B:AT,11,FALSE),VLOOKUP(A603,General!B:AT,12,FALSE))=AI603,1,0)</f>
        <v>0</v>
      </c>
      <c r="AR603" s="1">
        <f>IF(VLOOKUP(A603,General!B:AT,11,FALSE)=E603,Y603-AA603,AA603-Y603)</f>
        <v>9850</v>
      </c>
      <c r="AS603" s="1">
        <f>IF(IF(Z603&gt;AB603,VLOOKUP(A603,General!B:AT,11,FALSE),VLOOKUP(A603,General!B:AT,12,FALSE))=AI603,1,0)</f>
        <v>0</v>
      </c>
      <c r="AT603" s="1">
        <f>IF(VLOOKUP(A603,General!B:AT,11,FALSE)=E603,Z603-AB603,AB603-Z603)</f>
        <v>11250</v>
      </c>
    </row>
    <row r="604" spans="1:46" ht="15" customHeight="1" x14ac:dyDescent="0.2">
      <c r="A604" s="1" t="s">
        <v>346</v>
      </c>
      <c r="B604" s="1">
        <v>3</v>
      </c>
      <c r="C604" s="1">
        <v>36368</v>
      </c>
      <c r="D604" s="1">
        <v>120.481964111328</v>
      </c>
      <c r="E604" s="1" t="s">
        <v>92</v>
      </c>
      <c r="F604" s="1" t="s">
        <v>319</v>
      </c>
      <c r="G604" s="1" t="s">
        <v>324</v>
      </c>
      <c r="H604" s="1" t="s">
        <v>320</v>
      </c>
      <c r="I604" s="1" t="s">
        <v>315</v>
      </c>
      <c r="J604" s="1" t="s">
        <v>91</v>
      </c>
      <c r="K604" s="1">
        <v>6</v>
      </c>
      <c r="L604" s="1">
        <v>3</v>
      </c>
      <c r="M604" s="1">
        <v>0</v>
      </c>
      <c r="N604" s="1">
        <v>1</v>
      </c>
      <c r="O604" s="1">
        <v>0</v>
      </c>
      <c r="P604" s="1">
        <v>0</v>
      </c>
      <c r="Q604" s="1">
        <v>0</v>
      </c>
      <c r="R604" s="1">
        <v>0</v>
      </c>
      <c r="S604" s="1">
        <v>96.3</v>
      </c>
      <c r="T604" s="1">
        <v>839</v>
      </c>
      <c r="U604" s="1">
        <v>124</v>
      </c>
      <c r="V604" s="1">
        <v>0</v>
      </c>
      <c r="W604" s="1">
        <v>1</v>
      </c>
      <c r="X604" s="1">
        <v>0</v>
      </c>
      <c r="Y604" s="1">
        <v>10700</v>
      </c>
      <c r="Z604" s="1">
        <v>1400</v>
      </c>
      <c r="AA604" s="1">
        <v>18150</v>
      </c>
      <c r="AB604" s="1">
        <v>15500</v>
      </c>
      <c r="AC604" s="1">
        <v>3</v>
      </c>
      <c r="AD604" s="1">
        <v>2</v>
      </c>
      <c r="AE604" s="1">
        <v>4</v>
      </c>
      <c r="AF604" s="1">
        <v>0</v>
      </c>
      <c r="AG604" s="1">
        <v>2</v>
      </c>
      <c r="AH604" s="1">
        <v>0</v>
      </c>
      <c r="AI604" s="30" t="str">
        <f>VLOOKUP(A604,General!B:AT,19,FALSE)</f>
        <v>Fnatic</v>
      </c>
      <c r="AJ604" s="1">
        <f>IF(VLOOKUP(A604,General!B:AT,11,FALSE)=E604,1,0)</f>
        <v>0</v>
      </c>
      <c r="AK604" s="1">
        <f t="shared" si="56"/>
        <v>0</v>
      </c>
      <c r="AL604" s="1">
        <f t="shared" si="57"/>
        <v>0</v>
      </c>
      <c r="AM604" s="1">
        <f t="shared" si="58"/>
        <v>-7450</v>
      </c>
      <c r="AN604" s="1">
        <f t="shared" si="59"/>
        <v>-14100</v>
      </c>
      <c r="AO604" s="1">
        <f t="shared" si="54"/>
        <v>0</v>
      </c>
      <c r="AP604" s="1">
        <f t="shared" si="55"/>
        <v>0</v>
      </c>
      <c r="AQ604" s="1">
        <f>IF(IF(Y604&gt;AA604,VLOOKUP(A604,General!B:AT,11,FALSE),VLOOKUP(A604,General!B:AT,12,FALSE))=AI604,1,0)</f>
        <v>0</v>
      </c>
      <c r="AR604" s="1">
        <f>IF(VLOOKUP(A604,General!B:AT,11,FALSE)=E604,Y604-AA604,AA604-Y604)</f>
        <v>7450</v>
      </c>
      <c r="AS604" s="1">
        <f>IF(IF(Z604&gt;AB604,VLOOKUP(A604,General!B:AT,11,FALSE),VLOOKUP(A604,General!B:AT,12,FALSE))=AI604,1,0)</f>
        <v>0</v>
      </c>
      <c r="AT604" s="1">
        <f>IF(VLOOKUP(A604,General!B:AT,11,FALSE)=E604,Z604-AB604,AB604-Z604)</f>
        <v>14100</v>
      </c>
    </row>
    <row r="605" spans="1:46" ht="15" customHeight="1" x14ac:dyDescent="0.2">
      <c r="A605" s="1" t="s">
        <v>346</v>
      </c>
      <c r="B605" s="1">
        <v>4</v>
      </c>
      <c r="C605" s="1">
        <v>51790</v>
      </c>
      <c r="D605" s="1">
        <v>120.192504882813</v>
      </c>
      <c r="E605" s="1" t="s">
        <v>91</v>
      </c>
      <c r="F605" s="1" t="s">
        <v>315</v>
      </c>
      <c r="G605" s="1" t="s">
        <v>316</v>
      </c>
      <c r="H605" s="1" t="s">
        <v>322</v>
      </c>
      <c r="K605" s="1">
        <v>8</v>
      </c>
      <c r="L605" s="1">
        <v>3</v>
      </c>
      <c r="M605" s="1">
        <v>1</v>
      </c>
      <c r="N605" s="1">
        <v>1</v>
      </c>
      <c r="O605" s="1">
        <v>0</v>
      </c>
      <c r="P605" s="1">
        <v>0</v>
      </c>
      <c r="Q605" s="1">
        <v>3</v>
      </c>
      <c r="R605" s="1">
        <v>0</v>
      </c>
      <c r="S605" s="1">
        <v>119.7</v>
      </c>
      <c r="T605" s="1">
        <v>1049</v>
      </c>
      <c r="U605" s="1">
        <v>148</v>
      </c>
      <c r="V605" s="1">
        <v>0</v>
      </c>
      <c r="W605" s="1">
        <v>0</v>
      </c>
      <c r="X605" s="1">
        <v>0</v>
      </c>
      <c r="Y605" s="1">
        <v>22600</v>
      </c>
      <c r="Z605" s="1">
        <v>22950</v>
      </c>
      <c r="AA605" s="1">
        <v>27100</v>
      </c>
      <c r="AB605" s="1">
        <v>24200</v>
      </c>
      <c r="AC605" s="1">
        <v>11</v>
      </c>
      <c r="AD605" s="1">
        <v>6</v>
      </c>
      <c r="AE605" s="1">
        <v>4</v>
      </c>
      <c r="AF605" s="1">
        <v>0</v>
      </c>
      <c r="AG605" s="1">
        <v>2</v>
      </c>
      <c r="AH605" s="1">
        <v>1</v>
      </c>
      <c r="AI605" s="30" t="str">
        <f>VLOOKUP(A605,General!B:AT,19,FALSE)</f>
        <v>Fnatic</v>
      </c>
      <c r="AJ605" s="1">
        <f>IF(VLOOKUP(A605,General!B:AT,11,FALSE)=E605,1,0)</f>
        <v>1</v>
      </c>
      <c r="AK605" s="1">
        <f t="shared" si="56"/>
        <v>0</v>
      </c>
      <c r="AL605" s="1">
        <f t="shared" si="57"/>
        <v>0</v>
      </c>
      <c r="AM605" s="1">
        <f t="shared" si="58"/>
        <v>-4500</v>
      </c>
      <c r="AN605" s="1">
        <f t="shared" si="59"/>
        <v>-1250</v>
      </c>
      <c r="AO605" s="1">
        <f t="shared" si="54"/>
        <v>1</v>
      </c>
      <c r="AP605" s="1">
        <f t="shared" si="55"/>
        <v>1</v>
      </c>
      <c r="AQ605" s="1">
        <f>IF(IF(Y605&gt;AA605,VLOOKUP(A605,General!B:AT,11,FALSE),VLOOKUP(A605,General!B:AT,12,FALSE))=AI605,1,0)</f>
        <v>0</v>
      </c>
      <c r="AR605" s="1">
        <f>IF(VLOOKUP(A605,General!B:AT,11,FALSE)=E605,Y605-AA605,AA605-Y605)</f>
        <v>-4500</v>
      </c>
      <c r="AS605" s="1">
        <f>IF(IF(Z605&gt;AB605,VLOOKUP(A605,General!B:AT,11,FALSE),VLOOKUP(A605,General!B:AT,12,FALSE))=AI605,1,0)</f>
        <v>0</v>
      </c>
      <c r="AT605" s="1">
        <f>IF(VLOOKUP(A605,General!B:AT,11,FALSE)=E605,Z605-AB605,AB605-Z605)</f>
        <v>-1250</v>
      </c>
    </row>
    <row r="606" spans="1:46" ht="15" customHeight="1" x14ac:dyDescent="0.2">
      <c r="A606" s="1" t="s">
        <v>346</v>
      </c>
      <c r="B606" s="1">
        <v>5</v>
      </c>
      <c r="C606" s="1">
        <v>67177</v>
      </c>
      <c r="D606" s="1">
        <v>71.353515625</v>
      </c>
      <c r="E606" s="1" t="s">
        <v>91</v>
      </c>
      <c r="F606" s="1" t="s">
        <v>315</v>
      </c>
      <c r="G606" s="1" t="s">
        <v>316</v>
      </c>
      <c r="H606" s="1" t="s">
        <v>322</v>
      </c>
      <c r="K606" s="1">
        <v>6</v>
      </c>
      <c r="L606" s="1">
        <v>4</v>
      </c>
      <c r="M606" s="1">
        <v>1</v>
      </c>
      <c r="N606" s="1">
        <v>0</v>
      </c>
      <c r="O606" s="1">
        <v>0</v>
      </c>
      <c r="P606" s="1">
        <v>0</v>
      </c>
      <c r="Q606" s="1">
        <v>2</v>
      </c>
      <c r="R606" s="1">
        <v>0</v>
      </c>
      <c r="S606" s="1">
        <v>82.2</v>
      </c>
      <c r="T606" s="1">
        <v>666</v>
      </c>
      <c r="U606" s="1">
        <v>156</v>
      </c>
      <c r="V606" s="1">
        <v>0</v>
      </c>
      <c r="W606" s="1">
        <v>0</v>
      </c>
      <c r="X606" s="1">
        <v>0</v>
      </c>
      <c r="Y606" s="1">
        <v>18700</v>
      </c>
      <c r="Z606" s="1">
        <v>23750</v>
      </c>
      <c r="AA606" s="1">
        <v>22050</v>
      </c>
      <c r="AB606" s="1">
        <v>20800</v>
      </c>
      <c r="AC606" s="1">
        <v>10</v>
      </c>
      <c r="AD606" s="1">
        <v>10</v>
      </c>
      <c r="AE606" s="1">
        <v>5</v>
      </c>
      <c r="AF606" s="1">
        <v>0</v>
      </c>
      <c r="AG606" s="1">
        <v>1</v>
      </c>
      <c r="AH606" s="1">
        <v>1</v>
      </c>
      <c r="AI606" s="30" t="str">
        <f>VLOOKUP(A606,General!B:AT,19,FALSE)</f>
        <v>Fnatic</v>
      </c>
      <c r="AJ606" s="1">
        <f>IF(VLOOKUP(A606,General!B:AT,11,FALSE)=E606,1,0)</f>
        <v>1</v>
      </c>
      <c r="AK606" s="1">
        <f t="shared" si="56"/>
        <v>0</v>
      </c>
      <c r="AL606" s="1">
        <f t="shared" si="57"/>
        <v>1</v>
      </c>
      <c r="AM606" s="1">
        <f t="shared" si="58"/>
        <v>-3350</v>
      </c>
      <c r="AN606" s="1">
        <f t="shared" si="59"/>
        <v>2950</v>
      </c>
      <c r="AO606" s="1">
        <f t="shared" si="54"/>
        <v>1</v>
      </c>
      <c r="AP606" s="1">
        <f t="shared" si="55"/>
        <v>1</v>
      </c>
      <c r="AQ606" s="1">
        <f>IF(IF(Y606&gt;AA606,VLOOKUP(A606,General!B:AT,11,FALSE),VLOOKUP(A606,General!B:AT,12,FALSE))=AI606,1,0)</f>
        <v>0</v>
      </c>
      <c r="AR606" s="1">
        <f>IF(VLOOKUP(A606,General!B:AT,11,FALSE)=E606,Y606-AA606,AA606-Y606)</f>
        <v>-3350</v>
      </c>
      <c r="AS606" s="1">
        <f>IF(IF(Z606&gt;AB606,VLOOKUP(A606,General!B:AT,11,FALSE),VLOOKUP(A606,General!B:AT,12,FALSE))=AI606,1,0)</f>
        <v>1</v>
      </c>
      <c r="AT606" s="1">
        <f>IF(VLOOKUP(A606,General!B:AT,11,FALSE)=E606,Z606-AB606,AB606-Z606)</f>
        <v>2950</v>
      </c>
    </row>
    <row r="607" spans="1:46" ht="15" customHeight="1" x14ac:dyDescent="0.2">
      <c r="A607" s="1" t="s">
        <v>346</v>
      </c>
      <c r="B607" s="1">
        <v>6</v>
      </c>
      <c r="C607" s="1">
        <v>76318</v>
      </c>
      <c r="D607" s="1">
        <v>55.6137084960938</v>
      </c>
      <c r="E607" s="1" t="s">
        <v>91</v>
      </c>
      <c r="F607" s="1" t="s">
        <v>315</v>
      </c>
      <c r="G607" s="1" t="s">
        <v>316</v>
      </c>
      <c r="H607" s="1" t="s">
        <v>320</v>
      </c>
      <c r="I607" s="1" t="s">
        <v>319</v>
      </c>
      <c r="J607" s="1" t="s">
        <v>92</v>
      </c>
      <c r="K607" s="1">
        <v>5</v>
      </c>
      <c r="L607" s="1">
        <v>1</v>
      </c>
      <c r="M607" s="1">
        <v>2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87.6</v>
      </c>
      <c r="T607" s="1">
        <v>868</v>
      </c>
      <c r="U607" s="1">
        <v>8</v>
      </c>
      <c r="V607" s="1">
        <v>0</v>
      </c>
      <c r="W607" s="1">
        <v>0</v>
      </c>
      <c r="X607" s="1">
        <v>0</v>
      </c>
      <c r="Y607" s="1">
        <v>22850</v>
      </c>
      <c r="Z607" s="1">
        <v>25550</v>
      </c>
      <c r="AA607" s="1">
        <v>11850</v>
      </c>
      <c r="AB607" s="1">
        <v>1700</v>
      </c>
      <c r="AC607" s="1">
        <v>2</v>
      </c>
      <c r="AD607" s="1">
        <v>2</v>
      </c>
      <c r="AE607" s="1">
        <v>3</v>
      </c>
      <c r="AF607" s="1">
        <v>1</v>
      </c>
      <c r="AG607" s="1">
        <v>0</v>
      </c>
      <c r="AH607" s="1">
        <v>4</v>
      </c>
      <c r="AI607" s="30" t="str">
        <f>VLOOKUP(A607,General!B:AT,19,FALSE)</f>
        <v>Fnatic</v>
      </c>
      <c r="AJ607" s="1">
        <f>IF(VLOOKUP(A607,General!B:AT,11,FALSE)=E607,1,0)</f>
        <v>1</v>
      </c>
      <c r="AK607" s="1">
        <f t="shared" si="56"/>
        <v>1</v>
      </c>
      <c r="AL607" s="1">
        <f t="shared" si="57"/>
        <v>1</v>
      </c>
      <c r="AM607" s="1">
        <f t="shared" si="58"/>
        <v>11000</v>
      </c>
      <c r="AN607" s="1">
        <f t="shared" si="59"/>
        <v>23850</v>
      </c>
      <c r="AO607" s="1">
        <f t="shared" si="54"/>
        <v>1</v>
      </c>
      <c r="AP607" s="1">
        <f t="shared" si="55"/>
        <v>1</v>
      </c>
      <c r="AQ607" s="1">
        <f>IF(IF(Y607&gt;AA607,VLOOKUP(A607,General!B:AT,11,FALSE),VLOOKUP(A607,General!B:AT,12,FALSE))=AI607,1,0)</f>
        <v>1</v>
      </c>
      <c r="AR607" s="1">
        <f>IF(VLOOKUP(A607,General!B:AT,11,FALSE)=E607,Y607-AA607,AA607-Y607)</f>
        <v>11000</v>
      </c>
      <c r="AS607" s="1">
        <f>IF(IF(Z607&gt;AB607,VLOOKUP(A607,General!B:AT,11,FALSE),VLOOKUP(A607,General!B:AT,12,FALSE))=AI607,1,0)</f>
        <v>1</v>
      </c>
      <c r="AT607" s="1">
        <f>IF(VLOOKUP(A607,General!B:AT,11,FALSE)=E607,Z607-AB607,AB607-Z607)</f>
        <v>23850</v>
      </c>
    </row>
    <row r="608" spans="1:46" ht="15" customHeight="1" x14ac:dyDescent="0.2">
      <c r="A608" s="1" t="s">
        <v>346</v>
      </c>
      <c r="B608" s="1">
        <v>7</v>
      </c>
      <c r="C608" s="1">
        <v>83442</v>
      </c>
      <c r="D608" s="1">
        <v>133.86712646484401</v>
      </c>
      <c r="E608" s="1" t="s">
        <v>91</v>
      </c>
      <c r="F608" s="1" t="s">
        <v>315</v>
      </c>
      <c r="G608" s="1" t="s">
        <v>316</v>
      </c>
      <c r="H608" s="1" t="s">
        <v>322</v>
      </c>
      <c r="K608" s="1">
        <v>7</v>
      </c>
      <c r="L608" s="1">
        <v>1</v>
      </c>
      <c r="M608" s="1">
        <v>3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117.8</v>
      </c>
      <c r="T608" s="1">
        <v>1026</v>
      </c>
      <c r="U608" s="1">
        <v>152</v>
      </c>
      <c r="V608" s="1">
        <v>0</v>
      </c>
      <c r="W608" s="1">
        <v>0</v>
      </c>
      <c r="X608" s="1">
        <v>0</v>
      </c>
      <c r="Y608" s="1">
        <v>32500</v>
      </c>
      <c r="Z608" s="1">
        <v>26700</v>
      </c>
      <c r="AA608" s="1">
        <v>22150</v>
      </c>
      <c r="AB608" s="1">
        <v>22700</v>
      </c>
      <c r="AC608" s="1">
        <v>9</v>
      </c>
      <c r="AD608" s="1">
        <v>8</v>
      </c>
      <c r="AE608" s="1">
        <v>6</v>
      </c>
      <c r="AF608" s="1">
        <v>0</v>
      </c>
      <c r="AG608" s="1">
        <v>1</v>
      </c>
      <c r="AH608" s="1">
        <v>3</v>
      </c>
      <c r="AI608" s="30" t="str">
        <f>VLOOKUP(A608,General!B:AT,19,FALSE)</f>
        <v>Fnatic</v>
      </c>
      <c r="AJ608" s="1">
        <f>IF(VLOOKUP(A608,General!B:AT,11,FALSE)=E608,1,0)</f>
        <v>1</v>
      </c>
      <c r="AK608" s="1">
        <f t="shared" si="56"/>
        <v>1</v>
      </c>
      <c r="AL608" s="1">
        <f t="shared" si="57"/>
        <v>1</v>
      </c>
      <c r="AM608" s="1">
        <f t="shared" si="58"/>
        <v>10350</v>
      </c>
      <c r="AN608" s="1">
        <f t="shared" si="59"/>
        <v>4000</v>
      </c>
      <c r="AO608" s="1">
        <f t="shared" si="54"/>
        <v>1</v>
      </c>
      <c r="AP608" s="1">
        <f t="shared" si="55"/>
        <v>1</v>
      </c>
      <c r="AQ608" s="1">
        <f>IF(IF(Y608&gt;AA608,VLOOKUP(A608,General!B:AT,11,FALSE),VLOOKUP(A608,General!B:AT,12,FALSE))=AI608,1,0)</f>
        <v>1</v>
      </c>
      <c r="AR608" s="1">
        <f>IF(VLOOKUP(A608,General!B:AT,11,FALSE)=E608,Y608-AA608,AA608-Y608)</f>
        <v>10350</v>
      </c>
      <c r="AS608" s="1">
        <f>IF(IF(Z608&gt;AB608,VLOOKUP(A608,General!B:AT,11,FALSE),VLOOKUP(A608,General!B:AT,12,FALSE))=AI608,1,0)</f>
        <v>1</v>
      </c>
      <c r="AT608" s="1">
        <f>IF(VLOOKUP(A608,General!B:AT,11,FALSE)=E608,Z608-AB608,AB608-Z608)</f>
        <v>4000</v>
      </c>
    </row>
    <row r="609" spans="1:46" ht="15" customHeight="1" x14ac:dyDescent="0.2">
      <c r="A609" s="1" t="s">
        <v>346</v>
      </c>
      <c r="B609" s="1">
        <v>8</v>
      </c>
      <c r="C609" s="1">
        <v>100574</v>
      </c>
      <c r="D609" s="1">
        <v>56.5133056640625</v>
      </c>
      <c r="E609" s="1" t="s">
        <v>91</v>
      </c>
      <c r="F609" s="1" t="s">
        <v>315</v>
      </c>
      <c r="G609" s="1" t="s">
        <v>316</v>
      </c>
      <c r="H609" s="1" t="s">
        <v>320</v>
      </c>
      <c r="I609" s="1" t="s">
        <v>319</v>
      </c>
      <c r="J609" s="1" t="s">
        <v>92</v>
      </c>
      <c r="K609" s="1">
        <v>6</v>
      </c>
      <c r="L609" s="1">
        <v>2</v>
      </c>
      <c r="M609" s="1">
        <v>2</v>
      </c>
      <c r="N609" s="1">
        <v>0</v>
      </c>
      <c r="O609" s="1">
        <v>0</v>
      </c>
      <c r="P609" s="1">
        <v>0</v>
      </c>
      <c r="Q609" s="1">
        <v>1</v>
      </c>
      <c r="R609" s="1">
        <v>0</v>
      </c>
      <c r="S609" s="1">
        <v>96.8</v>
      </c>
      <c r="T609" s="1">
        <v>928</v>
      </c>
      <c r="U609" s="1">
        <v>40</v>
      </c>
      <c r="V609" s="1">
        <v>0</v>
      </c>
      <c r="W609" s="1">
        <v>0</v>
      </c>
      <c r="X609" s="1">
        <v>0</v>
      </c>
      <c r="Y609" s="1">
        <v>46150</v>
      </c>
      <c r="Z609" s="1">
        <v>31700</v>
      </c>
      <c r="AA609" s="1">
        <v>15550</v>
      </c>
      <c r="AB609" s="1">
        <v>3700</v>
      </c>
      <c r="AC609" s="1">
        <v>2</v>
      </c>
      <c r="AD609" s="1">
        <v>2</v>
      </c>
      <c r="AE609" s="1">
        <v>3</v>
      </c>
      <c r="AF609" s="1">
        <v>0</v>
      </c>
      <c r="AG609" s="1">
        <v>0</v>
      </c>
      <c r="AH609" s="1">
        <v>1</v>
      </c>
      <c r="AI609" s="30" t="str">
        <f>VLOOKUP(A609,General!B:AT,19,FALSE)</f>
        <v>Fnatic</v>
      </c>
      <c r="AJ609" s="1">
        <f>IF(VLOOKUP(A609,General!B:AT,11,FALSE)=E609,1,0)</f>
        <v>1</v>
      </c>
      <c r="AK609" s="1">
        <f t="shared" si="56"/>
        <v>1</v>
      </c>
      <c r="AL609" s="1">
        <f t="shared" si="57"/>
        <v>1</v>
      </c>
      <c r="AM609" s="1">
        <f t="shared" si="58"/>
        <v>30600</v>
      </c>
      <c r="AN609" s="1">
        <f t="shared" si="59"/>
        <v>28000</v>
      </c>
      <c r="AO609" s="1">
        <f t="shared" si="54"/>
        <v>1</v>
      </c>
      <c r="AP609" s="1">
        <f t="shared" si="55"/>
        <v>1</v>
      </c>
      <c r="AQ609" s="1">
        <f>IF(IF(Y609&gt;AA609,VLOOKUP(A609,General!B:AT,11,FALSE),VLOOKUP(A609,General!B:AT,12,FALSE))=AI609,1,0)</f>
        <v>1</v>
      </c>
      <c r="AR609" s="1">
        <f>IF(VLOOKUP(A609,General!B:AT,11,FALSE)=E609,Y609-AA609,AA609-Y609)</f>
        <v>30600</v>
      </c>
      <c r="AS609" s="1">
        <f>IF(IF(Z609&gt;AB609,VLOOKUP(A609,General!B:AT,11,FALSE),VLOOKUP(A609,General!B:AT,12,FALSE))=AI609,1,0)</f>
        <v>1</v>
      </c>
      <c r="AT609" s="1">
        <f>IF(VLOOKUP(A609,General!B:AT,11,FALSE)=E609,Z609-AB609,AB609-Z609)</f>
        <v>28000</v>
      </c>
    </row>
    <row r="610" spans="1:46" ht="15" customHeight="1" x14ac:dyDescent="0.2">
      <c r="A610" s="1" t="s">
        <v>346</v>
      </c>
      <c r="B610" s="1">
        <v>9</v>
      </c>
      <c r="C610" s="1">
        <v>107816</v>
      </c>
      <c r="D610" s="1">
        <v>110.437255859375</v>
      </c>
      <c r="E610" s="1" t="s">
        <v>91</v>
      </c>
      <c r="F610" s="1" t="s">
        <v>315</v>
      </c>
      <c r="G610" s="1" t="s">
        <v>316</v>
      </c>
      <c r="H610" s="1" t="s">
        <v>322</v>
      </c>
      <c r="K610" s="1">
        <v>6</v>
      </c>
      <c r="L610" s="1">
        <v>3</v>
      </c>
      <c r="M610" s="1">
        <v>0</v>
      </c>
      <c r="N610" s="1">
        <v>1</v>
      </c>
      <c r="O610" s="1">
        <v>0</v>
      </c>
      <c r="P610" s="1">
        <v>0</v>
      </c>
      <c r="Q610" s="1">
        <v>1</v>
      </c>
      <c r="R610" s="1">
        <v>0</v>
      </c>
      <c r="S610" s="1">
        <v>126</v>
      </c>
      <c r="T610" s="1">
        <v>1141</v>
      </c>
      <c r="U610" s="1">
        <v>119</v>
      </c>
      <c r="V610" s="1">
        <v>0</v>
      </c>
      <c r="W610" s="1">
        <v>0</v>
      </c>
      <c r="X610" s="1">
        <v>0</v>
      </c>
      <c r="Y610" s="1">
        <v>44900</v>
      </c>
      <c r="Z610" s="1">
        <v>33500</v>
      </c>
      <c r="AA610" s="1">
        <v>29350</v>
      </c>
      <c r="AB610" s="1">
        <v>26750</v>
      </c>
      <c r="AC610" s="1">
        <v>11</v>
      </c>
      <c r="AD610" s="1">
        <v>5</v>
      </c>
      <c r="AE610" s="1">
        <v>4</v>
      </c>
      <c r="AF610" s="1">
        <v>0</v>
      </c>
      <c r="AG610" s="1">
        <v>2</v>
      </c>
      <c r="AH610" s="1">
        <v>4</v>
      </c>
      <c r="AI610" s="30" t="str">
        <f>VLOOKUP(A610,General!B:AT,19,FALSE)</f>
        <v>Fnatic</v>
      </c>
      <c r="AJ610" s="1">
        <f>IF(VLOOKUP(A610,General!B:AT,11,FALSE)=E610,1,0)</f>
        <v>1</v>
      </c>
      <c r="AK610" s="1">
        <f t="shared" si="56"/>
        <v>1</v>
      </c>
      <c r="AL610" s="1">
        <f t="shared" si="57"/>
        <v>1</v>
      </c>
      <c r="AM610" s="1">
        <f t="shared" si="58"/>
        <v>15550</v>
      </c>
      <c r="AN610" s="1">
        <f t="shared" si="59"/>
        <v>6750</v>
      </c>
      <c r="AO610" s="1">
        <f t="shared" si="54"/>
        <v>1</v>
      </c>
      <c r="AP610" s="1">
        <f t="shared" si="55"/>
        <v>1</v>
      </c>
      <c r="AQ610" s="1">
        <f>IF(IF(Y610&gt;AA610,VLOOKUP(A610,General!B:AT,11,FALSE),VLOOKUP(A610,General!B:AT,12,FALSE))=AI610,1,0)</f>
        <v>1</v>
      </c>
      <c r="AR610" s="1">
        <f>IF(VLOOKUP(A610,General!B:AT,11,FALSE)=E610,Y610-AA610,AA610-Y610)</f>
        <v>15550</v>
      </c>
      <c r="AS610" s="1">
        <f>IF(IF(Z610&gt;AB610,VLOOKUP(A610,General!B:AT,11,FALSE),VLOOKUP(A610,General!B:AT,12,FALSE))=AI610,1,0)</f>
        <v>1</v>
      </c>
      <c r="AT610" s="1">
        <f>IF(VLOOKUP(A610,General!B:AT,11,FALSE)=E610,Z610-AB610,AB610-Z610)</f>
        <v>6750</v>
      </c>
    </row>
    <row r="611" spans="1:46" ht="15" customHeight="1" x14ac:dyDescent="0.2">
      <c r="A611" s="1" t="s">
        <v>346</v>
      </c>
      <c r="B611" s="1">
        <v>10</v>
      </c>
      <c r="C611" s="1">
        <v>121951</v>
      </c>
      <c r="D611" s="1">
        <v>104.875122070313</v>
      </c>
      <c r="E611" s="1" t="s">
        <v>92</v>
      </c>
      <c r="F611" s="1" t="s">
        <v>319</v>
      </c>
      <c r="G611" s="1" t="s">
        <v>324</v>
      </c>
      <c r="H611" s="1" t="s">
        <v>323</v>
      </c>
      <c r="I611" s="1" t="s">
        <v>319</v>
      </c>
      <c r="J611" s="1" t="s">
        <v>92</v>
      </c>
      <c r="K611" s="1">
        <v>9</v>
      </c>
      <c r="L611" s="1">
        <v>5</v>
      </c>
      <c r="M611" s="1">
        <v>2</v>
      </c>
      <c r="N611" s="1">
        <v>0</v>
      </c>
      <c r="O611" s="1">
        <v>0</v>
      </c>
      <c r="P611" s="1">
        <v>0</v>
      </c>
      <c r="Q611" s="1">
        <v>4</v>
      </c>
      <c r="R611" s="1">
        <v>0</v>
      </c>
      <c r="S611" s="1">
        <v>142</v>
      </c>
      <c r="T611" s="1">
        <v>1148</v>
      </c>
      <c r="U611" s="1">
        <v>140</v>
      </c>
      <c r="V611" s="1">
        <v>1</v>
      </c>
      <c r="W611" s="1">
        <v>1</v>
      </c>
      <c r="X611" s="1">
        <v>0</v>
      </c>
      <c r="Y611" s="1">
        <v>53550</v>
      </c>
      <c r="Z611" s="1">
        <v>32800</v>
      </c>
      <c r="AA611" s="1">
        <v>20700</v>
      </c>
      <c r="AB611" s="1">
        <v>17950</v>
      </c>
      <c r="AC611" s="1">
        <v>6</v>
      </c>
      <c r="AD611" s="1">
        <v>5</v>
      </c>
      <c r="AE611" s="1">
        <v>3</v>
      </c>
      <c r="AF611" s="1">
        <v>0</v>
      </c>
      <c r="AG611" s="1">
        <v>2</v>
      </c>
      <c r="AH611" s="1">
        <v>2</v>
      </c>
      <c r="AI611" s="30" t="str">
        <f>VLOOKUP(A611,General!B:AT,19,FALSE)</f>
        <v>Fnatic</v>
      </c>
      <c r="AJ611" s="1">
        <f>IF(VLOOKUP(A611,General!B:AT,11,FALSE)=E611,1,0)</f>
        <v>0</v>
      </c>
      <c r="AK611" s="1">
        <f t="shared" si="56"/>
        <v>1</v>
      </c>
      <c r="AL611" s="1">
        <f t="shared" si="57"/>
        <v>1</v>
      </c>
      <c r="AM611" s="1">
        <f t="shared" si="58"/>
        <v>32850</v>
      </c>
      <c r="AN611" s="1">
        <f t="shared" si="59"/>
        <v>14850</v>
      </c>
      <c r="AO611" s="1">
        <f t="shared" si="54"/>
        <v>0</v>
      </c>
      <c r="AP611" s="1">
        <f t="shared" si="55"/>
        <v>0</v>
      </c>
      <c r="AQ611" s="1">
        <f>IF(IF(Y611&gt;AA611,VLOOKUP(A611,General!B:AT,11,FALSE),VLOOKUP(A611,General!B:AT,12,FALSE))=AI611,1,0)</f>
        <v>1</v>
      </c>
      <c r="AR611" s="1">
        <f>IF(VLOOKUP(A611,General!B:AT,11,FALSE)=E611,Y611-AA611,AA611-Y611)</f>
        <v>-32850</v>
      </c>
      <c r="AS611" s="1">
        <f>IF(IF(Z611&gt;AB611,VLOOKUP(A611,General!B:AT,11,FALSE),VLOOKUP(A611,General!B:AT,12,FALSE))=AI611,1,0)</f>
        <v>1</v>
      </c>
      <c r="AT611" s="1">
        <f>IF(VLOOKUP(A611,General!B:AT,11,FALSE)=E611,Z611-AB611,AB611-Z611)</f>
        <v>-14850</v>
      </c>
    </row>
    <row r="612" spans="1:46" ht="15" customHeight="1" x14ac:dyDescent="0.2">
      <c r="A612" s="1" t="s">
        <v>346</v>
      </c>
      <c r="B612" s="1">
        <v>11</v>
      </c>
      <c r="C612" s="1">
        <v>135378</v>
      </c>
      <c r="D612" s="1">
        <v>66.3546142578125</v>
      </c>
      <c r="E612" s="1" t="s">
        <v>91</v>
      </c>
      <c r="F612" s="1" t="s">
        <v>315</v>
      </c>
      <c r="G612" s="1" t="s">
        <v>316</v>
      </c>
      <c r="H612" s="1" t="s">
        <v>322</v>
      </c>
      <c r="K612" s="1">
        <v>7</v>
      </c>
      <c r="L612" s="1">
        <v>0</v>
      </c>
      <c r="M612" s="1">
        <v>2</v>
      </c>
      <c r="N612" s="1">
        <v>1</v>
      </c>
      <c r="O612" s="1">
        <v>0</v>
      </c>
      <c r="P612" s="1">
        <v>0</v>
      </c>
      <c r="Q612" s="1">
        <v>1</v>
      </c>
      <c r="R612" s="1">
        <v>0</v>
      </c>
      <c r="S612" s="1">
        <v>114.5</v>
      </c>
      <c r="T612" s="1">
        <v>984</v>
      </c>
      <c r="U612" s="1">
        <v>161</v>
      </c>
      <c r="V612" s="1">
        <v>0</v>
      </c>
      <c r="W612" s="1">
        <v>0</v>
      </c>
      <c r="X612" s="1">
        <v>0</v>
      </c>
      <c r="Y612" s="1">
        <v>51850</v>
      </c>
      <c r="Z612" s="1">
        <v>31750</v>
      </c>
      <c r="AA612" s="1">
        <v>21400</v>
      </c>
      <c r="AB612" s="1">
        <v>20500</v>
      </c>
      <c r="AC612" s="1">
        <v>11</v>
      </c>
      <c r="AD612" s="1">
        <v>5</v>
      </c>
      <c r="AE612" s="1">
        <v>4</v>
      </c>
      <c r="AF612" s="1">
        <v>0</v>
      </c>
      <c r="AG612" s="1">
        <v>1</v>
      </c>
      <c r="AH612" s="1">
        <v>2</v>
      </c>
      <c r="AI612" s="30" t="str">
        <f>VLOOKUP(A612,General!B:AT,19,FALSE)</f>
        <v>Fnatic</v>
      </c>
      <c r="AJ612" s="1">
        <f>IF(VLOOKUP(A612,General!B:AT,11,FALSE)=E612,1,0)</f>
        <v>1</v>
      </c>
      <c r="AK612" s="1">
        <f t="shared" si="56"/>
        <v>1</v>
      </c>
      <c r="AL612" s="1">
        <f t="shared" si="57"/>
        <v>1</v>
      </c>
      <c r="AM612" s="1">
        <f t="shared" si="58"/>
        <v>30450</v>
      </c>
      <c r="AN612" s="1">
        <f t="shared" si="59"/>
        <v>11250</v>
      </c>
      <c r="AO612" s="1">
        <f t="shared" si="54"/>
        <v>1</v>
      </c>
      <c r="AP612" s="1">
        <f t="shared" si="55"/>
        <v>1</v>
      </c>
      <c r="AQ612" s="1">
        <f>IF(IF(Y612&gt;AA612,VLOOKUP(A612,General!B:AT,11,FALSE),VLOOKUP(A612,General!B:AT,12,FALSE))=AI612,1,0)</f>
        <v>1</v>
      </c>
      <c r="AR612" s="1">
        <f>IF(VLOOKUP(A612,General!B:AT,11,FALSE)=E612,Y612-AA612,AA612-Y612)</f>
        <v>30450</v>
      </c>
      <c r="AS612" s="1">
        <f>IF(IF(Z612&gt;AB612,VLOOKUP(A612,General!B:AT,11,FALSE),VLOOKUP(A612,General!B:AT,12,FALSE))=AI612,1,0)</f>
        <v>1</v>
      </c>
      <c r="AT612" s="1">
        <f>IF(VLOOKUP(A612,General!B:AT,11,FALSE)=E612,Z612-AB612,AB612-Z612)</f>
        <v>11250</v>
      </c>
    </row>
    <row r="613" spans="1:46" ht="15" customHeight="1" x14ac:dyDescent="0.2">
      <c r="A613" s="1" t="s">
        <v>346</v>
      </c>
      <c r="B613" s="1">
        <v>12</v>
      </c>
      <c r="C613" s="1">
        <v>143877</v>
      </c>
      <c r="D613" s="1">
        <v>62.779541015625</v>
      </c>
      <c r="E613" s="1" t="s">
        <v>91</v>
      </c>
      <c r="F613" s="1" t="s">
        <v>315</v>
      </c>
      <c r="G613" s="1" t="s">
        <v>316</v>
      </c>
      <c r="H613" s="1" t="s">
        <v>320</v>
      </c>
      <c r="I613" s="1" t="s">
        <v>319</v>
      </c>
      <c r="J613" s="1" t="s">
        <v>92</v>
      </c>
      <c r="K613" s="1">
        <v>6</v>
      </c>
      <c r="L613" s="1">
        <v>4</v>
      </c>
      <c r="M613" s="1">
        <v>1</v>
      </c>
      <c r="N613" s="1">
        <v>0</v>
      </c>
      <c r="O613" s="1">
        <v>0</v>
      </c>
      <c r="P613" s="1">
        <v>0</v>
      </c>
      <c r="Q613" s="1">
        <v>2</v>
      </c>
      <c r="R613" s="1">
        <v>0</v>
      </c>
      <c r="S613" s="1">
        <v>93.5</v>
      </c>
      <c r="T613" s="1">
        <v>826</v>
      </c>
      <c r="U613" s="1">
        <v>109</v>
      </c>
      <c r="V613" s="1">
        <v>0</v>
      </c>
      <c r="W613" s="1">
        <v>0</v>
      </c>
      <c r="X613" s="1">
        <v>0</v>
      </c>
      <c r="Y613" s="1">
        <v>38850</v>
      </c>
      <c r="Z613" s="1">
        <v>31650</v>
      </c>
      <c r="AA613" s="1">
        <v>9300</v>
      </c>
      <c r="AB613" s="1">
        <v>8650</v>
      </c>
      <c r="AC613" s="1">
        <v>3</v>
      </c>
      <c r="AD613" s="1">
        <v>2</v>
      </c>
      <c r="AE613" s="1">
        <v>6</v>
      </c>
      <c r="AF613" s="1">
        <v>0</v>
      </c>
      <c r="AG613" s="1">
        <v>1</v>
      </c>
      <c r="AH613" s="1">
        <v>2</v>
      </c>
      <c r="AI613" s="30" t="str">
        <f>VLOOKUP(A613,General!B:AT,19,FALSE)</f>
        <v>Fnatic</v>
      </c>
      <c r="AJ613" s="1">
        <f>IF(VLOOKUP(A613,General!B:AT,11,FALSE)=E613,1,0)</f>
        <v>1</v>
      </c>
      <c r="AK613" s="1">
        <f t="shared" si="56"/>
        <v>1</v>
      </c>
      <c r="AL613" s="1">
        <f t="shared" si="57"/>
        <v>1</v>
      </c>
      <c r="AM613" s="1">
        <f t="shared" si="58"/>
        <v>29550</v>
      </c>
      <c r="AN613" s="1">
        <f t="shared" si="59"/>
        <v>23000</v>
      </c>
      <c r="AO613" s="1">
        <f t="shared" si="54"/>
        <v>1</v>
      </c>
      <c r="AP613" s="1">
        <f t="shared" si="55"/>
        <v>1</v>
      </c>
      <c r="AQ613" s="1">
        <f>IF(IF(Y613&gt;AA613,VLOOKUP(A613,General!B:AT,11,FALSE),VLOOKUP(A613,General!B:AT,12,FALSE))=AI613,1,0)</f>
        <v>1</v>
      </c>
      <c r="AR613" s="1">
        <f>IF(VLOOKUP(A613,General!B:AT,11,FALSE)=E613,Y613-AA613,AA613-Y613)</f>
        <v>29550</v>
      </c>
      <c r="AS613" s="1">
        <f>IF(IF(Z613&gt;AB613,VLOOKUP(A613,General!B:AT,11,FALSE),VLOOKUP(A613,General!B:AT,12,FALSE))=AI613,1,0)</f>
        <v>1</v>
      </c>
      <c r="AT613" s="1">
        <f>IF(VLOOKUP(A613,General!B:AT,11,FALSE)=E613,Z613-AB613,AB613-Z613)</f>
        <v>23000</v>
      </c>
    </row>
    <row r="614" spans="1:46" ht="15" customHeight="1" x14ac:dyDescent="0.2">
      <c r="A614" s="1" t="s">
        <v>346</v>
      </c>
      <c r="B614" s="1">
        <v>13</v>
      </c>
      <c r="C614" s="1">
        <v>151916</v>
      </c>
      <c r="D614" s="1">
        <v>200.93359375</v>
      </c>
      <c r="E614" s="1" t="s">
        <v>91</v>
      </c>
      <c r="F614" s="1" t="s">
        <v>315</v>
      </c>
      <c r="G614" s="1" t="s">
        <v>316</v>
      </c>
      <c r="H614" s="1" t="s">
        <v>320</v>
      </c>
      <c r="I614" s="1" t="s">
        <v>319</v>
      </c>
      <c r="J614" s="1" t="s">
        <v>92</v>
      </c>
      <c r="K614" s="1">
        <v>4</v>
      </c>
      <c r="L614" s="1">
        <v>2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73.400000000000006</v>
      </c>
      <c r="T614" s="1">
        <v>694</v>
      </c>
      <c r="U614" s="1">
        <v>37</v>
      </c>
      <c r="V614" s="1">
        <v>0</v>
      </c>
      <c r="W614" s="1">
        <v>0</v>
      </c>
      <c r="X614" s="1">
        <v>0</v>
      </c>
      <c r="Y614" s="1">
        <v>42400</v>
      </c>
      <c r="Z614" s="1">
        <v>32950</v>
      </c>
      <c r="AA614" s="1">
        <v>10450</v>
      </c>
      <c r="AB614" s="1">
        <v>1300</v>
      </c>
      <c r="AC614" s="1">
        <v>3</v>
      </c>
      <c r="AD614" s="1">
        <v>3</v>
      </c>
      <c r="AE614" s="1">
        <v>5</v>
      </c>
      <c r="AF614" s="1">
        <v>0</v>
      </c>
      <c r="AG614" s="1">
        <v>0</v>
      </c>
      <c r="AH614" s="1">
        <v>3</v>
      </c>
      <c r="AI614" s="30" t="str">
        <f>VLOOKUP(A614,General!B:AT,19,FALSE)</f>
        <v>Fnatic</v>
      </c>
      <c r="AJ614" s="1">
        <f>IF(VLOOKUP(A614,General!B:AT,11,FALSE)=E614,1,0)</f>
        <v>1</v>
      </c>
      <c r="AK614" s="1">
        <f t="shared" si="56"/>
        <v>1</v>
      </c>
      <c r="AL614" s="1">
        <f t="shared" si="57"/>
        <v>1</v>
      </c>
      <c r="AM614" s="1">
        <f t="shared" si="58"/>
        <v>31950</v>
      </c>
      <c r="AN614" s="1">
        <f t="shared" si="59"/>
        <v>31650</v>
      </c>
      <c r="AO614" s="1">
        <f t="shared" si="54"/>
        <v>1</v>
      </c>
      <c r="AP614" s="1">
        <f t="shared" si="55"/>
        <v>1</v>
      </c>
      <c r="AQ614" s="1">
        <f>IF(IF(Y614&gt;AA614,VLOOKUP(A614,General!B:AT,11,FALSE),VLOOKUP(A614,General!B:AT,12,FALSE))=AI614,1,0)</f>
        <v>1</v>
      </c>
      <c r="AR614" s="1">
        <f>IF(VLOOKUP(A614,General!B:AT,11,FALSE)=E614,Y614-AA614,AA614-Y614)</f>
        <v>31950</v>
      </c>
      <c r="AS614" s="1">
        <f>IF(IF(Z614&gt;AB614,VLOOKUP(A614,General!B:AT,11,FALSE),VLOOKUP(A614,General!B:AT,12,FALSE))=AI614,1,0)</f>
        <v>1</v>
      </c>
      <c r="AT614" s="1">
        <f>IF(VLOOKUP(A614,General!B:AT,11,FALSE)=E614,Z614-AB614,AB614-Z614)</f>
        <v>31650</v>
      </c>
    </row>
    <row r="615" spans="1:46" ht="15" customHeight="1" x14ac:dyDescent="0.2">
      <c r="A615" s="1" t="s">
        <v>346</v>
      </c>
      <c r="B615" s="1">
        <v>14</v>
      </c>
      <c r="C615" s="1">
        <v>177612</v>
      </c>
      <c r="D615" s="1">
        <v>110.186889648438</v>
      </c>
      <c r="E615" s="1" t="s">
        <v>91</v>
      </c>
      <c r="F615" s="1" t="s">
        <v>315</v>
      </c>
      <c r="G615" s="1" t="s">
        <v>316</v>
      </c>
      <c r="H615" s="1" t="s">
        <v>322</v>
      </c>
      <c r="K615" s="1">
        <v>7</v>
      </c>
      <c r="L615" s="1">
        <v>5</v>
      </c>
      <c r="M615" s="1">
        <v>1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98.8</v>
      </c>
      <c r="T615" s="1">
        <v>897</v>
      </c>
      <c r="U615" s="1">
        <v>91</v>
      </c>
      <c r="V615" s="1">
        <v>0</v>
      </c>
      <c r="W615" s="1">
        <v>0</v>
      </c>
      <c r="X615" s="1">
        <v>0</v>
      </c>
      <c r="Y615" s="1">
        <v>50700</v>
      </c>
      <c r="Z615" s="1">
        <v>32950</v>
      </c>
      <c r="AA615" s="1">
        <v>21950</v>
      </c>
      <c r="AB615" s="1">
        <v>22500</v>
      </c>
      <c r="AC615" s="1">
        <v>8</v>
      </c>
      <c r="AD615" s="1">
        <v>5</v>
      </c>
      <c r="AE615" s="1">
        <v>7</v>
      </c>
      <c r="AF615" s="1">
        <v>0</v>
      </c>
      <c r="AG615" s="1">
        <v>0</v>
      </c>
      <c r="AH615" s="1">
        <v>4</v>
      </c>
      <c r="AI615" s="30" t="str">
        <f>VLOOKUP(A615,General!B:AT,19,FALSE)</f>
        <v>Fnatic</v>
      </c>
      <c r="AJ615" s="1">
        <f>IF(VLOOKUP(A615,General!B:AT,11,FALSE)=E615,1,0)</f>
        <v>1</v>
      </c>
      <c r="AK615" s="1">
        <f t="shared" si="56"/>
        <v>1</v>
      </c>
      <c r="AL615" s="1">
        <f t="shared" si="57"/>
        <v>1</v>
      </c>
      <c r="AM615" s="1">
        <f t="shared" si="58"/>
        <v>28750</v>
      </c>
      <c r="AN615" s="1">
        <f t="shared" si="59"/>
        <v>10450</v>
      </c>
      <c r="AO615" s="1">
        <f t="shared" si="54"/>
        <v>1</v>
      </c>
      <c r="AP615" s="1">
        <f t="shared" si="55"/>
        <v>1</v>
      </c>
      <c r="AQ615" s="1">
        <f>IF(IF(Y615&gt;AA615,VLOOKUP(A615,General!B:AT,11,FALSE),VLOOKUP(A615,General!B:AT,12,FALSE))=AI615,1,0)</f>
        <v>1</v>
      </c>
      <c r="AR615" s="1">
        <f>IF(VLOOKUP(A615,General!B:AT,11,FALSE)=E615,Y615-AA615,AA615-Y615)</f>
        <v>28750</v>
      </c>
      <c r="AS615" s="1">
        <f>IF(IF(Z615&gt;AB615,VLOOKUP(A615,General!B:AT,11,FALSE),VLOOKUP(A615,General!B:AT,12,FALSE))=AI615,1,0)</f>
        <v>1</v>
      </c>
      <c r="AT615" s="1">
        <f>IF(VLOOKUP(A615,General!B:AT,11,FALSE)=E615,Z615-AB615,AB615-Z615)</f>
        <v>10450</v>
      </c>
    </row>
    <row r="616" spans="1:46" ht="15" customHeight="1" x14ac:dyDescent="0.2">
      <c r="A616" s="1" t="s">
        <v>346</v>
      </c>
      <c r="B616" s="1">
        <v>15</v>
      </c>
      <c r="C616" s="1">
        <v>191713</v>
      </c>
      <c r="D616" s="1">
        <v>195.7314453125</v>
      </c>
      <c r="E616" s="1" t="s">
        <v>92</v>
      </c>
      <c r="F616" s="1" t="s">
        <v>319</v>
      </c>
      <c r="G616" s="1" t="s">
        <v>324</v>
      </c>
      <c r="H616" s="1" t="s">
        <v>320</v>
      </c>
      <c r="I616" s="1" t="s">
        <v>319</v>
      </c>
      <c r="J616" s="1" t="s">
        <v>92</v>
      </c>
      <c r="K616" s="1">
        <v>9</v>
      </c>
      <c r="L616" s="1">
        <v>1</v>
      </c>
      <c r="M616" s="1">
        <v>4</v>
      </c>
      <c r="N616" s="1">
        <v>0</v>
      </c>
      <c r="O616" s="1">
        <v>0</v>
      </c>
      <c r="P616" s="1">
        <v>0</v>
      </c>
      <c r="Q616" s="1">
        <v>3</v>
      </c>
      <c r="R616" s="1">
        <v>0</v>
      </c>
      <c r="S616" s="1">
        <v>142.80000000000001</v>
      </c>
      <c r="T616" s="1">
        <v>1269</v>
      </c>
      <c r="U616" s="1">
        <v>159</v>
      </c>
      <c r="V616" s="1">
        <v>0</v>
      </c>
      <c r="W616" s="1">
        <v>0</v>
      </c>
      <c r="X616" s="1">
        <v>0</v>
      </c>
      <c r="Y616" s="1">
        <v>63550</v>
      </c>
      <c r="Z616" s="1">
        <v>38150</v>
      </c>
      <c r="AA616" s="1">
        <v>15550</v>
      </c>
      <c r="AB616" s="1">
        <v>13950</v>
      </c>
      <c r="AC616" s="1">
        <v>6</v>
      </c>
      <c r="AD616" s="1">
        <v>7</v>
      </c>
      <c r="AE616" s="1">
        <v>6</v>
      </c>
      <c r="AF616" s="1">
        <v>0</v>
      </c>
      <c r="AG616" s="1">
        <v>1</v>
      </c>
      <c r="AH616" s="1">
        <v>4</v>
      </c>
      <c r="AI616" s="30" t="str">
        <f>VLOOKUP(A616,General!B:AT,19,FALSE)</f>
        <v>Fnatic</v>
      </c>
      <c r="AJ616" s="1">
        <f>IF(VLOOKUP(A616,General!B:AT,11,FALSE)=E616,1,0)</f>
        <v>0</v>
      </c>
      <c r="AK616" s="1">
        <f t="shared" si="56"/>
        <v>1</v>
      </c>
      <c r="AL616" s="1">
        <f t="shared" si="57"/>
        <v>1</v>
      </c>
      <c r="AM616" s="1">
        <f t="shared" si="58"/>
        <v>48000</v>
      </c>
      <c r="AN616" s="1">
        <f t="shared" si="59"/>
        <v>24200</v>
      </c>
      <c r="AO616" s="1">
        <f t="shared" si="54"/>
        <v>0</v>
      </c>
      <c r="AP616" s="1">
        <f t="shared" si="55"/>
        <v>0</v>
      </c>
      <c r="AQ616" s="1">
        <f>IF(IF(Y616&gt;AA616,VLOOKUP(A616,General!B:AT,11,FALSE),VLOOKUP(A616,General!B:AT,12,FALSE))=AI616,1,0)</f>
        <v>1</v>
      </c>
      <c r="AR616" s="1">
        <f>IF(VLOOKUP(A616,General!B:AT,11,FALSE)=E616,Y616-AA616,AA616-Y616)</f>
        <v>-48000</v>
      </c>
      <c r="AS616" s="1">
        <f>IF(IF(Z616&gt;AB616,VLOOKUP(A616,General!B:AT,11,FALSE),VLOOKUP(A616,General!B:AT,12,FALSE))=AI616,1,0)</f>
        <v>1</v>
      </c>
      <c r="AT616" s="1">
        <f>IF(VLOOKUP(A616,General!B:AT,11,FALSE)=E616,Z616-AB616,AB616-Z616)</f>
        <v>-24200</v>
      </c>
    </row>
    <row r="617" spans="1:46" x14ac:dyDescent="0.2">
      <c r="A617" s="1" t="s">
        <v>346</v>
      </c>
      <c r="B617" s="1">
        <v>16</v>
      </c>
      <c r="C617" s="1">
        <v>216754</v>
      </c>
      <c r="D617" s="1">
        <v>121.5927734375</v>
      </c>
      <c r="E617" s="1" t="s">
        <v>91</v>
      </c>
      <c r="F617" s="1" t="s">
        <v>319</v>
      </c>
      <c r="G617" s="1" t="s">
        <v>324</v>
      </c>
      <c r="H617" s="1" t="s">
        <v>317</v>
      </c>
      <c r="K617" s="1">
        <v>6</v>
      </c>
      <c r="L617" s="1">
        <v>4</v>
      </c>
      <c r="M617" s="1">
        <v>1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117.6</v>
      </c>
      <c r="T617" s="1">
        <v>1034</v>
      </c>
      <c r="U617" s="1">
        <v>142</v>
      </c>
      <c r="V617" s="1">
        <v>0</v>
      </c>
      <c r="W617" s="1">
        <v>1</v>
      </c>
      <c r="X617" s="1">
        <v>0</v>
      </c>
      <c r="Y617" s="1">
        <v>4000</v>
      </c>
      <c r="Z617" s="1">
        <v>4200</v>
      </c>
      <c r="AA617" s="1">
        <v>4000</v>
      </c>
      <c r="AB617" s="1">
        <v>4350</v>
      </c>
      <c r="AC617" s="1">
        <v>0</v>
      </c>
      <c r="AD617" s="1">
        <v>1</v>
      </c>
      <c r="AE617" s="1">
        <v>1</v>
      </c>
      <c r="AF617" s="1">
        <v>1</v>
      </c>
      <c r="AG617" s="1">
        <v>0</v>
      </c>
      <c r="AH617" s="1">
        <v>0</v>
      </c>
      <c r="AI617" s="30" t="str">
        <f>VLOOKUP(A617,General!B:AT,19,FALSE)</f>
        <v>Fnatic</v>
      </c>
      <c r="AJ617" s="1">
        <f>IF(VLOOKUP(A617,General!B:AT,11,FALSE)=E617,1,0)</f>
        <v>1</v>
      </c>
      <c r="AK617" s="1">
        <f t="shared" si="56"/>
        <v>0</v>
      </c>
      <c r="AL617" s="1">
        <f t="shared" si="57"/>
        <v>0</v>
      </c>
      <c r="AM617" s="1">
        <f t="shared" si="58"/>
        <v>0</v>
      </c>
      <c r="AN617" s="1">
        <f t="shared" si="59"/>
        <v>-150</v>
      </c>
      <c r="AO617" s="1">
        <f t="shared" si="54"/>
        <v>1</v>
      </c>
      <c r="AP617" s="1">
        <f t="shared" si="55"/>
        <v>0</v>
      </c>
      <c r="AQ617" s="1">
        <f>IF(IF(Y617&gt;AA617,VLOOKUP(A617,General!B:AT,11,FALSE),VLOOKUP(A617,General!B:AT,12,FALSE))=AI617,1,0)</f>
        <v>0</v>
      </c>
      <c r="AR617" s="1">
        <f>IF(VLOOKUP(A617,General!B:AT,11,FALSE)=E617,Y617-AA617,AA617-Y617)</f>
        <v>0</v>
      </c>
      <c r="AS617" s="1">
        <f>IF(IF(Z617&gt;AB617,VLOOKUP(A617,General!B:AT,11,FALSE),VLOOKUP(A617,General!B:AT,12,FALSE))=AI617,1,0)</f>
        <v>0</v>
      </c>
      <c r="AT617" s="1">
        <f>IF(VLOOKUP(A617,General!B:AT,11,FALSE)=E617,Z617-AB617,AB617-Z617)</f>
        <v>-150</v>
      </c>
    </row>
    <row r="618" spans="1:46" ht="15" customHeight="1" x14ac:dyDescent="0.2">
      <c r="A618" s="1" t="s">
        <v>346</v>
      </c>
      <c r="B618" s="1">
        <v>17</v>
      </c>
      <c r="C618" s="1">
        <v>232315</v>
      </c>
      <c r="D618" s="1">
        <v>96.08203125</v>
      </c>
      <c r="E618" s="1" t="s">
        <v>91</v>
      </c>
      <c r="F618" s="1" t="s">
        <v>319</v>
      </c>
      <c r="G618" s="1" t="s">
        <v>324</v>
      </c>
      <c r="H618" s="1" t="s">
        <v>320</v>
      </c>
      <c r="I618" s="1" t="s">
        <v>319</v>
      </c>
      <c r="J618" s="1" t="s">
        <v>91</v>
      </c>
      <c r="K618" s="1">
        <v>7</v>
      </c>
      <c r="L618" s="1">
        <v>3</v>
      </c>
      <c r="M618" s="1">
        <v>2</v>
      </c>
      <c r="N618" s="1">
        <v>0</v>
      </c>
      <c r="O618" s="1">
        <v>0</v>
      </c>
      <c r="P618" s="1">
        <v>0</v>
      </c>
      <c r="Q618" s="1">
        <v>2</v>
      </c>
      <c r="R618" s="1">
        <v>0</v>
      </c>
      <c r="S618" s="1">
        <v>93.3</v>
      </c>
      <c r="T618" s="1">
        <v>818</v>
      </c>
      <c r="U618" s="1">
        <v>115</v>
      </c>
      <c r="V618" s="1">
        <v>0</v>
      </c>
      <c r="W618" s="1">
        <v>1</v>
      </c>
      <c r="X618" s="1">
        <v>0</v>
      </c>
      <c r="Y618" s="1">
        <v>7950</v>
      </c>
      <c r="Z618" s="1">
        <v>19200</v>
      </c>
      <c r="AA618" s="1">
        <v>18650</v>
      </c>
      <c r="AB618" s="1">
        <v>6450</v>
      </c>
      <c r="AC618" s="1">
        <v>3</v>
      </c>
      <c r="AD618" s="1">
        <v>5</v>
      </c>
      <c r="AE618" s="1">
        <v>4</v>
      </c>
      <c r="AF618" s="1">
        <v>0</v>
      </c>
      <c r="AG618" s="1">
        <v>2</v>
      </c>
      <c r="AH618" s="1">
        <v>0</v>
      </c>
      <c r="AI618" s="30" t="str">
        <f>VLOOKUP(A618,General!B:AT,19,FALSE)</f>
        <v>Fnatic</v>
      </c>
      <c r="AJ618" s="1">
        <f>IF(VLOOKUP(A618,General!B:AT,11,FALSE)=E618,1,0)</f>
        <v>1</v>
      </c>
      <c r="AK618" s="1">
        <f t="shared" si="56"/>
        <v>0</v>
      </c>
      <c r="AL618" s="1">
        <f t="shared" si="57"/>
        <v>1</v>
      </c>
      <c r="AM618" s="1">
        <f t="shared" si="58"/>
        <v>-10700</v>
      </c>
      <c r="AN618" s="1">
        <f t="shared" si="59"/>
        <v>12750</v>
      </c>
      <c r="AO618" s="1">
        <f t="shared" si="54"/>
        <v>1</v>
      </c>
      <c r="AP618" s="1">
        <f t="shared" si="55"/>
        <v>0</v>
      </c>
      <c r="AQ618" s="1">
        <f>IF(IF(Y618&gt;AA618,VLOOKUP(A618,General!B:AT,11,FALSE),VLOOKUP(A618,General!B:AT,12,FALSE))=AI618,1,0)</f>
        <v>0</v>
      </c>
      <c r="AR618" s="1">
        <f>IF(VLOOKUP(A618,General!B:AT,11,FALSE)=E618,Y618-AA618,AA618-Y618)</f>
        <v>-10700</v>
      </c>
      <c r="AS618" s="1">
        <f>IF(IF(Z618&gt;AB618,VLOOKUP(A618,General!B:AT,11,FALSE),VLOOKUP(A618,General!B:AT,12,FALSE))=AI618,1,0)</f>
        <v>1</v>
      </c>
      <c r="AT618" s="1">
        <f>IF(VLOOKUP(A618,General!B:AT,11,FALSE)=E618,Z618-AB618,AB618-Z618)</f>
        <v>12750</v>
      </c>
    </row>
    <row r="619" spans="1:46" ht="15" customHeight="1" x14ac:dyDescent="0.2">
      <c r="A619" s="1" t="s">
        <v>346</v>
      </c>
      <c r="B619" s="1">
        <v>18</v>
      </c>
      <c r="C619" s="1">
        <v>244617</v>
      </c>
      <c r="D619" s="1">
        <v>89.9566650390625</v>
      </c>
      <c r="E619" s="1" t="s">
        <v>91</v>
      </c>
      <c r="F619" s="1" t="s">
        <v>319</v>
      </c>
      <c r="G619" s="1" t="s">
        <v>324</v>
      </c>
      <c r="H619" s="1" t="s">
        <v>320</v>
      </c>
      <c r="I619" s="1" t="s">
        <v>319</v>
      </c>
      <c r="J619" s="1" t="s">
        <v>91</v>
      </c>
      <c r="K619" s="1">
        <v>5</v>
      </c>
      <c r="L619" s="1">
        <v>3</v>
      </c>
      <c r="M619" s="1">
        <v>1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100.4</v>
      </c>
      <c r="T619" s="1">
        <v>895</v>
      </c>
      <c r="U619" s="1">
        <v>109</v>
      </c>
      <c r="V619" s="1">
        <v>0</v>
      </c>
      <c r="W619" s="1">
        <v>1</v>
      </c>
      <c r="X619" s="1">
        <v>0</v>
      </c>
      <c r="Y619" s="1">
        <v>11400</v>
      </c>
      <c r="Z619" s="1">
        <v>19800</v>
      </c>
      <c r="AA619" s="1">
        <v>20950</v>
      </c>
      <c r="AB619" s="1">
        <v>1300</v>
      </c>
      <c r="AC619" s="1">
        <v>6</v>
      </c>
      <c r="AD619" s="1">
        <v>1</v>
      </c>
      <c r="AE619" s="1">
        <v>5</v>
      </c>
      <c r="AF619" s="1">
        <v>0</v>
      </c>
      <c r="AG619" s="1">
        <v>2</v>
      </c>
      <c r="AH619" s="1">
        <v>0</v>
      </c>
      <c r="AI619" s="30" t="str">
        <f>VLOOKUP(A619,General!B:AT,19,FALSE)</f>
        <v>Fnatic</v>
      </c>
      <c r="AJ619" s="1">
        <f>IF(VLOOKUP(A619,General!B:AT,11,FALSE)=E619,1,0)</f>
        <v>1</v>
      </c>
      <c r="AK619" s="1">
        <f t="shared" si="56"/>
        <v>0</v>
      </c>
      <c r="AL619" s="1">
        <f t="shared" si="57"/>
        <v>1</v>
      </c>
      <c r="AM619" s="1">
        <f t="shared" si="58"/>
        <v>-9550</v>
      </c>
      <c r="AN619" s="1">
        <f t="shared" si="59"/>
        <v>18500</v>
      </c>
      <c r="AO619" s="1">
        <f t="shared" si="54"/>
        <v>1</v>
      </c>
      <c r="AP619" s="1">
        <f t="shared" si="55"/>
        <v>0</v>
      </c>
      <c r="AQ619" s="1">
        <f>IF(IF(Y619&gt;AA619,VLOOKUP(A619,General!B:AT,11,FALSE),VLOOKUP(A619,General!B:AT,12,FALSE))=AI619,1,0)</f>
        <v>0</v>
      </c>
      <c r="AR619" s="1">
        <f>IF(VLOOKUP(A619,General!B:AT,11,FALSE)=E619,Y619-AA619,AA619-Y619)</f>
        <v>-9550</v>
      </c>
      <c r="AS619" s="1">
        <f>IF(IF(Z619&gt;AB619,VLOOKUP(A619,General!B:AT,11,FALSE),VLOOKUP(A619,General!B:AT,12,FALSE))=AI619,1,0)</f>
        <v>1</v>
      </c>
      <c r="AT619" s="1">
        <f>IF(VLOOKUP(A619,General!B:AT,11,FALSE)=E619,Z619-AB619,AB619-Z619)</f>
        <v>18500</v>
      </c>
    </row>
    <row r="620" spans="1:46" ht="15" customHeight="1" x14ac:dyDescent="0.2">
      <c r="A620" s="1" t="s">
        <v>346</v>
      </c>
      <c r="B620" s="1">
        <v>19</v>
      </c>
      <c r="C620" s="1">
        <v>256135</v>
      </c>
      <c r="D620" s="1">
        <v>103.75634765625</v>
      </c>
      <c r="E620" s="1" t="s">
        <v>91</v>
      </c>
      <c r="F620" s="1" t="s">
        <v>319</v>
      </c>
      <c r="G620" s="1" t="s">
        <v>324</v>
      </c>
      <c r="H620" s="1" t="s">
        <v>322</v>
      </c>
      <c r="K620" s="1">
        <v>8</v>
      </c>
      <c r="L620" s="1">
        <v>6</v>
      </c>
      <c r="M620" s="1">
        <v>1</v>
      </c>
      <c r="N620" s="1">
        <v>0</v>
      </c>
      <c r="O620" s="1">
        <v>0</v>
      </c>
      <c r="P620" s="1">
        <v>0</v>
      </c>
      <c r="Q620" s="1">
        <v>1</v>
      </c>
      <c r="R620" s="1">
        <v>0</v>
      </c>
      <c r="S620" s="1">
        <v>119.9</v>
      </c>
      <c r="T620" s="1">
        <v>1112</v>
      </c>
      <c r="U620" s="1">
        <v>87</v>
      </c>
      <c r="V620" s="1">
        <v>0</v>
      </c>
      <c r="W620" s="1">
        <v>1</v>
      </c>
      <c r="X620" s="1">
        <v>0</v>
      </c>
      <c r="Y620" s="1">
        <v>22800</v>
      </c>
      <c r="Z620" s="1">
        <v>20800</v>
      </c>
      <c r="AA620" s="1">
        <v>30250</v>
      </c>
      <c r="AB620" s="1">
        <v>23450</v>
      </c>
      <c r="AC620" s="1">
        <v>9</v>
      </c>
      <c r="AD620" s="1">
        <v>8</v>
      </c>
      <c r="AE620" s="1">
        <v>4</v>
      </c>
      <c r="AF620" s="1">
        <v>0</v>
      </c>
      <c r="AG620" s="1">
        <v>3</v>
      </c>
      <c r="AH620" s="1">
        <v>0</v>
      </c>
      <c r="AI620" s="30" t="str">
        <f>VLOOKUP(A620,General!B:AT,19,FALSE)</f>
        <v>Fnatic</v>
      </c>
      <c r="AJ620" s="1">
        <f>IF(VLOOKUP(A620,General!B:AT,11,FALSE)=E620,1,0)</f>
        <v>1</v>
      </c>
      <c r="AK620" s="1">
        <f t="shared" si="56"/>
        <v>0</v>
      </c>
      <c r="AL620" s="1">
        <f t="shared" si="57"/>
        <v>0</v>
      </c>
      <c r="AM620" s="1">
        <f t="shared" si="58"/>
        <v>-7450</v>
      </c>
      <c r="AN620" s="1">
        <f t="shared" si="59"/>
        <v>-2650</v>
      </c>
      <c r="AO620" s="1">
        <f t="shared" si="54"/>
        <v>1</v>
      </c>
      <c r="AP620" s="1">
        <f t="shared" si="55"/>
        <v>0</v>
      </c>
      <c r="AQ620" s="1">
        <f>IF(IF(Y620&gt;AA620,VLOOKUP(A620,General!B:AT,11,FALSE),VLOOKUP(A620,General!B:AT,12,FALSE))=AI620,1,0)</f>
        <v>0</v>
      </c>
      <c r="AR620" s="1">
        <f>IF(VLOOKUP(A620,General!B:AT,11,FALSE)=E620,Y620-AA620,AA620-Y620)</f>
        <v>-7450</v>
      </c>
      <c r="AS620" s="1">
        <f>IF(IF(Z620&gt;AB620,VLOOKUP(A620,General!B:AT,11,FALSE),VLOOKUP(A620,General!B:AT,12,FALSE))=AI620,1,0)</f>
        <v>0</v>
      </c>
      <c r="AT620" s="1">
        <f>IF(VLOOKUP(A620,General!B:AT,11,FALSE)=E620,Z620-AB620,AB620-Z620)</f>
        <v>-2650</v>
      </c>
    </row>
    <row r="621" spans="1:46" ht="15" customHeight="1" x14ac:dyDescent="0.2">
      <c r="A621" s="1" t="s">
        <v>346</v>
      </c>
      <c r="B621" s="1">
        <v>20</v>
      </c>
      <c r="C621" s="1">
        <v>269417</v>
      </c>
      <c r="D621" s="1">
        <v>101.78515625</v>
      </c>
      <c r="E621" s="1" t="s">
        <v>91</v>
      </c>
      <c r="F621" s="1" t="s">
        <v>319</v>
      </c>
      <c r="G621" s="1" t="s">
        <v>324</v>
      </c>
      <c r="H621" s="1" t="s">
        <v>323</v>
      </c>
      <c r="I621" s="1" t="s">
        <v>319</v>
      </c>
      <c r="J621" s="1" t="s">
        <v>91</v>
      </c>
      <c r="K621" s="1">
        <v>8</v>
      </c>
      <c r="L621" s="1">
        <v>2</v>
      </c>
      <c r="M621" s="1">
        <v>3</v>
      </c>
      <c r="N621" s="1">
        <v>0</v>
      </c>
      <c r="O621" s="1">
        <v>0</v>
      </c>
      <c r="P621" s="1">
        <v>0</v>
      </c>
      <c r="Q621" s="1">
        <v>3</v>
      </c>
      <c r="R621" s="1">
        <v>0</v>
      </c>
      <c r="S621" s="1">
        <v>158.4</v>
      </c>
      <c r="T621" s="1">
        <v>1448</v>
      </c>
      <c r="U621" s="1">
        <v>136</v>
      </c>
      <c r="V621" s="1">
        <v>0</v>
      </c>
      <c r="W621" s="1">
        <v>0</v>
      </c>
      <c r="X621" s="1">
        <v>0</v>
      </c>
      <c r="Y621" s="1">
        <v>15550</v>
      </c>
      <c r="Z621" s="1">
        <v>26550</v>
      </c>
      <c r="AA621" s="1">
        <v>44350</v>
      </c>
      <c r="AB621" s="1">
        <v>15700</v>
      </c>
      <c r="AC621" s="1">
        <v>8</v>
      </c>
      <c r="AD621" s="1">
        <v>6</v>
      </c>
      <c r="AE621" s="1">
        <v>4</v>
      </c>
      <c r="AF621" s="1">
        <v>0</v>
      </c>
      <c r="AG621" s="1">
        <v>4</v>
      </c>
      <c r="AH621" s="1">
        <v>1</v>
      </c>
      <c r="AI621" s="30" t="str">
        <f>VLOOKUP(A621,General!B:AT,19,FALSE)</f>
        <v>Fnatic</v>
      </c>
      <c r="AJ621" s="1">
        <f>IF(VLOOKUP(A621,General!B:AT,11,FALSE)=E621,1,0)</f>
        <v>1</v>
      </c>
      <c r="AK621" s="1">
        <f t="shared" si="56"/>
        <v>0</v>
      </c>
      <c r="AL621" s="1">
        <f t="shared" si="57"/>
        <v>1</v>
      </c>
      <c r="AM621" s="1">
        <f t="shared" si="58"/>
        <v>-28800</v>
      </c>
      <c r="AN621" s="1">
        <f t="shared" si="59"/>
        <v>10850</v>
      </c>
      <c r="AO621" s="1">
        <f t="shared" si="54"/>
        <v>1</v>
      </c>
      <c r="AP621" s="1">
        <f t="shared" si="55"/>
        <v>0</v>
      </c>
      <c r="AQ621" s="1">
        <f>IF(IF(Y621&gt;AA621,VLOOKUP(A621,General!B:AT,11,FALSE),VLOOKUP(A621,General!B:AT,12,FALSE))=AI621,1,0)</f>
        <v>0</v>
      </c>
      <c r="AR621" s="1">
        <f>IF(VLOOKUP(A621,General!B:AT,11,FALSE)=E621,Y621-AA621,AA621-Y621)</f>
        <v>-28800</v>
      </c>
      <c r="AS621" s="1">
        <f>IF(IF(Z621&gt;AB621,VLOOKUP(A621,General!B:AT,11,FALSE),VLOOKUP(A621,General!B:AT,12,FALSE))=AI621,1,0)</f>
        <v>1</v>
      </c>
      <c r="AT621" s="1">
        <f>IF(VLOOKUP(A621,General!B:AT,11,FALSE)=E621,Z621-AB621,AB621-Z621)</f>
        <v>10850</v>
      </c>
    </row>
    <row r="622" spans="1:46" ht="15" customHeight="1" x14ac:dyDescent="0.2">
      <c r="A622" s="1" t="s">
        <v>346</v>
      </c>
      <c r="B622" s="1">
        <v>21</v>
      </c>
      <c r="C622" s="1">
        <v>282450</v>
      </c>
      <c r="D622" s="1">
        <v>133.96875</v>
      </c>
      <c r="E622" s="1" t="s">
        <v>92</v>
      </c>
      <c r="F622" s="1" t="s">
        <v>315</v>
      </c>
      <c r="G622" s="1" t="s">
        <v>316</v>
      </c>
      <c r="H622" s="1" t="s">
        <v>322</v>
      </c>
      <c r="K622" s="1">
        <v>8</v>
      </c>
      <c r="L622" s="1">
        <v>2</v>
      </c>
      <c r="M622" s="1">
        <v>3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116.6</v>
      </c>
      <c r="T622" s="1">
        <v>1052</v>
      </c>
      <c r="U622" s="1">
        <v>114</v>
      </c>
      <c r="V622" s="1">
        <v>0</v>
      </c>
      <c r="W622" s="1">
        <v>0</v>
      </c>
      <c r="X622" s="1">
        <v>0</v>
      </c>
      <c r="Y622" s="1">
        <v>18350</v>
      </c>
      <c r="Z622" s="1">
        <v>26550</v>
      </c>
      <c r="AA622" s="1">
        <v>46500</v>
      </c>
      <c r="AB622" s="1">
        <v>19200</v>
      </c>
      <c r="AC622" s="1">
        <v>10</v>
      </c>
      <c r="AD622" s="1">
        <v>7</v>
      </c>
      <c r="AE622" s="1">
        <v>5</v>
      </c>
      <c r="AF622" s="1">
        <v>0</v>
      </c>
      <c r="AG622" s="1">
        <v>3</v>
      </c>
      <c r="AH622" s="1">
        <v>0</v>
      </c>
      <c r="AI622" s="30" t="str">
        <f>VLOOKUP(A622,General!B:AT,19,FALSE)</f>
        <v>Fnatic</v>
      </c>
      <c r="AJ622" s="1">
        <f>IF(VLOOKUP(A622,General!B:AT,11,FALSE)=E622,1,0)</f>
        <v>0</v>
      </c>
      <c r="AK622" s="1">
        <f t="shared" si="56"/>
        <v>0</v>
      </c>
      <c r="AL622" s="1">
        <f t="shared" si="57"/>
        <v>1</v>
      </c>
      <c r="AM622" s="1">
        <f t="shared" si="58"/>
        <v>-28150</v>
      </c>
      <c r="AN622" s="1">
        <f t="shared" si="59"/>
        <v>7350</v>
      </c>
      <c r="AO622" s="1">
        <f t="shared" si="54"/>
        <v>0</v>
      </c>
      <c r="AP622" s="1">
        <f t="shared" si="55"/>
        <v>1</v>
      </c>
      <c r="AQ622" s="1">
        <f>IF(IF(Y622&gt;AA622,VLOOKUP(A622,General!B:AT,11,FALSE),VLOOKUP(A622,General!B:AT,12,FALSE))=AI622,1,0)</f>
        <v>0</v>
      </c>
      <c r="AR622" s="1">
        <f>IF(VLOOKUP(A622,General!B:AT,11,FALSE)=E622,Y622-AA622,AA622-Y622)</f>
        <v>28150</v>
      </c>
      <c r="AS622" s="1">
        <f>IF(IF(Z622&gt;AB622,VLOOKUP(A622,General!B:AT,11,FALSE),VLOOKUP(A622,General!B:AT,12,FALSE))=AI622,1,0)</f>
        <v>1</v>
      </c>
      <c r="AT622" s="1">
        <f>IF(VLOOKUP(A622,General!B:AT,11,FALSE)=E622,Z622-AB622,AB622-Z622)</f>
        <v>-7350</v>
      </c>
    </row>
    <row r="623" spans="1:46" ht="15" customHeight="1" x14ac:dyDescent="0.2">
      <c r="A623" s="1" t="s">
        <v>346</v>
      </c>
      <c r="B623" s="1">
        <v>22</v>
      </c>
      <c r="C623" s="1">
        <v>299598</v>
      </c>
      <c r="D623" s="1">
        <v>84.18310546875</v>
      </c>
      <c r="E623" s="1" t="s">
        <v>91</v>
      </c>
      <c r="F623" s="1" t="s">
        <v>319</v>
      </c>
      <c r="G623" s="1" t="s">
        <v>324</v>
      </c>
      <c r="H623" s="1" t="s">
        <v>322</v>
      </c>
      <c r="K623" s="1">
        <v>7</v>
      </c>
      <c r="L623" s="1">
        <v>4</v>
      </c>
      <c r="M623" s="1">
        <v>0</v>
      </c>
      <c r="N623" s="1">
        <v>1</v>
      </c>
      <c r="O623" s="1">
        <v>0</v>
      </c>
      <c r="P623" s="1">
        <v>0</v>
      </c>
      <c r="Q623" s="1">
        <v>0</v>
      </c>
      <c r="R623" s="1">
        <v>0</v>
      </c>
      <c r="S623" s="1">
        <v>130.4</v>
      </c>
      <c r="T623" s="1">
        <v>1113</v>
      </c>
      <c r="U623" s="1">
        <v>191</v>
      </c>
      <c r="V623" s="1">
        <v>0</v>
      </c>
      <c r="W623" s="1">
        <v>1</v>
      </c>
      <c r="X623" s="1">
        <v>0</v>
      </c>
      <c r="Y623" s="1">
        <v>18900</v>
      </c>
      <c r="Z623" s="1">
        <v>23800</v>
      </c>
      <c r="AA623" s="1">
        <v>38250</v>
      </c>
      <c r="AB623" s="1">
        <v>27200</v>
      </c>
      <c r="AC623" s="1">
        <v>12</v>
      </c>
      <c r="AD623" s="1">
        <v>7</v>
      </c>
      <c r="AE623" s="1">
        <v>6</v>
      </c>
      <c r="AF623" s="1">
        <v>0</v>
      </c>
      <c r="AG623" s="1">
        <v>3</v>
      </c>
      <c r="AH623" s="1">
        <v>2</v>
      </c>
      <c r="AI623" s="30" t="str">
        <f>VLOOKUP(A623,General!B:AT,19,FALSE)</f>
        <v>Fnatic</v>
      </c>
      <c r="AJ623" s="1">
        <f>IF(VLOOKUP(A623,General!B:AT,11,FALSE)=E623,1,0)</f>
        <v>1</v>
      </c>
      <c r="AK623" s="1">
        <f t="shared" si="56"/>
        <v>0</v>
      </c>
      <c r="AL623" s="1">
        <f t="shared" si="57"/>
        <v>0</v>
      </c>
      <c r="AM623" s="1">
        <f t="shared" si="58"/>
        <v>-19350</v>
      </c>
      <c r="AN623" s="1">
        <f t="shared" si="59"/>
        <v>-3400</v>
      </c>
      <c r="AO623" s="1">
        <f t="shared" si="54"/>
        <v>1</v>
      </c>
      <c r="AP623" s="1">
        <f t="shared" si="55"/>
        <v>0</v>
      </c>
      <c r="AQ623" s="1">
        <f>IF(IF(Y623&gt;AA623,VLOOKUP(A623,General!B:AT,11,FALSE),VLOOKUP(A623,General!B:AT,12,FALSE))=AI623,1,0)</f>
        <v>0</v>
      </c>
      <c r="AR623" s="1">
        <f>IF(VLOOKUP(A623,General!B:AT,11,FALSE)=E623,Y623-AA623,AA623-Y623)</f>
        <v>-19350</v>
      </c>
      <c r="AS623" s="1">
        <f>IF(IF(Z623&gt;AB623,VLOOKUP(A623,General!B:AT,11,FALSE),VLOOKUP(A623,General!B:AT,12,FALSE))=AI623,1,0)</f>
        <v>0</v>
      </c>
      <c r="AT623" s="1">
        <f>IF(VLOOKUP(A623,General!B:AT,11,FALSE)=E623,Z623-AB623,AB623-Z623)</f>
        <v>-3400</v>
      </c>
    </row>
    <row r="624" spans="1:46" x14ac:dyDescent="0.2">
      <c r="A624" s="1" t="s">
        <v>347</v>
      </c>
      <c r="B624" s="1">
        <v>1</v>
      </c>
      <c r="C624" s="1">
        <v>1800</v>
      </c>
      <c r="D624" s="1">
        <v>107.901473999023</v>
      </c>
      <c r="E624" s="1" t="s">
        <v>91</v>
      </c>
      <c r="F624" s="1" t="s">
        <v>315</v>
      </c>
      <c r="G624" s="1" t="s">
        <v>316</v>
      </c>
      <c r="H624" s="1" t="s">
        <v>317</v>
      </c>
      <c r="K624" s="1">
        <v>5</v>
      </c>
      <c r="L624" s="1">
        <v>3</v>
      </c>
      <c r="M624" s="1">
        <v>1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94</v>
      </c>
      <c r="T624" s="1">
        <v>847</v>
      </c>
      <c r="U624" s="1">
        <v>93</v>
      </c>
      <c r="V624" s="1">
        <v>0</v>
      </c>
      <c r="W624" s="1">
        <v>0</v>
      </c>
      <c r="X624" s="1">
        <v>0</v>
      </c>
      <c r="Y624" s="1">
        <v>4000</v>
      </c>
      <c r="Z624" s="1">
        <v>4300</v>
      </c>
      <c r="AA624" s="1">
        <v>4000</v>
      </c>
      <c r="AB624" s="1">
        <v>4400</v>
      </c>
      <c r="AC624" s="1">
        <v>2</v>
      </c>
      <c r="AD624" s="1">
        <v>1</v>
      </c>
      <c r="AE624" s="1">
        <v>0</v>
      </c>
      <c r="AF624" s="1">
        <v>2</v>
      </c>
      <c r="AG624" s="1">
        <v>0</v>
      </c>
      <c r="AH624" s="1">
        <v>0</v>
      </c>
      <c r="AI624" s="30" t="str">
        <f>VLOOKUP(A624,General!B:AT,19,FALSE)</f>
        <v>Fnatic</v>
      </c>
      <c r="AJ624" s="1">
        <f>IF(VLOOKUP(A624,General!B:AT,11,FALSE)=E624,1,0)</f>
        <v>1</v>
      </c>
      <c r="AK624" s="1">
        <f t="shared" si="56"/>
        <v>0</v>
      </c>
      <c r="AL624" s="1">
        <f t="shared" si="57"/>
        <v>0</v>
      </c>
      <c r="AM624" s="1">
        <f t="shared" si="58"/>
        <v>0</v>
      </c>
      <c r="AN624" s="1">
        <f t="shared" si="59"/>
        <v>-100</v>
      </c>
      <c r="AO624" s="1">
        <f t="shared" si="54"/>
        <v>1</v>
      </c>
      <c r="AP624" s="1">
        <f t="shared" si="55"/>
        <v>1</v>
      </c>
      <c r="AQ624" s="1">
        <f>IF(IF(Y624&gt;AA624,VLOOKUP(A624,General!B:AT,11,FALSE),VLOOKUP(A624,General!B:AT,12,FALSE))=AI624,1,0)</f>
        <v>0</v>
      </c>
      <c r="AR624" s="1">
        <f>IF(VLOOKUP(A624,General!B:AT,11,FALSE)=E624,Y624-AA624,AA624-Y624)</f>
        <v>0</v>
      </c>
      <c r="AS624" s="1">
        <f>IF(IF(Z624&gt;AB624,VLOOKUP(A624,General!B:AT,11,FALSE),VLOOKUP(A624,General!B:AT,12,FALSE))=AI624,1,0)</f>
        <v>0</v>
      </c>
      <c r="AT624" s="1">
        <f>IF(VLOOKUP(A624,General!B:AT,11,FALSE)=E624,Z624-AB624,AB624-Z624)</f>
        <v>-100</v>
      </c>
    </row>
    <row r="625" spans="1:46" ht="15" customHeight="1" x14ac:dyDescent="0.2">
      <c r="A625" s="1" t="s">
        <v>347</v>
      </c>
      <c r="B625" s="1">
        <v>2</v>
      </c>
      <c r="C625" s="1">
        <v>15606</v>
      </c>
      <c r="D625" s="1">
        <v>62.963394165039098</v>
      </c>
      <c r="E625" s="1" t="s">
        <v>91</v>
      </c>
      <c r="F625" s="1" t="s">
        <v>315</v>
      </c>
      <c r="G625" s="1" t="s">
        <v>316</v>
      </c>
      <c r="H625" s="1" t="s">
        <v>320</v>
      </c>
      <c r="I625" s="1" t="s">
        <v>319</v>
      </c>
      <c r="J625" s="1" t="s">
        <v>92</v>
      </c>
      <c r="K625" s="1">
        <v>8</v>
      </c>
      <c r="L625" s="1">
        <v>3</v>
      </c>
      <c r="M625" s="1">
        <v>1</v>
      </c>
      <c r="N625" s="1">
        <v>1</v>
      </c>
      <c r="O625" s="1">
        <v>0</v>
      </c>
      <c r="P625" s="1">
        <v>0</v>
      </c>
      <c r="Q625" s="1">
        <v>2</v>
      </c>
      <c r="R625" s="1">
        <v>0</v>
      </c>
      <c r="S625" s="1">
        <v>135.19999999999999</v>
      </c>
      <c r="T625" s="1">
        <v>1240</v>
      </c>
      <c r="U625" s="1">
        <v>112</v>
      </c>
      <c r="V625" s="1">
        <v>0</v>
      </c>
      <c r="W625" s="1">
        <v>0</v>
      </c>
      <c r="X625" s="1">
        <v>0</v>
      </c>
      <c r="Y625" s="1">
        <v>18450</v>
      </c>
      <c r="Z625" s="1">
        <v>19450</v>
      </c>
      <c r="AA625" s="1">
        <v>7600</v>
      </c>
      <c r="AB625" s="1">
        <v>7300</v>
      </c>
      <c r="AC625" s="1">
        <v>0</v>
      </c>
      <c r="AD625" s="1">
        <v>2</v>
      </c>
      <c r="AE625" s="1">
        <v>3</v>
      </c>
      <c r="AF625" s="1">
        <v>0</v>
      </c>
      <c r="AG625" s="1">
        <v>0</v>
      </c>
      <c r="AH625" s="1">
        <v>1</v>
      </c>
      <c r="AI625" s="30" t="str">
        <f>VLOOKUP(A625,General!B:AT,19,FALSE)</f>
        <v>Fnatic</v>
      </c>
      <c r="AJ625" s="1">
        <f>IF(VLOOKUP(A625,General!B:AT,11,FALSE)=E625,1,0)</f>
        <v>1</v>
      </c>
      <c r="AK625" s="1">
        <f t="shared" si="56"/>
        <v>1</v>
      </c>
      <c r="AL625" s="1">
        <f t="shared" si="57"/>
        <v>1</v>
      </c>
      <c r="AM625" s="1">
        <f t="shared" si="58"/>
        <v>10850</v>
      </c>
      <c r="AN625" s="1">
        <f t="shared" si="59"/>
        <v>12150</v>
      </c>
      <c r="AO625" s="1">
        <f t="shared" si="54"/>
        <v>1</v>
      </c>
      <c r="AP625" s="1">
        <f t="shared" si="55"/>
        <v>1</v>
      </c>
      <c r="AQ625" s="1">
        <f>IF(IF(Y625&gt;AA625,VLOOKUP(A625,General!B:AT,11,FALSE),VLOOKUP(A625,General!B:AT,12,FALSE))=AI625,1,0)</f>
        <v>1</v>
      </c>
      <c r="AR625" s="1">
        <f>IF(VLOOKUP(A625,General!B:AT,11,FALSE)=E625,Y625-AA625,AA625-Y625)</f>
        <v>10850</v>
      </c>
      <c r="AS625" s="1">
        <f>IF(IF(Z625&gt;AB625,VLOOKUP(A625,General!B:AT,11,FALSE),VLOOKUP(A625,General!B:AT,12,FALSE))=AI625,1,0)</f>
        <v>1</v>
      </c>
      <c r="AT625" s="1">
        <f>IF(VLOOKUP(A625,General!B:AT,11,FALSE)=E625,Z625-AB625,AB625-Z625)</f>
        <v>12150</v>
      </c>
    </row>
    <row r="626" spans="1:46" ht="15" customHeight="1" x14ac:dyDescent="0.2">
      <c r="A626" s="1" t="s">
        <v>347</v>
      </c>
      <c r="B626" s="1">
        <v>3</v>
      </c>
      <c r="C626" s="1">
        <v>23672</v>
      </c>
      <c r="D626" s="1">
        <v>53.809906005859403</v>
      </c>
      <c r="E626" s="1" t="s">
        <v>91</v>
      </c>
      <c r="F626" s="1" t="s">
        <v>315</v>
      </c>
      <c r="G626" s="1" t="s">
        <v>316</v>
      </c>
      <c r="H626" s="1" t="s">
        <v>320</v>
      </c>
      <c r="I626" s="1" t="s">
        <v>319</v>
      </c>
      <c r="J626" s="1" t="s">
        <v>92</v>
      </c>
      <c r="K626" s="1">
        <v>6</v>
      </c>
      <c r="L626" s="1">
        <v>2</v>
      </c>
      <c r="M626" s="1">
        <v>2</v>
      </c>
      <c r="N626" s="1">
        <v>0</v>
      </c>
      <c r="O626" s="1">
        <v>0</v>
      </c>
      <c r="P626" s="1">
        <v>0</v>
      </c>
      <c r="Q626" s="1">
        <v>2</v>
      </c>
      <c r="R626" s="1">
        <v>0</v>
      </c>
      <c r="S626" s="1">
        <v>79.8</v>
      </c>
      <c r="T626" s="1">
        <v>774</v>
      </c>
      <c r="U626" s="1">
        <v>24</v>
      </c>
      <c r="V626" s="1">
        <v>0</v>
      </c>
      <c r="W626" s="1">
        <v>0</v>
      </c>
      <c r="X626" s="1">
        <v>0</v>
      </c>
      <c r="Y626" s="1">
        <v>20000</v>
      </c>
      <c r="Z626" s="1">
        <v>23550</v>
      </c>
      <c r="AA626" s="1">
        <v>10700</v>
      </c>
      <c r="AB626" s="1">
        <v>1400</v>
      </c>
      <c r="AC626" s="1">
        <v>1</v>
      </c>
      <c r="AD626" s="1">
        <v>2</v>
      </c>
      <c r="AE626" s="1">
        <v>4</v>
      </c>
      <c r="AF626" s="1">
        <v>0</v>
      </c>
      <c r="AG626" s="1">
        <v>0</v>
      </c>
      <c r="AH626" s="1">
        <v>2</v>
      </c>
      <c r="AI626" s="30" t="str">
        <f>VLOOKUP(A626,General!B:AT,19,FALSE)</f>
        <v>Fnatic</v>
      </c>
      <c r="AJ626" s="1">
        <f>IF(VLOOKUP(A626,General!B:AT,11,FALSE)=E626,1,0)</f>
        <v>1</v>
      </c>
      <c r="AK626" s="1">
        <f t="shared" si="56"/>
        <v>1</v>
      </c>
      <c r="AL626" s="1">
        <f t="shared" si="57"/>
        <v>1</v>
      </c>
      <c r="AM626" s="1">
        <f t="shared" si="58"/>
        <v>9300</v>
      </c>
      <c r="AN626" s="1">
        <f t="shared" si="59"/>
        <v>22150</v>
      </c>
      <c r="AO626" s="1">
        <f t="shared" si="54"/>
        <v>1</v>
      </c>
      <c r="AP626" s="1">
        <f t="shared" si="55"/>
        <v>1</v>
      </c>
      <c r="AQ626" s="1">
        <f>IF(IF(Y626&gt;AA626,VLOOKUP(A626,General!B:AT,11,FALSE),VLOOKUP(A626,General!B:AT,12,FALSE))=AI626,1,0)</f>
        <v>1</v>
      </c>
      <c r="AR626" s="1">
        <f>IF(VLOOKUP(A626,General!B:AT,11,FALSE)=E626,Y626-AA626,AA626-Y626)</f>
        <v>9300</v>
      </c>
      <c r="AS626" s="1">
        <f>IF(IF(Z626&gt;AB626,VLOOKUP(A626,General!B:AT,11,FALSE),VLOOKUP(A626,General!B:AT,12,FALSE))=AI626,1,0)</f>
        <v>1</v>
      </c>
      <c r="AT626" s="1">
        <f>IF(VLOOKUP(A626,General!B:AT,11,FALSE)=E626,Z626-AB626,AB626-Z626)</f>
        <v>22150</v>
      </c>
    </row>
    <row r="627" spans="1:46" ht="15" customHeight="1" x14ac:dyDescent="0.2">
      <c r="A627" s="1" t="s">
        <v>347</v>
      </c>
      <c r="B627" s="1">
        <v>4</v>
      </c>
      <c r="C627" s="1">
        <v>30568</v>
      </c>
      <c r="D627" s="1">
        <v>62.094985961914098</v>
      </c>
      <c r="E627" s="1" t="s">
        <v>91</v>
      </c>
      <c r="F627" s="1" t="s">
        <v>315</v>
      </c>
      <c r="G627" s="1" t="s">
        <v>316</v>
      </c>
      <c r="H627" s="1" t="s">
        <v>322</v>
      </c>
      <c r="K627" s="1">
        <v>7</v>
      </c>
      <c r="L627" s="1">
        <v>4</v>
      </c>
      <c r="M627" s="1">
        <v>0</v>
      </c>
      <c r="N627" s="1">
        <v>1</v>
      </c>
      <c r="O627" s="1">
        <v>0</v>
      </c>
      <c r="P627" s="1">
        <v>0</v>
      </c>
      <c r="Q627" s="1">
        <v>2</v>
      </c>
      <c r="R627" s="1">
        <v>0</v>
      </c>
      <c r="S627" s="1">
        <v>101.3</v>
      </c>
      <c r="T627" s="1">
        <v>888</v>
      </c>
      <c r="U627" s="1">
        <v>125</v>
      </c>
      <c r="V627" s="1">
        <v>0</v>
      </c>
      <c r="W627" s="1">
        <v>0</v>
      </c>
      <c r="X627" s="1">
        <v>0</v>
      </c>
      <c r="Y627" s="1">
        <v>23750</v>
      </c>
      <c r="Z627" s="1">
        <v>28150</v>
      </c>
      <c r="AA627" s="1">
        <v>22200</v>
      </c>
      <c r="AB627" s="1">
        <v>22650</v>
      </c>
      <c r="AC627" s="1">
        <v>4</v>
      </c>
      <c r="AD627" s="1">
        <v>7</v>
      </c>
      <c r="AE627" s="1">
        <v>2</v>
      </c>
      <c r="AF627" s="1">
        <v>0</v>
      </c>
      <c r="AG627" s="1">
        <v>1</v>
      </c>
      <c r="AH627" s="1">
        <v>2</v>
      </c>
      <c r="AI627" s="30" t="str">
        <f>VLOOKUP(A627,General!B:AT,19,FALSE)</f>
        <v>Fnatic</v>
      </c>
      <c r="AJ627" s="1">
        <f>IF(VLOOKUP(A627,General!B:AT,11,FALSE)=E627,1,0)</f>
        <v>1</v>
      </c>
      <c r="AK627" s="1">
        <f t="shared" si="56"/>
        <v>1</v>
      </c>
      <c r="AL627" s="1">
        <f t="shared" si="57"/>
        <v>1</v>
      </c>
      <c r="AM627" s="1">
        <f t="shared" si="58"/>
        <v>1550</v>
      </c>
      <c r="AN627" s="1">
        <f t="shared" si="59"/>
        <v>5500</v>
      </c>
      <c r="AO627" s="1">
        <f t="shared" si="54"/>
        <v>1</v>
      </c>
      <c r="AP627" s="1">
        <f t="shared" si="55"/>
        <v>1</v>
      </c>
      <c r="AQ627" s="1">
        <f>IF(IF(Y627&gt;AA627,VLOOKUP(A627,General!B:AT,11,FALSE),VLOOKUP(A627,General!B:AT,12,FALSE))=AI627,1,0)</f>
        <v>1</v>
      </c>
      <c r="AR627" s="1">
        <f>IF(VLOOKUP(A627,General!B:AT,11,FALSE)=E627,Y627-AA627,AA627-Y627)</f>
        <v>1550</v>
      </c>
      <c r="AS627" s="1">
        <f>IF(IF(Z627&gt;AB627,VLOOKUP(A627,General!B:AT,11,FALSE),VLOOKUP(A627,General!B:AT,12,FALSE))=AI627,1,0)</f>
        <v>1</v>
      </c>
      <c r="AT627" s="1">
        <f>IF(VLOOKUP(A627,General!B:AT,11,FALSE)=E627,Z627-AB627,AB627-Z627)</f>
        <v>5500</v>
      </c>
    </row>
    <row r="628" spans="1:46" ht="15" customHeight="1" x14ac:dyDescent="0.2">
      <c r="A628" s="1" t="s">
        <v>347</v>
      </c>
      <c r="B628" s="1">
        <v>5</v>
      </c>
      <c r="C628" s="1">
        <v>38521</v>
      </c>
      <c r="D628" s="1">
        <v>73.916259765625</v>
      </c>
      <c r="E628" s="1" t="s">
        <v>91</v>
      </c>
      <c r="F628" s="1" t="s">
        <v>315</v>
      </c>
      <c r="G628" s="1" t="s">
        <v>316</v>
      </c>
      <c r="H628" s="1" t="s">
        <v>320</v>
      </c>
      <c r="I628" s="1" t="s">
        <v>319</v>
      </c>
      <c r="J628" s="1" t="s">
        <v>92</v>
      </c>
      <c r="K628" s="1">
        <v>8</v>
      </c>
      <c r="L628" s="1">
        <v>1</v>
      </c>
      <c r="M628" s="1">
        <v>2</v>
      </c>
      <c r="N628" s="1">
        <v>1</v>
      </c>
      <c r="O628" s="1">
        <v>0</v>
      </c>
      <c r="P628" s="1">
        <v>0</v>
      </c>
      <c r="Q628" s="1">
        <v>0</v>
      </c>
      <c r="R628" s="1">
        <v>0</v>
      </c>
      <c r="S628" s="1">
        <v>135.4</v>
      </c>
      <c r="T628" s="1">
        <v>1331</v>
      </c>
      <c r="U628" s="1">
        <v>23</v>
      </c>
      <c r="V628" s="1">
        <v>0</v>
      </c>
      <c r="W628" s="1">
        <v>0</v>
      </c>
      <c r="X628" s="1">
        <v>0</v>
      </c>
      <c r="Y628" s="1">
        <v>30650</v>
      </c>
      <c r="Z628" s="1">
        <v>30850</v>
      </c>
      <c r="AA628" s="1">
        <v>15650</v>
      </c>
      <c r="AB628" s="1">
        <v>3500</v>
      </c>
      <c r="AC628" s="1">
        <v>2</v>
      </c>
      <c r="AD628" s="1">
        <v>1</v>
      </c>
      <c r="AE628" s="1">
        <v>4</v>
      </c>
      <c r="AF628" s="1">
        <v>0</v>
      </c>
      <c r="AG628" s="1">
        <v>0</v>
      </c>
      <c r="AH628" s="1">
        <v>2</v>
      </c>
      <c r="AI628" s="30" t="str">
        <f>VLOOKUP(A628,General!B:AT,19,FALSE)</f>
        <v>Fnatic</v>
      </c>
      <c r="AJ628" s="1">
        <f>IF(VLOOKUP(A628,General!B:AT,11,FALSE)=E628,1,0)</f>
        <v>1</v>
      </c>
      <c r="AK628" s="1">
        <f t="shared" si="56"/>
        <v>1</v>
      </c>
      <c r="AL628" s="1">
        <f t="shared" si="57"/>
        <v>1</v>
      </c>
      <c r="AM628" s="1">
        <f t="shared" si="58"/>
        <v>15000</v>
      </c>
      <c r="AN628" s="1">
        <f t="shared" si="59"/>
        <v>27350</v>
      </c>
      <c r="AO628" s="1">
        <f t="shared" si="54"/>
        <v>1</v>
      </c>
      <c r="AP628" s="1">
        <f t="shared" si="55"/>
        <v>1</v>
      </c>
      <c r="AQ628" s="1">
        <f>IF(IF(Y628&gt;AA628,VLOOKUP(A628,General!B:AT,11,FALSE),VLOOKUP(A628,General!B:AT,12,FALSE))=AI628,1,0)</f>
        <v>1</v>
      </c>
      <c r="AR628" s="1">
        <f>IF(VLOOKUP(A628,General!B:AT,11,FALSE)=E628,Y628-AA628,AA628-Y628)</f>
        <v>15000</v>
      </c>
      <c r="AS628" s="1">
        <f>IF(IF(Z628&gt;AB628,VLOOKUP(A628,General!B:AT,11,FALSE),VLOOKUP(A628,General!B:AT,12,FALSE))=AI628,1,0)</f>
        <v>1</v>
      </c>
      <c r="AT628" s="1">
        <f>IF(VLOOKUP(A628,General!B:AT,11,FALSE)=E628,Z628-AB628,AB628-Z628)</f>
        <v>27350</v>
      </c>
    </row>
    <row r="629" spans="1:46" ht="15" customHeight="1" x14ac:dyDescent="0.2">
      <c r="A629" s="1" t="s">
        <v>347</v>
      </c>
      <c r="B629" s="1">
        <v>6</v>
      </c>
      <c r="C629" s="1">
        <v>47985</v>
      </c>
      <c r="D629" s="1">
        <v>113.67520141601599</v>
      </c>
      <c r="E629" s="1" t="s">
        <v>91</v>
      </c>
      <c r="F629" s="1" t="s">
        <v>315</v>
      </c>
      <c r="G629" s="1" t="s">
        <v>316</v>
      </c>
      <c r="H629" s="1" t="s">
        <v>322</v>
      </c>
      <c r="K629" s="1">
        <v>5</v>
      </c>
      <c r="L629" s="1">
        <v>0</v>
      </c>
      <c r="M629" s="1">
        <v>1</v>
      </c>
      <c r="N629" s="1">
        <v>1</v>
      </c>
      <c r="O629" s="1">
        <v>0</v>
      </c>
      <c r="P629" s="1">
        <v>0</v>
      </c>
      <c r="Q629" s="1">
        <v>0</v>
      </c>
      <c r="R629" s="1">
        <v>0</v>
      </c>
      <c r="S629" s="1">
        <v>74.400000000000006</v>
      </c>
      <c r="T629" s="1">
        <v>660</v>
      </c>
      <c r="U629" s="1">
        <v>84</v>
      </c>
      <c r="V629" s="1">
        <v>0</v>
      </c>
      <c r="W629" s="1">
        <v>0</v>
      </c>
      <c r="X629" s="1">
        <v>0</v>
      </c>
      <c r="Y629" s="1">
        <v>35200</v>
      </c>
      <c r="Z629" s="1">
        <v>33100</v>
      </c>
      <c r="AA629" s="1">
        <v>30050</v>
      </c>
      <c r="AB629" s="1">
        <v>26350</v>
      </c>
      <c r="AC629" s="1">
        <v>9</v>
      </c>
      <c r="AD629" s="1">
        <v>7</v>
      </c>
      <c r="AE629" s="1">
        <v>4</v>
      </c>
      <c r="AF629" s="1">
        <v>0</v>
      </c>
      <c r="AG629" s="1">
        <v>3</v>
      </c>
      <c r="AH629" s="1">
        <v>3</v>
      </c>
      <c r="AI629" s="30" t="str">
        <f>VLOOKUP(A629,General!B:AT,19,FALSE)</f>
        <v>Fnatic</v>
      </c>
      <c r="AJ629" s="1">
        <f>IF(VLOOKUP(A629,General!B:AT,11,FALSE)=E629,1,0)</f>
        <v>1</v>
      </c>
      <c r="AK629" s="1">
        <f t="shared" si="56"/>
        <v>1</v>
      </c>
      <c r="AL629" s="1">
        <f t="shared" si="57"/>
        <v>1</v>
      </c>
      <c r="AM629" s="1">
        <f t="shared" si="58"/>
        <v>5150</v>
      </c>
      <c r="AN629" s="1">
        <f t="shared" si="59"/>
        <v>6750</v>
      </c>
      <c r="AO629" s="1">
        <f t="shared" si="54"/>
        <v>1</v>
      </c>
      <c r="AP629" s="1">
        <f t="shared" si="55"/>
        <v>1</v>
      </c>
      <c r="AQ629" s="1">
        <f>IF(IF(Y629&gt;AA629,VLOOKUP(A629,General!B:AT,11,FALSE),VLOOKUP(A629,General!B:AT,12,FALSE))=AI629,1,0)</f>
        <v>1</v>
      </c>
      <c r="AR629" s="1">
        <f>IF(VLOOKUP(A629,General!B:AT,11,FALSE)=E629,Y629-AA629,AA629-Y629)</f>
        <v>5150</v>
      </c>
      <c r="AS629" s="1">
        <f>IF(IF(Z629&gt;AB629,VLOOKUP(A629,General!B:AT,11,FALSE),VLOOKUP(A629,General!B:AT,12,FALSE))=AI629,1,0)</f>
        <v>1</v>
      </c>
      <c r="AT629" s="1">
        <f>IF(VLOOKUP(A629,General!B:AT,11,FALSE)=E629,Z629-AB629,AB629-Z629)</f>
        <v>6750</v>
      </c>
    </row>
    <row r="630" spans="1:46" ht="15" customHeight="1" x14ac:dyDescent="0.2">
      <c r="A630" s="1" t="s">
        <v>347</v>
      </c>
      <c r="B630" s="1">
        <v>7</v>
      </c>
      <c r="C630" s="1">
        <v>62529</v>
      </c>
      <c r="D630" s="1">
        <v>117.62606811523401</v>
      </c>
      <c r="E630" s="1" t="s">
        <v>91</v>
      </c>
      <c r="F630" s="1" t="s">
        <v>315</v>
      </c>
      <c r="G630" s="1" t="s">
        <v>316</v>
      </c>
      <c r="H630" s="1" t="s">
        <v>322</v>
      </c>
      <c r="K630" s="1">
        <v>8</v>
      </c>
      <c r="L630" s="1">
        <v>6</v>
      </c>
      <c r="M630" s="1">
        <v>1</v>
      </c>
      <c r="N630" s="1">
        <v>0</v>
      </c>
      <c r="O630" s="1">
        <v>0</v>
      </c>
      <c r="P630" s="1">
        <v>0</v>
      </c>
      <c r="Q630" s="1">
        <v>3</v>
      </c>
      <c r="R630" s="1">
        <v>0</v>
      </c>
      <c r="S630" s="1">
        <v>125.4</v>
      </c>
      <c r="T630" s="1">
        <v>1107</v>
      </c>
      <c r="U630" s="1">
        <v>147</v>
      </c>
      <c r="V630" s="1">
        <v>0</v>
      </c>
      <c r="W630" s="1">
        <v>0</v>
      </c>
      <c r="X630" s="1">
        <v>0</v>
      </c>
      <c r="Y630" s="1">
        <v>32600</v>
      </c>
      <c r="Z630" s="1">
        <v>31150</v>
      </c>
      <c r="AA630" s="1">
        <v>21700</v>
      </c>
      <c r="AB630" s="1">
        <v>21950</v>
      </c>
      <c r="AC630" s="1">
        <v>7</v>
      </c>
      <c r="AD630" s="1">
        <v>6</v>
      </c>
      <c r="AE630" s="1">
        <v>6</v>
      </c>
      <c r="AF630" s="1">
        <v>0</v>
      </c>
      <c r="AG630" s="1">
        <v>1</v>
      </c>
      <c r="AH630" s="1">
        <v>5</v>
      </c>
      <c r="AI630" s="30" t="str">
        <f>VLOOKUP(A630,General!B:AT,19,FALSE)</f>
        <v>Fnatic</v>
      </c>
      <c r="AJ630" s="1">
        <f>IF(VLOOKUP(A630,General!B:AT,11,FALSE)=E630,1,0)</f>
        <v>1</v>
      </c>
      <c r="AK630" s="1">
        <f t="shared" si="56"/>
        <v>1</v>
      </c>
      <c r="AL630" s="1">
        <f t="shared" si="57"/>
        <v>1</v>
      </c>
      <c r="AM630" s="1">
        <f t="shared" si="58"/>
        <v>10900</v>
      </c>
      <c r="AN630" s="1">
        <f t="shared" si="59"/>
        <v>9200</v>
      </c>
      <c r="AO630" s="1">
        <f t="shared" si="54"/>
        <v>1</v>
      </c>
      <c r="AP630" s="1">
        <f t="shared" si="55"/>
        <v>1</v>
      </c>
      <c r="AQ630" s="1">
        <f>IF(IF(Y630&gt;AA630,VLOOKUP(A630,General!B:AT,11,FALSE),VLOOKUP(A630,General!B:AT,12,FALSE))=AI630,1,0)</f>
        <v>1</v>
      </c>
      <c r="AR630" s="1">
        <f>IF(VLOOKUP(A630,General!B:AT,11,FALSE)=E630,Y630-AA630,AA630-Y630)</f>
        <v>10900</v>
      </c>
      <c r="AS630" s="1">
        <f>IF(IF(Z630&gt;AB630,VLOOKUP(A630,General!B:AT,11,FALSE),VLOOKUP(A630,General!B:AT,12,FALSE))=AI630,1,0)</f>
        <v>1</v>
      </c>
      <c r="AT630" s="1">
        <f>IF(VLOOKUP(A630,General!B:AT,11,FALSE)=E630,Z630-AB630,AB630-Z630)</f>
        <v>9200</v>
      </c>
    </row>
    <row r="631" spans="1:46" ht="15" customHeight="1" x14ac:dyDescent="0.2">
      <c r="A631" s="1" t="s">
        <v>347</v>
      </c>
      <c r="B631" s="1">
        <v>8</v>
      </c>
      <c r="C631" s="1">
        <v>77581</v>
      </c>
      <c r="D631" s="1">
        <v>144.75006103515599</v>
      </c>
      <c r="E631" s="1" t="s">
        <v>91</v>
      </c>
      <c r="F631" s="1" t="s">
        <v>315</v>
      </c>
      <c r="G631" s="1" t="s">
        <v>321</v>
      </c>
      <c r="H631" s="1" t="s">
        <v>320</v>
      </c>
      <c r="I631" s="1" t="s">
        <v>319</v>
      </c>
      <c r="J631" s="1" t="s">
        <v>92</v>
      </c>
      <c r="K631" s="1">
        <v>9</v>
      </c>
      <c r="L631" s="1">
        <v>3</v>
      </c>
      <c r="M631" s="1">
        <v>1</v>
      </c>
      <c r="N631" s="1">
        <v>0</v>
      </c>
      <c r="O631" s="1">
        <v>1</v>
      </c>
      <c r="P631" s="1">
        <v>0</v>
      </c>
      <c r="Q631" s="1">
        <v>2</v>
      </c>
      <c r="R631" s="1">
        <v>0</v>
      </c>
      <c r="S631" s="1">
        <v>146.6</v>
      </c>
      <c r="T631" s="1">
        <v>1305</v>
      </c>
      <c r="U631" s="1">
        <v>161</v>
      </c>
      <c r="V631" s="1">
        <v>0</v>
      </c>
      <c r="W631" s="1">
        <v>1</v>
      </c>
      <c r="X631" s="1">
        <v>1</v>
      </c>
      <c r="Y631" s="1">
        <v>44550</v>
      </c>
      <c r="Z631" s="1">
        <v>31450</v>
      </c>
      <c r="AA631" s="1">
        <v>18650</v>
      </c>
      <c r="AB631" s="1">
        <v>9100</v>
      </c>
      <c r="AC631" s="1">
        <v>8</v>
      </c>
      <c r="AD631" s="1">
        <v>8</v>
      </c>
      <c r="AE631" s="1">
        <v>5</v>
      </c>
      <c r="AF631" s="1">
        <v>0</v>
      </c>
      <c r="AG631" s="1">
        <v>0</v>
      </c>
      <c r="AH631" s="1">
        <v>4</v>
      </c>
      <c r="AI631" s="30" t="str">
        <f>VLOOKUP(A631,General!B:AT,19,FALSE)</f>
        <v>Fnatic</v>
      </c>
      <c r="AJ631" s="1">
        <f>IF(VLOOKUP(A631,General!B:AT,11,FALSE)=E631,1,0)</f>
        <v>1</v>
      </c>
      <c r="AK631" s="1">
        <f t="shared" si="56"/>
        <v>1</v>
      </c>
      <c r="AL631" s="1">
        <f t="shared" si="57"/>
        <v>1</v>
      </c>
      <c r="AM631" s="1">
        <f t="shared" si="58"/>
        <v>25900</v>
      </c>
      <c r="AN631" s="1">
        <f t="shared" si="59"/>
        <v>22350</v>
      </c>
      <c r="AO631" s="1">
        <f t="shared" si="54"/>
        <v>1</v>
      </c>
      <c r="AP631" s="1">
        <f t="shared" si="55"/>
        <v>1</v>
      </c>
      <c r="AQ631" s="1">
        <f>IF(IF(Y631&gt;AA631,VLOOKUP(A631,General!B:AT,11,FALSE),VLOOKUP(A631,General!B:AT,12,FALSE))=AI631,1,0)</f>
        <v>1</v>
      </c>
      <c r="AR631" s="1">
        <f>IF(VLOOKUP(A631,General!B:AT,11,FALSE)=E631,Y631-AA631,AA631-Y631)</f>
        <v>25900</v>
      </c>
      <c r="AS631" s="1">
        <f>IF(IF(Z631&gt;AB631,VLOOKUP(A631,General!B:AT,11,FALSE),VLOOKUP(A631,General!B:AT,12,FALSE))=AI631,1,0)</f>
        <v>1</v>
      </c>
      <c r="AT631" s="1">
        <f>IF(VLOOKUP(A631,General!B:AT,11,FALSE)=E631,Z631-AB631,AB631-Z631)</f>
        <v>22350</v>
      </c>
    </row>
    <row r="632" spans="1:46" ht="15" customHeight="1" x14ac:dyDescent="0.2">
      <c r="A632" s="1" t="s">
        <v>347</v>
      </c>
      <c r="B632" s="1">
        <v>9</v>
      </c>
      <c r="C632" s="1">
        <v>96105</v>
      </c>
      <c r="D632" s="1">
        <v>95.321350097656307</v>
      </c>
      <c r="E632" s="1" t="s">
        <v>92</v>
      </c>
      <c r="F632" s="1" t="s">
        <v>319</v>
      </c>
      <c r="G632" s="1" t="s">
        <v>324</v>
      </c>
      <c r="H632" s="1" t="s">
        <v>322</v>
      </c>
      <c r="K632" s="1">
        <v>7</v>
      </c>
      <c r="L632" s="1">
        <v>2</v>
      </c>
      <c r="M632" s="1">
        <v>1</v>
      </c>
      <c r="N632" s="1">
        <v>1</v>
      </c>
      <c r="O632" s="1">
        <v>0</v>
      </c>
      <c r="P632" s="1">
        <v>0</v>
      </c>
      <c r="Q632" s="1">
        <v>1</v>
      </c>
      <c r="R632" s="1">
        <v>0</v>
      </c>
      <c r="S632" s="1">
        <v>109.9</v>
      </c>
      <c r="T632" s="1">
        <v>941</v>
      </c>
      <c r="U632" s="1">
        <v>127</v>
      </c>
      <c r="V632" s="1">
        <v>1</v>
      </c>
      <c r="W632" s="1">
        <v>1</v>
      </c>
      <c r="X632" s="1">
        <v>0</v>
      </c>
      <c r="Y632" s="1">
        <v>43850</v>
      </c>
      <c r="Z632" s="1">
        <v>28450</v>
      </c>
      <c r="AA632" s="1">
        <v>32050</v>
      </c>
      <c r="AB632" s="1">
        <v>25100</v>
      </c>
      <c r="AC632" s="1">
        <v>8</v>
      </c>
      <c r="AD632" s="1">
        <v>9</v>
      </c>
      <c r="AE632" s="1">
        <v>5</v>
      </c>
      <c r="AF632" s="1">
        <v>0</v>
      </c>
      <c r="AG632" s="1">
        <v>3</v>
      </c>
      <c r="AH632" s="1">
        <v>3</v>
      </c>
      <c r="AI632" s="30" t="str">
        <f>VLOOKUP(A632,General!B:AT,19,FALSE)</f>
        <v>Fnatic</v>
      </c>
      <c r="AJ632" s="1">
        <f>IF(VLOOKUP(A632,General!B:AT,11,FALSE)=E632,1,0)</f>
        <v>0</v>
      </c>
      <c r="AK632" s="1">
        <f t="shared" si="56"/>
        <v>1</v>
      </c>
      <c r="AL632" s="1">
        <f t="shared" si="57"/>
        <v>1</v>
      </c>
      <c r="AM632" s="1">
        <f t="shared" si="58"/>
        <v>11800</v>
      </c>
      <c r="AN632" s="1">
        <f t="shared" si="59"/>
        <v>3350</v>
      </c>
      <c r="AO632" s="1">
        <f t="shared" si="54"/>
        <v>0</v>
      </c>
      <c r="AP632" s="1">
        <f t="shared" si="55"/>
        <v>0</v>
      </c>
      <c r="AQ632" s="1">
        <f>IF(IF(Y632&gt;AA632,VLOOKUP(A632,General!B:AT,11,FALSE),VLOOKUP(A632,General!B:AT,12,FALSE))=AI632,1,0)</f>
        <v>1</v>
      </c>
      <c r="AR632" s="1">
        <f>IF(VLOOKUP(A632,General!B:AT,11,FALSE)=E632,Y632-AA632,AA632-Y632)</f>
        <v>-11800</v>
      </c>
      <c r="AS632" s="1">
        <f>IF(IF(Z632&gt;AB632,VLOOKUP(A632,General!B:AT,11,FALSE),VLOOKUP(A632,General!B:AT,12,FALSE))=AI632,1,0)</f>
        <v>1</v>
      </c>
      <c r="AT632" s="1">
        <f>IF(VLOOKUP(A632,General!B:AT,11,FALSE)=E632,Z632-AB632,AB632-Z632)</f>
        <v>-3350</v>
      </c>
    </row>
    <row r="633" spans="1:46" ht="15" customHeight="1" x14ac:dyDescent="0.2">
      <c r="A633" s="1" t="s">
        <v>347</v>
      </c>
      <c r="B633" s="1">
        <v>10</v>
      </c>
      <c r="C633" s="1">
        <v>108315</v>
      </c>
      <c r="D633" s="1">
        <v>129.79937744140599</v>
      </c>
      <c r="E633" s="1" t="s">
        <v>92</v>
      </c>
      <c r="F633" s="1" t="s">
        <v>319</v>
      </c>
      <c r="G633" s="1" t="s">
        <v>324</v>
      </c>
      <c r="H633" s="1" t="s">
        <v>322</v>
      </c>
      <c r="K633" s="1">
        <v>5</v>
      </c>
      <c r="L633" s="1">
        <v>3</v>
      </c>
      <c r="M633" s="1">
        <v>1</v>
      </c>
      <c r="N633" s="1">
        <v>0</v>
      </c>
      <c r="O633" s="1">
        <v>0</v>
      </c>
      <c r="P633" s="1">
        <v>0</v>
      </c>
      <c r="Q633" s="1">
        <v>1</v>
      </c>
      <c r="R633" s="1">
        <v>0</v>
      </c>
      <c r="S633" s="1">
        <v>78.900000000000006</v>
      </c>
      <c r="T633" s="1">
        <v>735</v>
      </c>
      <c r="U633" s="1">
        <v>32</v>
      </c>
      <c r="V633" s="1">
        <v>1</v>
      </c>
      <c r="W633" s="1">
        <v>1</v>
      </c>
      <c r="X633" s="1">
        <v>0</v>
      </c>
      <c r="Y633" s="1">
        <v>27450</v>
      </c>
      <c r="Z633" s="1">
        <v>27550</v>
      </c>
      <c r="AA633" s="1">
        <v>26000</v>
      </c>
      <c r="AB633" s="1">
        <v>24800</v>
      </c>
      <c r="AC633" s="1">
        <v>6</v>
      </c>
      <c r="AD633" s="1">
        <v>7</v>
      </c>
      <c r="AE633" s="1">
        <v>4</v>
      </c>
      <c r="AF633" s="1">
        <v>0</v>
      </c>
      <c r="AG633" s="1">
        <v>3</v>
      </c>
      <c r="AH633" s="1">
        <v>2</v>
      </c>
      <c r="AI633" s="30" t="str">
        <f>VLOOKUP(A633,General!B:AT,19,FALSE)</f>
        <v>Fnatic</v>
      </c>
      <c r="AJ633" s="1">
        <f>IF(VLOOKUP(A633,General!B:AT,11,FALSE)=E633,1,0)</f>
        <v>0</v>
      </c>
      <c r="AK633" s="1">
        <f t="shared" si="56"/>
        <v>1</v>
      </c>
      <c r="AL633" s="1">
        <f t="shared" si="57"/>
        <v>1</v>
      </c>
      <c r="AM633" s="1">
        <f t="shared" si="58"/>
        <v>1450</v>
      </c>
      <c r="AN633" s="1">
        <f t="shared" si="59"/>
        <v>2750</v>
      </c>
      <c r="AO633" s="1">
        <f t="shared" si="54"/>
        <v>0</v>
      </c>
      <c r="AP633" s="1">
        <f t="shared" si="55"/>
        <v>0</v>
      </c>
      <c r="AQ633" s="1">
        <f>IF(IF(Y633&gt;AA633,VLOOKUP(A633,General!B:AT,11,FALSE),VLOOKUP(A633,General!B:AT,12,FALSE))=AI633,1,0)</f>
        <v>1</v>
      </c>
      <c r="AR633" s="1">
        <f>IF(VLOOKUP(A633,General!B:AT,11,FALSE)=E633,Y633-AA633,AA633-Y633)</f>
        <v>-1450</v>
      </c>
      <c r="AS633" s="1">
        <f>IF(IF(Z633&gt;AB633,VLOOKUP(A633,General!B:AT,11,FALSE),VLOOKUP(A633,General!B:AT,12,FALSE))=AI633,1,0)</f>
        <v>1</v>
      </c>
      <c r="AT633" s="1">
        <f>IF(VLOOKUP(A633,General!B:AT,11,FALSE)=E633,Z633-AB633,AB633-Z633)</f>
        <v>-2750</v>
      </c>
    </row>
    <row r="634" spans="1:46" ht="15" customHeight="1" x14ac:dyDescent="0.2">
      <c r="A634" s="1" t="s">
        <v>347</v>
      </c>
      <c r="B634" s="1">
        <v>11</v>
      </c>
      <c r="C634" s="1">
        <v>124931</v>
      </c>
      <c r="D634" s="1">
        <v>143.06024169921901</v>
      </c>
      <c r="E634" s="1" t="s">
        <v>92</v>
      </c>
      <c r="F634" s="1" t="s">
        <v>319</v>
      </c>
      <c r="G634" s="1" t="s">
        <v>324</v>
      </c>
      <c r="H634" s="1" t="s">
        <v>320</v>
      </c>
      <c r="I634" s="1" t="s">
        <v>315</v>
      </c>
      <c r="J634" s="1" t="s">
        <v>91</v>
      </c>
      <c r="K634" s="1">
        <v>7</v>
      </c>
      <c r="L634" s="1">
        <v>5</v>
      </c>
      <c r="M634" s="1">
        <v>1</v>
      </c>
      <c r="N634" s="1">
        <v>0</v>
      </c>
      <c r="O634" s="1">
        <v>0</v>
      </c>
      <c r="P634" s="1">
        <v>0</v>
      </c>
      <c r="Q634" s="1">
        <v>1</v>
      </c>
      <c r="R634" s="1">
        <v>0</v>
      </c>
      <c r="S634" s="1">
        <v>108.9</v>
      </c>
      <c r="T634" s="1">
        <v>990</v>
      </c>
      <c r="U634" s="1">
        <v>96</v>
      </c>
      <c r="V634" s="1">
        <v>1</v>
      </c>
      <c r="W634" s="1">
        <v>1</v>
      </c>
      <c r="X634" s="1">
        <v>0</v>
      </c>
      <c r="Y634" s="1">
        <v>10500</v>
      </c>
      <c r="Z634" s="1">
        <v>8050</v>
      </c>
      <c r="AA634" s="1">
        <v>29000</v>
      </c>
      <c r="AB634" s="1">
        <v>24900</v>
      </c>
      <c r="AC634" s="1">
        <v>6</v>
      </c>
      <c r="AD634" s="1">
        <v>5</v>
      </c>
      <c r="AE634" s="1">
        <v>3</v>
      </c>
      <c r="AF634" s="1">
        <v>0</v>
      </c>
      <c r="AG634" s="1">
        <v>3</v>
      </c>
      <c r="AH634" s="1">
        <v>0</v>
      </c>
      <c r="AI634" s="30" t="str">
        <f>VLOOKUP(A634,General!B:AT,19,FALSE)</f>
        <v>Fnatic</v>
      </c>
      <c r="AJ634" s="1">
        <f>IF(VLOOKUP(A634,General!B:AT,11,FALSE)=E634,1,0)</f>
        <v>0</v>
      </c>
      <c r="AK634" s="1">
        <f t="shared" si="56"/>
        <v>0</v>
      </c>
      <c r="AL634" s="1">
        <f t="shared" si="57"/>
        <v>0</v>
      </c>
      <c r="AM634" s="1">
        <f t="shared" si="58"/>
        <v>-18500</v>
      </c>
      <c r="AN634" s="1">
        <f t="shared" si="59"/>
        <v>-16850</v>
      </c>
      <c r="AO634" s="1">
        <f t="shared" si="54"/>
        <v>0</v>
      </c>
      <c r="AP634" s="1">
        <f t="shared" si="55"/>
        <v>0</v>
      </c>
      <c r="AQ634" s="1">
        <f>IF(IF(Y634&gt;AA634,VLOOKUP(A634,General!B:AT,11,FALSE),VLOOKUP(A634,General!B:AT,12,FALSE))=AI634,1,0)</f>
        <v>0</v>
      </c>
      <c r="AR634" s="1">
        <f>IF(VLOOKUP(A634,General!B:AT,11,FALSE)=E634,Y634-AA634,AA634-Y634)</f>
        <v>18500</v>
      </c>
      <c r="AS634" s="1">
        <f>IF(IF(Z634&gt;AB634,VLOOKUP(A634,General!B:AT,11,FALSE),VLOOKUP(A634,General!B:AT,12,FALSE))=AI634,1,0)</f>
        <v>0</v>
      </c>
      <c r="AT634" s="1">
        <f>IF(VLOOKUP(A634,General!B:AT,11,FALSE)=E634,Z634-AB634,AB634-Z634)</f>
        <v>16850</v>
      </c>
    </row>
    <row r="635" spans="1:46" ht="15" customHeight="1" x14ac:dyDescent="0.2">
      <c r="A635" s="1" t="s">
        <v>347</v>
      </c>
      <c r="B635" s="1">
        <v>12</v>
      </c>
      <c r="C635" s="1">
        <v>143242</v>
      </c>
      <c r="D635" s="1">
        <v>118.017211914063</v>
      </c>
      <c r="E635" s="1" t="s">
        <v>91</v>
      </c>
      <c r="F635" s="1" t="s">
        <v>315</v>
      </c>
      <c r="G635" s="1" t="s">
        <v>321</v>
      </c>
      <c r="H635" s="1" t="s">
        <v>322</v>
      </c>
      <c r="K635" s="1">
        <v>7</v>
      </c>
      <c r="L635" s="1">
        <v>1</v>
      </c>
      <c r="M635" s="1">
        <v>3</v>
      </c>
      <c r="N635" s="1">
        <v>0</v>
      </c>
      <c r="O635" s="1">
        <v>0</v>
      </c>
      <c r="P635" s="1">
        <v>0</v>
      </c>
      <c r="Q635" s="1">
        <v>2</v>
      </c>
      <c r="R635" s="1">
        <v>0</v>
      </c>
      <c r="S635" s="1">
        <v>116.7</v>
      </c>
      <c r="T635" s="1">
        <v>1047</v>
      </c>
      <c r="U635" s="1">
        <v>120</v>
      </c>
      <c r="V635" s="1">
        <v>0</v>
      </c>
      <c r="W635" s="1">
        <v>1</v>
      </c>
      <c r="X635" s="1">
        <v>1</v>
      </c>
      <c r="Y635" s="1">
        <v>22600</v>
      </c>
      <c r="Z635" s="1">
        <v>24450</v>
      </c>
      <c r="AA635" s="1">
        <v>39900</v>
      </c>
      <c r="AB635" s="1">
        <v>27250</v>
      </c>
      <c r="AC635" s="1">
        <v>15</v>
      </c>
      <c r="AD635" s="1">
        <v>10</v>
      </c>
      <c r="AE635" s="1">
        <v>3</v>
      </c>
      <c r="AF635" s="1">
        <v>0</v>
      </c>
      <c r="AG635" s="1">
        <v>4</v>
      </c>
      <c r="AH635" s="1">
        <v>1</v>
      </c>
      <c r="AI635" s="30" t="str">
        <f>VLOOKUP(A635,General!B:AT,19,FALSE)</f>
        <v>Fnatic</v>
      </c>
      <c r="AJ635" s="1">
        <f>IF(VLOOKUP(A635,General!B:AT,11,FALSE)=E635,1,0)</f>
        <v>1</v>
      </c>
      <c r="AK635" s="1">
        <f t="shared" si="56"/>
        <v>0</v>
      </c>
      <c r="AL635" s="1">
        <f t="shared" si="57"/>
        <v>0</v>
      </c>
      <c r="AM635" s="1">
        <f t="shared" si="58"/>
        <v>-17300</v>
      </c>
      <c r="AN635" s="1">
        <f t="shared" si="59"/>
        <v>-2800</v>
      </c>
      <c r="AO635" s="1">
        <f t="shared" si="54"/>
        <v>1</v>
      </c>
      <c r="AP635" s="1">
        <f t="shared" si="55"/>
        <v>1</v>
      </c>
      <c r="AQ635" s="1">
        <f>IF(IF(Y635&gt;AA635,VLOOKUP(A635,General!B:AT,11,FALSE),VLOOKUP(A635,General!B:AT,12,FALSE))=AI635,1,0)</f>
        <v>0</v>
      </c>
      <c r="AR635" s="1">
        <f>IF(VLOOKUP(A635,General!B:AT,11,FALSE)=E635,Y635-AA635,AA635-Y635)</f>
        <v>-17300</v>
      </c>
      <c r="AS635" s="1">
        <f>IF(IF(Z635&gt;AB635,VLOOKUP(A635,General!B:AT,11,FALSE),VLOOKUP(A635,General!B:AT,12,FALSE))=AI635,1,0)</f>
        <v>0</v>
      </c>
      <c r="AT635" s="1">
        <f>IF(VLOOKUP(A635,General!B:AT,11,FALSE)=E635,Z635-AB635,AB635-Z635)</f>
        <v>-2800</v>
      </c>
    </row>
    <row r="636" spans="1:46" ht="15" customHeight="1" x14ac:dyDescent="0.2">
      <c r="A636" s="1" t="s">
        <v>347</v>
      </c>
      <c r="B636" s="1">
        <v>13</v>
      </c>
      <c r="C636" s="1">
        <v>158349</v>
      </c>
      <c r="D636" s="1">
        <v>148.52099609375</v>
      </c>
      <c r="E636" s="1" t="s">
        <v>92</v>
      </c>
      <c r="F636" s="1" t="s">
        <v>319</v>
      </c>
      <c r="G636" s="1" t="s">
        <v>324</v>
      </c>
      <c r="H636" s="1" t="s">
        <v>322</v>
      </c>
      <c r="K636" s="1">
        <v>6</v>
      </c>
      <c r="L636" s="1">
        <v>3</v>
      </c>
      <c r="M636" s="1">
        <v>0</v>
      </c>
      <c r="N636" s="1">
        <v>1</v>
      </c>
      <c r="O636" s="1">
        <v>0</v>
      </c>
      <c r="P636" s="1">
        <v>0</v>
      </c>
      <c r="Q636" s="1">
        <v>1</v>
      </c>
      <c r="R636" s="1">
        <v>0</v>
      </c>
      <c r="S636" s="1">
        <v>138.80000000000001</v>
      </c>
      <c r="T636" s="1">
        <v>1217</v>
      </c>
      <c r="U636" s="1">
        <v>104</v>
      </c>
      <c r="V636" s="1">
        <v>1</v>
      </c>
      <c r="W636" s="1">
        <v>1</v>
      </c>
      <c r="X636" s="1">
        <v>0</v>
      </c>
      <c r="Y636" s="1">
        <v>21150</v>
      </c>
      <c r="Z636" s="1">
        <v>25600</v>
      </c>
      <c r="AA636" s="1">
        <v>35100</v>
      </c>
      <c r="AB636" s="1">
        <v>27550</v>
      </c>
      <c r="AC636" s="1">
        <v>9</v>
      </c>
      <c r="AD636" s="1">
        <v>8</v>
      </c>
      <c r="AE636" s="1">
        <v>3</v>
      </c>
      <c r="AF636" s="1">
        <v>0</v>
      </c>
      <c r="AG636" s="1">
        <v>4</v>
      </c>
      <c r="AH636" s="1">
        <v>2</v>
      </c>
      <c r="AI636" s="30" t="str">
        <f>VLOOKUP(A636,General!B:AT,19,FALSE)</f>
        <v>Fnatic</v>
      </c>
      <c r="AJ636" s="1">
        <f>IF(VLOOKUP(A636,General!B:AT,11,FALSE)=E636,1,0)</f>
        <v>0</v>
      </c>
      <c r="AK636" s="1">
        <f t="shared" si="56"/>
        <v>0</v>
      </c>
      <c r="AL636" s="1">
        <f t="shared" si="57"/>
        <v>0</v>
      </c>
      <c r="AM636" s="1">
        <f t="shared" si="58"/>
        <v>-13950</v>
      </c>
      <c r="AN636" s="1">
        <f t="shared" si="59"/>
        <v>-1950</v>
      </c>
      <c r="AO636" s="1">
        <f t="shared" si="54"/>
        <v>0</v>
      </c>
      <c r="AP636" s="1">
        <f t="shared" si="55"/>
        <v>0</v>
      </c>
      <c r="AQ636" s="1">
        <f>IF(IF(Y636&gt;AA636,VLOOKUP(A636,General!B:AT,11,FALSE),VLOOKUP(A636,General!B:AT,12,FALSE))=AI636,1,0)</f>
        <v>0</v>
      </c>
      <c r="AR636" s="1">
        <f>IF(VLOOKUP(A636,General!B:AT,11,FALSE)=E636,Y636-AA636,AA636-Y636)</f>
        <v>13950</v>
      </c>
      <c r="AS636" s="1">
        <f>IF(IF(Z636&gt;AB636,VLOOKUP(A636,General!B:AT,11,FALSE),VLOOKUP(A636,General!B:AT,12,FALSE))=AI636,1,0)</f>
        <v>0</v>
      </c>
      <c r="AT636" s="1">
        <f>IF(VLOOKUP(A636,General!B:AT,11,FALSE)=E636,Z636-AB636,AB636-Z636)</f>
        <v>1950</v>
      </c>
    </row>
    <row r="637" spans="1:46" ht="15" customHeight="1" x14ac:dyDescent="0.2">
      <c r="A637" s="1" t="s">
        <v>347</v>
      </c>
      <c r="B637" s="1">
        <v>14</v>
      </c>
      <c r="C637" s="1">
        <v>177355</v>
      </c>
      <c r="D637" s="1">
        <v>96.6356201171875</v>
      </c>
      <c r="E637" s="1" t="s">
        <v>91</v>
      </c>
      <c r="F637" s="1" t="s">
        <v>315</v>
      </c>
      <c r="G637" s="1" t="s">
        <v>316</v>
      </c>
      <c r="H637" s="1" t="s">
        <v>318</v>
      </c>
      <c r="I637" s="1" t="s">
        <v>315</v>
      </c>
      <c r="J637" s="1" t="s">
        <v>91</v>
      </c>
      <c r="K637" s="1">
        <v>7</v>
      </c>
      <c r="L637" s="1">
        <v>4</v>
      </c>
      <c r="M637" s="1">
        <v>0</v>
      </c>
      <c r="N637" s="1">
        <v>1</v>
      </c>
      <c r="O637" s="1">
        <v>0</v>
      </c>
      <c r="P637" s="1">
        <v>0</v>
      </c>
      <c r="Q637" s="1">
        <v>0</v>
      </c>
      <c r="R637" s="1">
        <v>0</v>
      </c>
      <c r="S637" s="1">
        <v>112.1</v>
      </c>
      <c r="T637" s="1">
        <v>1012</v>
      </c>
      <c r="U637" s="1">
        <v>109</v>
      </c>
      <c r="V637" s="1">
        <v>0</v>
      </c>
      <c r="W637" s="1">
        <v>0</v>
      </c>
      <c r="X637" s="1">
        <v>0</v>
      </c>
      <c r="Y637" s="1">
        <v>10750</v>
      </c>
      <c r="Z637" s="1">
        <v>10650</v>
      </c>
      <c r="AA637" s="1">
        <v>32450</v>
      </c>
      <c r="AB637" s="1">
        <v>27550</v>
      </c>
      <c r="AC637" s="1">
        <v>5</v>
      </c>
      <c r="AD637" s="1">
        <v>7</v>
      </c>
      <c r="AE637" s="1">
        <v>3</v>
      </c>
      <c r="AF637" s="1">
        <v>0</v>
      </c>
      <c r="AG637" s="1">
        <v>5</v>
      </c>
      <c r="AH637" s="1">
        <v>0</v>
      </c>
      <c r="AI637" s="30" t="str">
        <f>VLOOKUP(A637,General!B:AT,19,FALSE)</f>
        <v>Fnatic</v>
      </c>
      <c r="AJ637" s="1">
        <f>IF(VLOOKUP(A637,General!B:AT,11,FALSE)=E637,1,0)</f>
        <v>1</v>
      </c>
      <c r="AK637" s="1">
        <f t="shared" si="56"/>
        <v>0</v>
      </c>
      <c r="AL637" s="1">
        <f t="shared" si="57"/>
        <v>0</v>
      </c>
      <c r="AM637" s="1">
        <f t="shared" si="58"/>
        <v>-21700</v>
      </c>
      <c r="AN637" s="1">
        <f t="shared" si="59"/>
        <v>-16900</v>
      </c>
      <c r="AO637" s="1">
        <f t="shared" si="54"/>
        <v>1</v>
      </c>
      <c r="AP637" s="1">
        <f t="shared" si="55"/>
        <v>1</v>
      </c>
      <c r="AQ637" s="1">
        <f>IF(IF(Y637&gt;AA637,VLOOKUP(A637,General!B:AT,11,FALSE),VLOOKUP(A637,General!B:AT,12,FALSE))=AI637,1,0)</f>
        <v>0</v>
      </c>
      <c r="AR637" s="1">
        <f>IF(VLOOKUP(A637,General!B:AT,11,FALSE)=E637,Y637-AA637,AA637-Y637)</f>
        <v>-21700</v>
      </c>
      <c r="AS637" s="1">
        <f>IF(IF(Z637&gt;AB637,VLOOKUP(A637,General!B:AT,11,FALSE),VLOOKUP(A637,General!B:AT,12,FALSE))=AI637,1,0)</f>
        <v>0</v>
      </c>
      <c r="AT637" s="1">
        <f>IF(VLOOKUP(A637,General!B:AT,11,FALSE)=E637,Z637-AB637,AB637-Z637)</f>
        <v>-16900</v>
      </c>
    </row>
    <row r="638" spans="1:46" ht="15" customHeight="1" x14ac:dyDescent="0.2">
      <c r="A638" s="1" t="s">
        <v>347</v>
      </c>
      <c r="B638" s="1">
        <v>15</v>
      </c>
      <c r="C638" s="1">
        <v>189726</v>
      </c>
      <c r="D638" s="1">
        <v>205.366455078125</v>
      </c>
      <c r="E638" s="1" t="s">
        <v>92</v>
      </c>
      <c r="F638" s="1" t="s">
        <v>319</v>
      </c>
      <c r="G638" s="1" t="s">
        <v>324</v>
      </c>
      <c r="H638" s="1" t="s">
        <v>322</v>
      </c>
      <c r="K638" s="1">
        <v>8</v>
      </c>
      <c r="L638" s="1">
        <v>3</v>
      </c>
      <c r="M638" s="1">
        <v>1</v>
      </c>
      <c r="N638" s="1">
        <v>1</v>
      </c>
      <c r="O638" s="1">
        <v>0</v>
      </c>
      <c r="P638" s="1">
        <v>0</v>
      </c>
      <c r="Q638" s="1">
        <v>2</v>
      </c>
      <c r="R638" s="1">
        <v>0</v>
      </c>
      <c r="S638" s="1">
        <v>162.69999999999999</v>
      </c>
      <c r="T638" s="1">
        <v>1122</v>
      </c>
      <c r="U638" s="1">
        <v>150</v>
      </c>
      <c r="V638" s="1">
        <v>1</v>
      </c>
      <c r="W638" s="1">
        <v>1</v>
      </c>
      <c r="X638" s="1">
        <v>0</v>
      </c>
      <c r="Y638" s="1">
        <v>17250</v>
      </c>
      <c r="Z638" s="1">
        <v>28000</v>
      </c>
      <c r="AA638" s="1">
        <v>30950</v>
      </c>
      <c r="AB638" s="1">
        <v>26750</v>
      </c>
      <c r="AC638" s="1">
        <v>7</v>
      </c>
      <c r="AD638" s="1">
        <v>6</v>
      </c>
      <c r="AE638" s="1">
        <v>4</v>
      </c>
      <c r="AF638" s="1">
        <v>0</v>
      </c>
      <c r="AG638" s="1">
        <v>3</v>
      </c>
      <c r="AH638" s="1">
        <v>3</v>
      </c>
      <c r="AI638" s="30" t="str">
        <f>VLOOKUP(A638,General!B:AT,19,FALSE)</f>
        <v>Fnatic</v>
      </c>
      <c r="AJ638" s="1">
        <f>IF(VLOOKUP(A638,General!B:AT,11,FALSE)=E638,1,0)</f>
        <v>0</v>
      </c>
      <c r="AK638" s="1">
        <f t="shared" si="56"/>
        <v>0</v>
      </c>
      <c r="AL638" s="1">
        <f t="shared" si="57"/>
        <v>1</v>
      </c>
      <c r="AM638" s="1">
        <f t="shared" si="58"/>
        <v>-13700</v>
      </c>
      <c r="AN638" s="1">
        <f t="shared" si="59"/>
        <v>1250</v>
      </c>
      <c r="AO638" s="1">
        <f t="shared" si="54"/>
        <v>0</v>
      </c>
      <c r="AP638" s="1">
        <f t="shared" si="55"/>
        <v>0</v>
      </c>
      <c r="AQ638" s="1">
        <f>IF(IF(Y638&gt;AA638,VLOOKUP(A638,General!B:AT,11,FALSE),VLOOKUP(A638,General!B:AT,12,FALSE))=AI638,1,0)</f>
        <v>0</v>
      </c>
      <c r="AR638" s="1">
        <f>IF(VLOOKUP(A638,General!B:AT,11,FALSE)=E638,Y638-AA638,AA638-Y638)</f>
        <v>13700</v>
      </c>
      <c r="AS638" s="1">
        <f>IF(IF(Z638&gt;AB638,VLOOKUP(A638,General!B:AT,11,FALSE),VLOOKUP(A638,General!B:AT,12,FALSE))=AI638,1,0)</f>
        <v>1</v>
      </c>
      <c r="AT638" s="1">
        <f>IF(VLOOKUP(A638,General!B:AT,11,FALSE)=E638,Z638-AB638,AB638-Z638)</f>
        <v>-1250</v>
      </c>
    </row>
    <row r="639" spans="1:46" x14ac:dyDescent="0.2">
      <c r="A639" s="1" t="s">
        <v>347</v>
      </c>
      <c r="B639" s="1">
        <v>16</v>
      </c>
      <c r="C639" s="1">
        <v>215997</v>
      </c>
      <c r="D639" s="1">
        <v>104.975463867188</v>
      </c>
      <c r="E639" s="1" t="s">
        <v>91</v>
      </c>
      <c r="F639" s="1" t="s">
        <v>319</v>
      </c>
      <c r="G639" s="1" t="s">
        <v>324</v>
      </c>
      <c r="H639" s="1" t="s">
        <v>317</v>
      </c>
      <c r="K639" s="1">
        <v>8</v>
      </c>
      <c r="L639" s="1">
        <v>3</v>
      </c>
      <c r="M639" s="1">
        <v>1</v>
      </c>
      <c r="N639" s="1">
        <v>1</v>
      </c>
      <c r="O639" s="1">
        <v>0</v>
      </c>
      <c r="P639" s="1">
        <v>0</v>
      </c>
      <c r="Q639" s="1">
        <v>1</v>
      </c>
      <c r="R639" s="1">
        <v>0</v>
      </c>
      <c r="S639" s="1">
        <v>135.1</v>
      </c>
      <c r="T639" s="1">
        <v>1300</v>
      </c>
      <c r="U639" s="1">
        <v>51</v>
      </c>
      <c r="V639" s="1">
        <v>0</v>
      </c>
      <c r="W639" s="1">
        <v>1</v>
      </c>
      <c r="X639" s="1">
        <v>0</v>
      </c>
      <c r="Y639" s="1">
        <v>4000</v>
      </c>
      <c r="Z639" s="1">
        <v>4250</v>
      </c>
      <c r="AA639" s="1">
        <v>4000</v>
      </c>
      <c r="AB639" s="1">
        <v>4400</v>
      </c>
      <c r="AC639" s="1">
        <v>0</v>
      </c>
      <c r="AD639" s="1">
        <v>1</v>
      </c>
      <c r="AE639" s="1">
        <v>0</v>
      </c>
      <c r="AF639" s="1">
        <v>3</v>
      </c>
      <c r="AG639" s="1">
        <v>0</v>
      </c>
      <c r="AH639" s="1">
        <v>0</v>
      </c>
      <c r="AI639" s="30" t="str">
        <f>VLOOKUP(A639,General!B:AT,19,FALSE)</f>
        <v>Fnatic</v>
      </c>
      <c r="AJ639" s="1">
        <f>IF(VLOOKUP(A639,General!B:AT,11,FALSE)=E639,1,0)</f>
        <v>1</v>
      </c>
      <c r="AK639" s="1">
        <f t="shared" si="56"/>
        <v>0</v>
      </c>
      <c r="AL639" s="1">
        <f t="shared" si="57"/>
        <v>0</v>
      </c>
      <c r="AM639" s="1">
        <f t="shared" si="58"/>
        <v>0</v>
      </c>
      <c r="AN639" s="1">
        <f t="shared" si="59"/>
        <v>-150</v>
      </c>
      <c r="AO639" s="1">
        <f t="shared" si="54"/>
        <v>1</v>
      </c>
      <c r="AP639" s="1">
        <f t="shared" si="55"/>
        <v>0</v>
      </c>
      <c r="AQ639" s="1">
        <f>IF(IF(Y639&gt;AA639,VLOOKUP(A639,General!B:AT,11,FALSE),VLOOKUP(A639,General!B:AT,12,FALSE))=AI639,1,0)</f>
        <v>0</v>
      </c>
      <c r="AR639" s="1">
        <f>IF(VLOOKUP(A639,General!B:AT,11,FALSE)=E639,Y639-AA639,AA639-Y639)</f>
        <v>0</v>
      </c>
      <c r="AS639" s="1">
        <f>IF(IF(Z639&gt;AB639,VLOOKUP(A639,General!B:AT,11,FALSE),VLOOKUP(A639,General!B:AT,12,FALSE))=AI639,1,0)</f>
        <v>0</v>
      </c>
      <c r="AT639" s="1">
        <f>IF(VLOOKUP(A639,General!B:AT,11,FALSE)=E639,Z639-AB639,AB639-Z639)</f>
        <v>-150</v>
      </c>
    </row>
    <row r="640" spans="1:46" ht="15" customHeight="1" x14ac:dyDescent="0.2">
      <c r="A640" s="1" t="s">
        <v>347</v>
      </c>
      <c r="B640" s="1">
        <v>17</v>
      </c>
      <c r="C640" s="1">
        <v>229436</v>
      </c>
      <c r="D640" s="1">
        <v>100.962036132813</v>
      </c>
      <c r="E640" s="1" t="s">
        <v>91</v>
      </c>
      <c r="F640" s="1" t="s">
        <v>319</v>
      </c>
      <c r="G640" s="1" t="s">
        <v>324</v>
      </c>
      <c r="H640" s="1" t="s">
        <v>318</v>
      </c>
      <c r="I640" s="1" t="s">
        <v>319</v>
      </c>
      <c r="J640" s="1" t="s">
        <v>91</v>
      </c>
      <c r="K640" s="1">
        <v>6</v>
      </c>
      <c r="L640" s="1">
        <v>4</v>
      </c>
      <c r="M640" s="1">
        <v>1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90.4</v>
      </c>
      <c r="T640" s="1">
        <v>826</v>
      </c>
      <c r="U640" s="1">
        <v>78</v>
      </c>
      <c r="V640" s="1">
        <v>0</v>
      </c>
      <c r="W640" s="1">
        <v>1</v>
      </c>
      <c r="X640" s="1">
        <v>0</v>
      </c>
      <c r="Y640" s="1">
        <v>8500</v>
      </c>
      <c r="Z640" s="1">
        <v>17050</v>
      </c>
      <c r="AA640" s="1">
        <v>18600</v>
      </c>
      <c r="AB640" s="1">
        <v>7000</v>
      </c>
      <c r="AC640" s="1">
        <v>3</v>
      </c>
      <c r="AD640" s="1">
        <v>5</v>
      </c>
      <c r="AE640" s="1">
        <v>4</v>
      </c>
      <c r="AF640" s="1">
        <v>0</v>
      </c>
      <c r="AG640" s="1">
        <v>2</v>
      </c>
      <c r="AH640" s="1">
        <v>0</v>
      </c>
      <c r="AI640" s="30" t="str">
        <f>VLOOKUP(A640,General!B:AT,19,FALSE)</f>
        <v>Fnatic</v>
      </c>
      <c r="AJ640" s="1">
        <f>IF(VLOOKUP(A640,General!B:AT,11,FALSE)=E640,1,0)</f>
        <v>1</v>
      </c>
      <c r="AK640" s="1">
        <f t="shared" si="56"/>
        <v>0</v>
      </c>
      <c r="AL640" s="1">
        <f t="shared" si="57"/>
        <v>1</v>
      </c>
      <c r="AM640" s="1">
        <f t="shared" si="58"/>
        <v>-10100</v>
      </c>
      <c r="AN640" s="1">
        <f t="shared" si="59"/>
        <v>10050</v>
      </c>
      <c r="AO640" s="1">
        <f t="shared" si="54"/>
        <v>1</v>
      </c>
      <c r="AP640" s="1">
        <f t="shared" si="55"/>
        <v>0</v>
      </c>
      <c r="AQ640" s="1">
        <f>IF(IF(Y640&gt;AA640,VLOOKUP(A640,General!B:AT,11,FALSE),VLOOKUP(A640,General!B:AT,12,FALSE))=AI640,1,0)</f>
        <v>0</v>
      </c>
      <c r="AR640" s="1">
        <f>IF(VLOOKUP(A640,General!B:AT,11,FALSE)=E640,Y640-AA640,AA640-Y640)</f>
        <v>-10100</v>
      </c>
      <c r="AS640" s="1">
        <f>IF(IF(Z640&gt;AB640,VLOOKUP(A640,General!B:AT,11,FALSE),VLOOKUP(A640,General!B:AT,12,FALSE))=AI640,1,0)</f>
        <v>1</v>
      </c>
      <c r="AT640" s="1">
        <f>IF(VLOOKUP(A640,General!B:AT,11,FALSE)=E640,Z640-AB640,AB640-Z640)</f>
        <v>10050</v>
      </c>
    </row>
    <row r="641" spans="1:46" ht="15" customHeight="1" x14ac:dyDescent="0.2">
      <c r="A641" s="1" t="s">
        <v>347</v>
      </c>
      <c r="B641" s="1">
        <v>18</v>
      </c>
      <c r="C641" s="1">
        <v>242359</v>
      </c>
      <c r="D641" s="1">
        <v>71.5145263671875</v>
      </c>
      <c r="E641" s="1" t="s">
        <v>91</v>
      </c>
      <c r="F641" s="1" t="s">
        <v>319</v>
      </c>
      <c r="G641" s="1" t="s">
        <v>324</v>
      </c>
      <c r="H641" s="1" t="s">
        <v>320</v>
      </c>
      <c r="I641" s="1" t="s">
        <v>319</v>
      </c>
      <c r="J641" s="1" t="s">
        <v>91</v>
      </c>
      <c r="K641" s="1">
        <v>6</v>
      </c>
      <c r="L641" s="1">
        <v>2</v>
      </c>
      <c r="M641" s="1">
        <v>2</v>
      </c>
      <c r="N641" s="1">
        <v>0</v>
      </c>
      <c r="O641" s="1">
        <v>0</v>
      </c>
      <c r="P641" s="1">
        <v>0</v>
      </c>
      <c r="Q641" s="1">
        <v>1</v>
      </c>
      <c r="R641" s="1">
        <v>0</v>
      </c>
      <c r="S641" s="1">
        <v>100.1</v>
      </c>
      <c r="T641" s="1">
        <v>892</v>
      </c>
      <c r="U641" s="1">
        <v>93</v>
      </c>
      <c r="V641" s="1">
        <v>0</v>
      </c>
      <c r="W641" s="1">
        <v>1</v>
      </c>
      <c r="X641" s="1">
        <v>0</v>
      </c>
      <c r="Y641" s="1">
        <v>11300</v>
      </c>
      <c r="Z641" s="1">
        <v>17700</v>
      </c>
      <c r="AA641" s="1">
        <v>21500</v>
      </c>
      <c r="AB641" s="1">
        <v>1100</v>
      </c>
      <c r="AC641" s="1">
        <v>2</v>
      </c>
      <c r="AD641" s="1">
        <v>1</v>
      </c>
      <c r="AE641" s="1">
        <v>2</v>
      </c>
      <c r="AF641" s="1">
        <v>0</v>
      </c>
      <c r="AG641" s="1">
        <v>2</v>
      </c>
      <c r="AH641" s="1">
        <v>0</v>
      </c>
      <c r="AI641" s="30" t="str">
        <f>VLOOKUP(A641,General!B:AT,19,FALSE)</f>
        <v>Fnatic</v>
      </c>
      <c r="AJ641" s="1">
        <f>IF(VLOOKUP(A641,General!B:AT,11,FALSE)=E641,1,0)</f>
        <v>1</v>
      </c>
      <c r="AK641" s="1">
        <f t="shared" si="56"/>
        <v>0</v>
      </c>
      <c r="AL641" s="1">
        <f t="shared" si="57"/>
        <v>1</v>
      </c>
      <c r="AM641" s="1">
        <f t="shared" si="58"/>
        <v>-10200</v>
      </c>
      <c r="AN641" s="1">
        <f t="shared" si="59"/>
        <v>16600</v>
      </c>
      <c r="AO641" s="1">
        <f t="shared" si="54"/>
        <v>1</v>
      </c>
      <c r="AP641" s="1">
        <f t="shared" si="55"/>
        <v>0</v>
      </c>
      <c r="AQ641" s="1">
        <f>IF(IF(Y641&gt;AA641,VLOOKUP(A641,General!B:AT,11,FALSE),VLOOKUP(A641,General!B:AT,12,FALSE))=AI641,1,0)</f>
        <v>0</v>
      </c>
      <c r="AR641" s="1">
        <f>IF(VLOOKUP(A641,General!B:AT,11,FALSE)=E641,Y641-AA641,AA641-Y641)</f>
        <v>-10200</v>
      </c>
      <c r="AS641" s="1">
        <f>IF(IF(Z641&gt;AB641,VLOOKUP(A641,General!B:AT,11,FALSE),VLOOKUP(A641,General!B:AT,12,FALSE))=AI641,1,0)</f>
        <v>1</v>
      </c>
      <c r="AT641" s="1">
        <f>IF(VLOOKUP(A641,General!B:AT,11,FALSE)=E641,Z641-AB641,AB641-Z641)</f>
        <v>16600</v>
      </c>
    </row>
    <row r="642" spans="1:46" ht="15" customHeight="1" x14ac:dyDescent="0.2">
      <c r="A642" s="1" t="s">
        <v>347</v>
      </c>
      <c r="B642" s="1">
        <v>19</v>
      </c>
      <c r="C642" s="1">
        <v>251518</v>
      </c>
      <c r="D642" s="1">
        <v>137.208251953125</v>
      </c>
      <c r="E642" s="1" t="s">
        <v>92</v>
      </c>
      <c r="F642" s="1" t="s">
        <v>315</v>
      </c>
      <c r="G642" s="1" t="s">
        <v>316</v>
      </c>
      <c r="H642" s="1" t="s">
        <v>322</v>
      </c>
      <c r="K642" s="1">
        <v>7</v>
      </c>
      <c r="L642" s="1">
        <v>3</v>
      </c>
      <c r="M642" s="1">
        <v>2</v>
      </c>
      <c r="N642" s="1">
        <v>0</v>
      </c>
      <c r="O642" s="1">
        <v>0</v>
      </c>
      <c r="P642" s="1">
        <v>0</v>
      </c>
      <c r="Q642" s="1">
        <v>2</v>
      </c>
      <c r="R642" s="1">
        <v>0</v>
      </c>
      <c r="S642" s="1">
        <v>92.6</v>
      </c>
      <c r="T642" s="1">
        <v>842</v>
      </c>
      <c r="U642" s="1">
        <v>84</v>
      </c>
      <c r="V642" s="1">
        <v>0</v>
      </c>
      <c r="W642" s="1">
        <v>0</v>
      </c>
      <c r="X642" s="1">
        <v>0</v>
      </c>
      <c r="Y642" s="1">
        <v>23300</v>
      </c>
      <c r="Z642" s="1">
        <v>27800</v>
      </c>
      <c r="AA642" s="1">
        <v>33750</v>
      </c>
      <c r="AB642" s="1">
        <v>24000</v>
      </c>
      <c r="AC642" s="1">
        <v>3</v>
      </c>
      <c r="AD642" s="1">
        <v>7</v>
      </c>
      <c r="AE642" s="1">
        <v>4</v>
      </c>
      <c r="AF642" s="1">
        <v>1</v>
      </c>
      <c r="AG642" s="1">
        <v>3</v>
      </c>
      <c r="AH642" s="1">
        <v>0</v>
      </c>
      <c r="AI642" s="30" t="str">
        <f>VLOOKUP(A642,General!B:AT,19,FALSE)</f>
        <v>Fnatic</v>
      </c>
      <c r="AJ642" s="1">
        <f>IF(VLOOKUP(A642,General!B:AT,11,FALSE)=E642,1,0)</f>
        <v>0</v>
      </c>
      <c r="AK642" s="1">
        <f t="shared" si="56"/>
        <v>0</v>
      </c>
      <c r="AL642" s="1">
        <f t="shared" si="57"/>
        <v>1</v>
      </c>
      <c r="AM642" s="1">
        <f t="shared" si="58"/>
        <v>-10450</v>
      </c>
      <c r="AN642" s="1">
        <f t="shared" si="59"/>
        <v>3800</v>
      </c>
      <c r="AO642" s="1">
        <f t="shared" ref="AO642:AO705" si="60">IF(AI642=E642,1,0)</f>
        <v>0</v>
      </c>
      <c r="AP642" s="1">
        <f t="shared" ref="AP642:AP705" si="61">IF(F642="CT",1,0)</f>
        <v>1</v>
      </c>
      <c r="AQ642" s="1">
        <f>IF(IF(Y642&gt;AA642,VLOOKUP(A642,General!B:AT,11,FALSE),VLOOKUP(A642,General!B:AT,12,FALSE))=AI642,1,0)</f>
        <v>0</v>
      </c>
      <c r="AR642" s="1">
        <f>IF(VLOOKUP(A642,General!B:AT,11,FALSE)=E642,Y642-AA642,AA642-Y642)</f>
        <v>10450</v>
      </c>
      <c r="AS642" s="1">
        <f>IF(IF(Z642&gt;AB642,VLOOKUP(A642,General!B:AT,11,FALSE),VLOOKUP(A642,General!B:AT,12,FALSE))=AI642,1,0)</f>
        <v>1</v>
      </c>
      <c r="AT642" s="1">
        <f>IF(VLOOKUP(A642,General!B:AT,11,FALSE)=E642,Z642-AB642,AB642-Z642)</f>
        <v>-3800</v>
      </c>
    </row>
    <row r="643" spans="1:46" ht="15" customHeight="1" x14ac:dyDescent="0.2">
      <c r="A643" s="1" t="s">
        <v>347</v>
      </c>
      <c r="B643" s="1">
        <v>20</v>
      </c>
      <c r="C643" s="1">
        <v>269075</v>
      </c>
      <c r="D643" s="1">
        <v>155.8515625</v>
      </c>
      <c r="E643" s="1" t="s">
        <v>91</v>
      </c>
      <c r="F643" s="1" t="s">
        <v>319</v>
      </c>
      <c r="G643" s="1" t="s">
        <v>324</v>
      </c>
      <c r="H643" s="1" t="s">
        <v>322</v>
      </c>
      <c r="K643" s="1">
        <v>9</v>
      </c>
      <c r="L643" s="1">
        <v>6</v>
      </c>
      <c r="M643" s="1">
        <v>0</v>
      </c>
      <c r="N643" s="1">
        <v>1</v>
      </c>
      <c r="O643" s="1">
        <v>0</v>
      </c>
      <c r="P643" s="1">
        <v>0</v>
      </c>
      <c r="Q643" s="1">
        <v>2</v>
      </c>
      <c r="R643" s="1">
        <v>0</v>
      </c>
      <c r="S643" s="1">
        <v>182.1</v>
      </c>
      <c r="T643" s="1">
        <v>1652</v>
      </c>
      <c r="U643" s="1">
        <v>169</v>
      </c>
      <c r="V643" s="1">
        <v>0</v>
      </c>
      <c r="W643" s="1">
        <v>1</v>
      </c>
      <c r="X643" s="1">
        <v>0</v>
      </c>
      <c r="Y643" s="1">
        <v>17650</v>
      </c>
      <c r="Z643" s="1">
        <v>24900</v>
      </c>
      <c r="AA643" s="1">
        <v>28150</v>
      </c>
      <c r="AB643" s="1">
        <v>28050</v>
      </c>
      <c r="AC643" s="1">
        <v>11</v>
      </c>
      <c r="AD643" s="1">
        <v>10</v>
      </c>
      <c r="AE643" s="1">
        <v>7</v>
      </c>
      <c r="AF643" s="1">
        <v>0</v>
      </c>
      <c r="AG643" s="1">
        <v>2</v>
      </c>
      <c r="AH643" s="1">
        <v>1</v>
      </c>
      <c r="AI643" s="30" t="str">
        <f>VLOOKUP(A643,General!B:AT,19,FALSE)</f>
        <v>Fnatic</v>
      </c>
      <c r="AJ643" s="1">
        <f>IF(VLOOKUP(A643,General!B:AT,11,FALSE)=E643,1,0)</f>
        <v>1</v>
      </c>
      <c r="AK643" s="1">
        <f t="shared" ref="AK643:AK706" si="62">IF(Y643&gt;AA643,1,0)</f>
        <v>0</v>
      </c>
      <c r="AL643" s="1">
        <f t="shared" ref="AL643:AL706" si="63">IF(Z643&gt;AB643,1,0)</f>
        <v>0</v>
      </c>
      <c r="AM643" s="1">
        <f t="shared" ref="AM643:AM706" si="64">Y643-AA643</f>
        <v>-10500</v>
      </c>
      <c r="AN643" s="1">
        <f t="shared" ref="AN643:AN706" si="65">Z643-AB643</f>
        <v>-3150</v>
      </c>
      <c r="AO643" s="1">
        <f t="shared" si="60"/>
        <v>1</v>
      </c>
      <c r="AP643" s="1">
        <f t="shared" si="61"/>
        <v>0</v>
      </c>
      <c r="AQ643" s="1">
        <f>IF(IF(Y643&gt;AA643,VLOOKUP(A643,General!B:AT,11,FALSE),VLOOKUP(A643,General!B:AT,12,FALSE))=AI643,1,0)</f>
        <v>0</v>
      </c>
      <c r="AR643" s="1">
        <f>IF(VLOOKUP(A643,General!B:AT,11,FALSE)=E643,Y643-AA643,AA643-Y643)</f>
        <v>-10500</v>
      </c>
      <c r="AS643" s="1">
        <f>IF(IF(Z643&gt;AB643,VLOOKUP(A643,General!B:AT,11,FALSE),VLOOKUP(A643,General!B:AT,12,FALSE))=AI643,1,0)</f>
        <v>0</v>
      </c>
      <c r="AT643" s="1">
        <f>IF(VLOOKUP(A643,General!B:AT,11,FALSE)=E643,Z643-AB643,AB643-Z643)</f>
        <v>-3150</v>
      </c>
    </row>
    <row r="644" spans="1:46" ht="15" customHeight="1" x14ac:dyDescent="0.2">
      <c r="A644" s="1" t="s">
        <v>347</v>
      </c>
      <c r="B644" s="1">
        <v>21</v>
      </c>
      <c r="C644" s="1">
        <v>289018</v>
      </c>
      <c r="D644" s="1">
        <v>119.30810546875</v>
      </c>
      <c r="E644" s="1" t="s">
        <v>91</v>
      </c>
      <c r="F644" s="1" t="s">
        <v>319</v>
      </c>
      <c r="G644" s="1" t="s">
        <v>324</v>
      </c>
      <c r="H644" s="1" t="s">
        <v>318</v>
      </c>
      <c r="I644" s="1" t="s">
        <v>319</v>
      </c>
      <c r="J644" s="1" t="s">
        <v>91</v>
      </c>
      <c r="K644" s="1">
        <v>8</v>
      </c>
      <c r="L644" s="1">
        <v>4</v>
      </c>
      <c r="M644" s="1">
        <v>2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157</v>
      </c>
      <c r="T644" s="1">
        <v>1434</v>
      </c>
      <c r="U644" s="1">
        <v>136</v>
      </c>
      <c r="V644" s="1">
        <v>0</v>
      </c>
      <c r="W644" s="1">
        <v>1</v>
      </c>
      <c r="X644" s="1">
        <v>0</v>
      </c>
      <c r="Y644" s="1">
        <v>10650</v>
      </c>
      <c r="Z644" s="1">
        <v>24100</v>
      </c>
      <c r="AA644" s="1">
        <v>22300</v>
      </c>
      <c r="AB644" s="1">
        <v>10550</v>
      </c>
      <c r="AC644" s="1">
        <v>8</v>
      </c>
      <c r="AD644" s="1">
        <v>8</v>
      </c>
      <c r="AE644" s="1">
        <v>4</v>
      </c>
      <c r="AF644" s="1">
        <v>0</v>
      </c>
      <c r="AG644" s="1">
        <v>2</v>
      </c>
      <c r="AH644" s="1">
        <v>0</v>
      </c>
      <c r="AI644" s="30" t="str">
        <f>VLOOKUP(A644,General!B:AT,19,FALSE)</f>
        <v>Fnatic</v>
      </c>
      <c r="AJ644" s="1">
        <f>IF(VLOOKUP(A644,General!B:AT,11,FALSE)=E644,1,0)</f>
        <v>1</v>
      </c>
      <c r="AK644" s="1">
        <f t="shared" si="62"/>
        <v>0</v>
      </c>
      <c r="AL644" s="1">
        <f t="shared" si="63"/>
        <v>1</v>
      </c>
      <c r="AM644" s="1">
        <f t="shared" si="64"/>
        <v>-11650</v>
      </c>
      <c r="AN644" s="1">
        <f t="shared" si="65"/>
        <v>13550</v>
      </c>
      <c r="AO644" s="1">
        <f t="shared" si="60"/>
        <v>1</v>
      </c>
      <c r="AP644" s="1">
        <f t="shared" si="61"/>
        <v>0</v>
      </c>
      <c r="AQ644" s="1">
        <f>IF(IF(Y644&gt;AA644,VLOOKUP(A644,General!B:AT,11,FALSE),VLOOKUP(A644,General!B:AT,12,FALSE))=AI644,1,0)</f>
        <v>0</v>
      </c>
      <c r="AR644" s="1">
        <f>IF(VLOOKUP(A644,General!B:AT,11,FALSE)=E644,Y644-AA644,AA644-Y644)</f>
        <v>-11650</v>
      </c>
      <c r="AS644" s="1">
        <f>IF(IF(Z644&gt;AB644,VLOOKUP(A644,General!B:AT,11,FALSE),VLOOKUP(A644,General!B:AT,12,FALSE))=AI644,1,0)</f>
        <v>1</v>
      </c>
      <c r="AT644" s="1">
        <f>IF(VLOOKUP(A644,General!B:AT,11,FALSE)=E644,Z644-AB644,AB644-Z644)</f>
        <v>13550</v>
      </c>
    </row>
    <row r="645" spans="1:46" ht="15" customHeight="1" x14ac:dyDescent="0.2">
      <c r="A645" s="1" t="s">
        <v>347</v>
      </c>
      <c r="B645" s="1">
        <v>22</v>
      </c>
      <c r="C645" s="1">
        <v>304291</v>
      </c>
      <c r="D645" s="1">
        <v>133.21044921875</v>
      </c>
      <c r="E645" s="1" t="s">
        <v>92</v>
      </c>
      <c r="F645" s="1" t="s">
        <v>315</v>
      </c>
      <c r="G645" s="1" t="s">
        <v>316</v>
      </c>
      <c r="H645" s="1" t="s">
        <v>318</v>
      </c>
      <c r="I645" s="1" t="s">
        <v>319</v>
      </c>
      <c r="J645" s="1" t="s">
        <v>91</v>
      </c>
      <c r="K645" s="1">
        <v>9</v>
      </c>
      <c r="L645" s="1">
        <v>3</v>
      </c>
      <c r="M645" s="1">
        <v>3</v>
      </c>
      <c r="N645" s="1">
        <v>0</v>
      </c>
      <c r="O645" s="1">
        <v>0</v>
      </c>
      <c r="P645" s="1">
        <v>0</v>
      </c>
      <c r="Q645" s="1">
        <v>4</v>
      </c>
      <c r="R645" s="1">
        <v>0</v>
      </c>
      <c r="S645" s="1">
        <v>134.4</v>
      </c>
      <c r="T645" s="1">
        <v>1251</v>
      </c>
      <c r="U645" s="1">
        <v>93</v>
      </c>
      <c r="V645" s="1">
        <v>0</v>
      </c>
      <c r="W645" s="1">
        <v>0</v>
      </c>
      <c r="X645" s="1">
        <v>0</v>
      </c>
      <c r="Y645" s="1">
        <v>10700</v>
      </c>
      <c r="Z645" s="1">
        <v>26150</v>
      </c>
      <c r="AA645" s="1">
        <v>21150</v>
      </c>
      <c r="AB645" s="1">
        <v>10550</v>
      </c>
      <c r="AC645" s="1">
        <v>9</v>
      </c>
      <c r="AD645" s="1">
        <v>8</v>
      </c>
      <c r="AE645" s="1">
        <v>3</v>
      </c>
      <c r="AF645" s="1">
        <v>0</v>
      </c>
      <c r="AG645" s="1">
        <v>3</v>
      </c>
      <c r="AH645" s="1">
        <v>0</v>
      </c>
      <c r="AI645" s="30" t="str">
        <f>VLOOKUP(A645,General!B:AT,19,FALSE)</f>
        <v>Fnatic</v>
      </c>
      <c r="AJ645" s="1">
        <f>IF(VLOOKUP(A645,General!B:AT,11,FALSE)=E645,1,0)</f>
        <v>0</v>
      </c>
      <c r="AK645" s="1">
        <f t="shared" si="62"/>
        <v>0</v>
      </c>
      <c r="AL645" s="1">
        <f t="shared" si="63"/>
        <v>1</v>
      </c>
      <c r="AM645" s="1">
        <f t="shared" si="64"/>
        <v>-10450</v>
      </c>
      <c r="AN645" s="1">
        <f t="shared" si="65"/>
        <v>15600</v>
      </c>
      <c r="AO645" s="1">
        <f t="shared" si="60"/>
        <v>0</v>
      </c>
      <c r="AP645" s="1">
        <f t="shared" si="61"/>
        <v>1</v>
      </c>
      <c r="AQ645" s="1">
        <f>IF(IF(Y645&gt;AA645,VLOOKUP(A645,General!B:AT,11,FALSE),VLOOKUP(A645,General!B:AT,12,FALSE))=AI645,1,0)</f>
        <v>0</v>
      </c>
      <c r="AR645" s="1">
        <f>IF(VLOOKUP(A645,General!B:AT,11,FALSE)=E645,Y645-AA645,AA645-Y645)</f>
        <v>10450</v>
      </c>
      <c r="AS645" s="1">
        <f>IF(IF(Z645&gt;AB645,VLOOKUP(A645,General!B:AT,11,FALSE),VLOOKUP(A645,General!B:AT,12,FALSE))=AI645,1,0)</f>
        <v>1</v>
      </c>
      <c r="AT645" s="1">
        <f>IF(VLOOKUP(A645,General!B:AT,11,FALSE)=E645,Z645-AB645,AB645-Z645)</f>
        <v>-15600</v>
      </c>
    </row>
    <row r="646" spans="1:46" ht="15" customHeight="1" x14ac:dyDescent="0.2">
      <c r="A646" s="1" t="s">
        <v>347</v>
      </c>
      <c r="B646" s="1">
        <v>23</v>
      </c>
      <c r="C646" s="1">
        <v>321341</v>
      </c>
      <c r="D646" s="1">
        <v>82.076171875</v>
      </c>
      <c r="E646" s="1" t="s">
        <v>92</v>
      </c>
      <c r="F646" s="1" t="s">
        <v>315</v>
      </c>
      <c r="G646" s="1" t="s">
        <v>316</v>
      </c>
      <c r="H646" s="1" t="s">
        <v>320</v>
      </c>
      <c r="I646" s="1" t="s">
        <v>315</v>
      </c>
      <c r="J646" s="1" t="s">
        <v>92</v>
      </c>
      <c r="K646" s="1">
        <v>4</v>
      </c>
      <c r="L646" s="1">
        <v>2</v>
      </c>
      <c r="M646" s="1">
        <v>1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101</v>
      </c>
      <c r="T646" s="1">
        <v>1003</v>
      </c>
      <c r="U646" s="1">
        <v>7</v>
      </c>
      <c r="V646" s="1">
        <v>0</v>
      </c>
      <c r="W646" s="1">
        <v>0</v>
      </c>
      <c r="X646" s="1">
        <v>0</v>
      </c>
      <c r="Y646" s="1">
        <v>17700</v>
      </c>
      <c r="Z646" s="1">
        <v>2200</v>
      </c>
      <c r="AA646" s="1">
        <v>11900</v>
      </c>
      <c r="AB646" s="1">
        <v>24250</v>
      </c>
      <c r="AC646" s="1">
        <v>3</v>
      </c>
      <c r="AD646" s="1">
        <v>3</v>
      </c>
      <c r="AE646" s="1">
        <v>3</v>
      </c>
      <c r="AF646" s="1">
        <v>0</v>
      </c>
      <c r="AG646" s="1">
        <v>0</v>
      </c>
      <c r="AH646" s="1">
        <v>0</v>
      </c>
      <c r="AI646" s="30" t="str">
        <f>VLOOKUP(A646,General!B:AT,19,FALSE)</f>
        <v>Fnatic</v>
      </c>
      <c r="AJ646" s="1">
        <f>IF(VLOOKUP(A646,General!B:AT,11,FALSE)=E646,1,0)</f>
        <v>0</v>
      </c>
      <c r="AK646" s="1">
        <f t="shared" si="62"/>
        <v>1</v>
      </c>
      <c r="AL646" s="1">
        <f t="shared" si="63"/>
        <v>0</v>
      </c>
      <c r="AM646" s="1">
        <f t="shared" si="64"/>
        <v>5800</v>
      </c>
      <c r="AN646" s="1">
        <f t="shared" si="65"/>
        <v>-22050</v>
      </c>
      <c r="AO646" s="1">
        <f t="shared" si="60"/>
        <v>0</v>
      </c>
      <c r="AP646" s="1">
        <f t="shared" si="61"/>
        <v>1</v>
      </c>
      <c r="AQ646" s="1">
        <f>IF(IF(Y646&gt;AA646,VLOOKUP(A646,General!B:AT,11,FALSE),VLOOKUP(A646,General!B:AT,12,FALSE))=AI646,1,0)</f>
        <v>1</v>
      </c>
      <c r="AR646" s="1">
        <f>IF(VLOOKUP(A646,General!B:AT,11,FALSE)=E646,Y646-AA646,AA646-Y646)</f>
        <v>-5800</v>
      </c>
      <c r="AS646" s="1">
        <f>IF(IF(Z646&gt;AB646,VLOOKUP(A646,General!B:AT,11,FALSE),VLOOKUP(A646,General!B:AT,12,FALSE))=AI646,1,0)</f>
        <v>0</v>
      </c>
      <c r="AT646" s="1">
        <f>IF(VLOOKUP(A646,General!B:AT,11,FALSE)=E646,Z646-AB646,AB646-Z646)</f>
        <v>22050</v>
      </c>
    </row>
    <row r="647" spans="1:46" ht="15" customHeight="1" x14ac:dyDescent="0.2">
      <c r="A647" s="1" t="s">
        <v>347</v>
      </c>
      <c r="B647" s="1">
        <v>24</v>
      </c>
      <c r="C647" s="1">
        <v>331853</v>
      </c>
      <c r="D647" s="1">
        <v>86.66845703125</v>
      </c>
      <c r="E647" s="1" t="s">
        <v>92</v>
      </c>
      <c r="F647" s="1" t="s">
        <v>315</v>
      </c>
      <c r="G647" s="1" t="s">
        <v>316</v>
      </c>
      <c r="H647" s="1" t="s">
        <v>320</v>
      </c>
      <c r="I647" s="1" t="s">
        <v>315</v>
      </c>
      <c r="J647" s="1" t="s">
        <v>92</v>
      </c>
      <c r="K647" s="1">
        <v>7</v>
      </c>
      <c r="L647" s="1">
        <v>1</v>
      </c>
      <c r="M647" s="1">
        <v>3</v>
      </c>
      <c r="N647" s="1">
        <v>0</v>
      </c>
      <c r="O647" s="1">
        <v>0</v>
      </c>
      <c r="P647" s="1">
        <v>0</v>
      </c>
      <c r="Q647" s="1">
        <v>1</v>
      </c>
      <c r="R647" s="1">
        <v>0</v>
      </c>
      <c r="S647" s="1">
        <v>115.5</v>
      </c>
      <c r="T647" s="1">
        <v>1041</v>
      </c>
      <c r="U647" s="1">
        <v>114</v>
      </c>
      <c r="V647" s="1">
        <v>0</v>
      </c>
      <c r="W647" s="1">
        <v>0</v>
      </c>
      <c r="X647" s="1">
        <v>0</v>
      </c>
      <c r="Y647" s="1">
        <v>18550</v>
      </c>
      <c r="Z647" s="1">
        <v>9450</v>
      </c>
      <c r="AA647" s="1">
        <v>19400</v>
      </c>
      <c r="AB647" s="1">
        <v>30900</v>
      </c>
      <c r="AC647" s="1">
        <v>7</v>
      </c>
      <c r="AD647" s="1">
        <v>7</v>
      </c>
      <c r="AE647" s="1">
        <v>4</v>
      </c>
      <c r="AF647" s="1">
        <v>0</v>
      </c>
      <c r="AG647" s="1">
        <v>0</v>
      </c>
      <c r="AH647" s="1">
        <v>2</v>
      </c>
      <c r="AI647" s="30" t="str">
        <f>VLOOKUP(A647,General!B:AT,19,FALSE)</f>
        <v>Fnatic</v>
      </c>
      <c r="AJ647" s="1">
        <f>IF(VLOOKUP(A647,General!B:AT,11,FALSE)=E647,1,0)</f>
        <v>0</v>
      </c>
      <c r="AK647" s="1">
        <f t="shared" si="62"/>
        <v>0</v>
      </c>
      <c r="AL647" s="1">
        <f t="shared" si="63"/>
        <v>0</v>
      </c>
      <c r="AM647" s="1">
        <f t="shared" si="64"/>
        <v>-850</v>
      </c>
      <c r="AN647" s="1">
        <f t="shared" si="65"/>
        <v>-21450</v>
      </c>
      <c r="AO647" s="1">
        <f t="shared" si="60"/>
        <v>0</v>
      </c>
      <c r="AP647" s="1">
        <f t="shared" si="61"/>
        <v>1</v>
      </c>
      <c r="AQ647" s="1">
        <f>IF(IF(Y647&gt;AA647,VLOOKUP(A647,General!B:AT,11,FALSE),VLOOKUP(A647,General!B:AT,12,FALSE))=AI647,1,0)</f>
        <v>0</v>
      </c>
      <c r="AR647" s="1">
        <f>IF(VLOOKUP(A647,General!B:AT,11,FALSE)=E647,Y647-AA647,AA647-Y647)</f>
        <v>850</v>
      </c>
      <c r="AS647" s="1">
        <f>IF(IF(Z647&gt;AB647,VLOOKUP(A647,General!B:AT,11,FALSE),VLOOKUP(A647,General!B:AT,12,FALSE))=AI647,1,0)</f>
        <v>0</v>
      </c>
      <c r="AT647" s="1">
        <f>IF(VLOOKUP(A647,General!B:AT,11,FALSE)=E647,Z647-AB647,AB647-Z647)</f>
        <v>21450</v>
      </c>
    </row>
    <row r="648" spans="1:46" ht="15" customHeight="1" x14ac:dyDescent="0.2">
      <c r="A648" s="1" t="s">
        <v>347</v>
      </c>
      <c r="B648" s="1">
        <v>25</v>
      </c>
      <c r="C648" s="1">
        <v>342951</v>
      </c>
      <c r="D648" s="1">
        <v>140.07958984375</v>
      </c>
      <c r="E648" s="1" t="s">
        <v>92</v>
      </c>
      <c r="F648" s="1" t="s">
        <v>315</v>
      </c>
      <c r="G648" s="1" t="s">
        <v>316</v>
      </c>
      <c r="H648" s="1" t="s">
        <v>322</v>
      </c>
      <c r="K648" s="1">
        <v>7</v>
      </c>
      <c r="L648" s="1">
        <v>5</v>
      </c>
      <c r="M648" s="1">
        <v>1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96.4</v>
      </c>
      <c r="T648" s="1">
        <v>844</v>
      </c>
      <c r="U648" s="1">
        <v>120</v>
      </c>
      <c r="V648" s="1">
        <v>0</v>
      </c>
      <c r="W648" s="1">
        <v>0</v>
      </c>
      <c r="X648" s="1">
        <v>0</v>
      </c>
      <c r="Y648" s="1">
        <v>25700</v>
      </c>
      <c r="Z648" s="1">
        <v>22700</v>
      </c>
      <c r="AA648" s="1">
        <v>22350</v>
      </c>
      <c r="AB648" s="1">
        <v>32700</v>
      </c>
      <c r="AC648" s="1">
        <v>7</v>
      </c>
      <c r="AD648" s="1">
        <v>7</v>
      </c>
      <c r="AE648" s="1">
        <v>6</v>
      </c>
      <c r="AF648" s="1">
        <v>0</v>
      </c>
      <c r="AG648" s="1">
        <v>3</v>
      </c>
      <c r="AH648" s="1">
        <v>5</v>
      </c>
      <c r="AI648" s="30" t="str">
        <f>VLOOKUP(A648,General!B:AT,19,FALSE)</f>
        <v>Fnatic</v>
      </c>
      <c r="AJ648" s="1">
        <f>IF(VLOOKUP(A648,General!B:AT,11,FALSE)=E648,1,0)</f>
        <v>0</v>
      </c>
      <c r="AK648" s="1">
        <f t="shared" si="62"/>
        <v>1</v>
      </c>
      <c r="AL648" s="1">
        <f t="shared" si="63"/>
        <v>0</v>
      </c>
      <c r="AM648" s="1">
        <f t="shared" si="64"/>
        <v>3350</v>
      </c>
      <c r="AN648" s="1">
        <f t="shared" si="65"/>
        <v>-10000</v>
      </c>
      <c r="AO648" s="1">
        <f t="shared" si="60"/>
        <v>0</v>
      </c>
      <c r="AP648" s="1">
        <f t="shared" si="61"/>
        <v>1</v>
      </c>
      <c r="AQ648" s="1">
        <f>IF(IF(Y648&gt;AA648,VLOOKUP(A648,General!B:AT,11,FALSE),VLOOKUP(A648,General!B:AT,12,FALSE))=AI648,1,0)</f>
        <v>1</v>
      </c>
      <c r="AR648" s="1">
        <f>IF(VLOOKUP(A648,General!B:AT,11,FALSE)=E648,Y648-AA648,AA648-Y648)</f>
        <v>-3350</v>
      </c>
      <c r="AS648" s="1">
        <f>IF(IF(Z648&gt;AB648,VLOOKUP(A648,General!B:AT,11,FALSE),VLOOKUP(A648,General!B:AT,12,FALSE))=AI648,1,0)</f>
        <v>0</v>
      </c>
      <c r="AT648" s="1">
        <f>IF(VLOOKUP(A648,General!B:AT,11,FALSE)=E648,Z648-AB648,AB648-Z648)</f>
        <v>10000</v>
      </c>
    </row>
    <row r="649" spans="1:46" ht="15" customHeight="1" x14ac:dyDescent="0.2">
      <c r="A649" s="1" t="s">
        <v>347</v>
      </c>
      <c r="B649" s="1">
        <v>26</v>
      </c>
      <c r="C649" s="1">
        <v>360878</v>
      </c>
      <c r="D649" s="1">
        <v>143.130615234375</v>
      </c>
      <c r="E649" s="1" t="s">
        <v>91</v>
      </c>
      <c r="F649" s="1" t="s">
        <v>319</v>
      </c>
      <c r="G649" s="1" t="s">
        <v>324</v>
      </c>
      <c r="H649" s="1" t="s">
        <v>320</v>
      </c>
      <c r="I649" s="1" t="s">
        <v>315</v>
      </c>
      <c r="J649" s="1" t="s">
        <v>92</v>
      </c>
      <c r="K649" s="1">
        <v>9</v>
      </c>
      <c r="L649" s="1">
        <v>5</v>
      </c>
      <c r="M649" s="1">
        <v>2</v>
      </c>
      <c r="N649" s="1">
        <v>0</v>
      </c>
      <c r="O649" s="1">
        <v>0</v>
      </c>
      <c r="P649" s="1">
        <v>0</v>
      </c>
      <c r="Q649" s="1">
        <v>1</v>
      </c>
      <c r="R649" s="1">
        <v>0</v>
      </c>
      <c r="S649" s="1">
        <v>138.80000000000001</v>
      </c>
      <c r="T649" s="1">
        <v>1280</v>
      </c>
      <c r="U649" s="1">
        <v>108</v>
      </c>
      <c r="V649" s="1">
        <v>0</v>
      </c>
      <c r="W649" s="1">
        <v>1</v>
      </c>
      <c r="X649" s="1">
        <v>0</v>
      </c>
      <c r="Y649" s="1">
        <v>28150</v>
      </c>
      <c r="Z649" s="1">
        <v>6150</v>
      </c>
      <c r="AA649" s="1">
        <v>15750</v>
      </c>
      <c r="AB649" s="1">
        <v>25350</v>
      </c>
      <c r="AC649" s="1">
        <v>3</v>
      </c>
      <c r="AD649" s="1">
        <v>4</v>
      </c>
      <c r="AE649" s="1">
        <v>4</v>
      </c>
      <c r="AF649" s="1">
        <v>0</v>
      </c>
      <c r="AG649" s="1">
        <v>0</v>
      </c>
      <c r="AH649" s="1">
        <v>5</v>
      </c>
      <c r="AI649" s="30" t="str">
        <f>VLOOKUP(A649,General!B:AT,19,FALSE)</f>
        <v>Fnatic</v>
      </c>
      <c r="AJ649" s="1">
        <f>IF(VLOOKUP(A649,General!B:AT,11,FALSE)=E649,1,0)</f>
        <v>1</v>
      </c>
      <c r="AK649" s="1">
        <f t="shared" si="62"/>
        <v>1</v>
      </c>
      <c r="AL649" s="1">
        <f t="shared" si="63"/>
        <v>0</v>
      </c>
      <c r="AM649" s="1">
        <f t="shared" si="64"/>
        <v>12400</v>
      </c>
      <c r="AN649" s="1">
        <f t="shared" si="65"/>
        <v>-19200</v>
      </c>
      <c r="AO649" s="1">
        <f t="shared" si="60"/>
        <v>1</v>
      </c>
      <c r="AP649" s="1">
        <f t="shared" si="61"/>
        <v>0</v>
      </c>
      <c r="AQ649" s="1">
        <f>IF(IF(Y649&gt;AA649,VLOOKUP(A649,General!B:AT,11,FALSE),VLOOKUP(A649,General!B:AT,12,FALSE))=AI649,1,0)</f>
        <v>1</v>
      </c>
      <c r="AR649" s="1">
        <f>IF(VLOOKUP(A649,General!B:AT,11,FALSE)=E649,Y649-AA649,AA649-Y649)</f>
        <v>12400</v>
      </c>
      <c r="AS649" s="1">
        <f>IF(IF(Z649&gt;AB649,VLOOKUP(A649,General!B:AT,11,FALSE),VLOOKUP(A649,General!B:AT,12,FALSE))=AI649,1,0)</f>
        <v>0</v>
      </c>
      <c r="AT649" s="1">
        <f>IF(VLOOKUP(A649,General!B:AT,11,FALSE)=E649,Z649-AB649,AB649-Z649)</f>
        <v>-19200</v>
      </c>
    </row>
    <row r="650" spans="1:46" x14ac:dyDescent="0.2">
      <c r="A650" s="1" t="s">
        <v>348</v>
      </c>
      <c r="B650" s="1">
        <v>1</v>
      </c>
      <c r="C650" s="1">
        <v>1801</v>
      </c>
      <c r="D650" s="1">
        <v>106.95938110351599</v>
      </c>
      <c r="E650" s="1" t="s">
        <v>59</v>
      </c>
      <c r="F650" s="1" t="s">
        <v>319</v>
      </c>
      <c r="G650" s="1" t="s">
        <v>324</v>
      </c>
      <c r="H650" s="1" t="s">
        <v>317</v>
      </c>
      <c r="K650" s="1">
        <v>8</v>
      </c>
      <c r="L650" s="1">
        <v>2</v>
      </c>
      <c r="M650" s="1">
        <v>3</v>
      </c>
      <c r="N650" s="1">
        <v>0</v>
      </c>
      <c r="O650" s="1">
        <v>0</v>
      </c>
      <c r="P650" s="1">
        <v>0</v>
      </c>
      <c r="Q650" s="1">
        <v>2</v>
      </c>
      <c r="R650" s="1">
        <v>0</v>
      </c>
      <c r="S650" s="1">
        <v>133.80000000000001</v>
      </c>
      <c r="T650" s="1">
        <v>1247</v>
      </c>
      <c r="U650" s="1">
        <v>91</v>
      </c>
      <c r="V650" s="1">
        <v>0</v>
      </c>
      <c r="W650" s="1">
        <v>0</v>
      </c>
      <c r="X650" s="1">
        <v>0</v>
      </c>
      <c r="Y650" s="1">
        <v>4000</v>
      </c>
      <c r="Z650" s="1">
        <v>4350</v>
      </c>
      <c r="AA650" s="1">
        <v>4000</v>
      </c>
      <c r="AB650" s="1">
        <v>4200</v>
      </c>
      <c r="AC650" s="1">
        <v>1</v>
      </c>
      <c r="AD650" s="1">
        <v>3</v>
      </c>
      <c r="AE650" s="1">
        <v>1</v>
      </c>
      <c r="AF650" s="1">
        <v>1</v>
      </c>
      <c r="AG650" s="1">
        <v>0</v>
      </c>
      <c r="AH650" s="1">
        <v>0</v>
      </c>
      <c r="AI650" s="30" t="str">
        <f>VLOOKUP(A650,General!B:AT,19,FALSE)</f>
        <v>Astralis</v>
      </c>
      <c r="AJ650" s="1">
        <f>IF(VLOOKUP(A650,General!B:AT,11,FALSE)=E650,1,0)</f>
        <v>0</v>
      </c>
      <c r="AK650" s="1">
        <f t="shared" si="62"/>
        <v>0</v>
      </c>
      <c r="AL650" s="1">
        <f t="shared" si="63"/>
        <v>1</v>
      </c>
      <c r="AM650" s="1">
        <f t="shared" si="64"/>
        <v>0</v>
      </c>
      <c r="AN650" s="1">
        <f t="shared" si="65"/>
        <v>150</v>
      </c>
      <c r="AO650" s="1">
        <f t="shared" si="60"/>
        <v>1</v>
      </c>
      <c r="AP650" s="1">
        <f t="shared" si="61"/>
        <v>0</v>
      </c>
      <c r="AQ650" s="1">
        <f>IF(IF(Y650&gt;AA650,VLOOKUP(A650,General!B:AT,11,FALSE),VLOOKUP(A650,General!B:AT,12,FALSE))=AI650,1,0)</f>
        <v>1</v>
      </c>
      <c r="AR650" s="1">
        <f>IF(VLOOKUP(A650,General!B:AT,11,FALSE)=E650,Y650-AA650,AA650-Y650)</f>
        <v>0</v>
      </c>
      <c r="AS650" s="1">
        <f>IF(IF(Z650&gt;AB650,VLOOKUP(A650,General!B:AT,11,FALSE),VLOOKUP(A650,General!B:AT,12,FALSE))=AI650,1,0)</f>
        <v>0</v>
      </c>
      <c r="AT650" s="1">
        <f>IF(VLOOKUP(A650,General!B:AT,11,FALSE)=E650,Z650-AB650,AB650-Z650)</f>
        <v>-150</v>
      </c>
    </row>
    <row r="651" spans="1:46" ht="15" customHeight="1" x14ac:dyDescent="0.2">
      <c r="A651" s="1" t="s">
        <v>348</v>
      </c>
      <c r="B651" s="1">
        <v>2</v>
      </c>
      <c r="C651" s="1">
        <v>15482</v>
      </c>
      <c r="D651" s="1">
        <v>110.21434020996099</v>
      </c>
      <c r="E651" s="1" t="s">
        <v>59</v>
      </c>
      <c r="F651" s="1" t="s">
        <v>319</v>
      </c>
      <c r="G651" s="1" t="s">
        <v>324</v>
      </c>
      <c r="H651" s="1" t="s">
        <v>318</v>
      </c>
      <c r="I651" s="1" t="s">
        <v>315</v>
      </c>
      <c r="J651" s="1" t="s">
        <v>91</v>
      </c>
      <c r="K651" s="1">
        <v>3</v>
      </c>
      <c r="L651" s="1">
        <v>3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55.8</v>
      </c>
      <c r="T651" s="1">
        <v>442</v>
      </c>
      <c r="U651" s="1">
        <v>85</v>
      </c>
      <c r="V651" s="1">
        <v>1</v>
      </c>
      <c r="W651" s="1">
        <v>1</v>
      </c>
      <c r="X651" s="1">
        <v>0</v>
      </c>
      <c r="Y651" s="1">
        <v>8550</v>
      </c>
      <c r="Z651" s="1">
        <v>8100</v>
      </c>
      <c r="AA651" s="1">
        <v>18150</v>
      </c>
      <c r="AB651" s="1">
        <v>18000</v>
      </c>
      <c r="AC651" s="1">
        <v>3</v>
      </c>
      <c r="AD651" s="1">
        <v>3</v>
      </c>
      <c r="AE651" s="1">
        <v>2</v>
      </c>
      <c r="AF651" s="1">
        <v>0</v>
      </c>
      <c r="AG651" s="1">
        <v>3</v>
      </c>
      <c r="AH651" s="1">
        <v>0</v>
      </c>
      <c r="AI651" s="30" t="str">
        <f>VLOOKUP(A651,General!B:AT,19,FALSE)</f>
        <v>Astralis</v>
      </c>
      <c r="AJ651" s="1">
        <f>IF(VLOOKUP(A651,General!B:AT,11,FALSE)=E651,1,0)</f>
        <v>0</v>
      </c>
      <c r="AK651" s="1">
        <f t="shared" si="62"/>
        <v>0</v>
      </c>
      <c r="AL651" s="1">
        <f t="shared" si="63"/>
        <v>0</v>
      </c>
      <c r="AM651" s="1">
        <f t="shared" si="64"/>
        <v>-9600</v>
      </c>
      <c r="AN651" s="1">
        <f t="shared" si="65"/>
        <v>-9900</v>
      </c>
      <c r="AO651" s="1">
        <f t="shared" si="60"/>
        <v>1</v>
      </c>
      <c r="AP651" s="1">
        <f t="shared" si="61"/>
        <v>0</v>
      </c>
      <c r="AQ651" s="1">
        <f>IF(IF(Y651&gt;AA651,VLOOKUP(A651,General!B:AT,11,FALSE),VLOOKUP(A651,General!B:AT,12,FALSE))=AI651,1,0)</f>
        <v>1</v>
      </c>
      <c r="AR651" s="1">
        <f>IF(VLOOKUP(A651,General!B:AT,11,FALSE)=E651,Y651-AA651,AA651-Y651)</f>
        <v>9600</v>
      </c>
      <c r="AS651" s="1">
        <f>IF(IF(Z651&gt;AB651,VLOOKUP(A651,General!B:AT,11,FALSE),VLOOKUP(A651,General!B:AT,12,FALSE))=AI651,1,0)</f>
        <v>1</v>
      </c>
      <c r="AT651" s="1">
        <f>IF(VLOOKUP(A651,General!B:AT,11,FALSE)=E651,Z651-AB651,AB651-Z651)</f>
        <v>9900</v>
      </c>
    </row>
    <row r="652" spans="1:46" ht="15" customHeight="1" x14ac:dyDescent="0.2">
      <c r="A652" s="1" t="s">
        <v>348</v>
      </c>
      <c r="B652" s="1">
        <v>3</v>
      </c>
      <c r="C652" s="1">
        <v>29591</v>
      </c>
      <c r="D652" s="1">
        <v>104.97198486328099</v>
      </c>
      <c r="E652" s="1" t="s">
        <v>59</v>
      </c>
      <c r="F652" s="1" t="s">
        <v>319</v>
      </c>
      <c r="G652" s="1" t="s">
        <v>324</v>
      </c>
      <c r="H652" s="1" t="s">
        <v>320</v>
      </c>
      <c r="I652" s="1" t="s">
        <v>315</v>
      </c>
      <c r="J652" s="1" t="s">
        <v>91</v>
      </c>
      <c r="K652" s="1">
        <v>7</v>
      </c>
      <c r="L652" s="1">
        <v>1</v>
      </c>
      <c r="M652" s="1">
        <v>3</v>
      </c>
      <c r="N652" s="1">
        <v>0</v>
      </c>
      <c r="O652" s="1">
        <v>0</v>
      </c>
      <c r="P652" s="1">
        <v>0</v>
      </c>
      <c r="Q652" s="1">
        <v>1</v>
      </c>
      <c r="R652" s="1">
        <v>0</v>
      </c>
      <c r="S652" s="1">
        <v>105.5</v>
      </c>
      <c r="T652" s="1">
        <v>926</v>
      </c>
      <c r="U652" s="1">
        <v>129</v>
      </c>
      <c r="V652" s="1">
        <v>0</v>
      </c>
      <c r="W652" s="1">
        <v>1</v>
      </c>
      <c r="X652" s="1">
        <v>0</v>
      </c>
      <c r="Y652" s="1">
        <v>10050</v>
      </c>
      <c r="Z652" s="1">
        <v>5600</v>
      </c>
      <c r="AA652" s="1">
        <v>20150</v>
      </c>
      <c r="AB652" s="1">
        <v>22150</v>
      </c>
      <c r="AC652" s="1">
        <v>4</v>
      </c>
      <c r="AD652" s="1">
        <v>5</v>
      </c>
      <c r="AE652" s="1">
        <v>0</v>
      </c>
      <c r="AF652" s="1">
        <v>0</v>
      </c>
      <c r="AG652" s="1">
        <v>5</v>
      </c>
      <c r="AH652" s="1">
        <v>0</v>
      </c>
      <c r="AI652" s="30" t="str">
        <f>VLOOKUP(A652,General!B:AT,19,FALSE)</f>
        <v>Astralis</v>
      </c>
      <c r="AJ652" s="1">
        <f>IF(VLOOKUP(A652,General!B:AT,11,FALSE)=E652,1,0)</f>
        <v>0</v>
      </c>
      <c r="AK652" s="1">
        <f t="shared" si="62"/>
        <v>0</v>
      </c>
      <c r="AL652" s="1">
        <f t="shared" si="63"/>
        <v>0</v>
      </c>
      <c r="AM652" s="1">
        <f t="shared" si="64"/>
        <v>-10100</v>
      </c>
      <c r="AN652" s="1">
        <f t="shared" si="65"/>
        <v>-16550</v>
      </c>
      <c r="AO652" s="1">
        <f t="shared" si="60"/>
        <v>1</v>
      </c>
      <c r="AP652" s="1">
        <f t="shared" si="61"/>
        <v>0</v>
      </c>
      <c r="AQ652" s="1">
        <f>IF(IF(Y652&gt;AA652,VLOOKUP(A652,General!B:AT,11,FALSE),VLOOKUP(A652,General!B:AT,12,FALSE))=AI652,1,0)</f>
        <v>1</v>
      </c>
      <c r="AR652" s="1">
        <f>IF(VLOOKUP(A652,General!B:AT,11,FALSE)=E652,Y652-AA652,AA652-Y652)</f>
        <v>10100</v>
      </c>
      <c r="AS652" s="1">
        <f>IF(IF(Z652&gt;AB652,VLOOKUP(A652,General!B:AT,11,FALSE),VLOOKUP(A652,General!B:AT,12,FALSE))=AI652,1,0)</f>
        <v>1</v>
      </c>
      <c r="AT652" s="1">
        <f>IF(VLOOKUP(A652,General!B:AT,11,FALSE)=E652,Z652-AB652,AB652-Z652)</f>
        <v>16550</v>
      </c>
    </row>
    <row r="653" spans="1:46" ht="15" customHeight="1" x14ac:dyDescent="0.2">
      <c r="A653" s="1" t="s">
        <v>348</v>
      </c>
      <c r="B653" s="1">
        <v>4</v>
      </c>
      <c r="C653" s="1">
        <v>43047</v>
      </c>
      <c r="D653" s="1">
        <v>98.352569580078097</v>
      </c>
      <c r="E653" s="1" t="s">
        <v>91</v>
      </c>
      <c r="F653" s="1" t="s">
        <v>315</v>
      </c>
      <c r="G653" s="1" t="s">
        <v>316</v>
      </c>
      <c r="H653" s="1" t="s">
        <v>322</v>
      </c>
      <c r="K653" s="1">
        <v>8</v>
      </c>
      <c r="L653" s="1">
        <v>3</v>
      </c>
      <c r="M653" s="1">
        <v>1</v>
      </c>
      <c r="N653" s="1">
        <v>1</v>
      </c>
      <c r="O653" s="1">
        <v>0</v>
      </c>
      <c r="P653" s="1">
        <v>0</v>
      </c>
      <c r="Q653" s="1">
        <v>3</v>
      </c>
      <c r="R653" s="1">
        <v>0</v>
      </c>
      <c r="S653" s="1">
        <v>107.8</v>
      </c>
      <c r="T653" s="1">
        <v>952</v>
      </c>
      <c r="U653" s="1">
        <v>126</v>
      </c>
      <c r="V653" s="1">
        <v>0</v>
      </c>
      <c r="W653" s="1">
        <v>0</v>
      </c>
      <c r="X653" s="1">
        <v>0</v>
      </c>
      <c r="Y653" s="1">
        <v>22250</v>
      </c>
      <c r="Z653" s="1">
        <v>23050</v>
      </c>
      <c r="AA653" s="1">
        <v>31000</v>
      </c>
      <c r="AB653" s="1">
        <v>27150</v>
      </c>
      <c r="AC653" s="1">
        <v>10</v>
      </c>
      <c r="AD653" s="1">
        <v>8</v>
      </c>
      <c r="AE653" s="1">
        <v>2</v>
      </c>
      <c r="AF653" s="1">
        <v>0</v>
      </c>
      <c r="AG653" s="1">
        <v>5</v>
      </c>
      <c r="AH653" s="1">
        <v>0</v>
      </c>
      <c r="AI653" s="30" t="str">
        <f>VLOOKUP(A653,General!B:AT,19,FALSE)</f>
        <v>Astralis</v>
      </c>
      <c r="AJ653" s="1">
        <f>IF(VLOOKUP(A653,General!B:AT,11,FALSE)=E653,1,0)</f>
        <v>1</v>
      </c>
      <c r="AK653" s="1">
        <f t="shared" si="62"/>
        <v>0</v>
      </c>
      <c r="AL653" s="1">
        <f t="shared" si="63"/>
        <v>0</v>
      </c>
      <c r="AM653" s="1">
        <f t="shared" si="64"/>
        <v>-8750</v>
      </c>
      <c r="AN653" s="1">
        <f t="shared" si="65"/>
        <v>-4100</v>
      </c>
      <c r="AO653" s="1">
        <f t="shared" si="60"/>
        <v>0</v>
      </c>
      <c r="AP653" s="1">
        <f t="shared" si="61"/>
        <v>1</v>
      </c>
      <c r="AQ653" s="1">
        <f>IF(IF(Y653&gt;AA653,VLOOKUP(A653,General!B:AT,11,FALSE),VLOOKUP(A653,General!B:AT,12,FALSE))=AI653,1,0)</f>
        <v>1</v>
      </c>
      <c r="AR653" s="1">
        <f>IF(VLOOKUP(A653,General!B:AT,11,FALSE)=E653,Y653-AA653,AA653-Y653)</f>
        <v>-8750</v>
      </c>
      <c r="AS653" s="1">
        <f>IF(IF(Z653&gt;AB653,VLOOKUP(A653,General!B:AT,11,FALSE),VLOOKUP(A653,General!B:AT,12,FALSE))=AI653,1,0)</f>
        <v>1</v>
      </c>
      <c r="AT653" s="1">
        <f>IF(VLOOKUP(A653,General!B:AT,11,FALSE)=E653,Z653-AB653,AB653-Z653)</f>
        <v>-4100</v>
      </c>
    </row>
    <row r="654" spans="1:46" ht="15" customHeight="1" x14ac:dyDescent="0.2">
      <c r="A654" s="1" t="s">
        <v>348</v>
      </c>
      <c r="B654" s="1">
        <v>5</v>
      </c>
      <c r="C654" s="1">
        <v>55641</v>
      </c>
      <c r="D654" s="1">
        <v>111.85748291015599</v>
      </c>
      <c r="E654" s="1" t="s">
        <v>59</v>
      </c>
      <c r="F654" s="1" t="s">
        <v>319</v>
      </c>
      <c r="G654" s="1" t="s">
        <v>324</v>
      </c>
      <c r="H654" s="1" t="s">
        <v>322</v>
      </c>
      <c r="K654" s="1">
        <v>7</v>
      </c>
      <c r="L654" s="1">
        <v>3</v>
      </c>
      <c r="M654" s="1">
        <v>2</v>
      </c>
      <c r="N654" s="1">
        <v>0</v>
      </c>
      <c r="O654" s="1">
        <v>0</v>
      </c>
      <c r="P654" s="1">
        <v>0</v>
      </c>
      <c r="Q654" s="1">
        <v>1</v>
      </c>
      <c r="R654" s="1">
        <v>0</v>
      </c>
      <c r="S654" s="1">
        <v>88.9</v>
      </c>
      <c r="T654" s="1">
        <v>809</v>
      </c>
      <c r="U654" s="1">
        <v>80</v>
      </c>
      <c r="V654" s="1">
        <v>0</v>
      </c>
      <c r="W654" s="1">
        <v>1</v>
      </c>
      <c r="X654" s="1">
        <v>0</v>
      </c>
      <c r="Y654" s="1">
        <v>17950</v>
      </c>
      <c r="Z654" s="1">
        <v>25900</v>
      </c>
      <c r="AA654" s="1">
        <v>24050</v>
      </c>
      <c r="AB654" s="1">
        <v>23300</v>
      </c>
      <c r="AC654" s="1">
        <v>14</v>
      </c>
      <c r="AD654" s="1">
        <v>9</v>
      </c>
      <c r="AE654" s="1">
        <v>2</v>
      </c>
      <c r="AF654" s="1">
        <v>0</v>
      </c>
      <c r="AG654" s="1">
        <v>2</v>
      </c>
      <c r="AH654" s="1">
        <v>0</v>
      </c>
      <c r="AI654" s="30" t="str">
        <f>VLOOKUP(A654,General!B:AT,19,FALSE)</f>
        <v>Astralis</v>
      </c>
      <c r="AJ654" s="1">
        <f>IF(VLOOKUP(A654,General!B:AT,11,FALSE)=E654,1,0)</f>
        <v>0</v>
      </c>
      <c r="AK654" s="1">
        <f t="shared" si="62"/>
        <v>0</v>
      </c>
      <c r="AL654" s="1">
        <f t="shared" si="63"/>
        <v>1</v>
      </c>
      <c r="AM654" s="1">
        <f t="shared" si="64"/>
        <v>-6100</v>
      </c>
      <c r="AN654" s="1">
        <f t="shared" si="65"/>
        <v>2600</v>
      </c>
      <c r="AO654" s="1">
        <f t="shared" si="60"/>
        <v>1</v>
      </c>
      <c r="AP654" s="1">
        <f t="shared" si="61"/>
        <v>0</v>
      </c>
      <c r="AQ654" s="1">
        <f>IF(IF(Y654&gt;AA654,VLOOKUP(A654,General!B:AT,11,FALSE),VLOOKUP(A654,General!B:AT,12,FALSE))=AI654,1,0)</f>
        <v>1</v>
      </c>
      <c r="AR654" s="1">
        <f>IF(VLOOKUP(A654,General!B:AT,11,FALSE)=E654,Y654-AA654,AA654-Y654)</f>
        <v>6100</v>
      </c>
      <c r="AS654" s="1">
        <f>IF(IF(Z654&gt;AB654,VLOOKUP(A654,General!B:AT,11,FALSE),VLOOKUP(A654,General!B:AT,12,FALSE))=AI654,1,0)</f>
        <v>0</v>
      </c>
      <c r="AT654" s="1">
        <f>IF(VLOOKUP(A654,General!B:AT,11,FALSE)=E654,Z654-AB654,AB654-Z654)</f>
        <v>-2600</v>
      </c>
    </row>
    <row r="655" spans="1:46" ht="15" customHeight="1" x14ac:dyDescent="0.2">
      <c r="A655" s="1" t="s">
        <v>348</v>
      </c>
      <c r="B655" s="1">
        <v>6</v>
      </c>
      <c r="C655" s="1">
        <v>69962</v>
      </c>
      <c r="D655" s="1">
        <v>112.22515869140599</v>
      </c>
      <c r="E655" s="1" t="s">
        <v>59</v>
      </c>
      <c r="F655" s="1" t="s">
        <v>319</v>
      </c>
      <c r="G655" s="1" t="s">
        <v>324</v>
      </c>
      <c r="H655" s="1" t="s">
        <v>320</v>
      </c>
      <c r="I655" s="1" t="s">
        <v>315</v>
      </c>
      <c r="J655" s="1" t="s">
        <v>91</v>
      </c>
      <c r="K655" s="1">
        <v>6</v>
      </c>
      <c r="L655" s="1">
        <v>4</v>
      </c>
      <c r="M655" s="1">
        <v>1</v>
      </c>
      <c r="N655" s="1">
        <v>0</v>
      </c>
      <c r="O655" s="1">
        <v>0</v>
      </c>
      <c r="P655" s="1">
        <v>0</v>
      </c>
      <c r="Q655" s="1">
        <v>1</v>
      </c>
      <c r="R655" s="1">
        <v>0</v>
      </c>
      <c r="S655" s="1">
        <v>93.3</v>
      </c>
      <c r="T655" s="1">
        <v>871</v>
      </c>
      <c r="U655" s="1">
        <v>62</v>
      </c>
      <c r="V655" s="1">
        <v>0</v>
      </c>
      <c r="W655" s="1">
        <v>1</v>
      </c>
      <c r="X655" s="1">
        <v>0</v>
      </c>
      <c r="Y655" s="1">
        <v>9950</v>
      </c>
      <c r="Z655" s="1">
        <v>1200</v>
      </c>
      <c r="AA655" s="1">
        <v>19200</v>
      </c>
      <c r="AB655" s="1">
        <v>24800</v>
      </c>
      <c r="AC655" s="1">
        <v>5</v>
      </c>
      <c r="AD655" s="1">
        <v>3</v>
      </c>
      <c r="AE655" s="1">
        <v>0</v>
      </c>
      <c r="AF655" s="1">
        <v>1</v>
      </c>
      <c r="AG655" s="1">
        <v>2</v>
      </c>
      <c r="AH655" s="1">
        <v>0</v>
      </c>
      <c r="AI655" s="30" t="str">
        <f>VLOOKUP(A655,General!B:AT,19,FALSE)</f>
        <v>Astralis</v>
      </c>
      <c r="AJ655" s="1">
        <f>IF(VLOOKUP(A655,General!B:AT,11,FALSE)=E655,1,0)</f>
        <v>0</v>
      </c>
      <c r="AK655" s="1">
        <f t="shared" si="62"/>
        <v>0</v>
      </c>
      <c r="AL655" s="1">
        <f t="shared" si="63"/>
        <v>0</v>
      </c>
      <c r="AM655" s="1">
        <f t="shared" si="64"/>
        <v>-9250</v>
      </c>
      <c r="AN655" s="1">
        <f t="shared" si="65"/>
        <v>-23600</v>
      </c>
      <c r="AO655" s="1">
        <f t="shared" si="60"/>
        <v>1</v>
      </c>
      <c r="AP655" s="1">
        <f t="shared" si="61"/>
        <v>0</v>
      </c>
      <c r="AQ655" s="1">
        <f>IF(IF(Y655&gt;AA655,VLOOKUP(A655,General!B:AT,11,FALSE),VLOOKUP(A655,General!B:AT,12,FALSE))=AI655,1,0)</f>
        <v>1</v>
      </c>
      <c r="AR655" s="1">
        <f>IF(VLOOKUP(A655,General!B:AT,11,FALSE)=E655,Y655-AA655,AA655-Y655)</f>
        <v>9250</v>
      </c>
      <c r="AS655" s="1">
        <f>IF(IF(Z655&gt;AB655,VLOOKUP(A655,General!B:AT,11,FALSE),VLOOKUP(A655,General!B:AT,12,FALSE))=AI655,1,0)</f>
        <v>1</v>
      </c>
      <c r="AT655" s="1">
        <f>IF(VLOOKUP(A655,General!B:AT,11,FALSE)=E655,Z655-AB655,AB655-Z655)</f>
        <v>23600</v>
      </c>
    </row>
    <row r="656" spans="1:46" ht="15" customHeight="1" x14ac:dyDescent="0.2">
      <c r="A656" s="1" t="s">
        <v>348</v>
      </c>
      <c r="B656" s="1">
        <v>7</v>
      </c>
      <c r="C656" s="1">
        <v>84336</v>
      </c>
      <c r="D656" s="1">
        <v>157.40325927734401</v>
      </c>
      <c r="E656" s="1" t="s">
        <v>59</v>
      </c>
      <c r="F656" s="1" t="s">
        <v>319</v>
      </c>
      <c r="G656" s="1" t="s">
        <v>324</v>
      </c>
      <c r="H656" s="1" t="s">
        <v>320</v>
      </c>
      <c r="I656" s="1" t="s">
        <v>315</v>
      </c>
      <c r="J656" s="1" t="s">
        <v>91</v>
      </c>
      <c r="K656" s="1">
        <v>8</v>
      </c>
      <c r="L656" s="1">
        <v>3</v>
      </c>
      <c r="M656" s="1">
        <v>1</v>
      </c>
      <c r="N656" s="1">
        <v>1</v>
      </c>
      <c r="O656" s="1">
        <v>0</v>
      </c>
      <c r="P656" s="1">
        <v>0</v>
      </c>
      <c r="Q656" s="1">
        <v>1</v>
      </c>
      <c r="R656" s="1">
        <v>0</v>
      </c>
      <c r="S656" s="1">
        <v>114.3</v>
      </c>
      <c r="T656" s="1">
        <v>1099</v>
      </c>
      <c r="U656" s="1">
        <v>44</v>
      </c>
      <c r="V656" s="1">
        <v>0</v>
      </c>
      <c r="W656" s="1">
        <v>1</v>
      </c>
      <c r="X656" s="1">
        <v>0</v>
      </c>
      <c r="Y656" s="1">
        <v>19150</v>
      </c>
      <c r="Z656" s="1">
        <v>3850</v>
      </c>
      <c r="AA656" s="1">
        <v>26900</v>
      </c>
      <c r="AB656" s="1">
        <v>27750</v>
      </c>
      <c r="AC656" s="1">
        <v>6</v>
      </c>
      <c r="AD656" s="1">
        <v>6</v>
      </c>
      <c r="AE656" s="1">
        <v>1</v>
      </c>
      <c r="AF656" s="1">
        <v>0</v>
      </c>
      <c r="AG656" s="1">
        <v>4</v>
      </c>
      <c r="AH656" s="1">
        <v>0</v>
      </c>
      <c r="AI656" s="30" t="str">
        <f>VLOOKUP(A656,General!B:AT,19,FALSE)</f>
        <v>Astralis</v>
      </c>
      <c r="AJ656" s="1">
        <f>IF(VLOOKUP(A656,General!B:AT,11,FALSE)=E656,1,0)</f>
        <v>0</v>
      </c>
      <c r="AK656" s="1">
        <f t="shared" si="62"/>
        <v>0</v>
      </c>
      <c r="AL656" s="1">
        <f t="shared" si="63"/>
        <v>0</v>
      </c>
      <c r="AM656" s="1">
        <f t="shared" si="64"/>
        <v>-7750</v>
      </c>
      <c r="AN656" s="1">
        <f t="shared" si="65"/>
        <v>-23900</v>
      </c>
      <c r="AO656" s="1">
        <f t="shared" si="60"/>
        <v>1</v>
      </c>
      <c r="AP656" s="1">
        <f t="shared" si="61"/>
        <v>0</v>
      </c>
      <c r="AQ656" s="1">
        <f>IF(IF(Y656&gt;AA656,VLOOKUP(A656,General!B:AT,11,FALSE),VLOOKUP(A656,General!B:AT,12,FALSE))=AI656,1,0)</f>
        <v>1</v>
      </c>
      <c r="AR656" s="1">
        <f>IF(VLOOKUP(A656,General!B:AT,11,FALSE)=E656,Y656-AA656,AA656-Y656)</f>
        <v>7750</v>
      </c>
      <c r="AS656" s="1">
        <f>IF(IF(Z656&gt;AB656,VLOOKUP(A656,General!B:AT,11,FALSE),VLOOKUP(A656,General!B:AT,12,FALSE))=AI656,1,0)</f>
        <v>1</v>
      </c>
      <c r="AT656" s="1">
        <f>IF(VLOOKUP(A656,General!B:AT,11,FALSE)=E656,Z656-AB656,AB656-Z656)</f>
        <v>23900</v>
      </c>
    </row>
    <row r="657" spans="1:46" ht="15" customHeight="1" x14ac:dyDescent="0.2">
      <c r="A657" s="1" t="s">
        <v>348</v>
      </c>
      <c r="B657" s="1">
        <v>8</v>
      </c>
      <c r="C657" s="1">
        <v>104473</v>
      </c>
      <c r="D657" s="1">
        <v>64.339904785156307</v>
      </c>
      <c r="E657" s="1" t="s">
        <v>91</v>
      </c>
      <c r="F657" s="1" t="s">
        <v>315</v>
      </c>
      <c r="G657" s="1" t="s">
        <v>316</v>
      </c>
      <c r="H657" s="1" t="s">
        <v>322</v>
      </c>
      <c r="K657" s="1">
        <v>8</v>
      </c>
      <c r="L657" s="1">
        <v>2</v>
      </c>
      <c r="M657" s="1">
        <v>0</v>
      </c>
      <c r="N657" s="1">
        <v>2</v>
      </c>
      <c r="O657" s="1">
        <v>0</v>
      </c>
      <c r="P657" s="1">
        <v>0</v>
      </c>
      <c r="Q657" s="1">
        <v>2</v>
      </c>
      <c r="R657" s="1">
        <v>0</v>
      </c>
      <c r="S657" s="1">
        <v>129.19999999999999</v>
      </c>
      <c r="T657" s="1">
        <v>1215</v>
      </c>
      <c r="U657" s="1">
        <v>77</v>
      </c>
      <c r="V657" s="1">
        <v>0</v>
      </c>
      <c r="W657" s="1">
        <v>0</v>
      </c>
      <c r="X657" s="1">
        <v>0</v>
      </c>
      <c r="Y657" s="1">
        <v>27900</v>
      </c>
      <c r="Z657" s="1">
        <v>28250</v>
      </c>
      <c r="AA657" s="1">
        <v>36650</v>
      </c>
      <c r="AB657" s="1">
        <v>25300</v>
      </c>
      <c r="AC657" s="1">
        <v>10</v>
      </c>
      <c r="AD657" s="1">
        <v>8</v>
      </c>
      <c r="AE657" s="1">
        <v>3</v>
      </c>
      <c r="AF657" s="1">
        <v>0</v>
      </c>
      <c r="AG657" s="1">
        <v>0</v>
      </c>
      <c r="AH657" s="1">
        <v>0</v>
      </c>
      <c r="AI657" s="30" t="str">
        <f>VLOOKUP(A657,General!B:AT,19,FALSE)</f>
        <v>Astralis</v>
      </c>
      <c r="AJ657" s="1">
        <f>IF(VLOOKUP(A657,General!B:AT,11,FALSE)=E657,1,0)</f>
        <v>1</v>
      </c>
      <c r="AK657" s="1">
        <f t="shared" si="62"/>
        <v>0</v>
      </c>
      <c r="AL657" s="1">
        <f t="shared" si="63"/>
        <v>1</v>
      </c>
      <c r="AM657" s="1">
        <f t="shared" si="64"/>
        <v>-8750</v>
      </c>
      <c r="AN657" s="1">
        <f t="shared" si="65"/>
        <v>2950</v>
      </c>
      <c r="AO657" s="1">
        <f t="shared" si="60"/>
        <v>0</v>
      </c>
      <c r="AP657" s="1">
        <f t="shared" si="61"/>
        <v>1</v>
      </c>
      <c r="AQ657" s="1">
        <f>IF(IF(Y657&gt;AA657,VLOOKUP(A657,General!B:AT,11,FALSE),VLOOKUP(A657,General!B:AT,12,FALSE))=AI657,1,0)</f>
        <v>1</v>
      </c>
      <c r="AR657" s="1">
        <f>IF(VLOOKUP(A657,General!B:AT,11,FALSE)=E657,Y657-AA657,AA657-Y657)</f>
        <v>-8750</v>
      </c>
      <c r="AS657" s="1">
        <f>IF(IF(Z657&gt;AB657,VLOOKUP(A657,General!B:AT,11,FALSE),VLOOKUP(A657,General!B:AT,12,FALSE))=AI657,1,0)</f>
        <v>0</v>
      </c>
      <c r="AT657" s="1">
        <f>IF(VLOOKUP(A657,General!B:AT,11,FALSE)=E657,Z657-AB657,AB657-Z657)</f>
        <v>2950</v>
      </c>
    </row>
    <row r="658" spans="1:46" ht="15" customHeight="1" x14ac:dyDescent="0.2">
      <c r="A658" s="1" t="s">
        <v>348</v>
      </c>
      <c r="B658" s="1">
        <v>9</v>
      </c>
      <c r="C658" s="1">
        <v>112717</v>
      </c>
      <c r="D658" s="1">
        <v>72.751159667968807</v>
      </c>
      <c r="E658" s="1" t="s">
        <v>59</v>
      </c>
      <c r="F658" s="1" t="s">
        <v>319</v>
      </c>
      <c r="G658" s="1" t="s">
        <v>324</v>
      </c>
      <c r="H658" s="1" t="s">
        <v>322</v>
      </c>
      <c r="K658" s="1">
        <v>7</v>
      </c>
      <c r="L658" s="1">
        <v>3</v>
      </c>
      <c r="M658" s="1">
        <v>2</v>
      </c>
      <c r="N658" s="1">
        <v>0</v>
      </c>
      <c r="O658" s="1">
        <v>0</v>
      </c>
      <c r="P658" s="1">
        <v>0</v>
      </c>
      <c r="Q658" s="1">
        <v>1</v>
      </c>
      <c r="R658" s="1">
        <v>0</v>
      </c>
      <c r="S658" s="1">
        <v>130.80000000000001</v>
      </c>
      <c r="T658" s="1">
        <v>1204</v>
      </c>
      <c r="U658" s="1">
        <v>104</v>
      </c>
      <c r="V658" s="1">
        <v>0</v>
      </c>
      <c r="W658" s="1">
        <v>0</v>
      </c>
      <c r="X658" s="1">
        <v>0</v>
      </c>
      <c r="Y658" s="1">
        <v>17800</v>
      </c>
      <c r="Z658" s="1">
        <v>29500</v>
      </c>
      <c r="AA658" s="1">
        <v>28150</v>
      </c>
      <c r="AB658" s="1">
        <v>25000</v>
      </c>
      <c r="AC658" s="1">
        <v>6</v>
      </c>
      <c r="AD658" s="1">
        <v>6</v>
      </c>
      <c r="AE658" s="1">
        <v>4</v>
      </c>
      <c r="AF658" s="1">
        <v>0</v>
      </c>
      <c r="AG658" s="1">
        <v>5</v>
      </c>
      <c r="AH658" s="1">
        <v>1</v>
      </c>
      <c r="AI658" s="30" t="str">
        <f>VLOOKUP(A658,General!B:AT,19,FALSE)</f>
        <v>Astralis</v>
      </c>
      <c r="AJ658" s="1">
        <f>IF(VLOOKUP(A658,General!B:AT,11,FALSE)=E658,1,0)</f>
        <v>0</v>
      </c>
      <c r="AK658" s="1">
        <f t="shared" si="62"/>
        <v>0</v>
      </c>
      <c r="AL658" s="1">
        <f t="shared" si="63"/>
        <v>1</v>
      </c>
      <c r="AM658" s="1">
        <f t="shared" si="64"/>
        <v>-10350</v>
      </c>
      <c r="AN658" s="1">
        <f t="shared" si="65"/>
        <v>4500</v>
      </c>
      <c r="AO658" s="1">
        <f t="shared" si="60"/>
        <v>1</v>
      </c>
      <c r="AP658" s="1">
        <f t="shared" si="61"/>
        <v>0</v>
      </c>
      <c r="AQ658" s="1">
        <f>IF(IF(Y658&gt;AA658,VLOOKUP(A658,General!B:AT,11,FALSE),VLOOKUP(A658,General!B:AT,12,FALSE))=AI658,1,0)</f>
        <v>1</v>
      </c>
      <c r="AR658" s="1">
        <f>IF(VLOOKUP(A658,General!B:AT,11,FALSE)=E658,Y658-AA658,AA658-Y658)</f>
        <v>10350</v>
      </c>
      <c r="AS658" s="1">
        <f>IF(IF(Z658&gt;AB658,VLOOKUP(A658,General!B:AT,11,FALSE),VLOOKUP(A658,General!B:AT,12,FALSE))=AI658,1,0)</f>
        <v>0</v>
      </c>
      <c r="AT658" s="1">
        <f>IF(VLOOKUP(A658,General!B:AT,11,FALSE)=E658,Z658-AB658,AB658-Z658)</f>
        <v>-4500</v>
      </c>
    </row>
    <row r="659" spans="1:46" ht="15" customHeight="1" x14ac:dyDescent="0.2">
      <c r="A659" s="1" t="s">
        <v>348</v>
      </c>
      <c r="B659" s="1">
        <v>10</v>
      </c>
      <c r="C659" s="1">
        <v>122035</v>
      </c>
      <c r="D659" s="1">
        <v>116.3017578125</v>
      </c>
      <c r="E659" s="1" t="s">
        <v>59</v>
      </c>
      <c r="F659" s="1" t="s">
        <v>319</v>
      </c>
      <c r="G659" s="1" t="s">
        <v>324</v>
      </c>
      <c r="H659" s="1" t="s">
        <v>320</v>
      </c>
      <c r="I659" s="1" t="s">
        <v>315</v>
      </c>
      <c r="J659" s="1" t="s">
        <v>91</v>
      </c>
      <c r="K659" s="1">
        <v>5</v>
      </c>
      <c r="L659" s="1">
        <v>3</v>
      </c>
      <c r="M659" s="1">
        <v>1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114.4</v>
      </c>
      <c r="T659" s="1">
        <v>888</v>
      </c>
      <c r="U659" s="1">
        <v>74</v>
      </c>
      <c r="V659" s="1">
        <v>1</v>
      </c>
      <c r="W659" s="1">
        <v>1</v>
      </c>
      <c r="X659" s="1">
        <v>0</v>
      </c>
      <c r="Y659" s="1">
        <v>9150</v>
      </c>
      <c r="Z659" s="1">
        <v>8950</v>
      </c>
      <c r="AA659" s="1">
        <v>21900</v>
      </c>
      <c r="AB659" s="1">
        <v>25950</v>
      </c>
      <c r="AC659" s="1">
        <v>9</v>
      </c>
      <c r="AD659" s="1">
        <v>7</v>
      </c>
      <c r="AE659" s="1">
        <v>2</v>
      </c>
      <c r="AF659" s="1">
        <v>0</v>
      </c>
      <c r="AG659" s="1">
        <v>3</v>
      </c>
      <c r="AH659" s="1">
        <v>0</v>
      </c>
      <c r="AI659" s="30" t="str">
        <f>VLOOKUP(A659,General!B:AT,19,FALSE)</f>
        <v>Astralis</v>
      </c>
      <c r="AJ659" s="1">
        <f>IF(VLOOKUP(A659,General!B:AT,11,FALSE)=E659,1,0)</f>
        <v>0</v>
      </c>
      <c r="AK659" s="1">
        <f t="shared" si="62"/>
        <v>0</v>
      </c>
      <c r="AL659" s="1">
        <f t="shared" si="63"/>
        <v>0</v>
      </c>
      <c r="AM659" s="1">
        <f t="shared" si="64"/>
        <v>-12750</v>
      </c>
      <c r="AN659" s="1">
        <f t="shared" si="65"/>
        <v>-17000</v>
      </c>
      <c r="AO659" s="1">
        <f t="shared" si="60"/>
        <v>1</v>
      </c>
      <c r="AP659" s="1">
        <f t="shared" si="61"/>
        <v>0</v>
      </c>
      <c r="AQ659" s="1">
        <f>IF(IF(Y659&gt;AA659,VLOOKUP(A659,General!B:AT,11,FALSE),VLOOKUP(A659,General!B:AT,12,FALSE))=AI659,1,0)</f>
        <v>1</v>
      </c>
      <c r="AR659" s="1">
        <f>IF(VLOOKUP(A659,General!B:AT,11,FALSE)=E659,Y659-AA659,AA659-Y659)</f>
        <v>12750</v>
      </c>
      <c r="AS659" s="1">
        <f>IF(IF(Z659&gt;AB659,VLOOKUP(A659,General!B:AT,11,FALSE),VLOOKUP(A659,General!B:AT,12,FALSE))=AI659,1,0)</f>
        <v>1</v>
      </c>
      <c r="AT659" s="1">
        <f>IF(VLOOKUP(A659,General!B:AT,11,FALSE)=E659,Z659-AB659,AB659-Z659)</f>
        <v>17000</v>
      </c>
    </row>
    <row r="660" spans="1:46" ht="15" customHeight="1" x14ac:dyDescent="0.2">
      <c r="A660" s="1" t="s">
        <v>348</v>
      </c>
      <c r="B660" s="1">
        <v>11</v>
      </c>
      <c r="C660" s="1">
        <v>136923</v>
      </c>
      <c r="D660" s="1">
        <v>249.848388671875</v>
      </c>
      <c r="E660" s="1" t="s">
        <v>59</v>
      </c>
      <c r="F660" s="1" t="s">
        <v>319</v>
      </c>
      <c r="G660" s="1" t="s">
        <v>324</v>
      </c>
      <c r="H660" s="1" t="s">
        <v>320</v>
      </c>
      <c r="I660" s="1" t="s">
        <v>315</v>
      </c>
      <c r="J660" s="1" t="s">
        <v>91</v>
      </c>
      <c r="K660" s="1">
        <v>6</v>
      </c>
      <c r="L660" s="1">
        <v>3</v>
      </c>
      <c r="M660" s="1">
        <v>0</v>
      </c>
      <c r="N660" s="1">
        <v>1</v>
      </c>
      <c r="O660" s="1">
        <v>0</v>
      </c>
      <c r="P660" s="1">
        <v>0</v>
      </c>
      <c r="Q660" s="1">
        <v>1</v>
      </c>
      <c r="R660" s="1">
        <v>0</v>
      </c>
      <c r="S660" s="1">
        <v>110</v>
      </c>
      <c r="T660" s="1">
        <v>959</v>
      </c>
      <c r="U660" s="1">
        <v>122</v>
      </c>
      <c r="V660" s="1">
        <v>1</v>
      </c>
      <c r="W660" s="1">
        <v>1</v>
      </c>
      <c r="X660" s="1">
        <v>0</v>
      </c>
      <c r="Y660" s="1">
        <v>9800</v>
      </c>
      <c r="Z660" s="1">
        <v>2800</v>
      </c>
      <c r="AA660" s="1">
        <v>29600</v>
      </c>
      <c r="AB660" s="1">
        <v>26150</v>
      </c>
      <c r="AC660" s="1">
        <v>6</v>
      </c>
      <c r="AD660" s="1">
        <v>4</v>
      </c>
      <c r="AE660" s="1">
        <v>0</v>
      </c>
      <c r="AF660" s="1">
        <v>0</v>
      </c>
      <c r="AG660" s="1">
        <v>5</v>
      </c>
      <c r="AH660" s="1">
        <v>0</v>
      </c>
      <c r="AI660" s="30" t="str">
        <f>VLOOKUP(A660,General!B:AT,19,FALSE)</f>
        <v>Astralis</v>
      </c>
      <c r="AJ660" s="1">
        <f>IF(VLOOKUP(A660,General!B:AT,11,FALSE)=E660,1,0)</f>
        <v>0</v>
      </c>
      <c r="AK660" s="1">
        <f t="shared" si="62"/>
        <v>0</v>
      </c>
      <c r="AL660" s="1">
        <f t="shared" si="63"/>
        <v>0</v>
      </c>
      <c r="AM660" s="1">
        <f t="shared" si="64"/>
        <v>-19800</v>
      </c>
      <c r="AN660" s="1">
        <f t="shared" si="65"/>
        <v>-23350</v>
      </c>
      <c r="AO660" s="1">
        <f t="shared" si="60"/>
        <v>1</v>
      </c>
      <c r="AP660" s="1">
        <f t="shared" si="61"/>
        <v>0</v>
      </c>
      <c r="AQ660" s="1">
        <f>IF(IF(Y660&gt;AA660,VLOOKUP(A660,General!B:AT,11,FALSE),VLOOKUP(A660,General!B:AT,12,FALSE))=AI660,1,0)</f>
        <v>1</v>
      </c>
      <c r="AR660" s="1">
        <f>IF(VLOOKUP(A660,General!B:AT,11,FALSE)=E660,Y660-AA660,AA660-Y660)</f>
        <v>19800</v>
      </c>
      <c r="AS660" s="1">
        <f>IF(IF(Z660&gt;AB660,VLOOKUP(A660,General!B:AT,11,FALSE),VLOOKUP(A660,General!B:AT,12,FALSE))=AI660,1,0)</f>
        <v>1</v>
      </c>
      <c r="AT660" s="1">
        <f>IF(VLOOKUP(A660,General!B:AT,11,FALSE)=E660,Z660-AB660,AB660-Z660)</f>
        <v>23350</v>
      </c>
    </row>
    <row r="661" spans="1:46" ht="15" customHeight="1" x14ac:dyDescent="0.2">
      <c r="A661" s="1" t="s">
        <v>348</v>
      </c>
      <c r="B661" s="1">
        <v>12</v>
      </c>
      <c r="C661" s="1">
        <v>168876</v>
      </c>
      <c r="D661" s="1">
        <v>101.826538085938</v>
      </c>
      <c r="E661" s="1" t="s">
        <v>59</v>
      </c>
      <c r="F661" s="1" t="s">
        <v>319</v>
      </c>
      <c r="G661" s="1" t="s">
        <v>324</v>
      </c>
      <c r="H661" s="1" t="s">
        <v>322</v>
      </c>
      <c r="K661" s="1">
        <v>5</v>
      </c>
      <c r="L661" s="1">
        <v>3</v>
      </c>
      <c r="M661" s="1">
        <v>1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81.599999999999994</v>
      </c>
      <c r="T661" s="1">
        <v>744</v>
      </c>
      <c r="U661" s="1">
        <v>72</v>
      </c>
      <c r="V661" s="1">
        <v>0</v>
      </c>
      <c r="W661" s="1">
        <v>0</v>
      </c>
      <c r="X661" s="1">
        <v>0</v>
      </c>
      <c r="Y661" s="1">
        <v>21000</v>
      </c>
      <c r="Z661" s="1">
        <v>21250</v>
      </c>
      <c r="AA661" s="1">
        <v>41800</v>
      </c>
      <c r="AB661" s="1">
        <v>27350</v>
      </c>
      <c r="AC661" s="1">
        <v>8</v>
      </c>
      <c r="AD661" s="1">
        <v>7</v>
      </c>
      <c r="AE661" s="1">
        <v>1</v>
      </c>
      <c r="AF661" s="1">
        <v>0</v>
      </c>
      <c r="AG661" s="1">
        <v>3</v>
      </c>
      <c r="AH661" s="1">
        <v>1</v>
      </c>
      <c r="AI661" s="30" t="str">
        <f>VLOOKUP(A661,General!B:AT,19,FALSE)</f>
        <v>Astralis</v>
      </c>
      <c r="AJ661" s="1">
        <f>IF(VLOOKUP(A661,General!B:AT,11,FALSE)=E661,1,0)</f>
        <v>0</v>
      </c>
      <c r="AK661" s="1">
        <f t="shared" si="62"/>
        <v>0</v>
      </c>
      <c r="AL661" s="1">
        <f t="shared" si="63"/>
        <v>0</v>
      </c>
      <c r="AM661" s="1">
        <f t="shared" si="64"/>
        <v>-20800</v>
      </c>
      <c r="AN661" s="1">
        <f t="shared" si="65"/>
        <v>-6100</v>
      </c>
      <c r="AO661" s="1">
        <f t="shared" si="60"/>
        <v>1</v>
      </c>
      <c r="AP661" s="1">
        <f t="shared" si="61"/>
        <v>0</v>
      </c>
      <c r="AQ661" s="1">
        <f>IF(IF(Y661&gt;AA661,VLOOKUP(A661,General!B:AT,11,FALSE),VLOOKUP(A661,General!B:AT,12,FALSE))=AI661,1,0)</f>
        <v>1</v>
      </c>
      <c r="AR661" s="1">
        <f>IF(VLOOKUP(A661,General!B:AT,11,FALSE)=E661,Y661-AA661,AA661-Y661)</f>
        <v>20800</v>
      </c>
      <c r="AS661" s="1">
        <f>IF(IF(Z661&gt;AB661,VLOOKUP(A661,General!B:AT,11,FALSE),VLOOKUP(A661,General!B:AT,12,FALSE))=AI661,1,0)</f>
        <v>1</v>
      </c>
      <c r="AT661" s="1">
        <f>IF(VLOOKUP(A661,General!B:AT,11,FALSE)=E661,Z661-AB661,AB661-Z661)</f>
        <v>6100</v>
      </c>
    </row>
    <row r="662" spans="1:46" ht="15" customHeight="1" x14ac:dyDescent="0.2">
      <c r="A662" s="1" t="s">
        <v>348</v>
      </c>
      <c r="B662" s="1">
        <v>13</v>
      </c>
      <c r="C662" s="1">
        <v>181910</v>
      </c>
      <c r="D662" s="1">
        <v>116.3408203125</v>
      </c>
      <c r="E662" s="1" t="s">
        <v>59</v>
      </c>
      <c r="F662" s="1" t="s">
        <v>319</v>
      </c>
      <c r="G662" s="1" t="s">
        <v>324</v>
      </c>
      <c r="H662" s="1" t="s">
        <v>318</v>
      </c>
      <c r="I662" s="1" t="s">
        <v>315</v>
      </c>
      <c r="J662" s="1" t="s">
        <v>91</v>
      </c>
      <c r="K662" s="1">
        <v>6</v>
      </c>
      <c r="L662" s="1">
        <v>2</v>
      </c>
      <c r="M662" s="1">
        <v>2</v>
      </c>
      <c r="N662" s="1">
        <v>0</v>
      </c>
      <c r="O662" s="1">
        <v>0</v>
      </c>
      <c r="P662" s="1">
        <v>0</v>
      </c>
      <c r="Q662" s="1">
        <v>1</v>
      </c>
      <c r="R662" s="1">
        <v>0</v>
      </c>
      <c r="S662" s="1">
        <v>127.6</v>
      </c>
      <c r="T662" s="1">
        <v>1122</v>
      </c>
      <c r="U662" s="1">
        <v>141</v>
      </c>
      <c r="V662" s="1">
        <v>0</v>
      </c>
      <c r="W662" s="1">
        <v>0</v>
      </c>
      <c r="X662" s="1">
        <v>0</v>
      </c>
      <c r="Y662" s="1">
        <v>15050</v>
      </c>
      <c r="Z662" s="1">
        <v>11500</v>
      </c>
      <c r="AA662" s="1">
        <v>46700</v>
      </c>
      <c r="AB662" s="1">
        <v>27950</v>
      </c>
      <c r="AC662" s="1">
        <v>10</v>
      </c>
      <c r="AD662" s="1">
        <v>8</v>
      </c>
      <c r="AE662" s="1">
        <v>4</v>
      </c>
      <c r="AF662" s="1">
        <v>0</v>
      </c>
      <c r="AG662" s="1">
        <v>3</v>
      </c>
      <c r="AH662" s="1">
        <v>1</v>
      </c>
      <c r="AI662" s="30" t="str">
        <f>VLOOKUP(A662,General!B:AT,19,FALSE)</f>
        <v>Astralis</v>
      </c>
      <c r="AJ662" s="1">
        <f>IF(VLOOKUP(A662,General!B:AT,11,FALSE)=E662,1,0)</f>
        <v>0</v>
      </c>
      <c r="AK662" s="1">
        <f t="shared" si="62"/>
        <v>0</v>
      </c>
      <c r="AL662" s="1">
        <f t="shared" si="63"/>
        <v>0</v>
      </c>
      <c r="AM662" s="1">
        <f t="shared" si="64"/>
        <v>-31650</v>
      </c>
      <c r="AN662" s="1">
        <f t="shared" si="65"/>
        <v>-16450</v>
      </c>
      <c r="AO662" s="1">
        <f t="shared" si="60"/>
        <v>1</v>
      </c>
      <c r="AP662" s="1">
        <f t="shared" si="61"/>
        <v>0</v>
      </c>
      <c r="AQ662" s="1">
        <f>IF(IF(Y662&gt;AA662,VLOOKUP(A662,General!B:AT,11,FALSE),VLOOKUP(A662,General!B:AT,12,FALSE))=AI662,1,0)</f>
        <v>1</v>
      </c>
      <c r="AR662" s="1">
        <f>IF(VLOOKUP(A662,General!B:AT,11,FALSE)=E662,Y662-AA662,AA662-Y662)</f>
        <v>31650</v>
      </c>
      <c r="AS662" s="1">
        <f>IF(IF(Z662&gt;AB662,VLOOKUP(A662,General!B:AT,11,FALSE),VLOOKUP(A662,General!B:AT,12,FALSE))=AI662,1,0)</f>
        <v>1</v>
      </c>
      <c r="AT662" s="1">
        <f>IF(VLOOKUP(A662,General!B:AT,11,FALSE)=E662,Z662-AB662,AB662-Z662)</f>
        <v>16450</v>
      </c>
    </row>
    <row r="663" spans="1:46" ht="15" customHeight="1" x14ac:dyDescent="0.2">
      <c r="A663" s="1" t="s">
        <v>348</v>
      </c>
      <c r="B663" s="1">
        <v>14</v>
      </c>
      <c r="C663" s="1">
        <v>196804</v>
      </c>
      <c r="D663" s="1">
        <v>126.755126953125</v>
      </c>
      <c r="E663" s="1" t="s">
        <v>59</v>
      </c>
      <c r="F663" s="1" t="s">
        <v>319</v>
      </c>
      <c r="G663" s="1" t="s">
        <v>324</v>
      </c>
      <c r="H663" s="1" t="s">
        <v>322</v>
      </c>
      <c r="K663" s="1">
        <v>8</v>
      </c>
      <c r="L663" s="1">
        <v>2</v>
      </c>
      <c r="M663" s="1">
        <v>1</v>
      </c>
      <c r="N663" s="1">
        <v>0</v>
      </c>
      <c r="O663" s="1">
        <v>1</v>
      </c>
      <c r="P663" s="1">
        <v>0</v>
      </c>
      <c r="Q663" s="1">
        <v>0</v>
      </c>
      <c r="R663" s="1">
        <v>0</v>
      </c>
      <c r="S663" s="1">
        <v>122.4</v>
      </c>
      <c r="T663" s="1">
        <v>1057</v>
      </c>
      <c r="U663" s="1">
        <v>167</v>
      </c>
      <c r="V663" s="1">
        <v>0</v>
      </c>
      <c r="W663" s="1">
        <v>0</v>
      </c>
      <c r="X663" s="1">
        <v>0</v>
      </c>
      <c r="Y663" s="1">
        <v>18450</v>
      </c>
      <c r="Z663" s="1">
        <v>18800</v>
      </c>
      <c r="AA663" s="1">
        <v>59500</v>
      </c>
      <c r="AB663" s="1">
        <v>28050</v>
      </c>
      <c r="AC663" s="1">
        <v>13</v>
      </c>
      <c r="AD663" s="1">
        <v>8</v>
      </c>
      <c r="AE663" s="1">
        <v>2</v>
      </c>
      <c r="AF663" s="1">
        <v>0</v>
      </c>
      <c r="AG663" s="1">
        <v>2</v>
      </c>
      <c r="AH663" s="1">
        <v>0</v>
      </c>
      <c r="AI663" s="30" t="str">
        <f>VLOOKUP(A663,General!B:AT,19,FALSE)</f>
        <v>Astralis</v>
      </c>
      <c r="AJ663" s="1">
        <f>IF(VLOOKUP(A663,General!B:AT,11,FALSE)=E663,1,0)</f>
        <v>0</v>
      </c>
      <c r="AK663" s="1">
        <f t="shared" si="62"/>
        <v>0</v>
      </c>
      <c r="AL663" s="1">
        <f t="shared" si="63"/>
        <v>0</v>
      </c>
      <c r="AM663" s="1">
        <f t="shared" si="64"/>
        <v>-41050</v>
      </c>
      <c r="AN663" s="1">
        <f t="shared" si="65"/>
        <v>-9250</v>
      </c>
      <c r="AO663" s="1">
        <f t="shared" si="60"/>
        <v>1</v>
      </c>
      <c r="AP663" s="1">
        <f t="shared" si="61"/>
        <v>0</v>
      </c>
      <c r="AQ663" s="1">
        <f>IF(IF(Y663&gt;AA663,VLOOKUP(A663,General!B:AT,11,FALSE),VLOOKUP(A663,General!B:AT,12,FALSE))=AI663,1,0)</f>
        <v>1</v>
      </c>
      <c r="AR663" s="1">
        <f>IF(VLOOKUP(A663,General!B:AT,11,FALSE)=E663,Y663-AA663,AA663-Y663)</f>
        <v>41050</v>
      </c>
      <c r="AS663" s="1">
        <f>IF(IF(Z663&gt;AB663,VLOOKUP(A663,General!B:AT,11,FALSE),VLOOKUP(A663,General!B:AT,12,FALSE))=AI663,1,0)</f>
        <v>1</v>
      </c>
      <c r="AT663" s="1">
        <f>IF(VLOOKUP(A663,General!B:AT,11,FALSE)=E663,Z663-AB663,AB663-Z663)</f>
        <v>9250</v>
      </c>
    </row>
    <row r="664" spans="1:46" ht="15" customHeight="1" x14ac:dyDescent="0.2">
      <c r="A664" s="1" t="s">
        <v>348</v>
      </c>
      <c r="B664" s="1">
        <v>15</v>
      </c>
      <c r="C664" s="1">
        <v>213031</v>
      </c>
      <c r="D664" s="1">
        <v>204.10693359375</v>
      </c>
      <c r="E664" s="1" t="s">
        <v>59</v>
      </c>
      <c r="F664" s="1" t="s">
        <v>319</v>
      </c>
      <c r="G664" s="1" t="s">
        <v>324</v>
      </c>
      <c r="H664" s="1" t="s">
        <v>322</v>
      </c>
      <c r="K664" s="1">
        <v>8</v>
      </c>
      <c r="L664" s="1">
        <v>2</v>
      </c>
      <c r="M664" s="1">
        <v>3</v>
      </c>
      <c r="N664" s="1">
        <v>0</v>
      </c>
      <c r="O664" s="1">
        <v>0</v>
      </c>
      <c r="P664" s="1">
        <v>0</v>
      </c>
      <c r="Q664" s="1">
        <v>3</v>
      </c>
      <c r="R664" s="1">
        <v>0</v>
      </c>
      <c r="S664" s="1">
        <v>108.7</v>
      </c>
      <c r="T664" s="1">
        <v>1009</v>
      </c>
      <c r="U664" s="1">
        <v>78</v>
      </c>
      <c r="V664" s="1">
        <v>0</v>
      </c>
      <c r="W664" s="1">
        <v>0</v>
      </c>
      <c r="X664" s="1">
        <v>0</v>
      </c>
      <c r="Y664" s="1">
        <v>18950</v>
      </c>
      <c r="Z664" s="1">
        <v>19450</v>
      </c>
      <c r="AA664" s="1">
        <v>67300</v>
      </c>
      <c r="AB664" s="1">
        <v>28450</v>
      </c>
      <c r="AC664" s="1">
        <v>6</v>
      </c>
      <c r="AD664" s="1">
        <v>7</v>
      </c>
      <c r="AE664" s="1">
        <v>1</v>
      </c>
      <c r="AF664" s="1">
        <v>0</v>
      </c>
      <c r="AG664" s="1">
        <v>1</v>
      </c>
      <c r="AH664" s="1">
        <v>1</v>
      </c>
      <c r="AI664" s="30" t="str">
        <f>VLOOKUP(A664,General!B:AT,19,FALSE)</f>
        <v>Astralis</v>
      </c>
      <c r="AJ664" s="1">
        <f>IF(VLOOKUP(A664,General!B:AT,11,FALSE)=E664,1,0)</f>
        <v>0</v>
      </c>
      <c r="AK664" s="1">
        <f t="shared" si="62"/>
        <v>0</v>
      </c>
      <c r="AL664" s="1">
        <f t="shared" si="63"/>
        <v>0</v>
      </c>
      <c r="AM664" s="1">
        <f t="shared" si="64"/>
        <v>-48350</v>
      </c>
      <c r="AN664" s="1">
        <f t="shared" si="65"/>
        <v>-9000</v>
      </c>
      <c r="AO664" s="1">
        <f t="shared" si="60"/>
        <v>1</v>
      </c>
      <c r="AP664" s="1">
        <f t="shared" si="61"/>
        <v>0</v>
      </c>
      <c r="AQ664" s="1">
        <f>IF(IF(Y664&gt;AA664,VLOOKUP(A664,General!B:AT,11,FALSE),VLOOKUP(A664,General!B:AT,12,FALSE))=AI664,1,0)</f>
        <v>1</v>
      </c>
      <c r="AR664" s="1">
        <f>IF(VLOOKUP(A664,General!B:AT,11,FALSE)=E664,Y664-AA664,AA664-Y664)</f>
        <v>48350</v>
      </c>
      <c r="AS664" s="1">
        <f>IF(IF(Z664&gt;AB664,VLOOKUP(A664,General!B:AT,11,FALSE),VLOOKUP(A664,General!B:AT,12,FALSE))=AI664,1,0)</f>
        <v>1</v>
      </c>
      <c r="AT664" s="1">
        <f>IF(VLOOKUP(A664,General!B:AT,11,FALSE)=E664,Z664-AB664,AB664-Z664)</f>
        <v>9000</v>
      </c>
    </row>
    <row r="665" spans="1:46" x14ac:dyDescent="0.2">
      <c r="A665" s="1" t="s">
        <v>348</v>
      </c>
      <c r="B665" s="1">
        <v>16</v>
      </c>
      <c r="C665" s="1">
        <v>239141</v>
      </c>
      <c r="D665" s="1">
        <v>107.522827148438</v>
      </c>
      <c r="E665" s="1" t="s">
        <v>59</v>
      </c>
      <c r="F665" s="1" t="s">
        <v>315</v>
      </c>
      <c r="G665" s="1" t="s">
        <v>316</v>
      </c>
      <c r="H665" s="1" t="s">
        <v>317</v>
      </c>
      <c r="K665" s="1">
        <v>7</v>
      </c>
      <c r="L665" s="1">
        <v>3</v>
      </c>
      <c r="M665" s="1">
        <v>2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99.6</v>
      </c>
      <c r="T665" s="1">
        <v>858</v>
      </c>
      <c r="U665" s="1">
        <v>138</v>
      </c>
      <c r="V665" s="1">
        <v>0</v>
      </c>
      <c r="W665" s="1">
        <v>0</v>
      </c>
      <c r="X665" s="1">
        <v>0</v>
      </c>
      <c r="Y665" s="1">
        <v>4000</v>
      </c>
      <c r="Z665" s="1">
        <v>4250</v>
      </c>
      <c r="AA665" s="1">
        <v>4000</v>
      </c>
      <c r="AB665" s="1">
        <v>4350</v>
      </c>
      <c r="AC665" s="1">
        <v>0</v>
      </c>
      <c r="AD665" s="1">
        <v>0</v>
      </c>
      <c r="AE665" s="1">
        <v>0</v>
      </c>
      <c r="AF665" s="1">
        <v>2</v>
      </c>
      <c r="AG665" s="1">
        <v>0</v>
      </c>
      <c r="AH665" s="1">
        <v>0</v>
      </c>
      <c r="AI665" s="30" t="str">
        <f>VLOOKUP(A665,General!B:AT,19,FALSE)</f>
        <v>Astralis</v>
      </c>
      <c r="AJ665" s="1">
        <f>IF(VLOOKUP(A665,General!B:AT,11,FALSE)=E665,1,0)</f>
        <v>0</v>
      </c>
      <c r="AK665" s="1">
        <f t="shared" si="62"/>
        <v>0</v>
      </c>
      <c r="AL665" s="1">
        <f t="shared" si="63"/>
        <v>0</v>
      </c>
      <c r="AM665" s="1">
        <f t="shared" si="64"/>
        <v>0</v>
      </c>
      <c r="AN665" s="1">
        <f t="shared" si="65"/>
        <v>-100</v>
      </c>
      <c r="AO665" s="1">
        <f t="shared" si="60"/>
        <v>1</v>
      </c>
      <c r="AP665" s="1">
        <f t="shared" si="61"/>
        <v>1</v>
      </c>
      <c r="AQ665" s="1">
        <f>IF(IF(Y665&gt;AA665,VLOOKUP(A665,General!B:AT,11,FALSE),VLOOKUP(A665,General!B:AT,12,FALSE))=AI665,1,0)</f>
        <v>1</v>
      </c>
      <c r="AR665" s="1">
        <f>IF(VLOOKUP(A665,General!B:AT,11,FALSE)=E665,Y665-AA665,AA665-Y665)</f>
        <v>0</v>
      </c>
      <c r="AS665" s="1">
        <f>IF(IF(Z665&gt;AB665,VLOOKUP(A665,General!B:AT,11,FALSE),VLOOKUP(A665,General!B:AT,12,FALSE))=AI665,1,0)</f>
        <v>1</v>
      </c>
      <c r="AT665" s="1">
        <f>IF(VLOOKUP(A665,General!B:AT,11,FALSE)=E665,Z665-AB665,AB665-Z665)</f>
        <v>100</v>
      </c>
    </row>
    <row r="666" spans="1:46" ht="15" customHeight="1" x14ac:dyDescent="0.2">
      <c r="A666" s="1" t="s">
        <v>348</v>
      </c>
      <c r="B666" s="1">
        <v>17</v>
      </c>
      <c r="C666" s="1">
        <v>252903</v>
      </c>
      <c r="D666" s="1">
        <v>56.0225830078125</v>
      </c>
      <c r="E666" s="1" t="s">
        <v>59</v>
      </c>
      <c r="F666" s="1" t="s">
        <v>315</v>
      </c>
      <c r="G666" s="1" t="s">
        <v>316</v>
      </c>
      <c r="H666" s="1" t="s">
        <v>318</v>
      </c>
      <c r="I666" s="1" t="s">
        <v>315</v>
      </c>
      <c r="J666" s="1" t="s">
        <v>59</v>
      </c>
      <c r="K666" s="1">
        <v>7</v>
      </c>
      <c r="L666" s="1">
        <v>0</v>
      </c>
      <c r="M666" s="1">
        <v>2</v>
      </c>
      <c r="N666" s="1">
        <v>1</v>
      </c>
      <c r="O666" s="1">
        <v>0</v>
      </c>
      <c r="P666" s="1">
        <v>0</v>
      </c>
      <c r="Q666" s="1">
        <v>1</v>
      </c>
      <c r="R666" s="1">
        <v>0</v>
      </c>
      <c r="S666" s="1">
        <v>98.4</v>
      </c>
      <c r="T666" s="1">
        <v>881</v>
      </c>
      <c r="U666" s="1">
        <v>103</v>
      </c>
      <c r="V666" s="1">
        <v>0</v>
      </c>
      <c r="W666" s="1">
        <v>0</v>
      </c>
      <c r="X666" s="1">
        <v>0</v>
      </c>
      <c r="Y666" s="1">
        <v>18400</v>
      </c>
      <c r="Z666" s="1">
        <v>8050</v>
      </c>
      <c r="AA666" s="1">
        <v>8350</v>
      </c>
      <c r="AB666" s="1">
        <v>19050</v>
      </c>
      <c r="AC666" s="1">
        <v>2</v>
      </c>
      <c r="AD666" s="1">
        <v>2</v>
      </c>
      <c r="AE666" s="1">
        <v>1</v>
      </c>
      <c r="AF666" s="1">
        <v>0</v>
      </c>
      <c r="AG666" s="1">
        <v>0</v>
      </c>
      <c r="AH666" s="1">
        <v>1</v>
      </c>
      <c r="AI666" s="30" t="str">
        <f>VLOOKUP(A666,General!B:AT,19,FALSE)</f>
        <v>Astralis</v>
      </c>
      <c r="AJ666" s="1">
        <f>IF(VLOOKUP(A666,General!B:AT,11,FALSE)=E666,1,0)</f>
        <v>0</v>
      </c>
      <c r="AK666" s="1">
        <f t="shared" si="62"/>
        <v>1</v>
      </c>
      <c r="AL666" s="1">
        <f t="shared" si="63"/>
        <v>0</v>
      </c>
      <c r="AM666" s="1">
        <f t="shared" si="64"/>
        <v>10050</v>
      </c>
      <c r="AN666" s="1">
        <f t="shared" si="65"/>
        <v>-11000</v>
      </c>
      <c r="AO666" s="1">
        <f t="shared" si="60"/>
        <v>1</v>
      </c>
      <c r="AP666" s="1">
        <f t="shared" si="61"/>
        <v>1</v>
      </c>
      <c r="AQ666" s="1">
        <f>IF(IF(Y666&gt;AA666,VLOOKUP(A666,General!B:AT,11,FALSE),VLOOKUP(A666,General!B:AT,12,FALSE))=AI666,1,0)</f>
        <v>0</v>
      </c>
      <c r="AR666" s="1">
        <f>IF(VLOOKUP(A666,General!B:AT,11,FALSE)=E666,Y666-AA666,AA666-Y666)</f>
        <v>-10050</v>
      </c>
      <c r="AS666" s="1">
        <f>IF(IF(Z666&gt;AB666,VLOOKUP(A666,General!B:AT,11,FALSE),VLOOKUP(A666,General!B:AT,12,FALSE))=AI666,1,0)</f>
        <v>1</v>
      </c>
      <c r="AT666" s="1">
        <f>IF(VLOOKUP(A666,General!B:AT,11,FALSE)=E666,Z666-AB666,AB666-Z666)</f>
        <v>11000</v>
      </c>
    </row>
    <row r="667" spans="1:46" ht="15" customHeight="1" x14ac:dyDescent="0.2">
      <c r="A667" s="1" t="s">
        <v>348</v>
      </c>
      <c r="B667" s="1">
        <v>18</v>
      </c>
      <c r="C667" s="1">
        <v>260082</v>
      </c>
      <c r="D667" s="1">
        <v>229.34851074218801</v>
      </c>
      <c r="E667" s="1" t="s">
        <v>91</v>
      </c>
      <c r="F667" s="1" t="s">
        <v>319</v>
      </c>
      <c r="G667" s="1" t="s">
        <v>324</v>
      </c>
      <c r="H667" s="1" t="s">
        <v>318</v>
      </c>
      <c r="I667" s="1" t="s">
        <v>315</v>
      </c>
      <c r="J667" s="1" t="s">
        <v>59</v>
      </c>
      <c r="K667" s="1">
        <v>7</v>
      </c>
      <c r="L667" s="1">
        <v>3</v>
      </c>
      <c r="M667" s="1">
        <v>2</v>
      </c>
      <c r="N667" s="1">
        <v>0</v>
      </c>
      <c r="O667" s="1">
        <v>0</v>
      </c>
      <c r="P667" s="1">
        <v>0</v>
      </c>
      <c r="Q667" s="1">
        <v>1</v>
      </c>
      <c r="R667" s="1">
        <v>0</v>
      </c>
      <c r="S667" s="1">
        <v>124.7</v>
      </c>
      <c r="T667" s="1">
        <v>1095</v>
      </c>
      <c r="U667" s="1">
        <v>152</v>
      </c>
      <c r="V667" s="1">
        <v>0</v>
      </c>
      <c r="W667" s="1">
        <v>1</v>
      </c>
      <c r="X667" s="1">
        <v>0</v>
      </c>
      <c r="Y667" s="1">
        <v>19500</v>
      </c>
      <c r="Z667" s="1">
        <v>10250</v>
      </c>
      <c r="AA667" s="1">
        <v>10400</v>
      </c>
      <c r="AB667" s="1">
        <v>23300</v>
      </c>
      <c r="AC667" s="1">
        <v>10</v>
      </c>
      <c r="AD667" s="1">
        <v>6</v>
      </c>
      <c r="AE667" s="1">
        <v>4</v>
      </c>
      <c r="AF667" s="1">
        <v>1</v>
      </c>
      <c r="AG667" s="1">
        <v>1</v>
      </c>
      <c r="AH667" s="1">
        <v>3</v>
      </c>
      <c r="AI667" s="30" t="str">
        <f>VLOOKUP(A667,General!B:AT,19,FALSE)</f>
        <v>Astralis</v>
      </c>
      <c r="AJ667" s="1">
        <f>IF(VLOOKUP(A667,General!B:AT,11,FALSE)=E667,1,0)</f>
        <v>1</v>
      </c>
      <c r="AK667" s="1">
        <f t="shared" si="62"/>
        <v>1</v>
      </c>
      <c r="AL667" s="1">
        <f t="shared" si="63"/>
        <v>0</v>
      </c>
      <c r="AM667" s="1">
        <f t="shared" si="64"/>
        <v>9100</v>
      </c>
      <c r="AN667" s="1">
        <f t="shared" si="65"/>
        <v>-13050</v>
      </c>
      <c r="AO667" s="1">
        <f t="shared" si="60"/>
        <v>0</v>
      </c>
      <c r="AP667" s="1">
        <f t="shared" si="61"/>
        <v>0</v>
      </c>
      <c r="AQ667" s="1">
        <f>IF(IF(Y667&gt;AA667,VLOOKUP(A667,General!B:AT,11,FALSE),VLOOKUP(A667,General!B:AT,12,FALSE))=AI667,1,0)</f>
        <v>0</v>
      </c>
      <c r="AR667" s="1">
        <f>IF(VLOOKUP(A667,General!B:AT,11,FALSE)=E667,Y667-AA667,AA667-Y667)</f>
        <v>9100</v>
      </c>
      <c r="AS667" s="1">
        <f>IF(IF(Z667&gt;AB667,VLOOKUP(A667,General!B:AT,11,FALSE),VLOOKUP(A667,General!B:AT,12,FALSE))=AI667,1,0)</f>
        <v>1</v>
      </c>
      <c r="AT667" s="1">
        <f>IF(VLOOKUP(A667,General!B:AT,11,FALSE)=E667,Z667-AB667,AB667-Z667)</f>
        <v>-13050</v>
      </c>
    </row>
    <row r="668" spans="1:46" ht="15" customHeight="1" x14ac:dyDescent="0.2">
      <c r="A668" s="1" t="s">
        <v>348</v>
      </c>
      <c r="B668" s="1">
        <v>19</v>
      </c>
      <c r="C668" s="1">
        <v>289417</v>
      </c>
      <c r="D668" s="1">
        <v>88.47802734375</v>
      </c>
      <c r="E668" s="1" t="s">
        <v>91</v>
      </c>
      <c r="F668" s="1" t="s">
        <v>319</v>
      </c>
      <c r="G668" s="1" t="s">
        <v>324</v>
      </c>
      <c r="H668" s="1" t="s">
        <v>320</v>
      </c>
      <c r="I668" s="1" t="s">
        <v>319</v>
      </c>
      <c r="J668" s="1" t="s">
        <v>91</v>
      </c>
      <c r="K668" s="1">
        <v>8</v>
      </c>
      <c r="L668" s="1">
        <v>2</v>
      </c>
      <c r="M668" s="1">
        <v>3</v>
      </c>
      <c r="N668" s="1">
        <v>0</v>
      </c>
      <c r="O668" s="1">
        <v>0</v>
      </c>
      <c r="P668" s="1">
        <v>0</v>
      </c>
      <c r="Q668" s="1">
        <v>1</v>
      </c>
      <c r="R668" s="1">
        <v>0</v>
      </c>
      <c r="S668" s="1">
        <v>104.7</v>
      </c>
      <c r="T668" s="1">
        <v>949</v>
      </c>
      <c r="U668" s="1">
        <v>94</v>
      </c>
      <c r="V668" s="1">
        <v>0</v>
      </c>
      <c r="W668" s="1">
        <v>1</v>
      </c>
      <c r="X668" s="1">
        <v>0</v>
      </c>
      <c r="Y668" s="1">
        <v>11450</v>
      </c>
      <c r="Z668" s="1">
        <v>23550</v>
      </c>
      <c r="AA668" s="1">
        <v>18500</v>
      </c>
      <c r="AB668" s="1">
        <v>2350</v>
      </c>
      <c r="AC668" s="1">
        <v>2</v>
      </c>
      <c r="AD668" s="1">
        <v>4</v>
      </c>
      <c r="AE668" s="1">
        <v>4</v>
      </c>
      <c r="AF668" s="1">
        <v>0</v>
      </c>
      <c r="AG668" s="1">
        <v>3</v>
      </c>
      <c r="AH668" s="1">
        <v>0</v>
      </c>
      <c r="AI668" s="30" t="str">
        <f>VLOOKUP(A668,General!B:AT,19,FALSE)</f>
        <v>Astralis</v>
      </c>
      <c r="AJ668" s="1">
        <f>IF(VLOOKUP(A668,General!B:AT,11,FALSE)=E668,1,0)</f>
        <v>1</v>
      </c>
      <c r="AK668" s="1">
        <f t="shared" si="62"/>
        <v>0</v>
      </c>
      <c r="AL668" s="1">
        <f t="shared" si="63"/>
        <v>1</v>
      </c>
      <c r="AM668" s="1">
        <f t="shared" si="64"/>
        <v>-7050</v>
      </c>
      <c r="AN668" s="1">
        <f t="shared" si="65"/>
        <v>21200</v>
      </c>
      <c r="AO668" s="1">
        <f t="shared" si="60"/>
        <v>0</v>
      </c>
      <c r="AP668" s="1">
        <f t="shared" si="61"/>
        <v>0</v>
      </c>
      <c r="AQ668" s="1">
        <f>IF(IF(Y668&gt;AA668,VLOOKUP(A668,General!B:AT,11,FALSE),VLOOKUP(A668,General!B:AT,12,FALSE))=AI668,1,0)</f>
        <v>1</v>
      </c>
      <c r="AR668" s="1">
        <f>IF(VLOOKUP(A668,General!B:AT,11,FALSE)=E668,Y668-AA668,AA668-Y668)</f>
        <v>-7050</v>
      </c>
      <c r="AS668" s="1">
        <f>IF(IF(Z668&gt;AB668,VLOOKUP(A668,General!B:AT,11,FALSE),VLOOKUP(A668,General!B:AT,12,FALSE))=AI668,1,0)</f>
        <v>0</v>
      </c>
      <c r="AT668" s="1">
        <f>IF(VLOOKUP(A668,General!B:AT,11,FALSE)=E668,Z668-AB668,AB668-Z668)</f>
        <v>21200</v>
      </c>
    </row>
    <row r="669" spans="1:46" ht="15" customHeight="1" x14ac:dyDescent="0.2">
      <c r="A669" s="1" t="s">
        <v>348</v>
      </c>
      <c r="B669" s="1">
        <v>20</v>
      </c>
      <c r="C669" s="1">
        <v>300750</v>
      </c>
      <c r="D669" s="1">
        <v>99.119384765625</v>
      </c>
      <c r="E669" s="1" t="s">
        <v>91</v>
      </c>
      <c r="F669" s="1" t="s">
        <v>319</v>
      </c>
      <c r="G669" s="1" t="s">
        <v>324</v>
      </c>
      <c r="H669" s="1" t="s">
        <v>320</v>
      </c>
      <c r="I669" s="1" t="s">
        <v>319</v>
      </c>
      <c r="J669" s="1" t="s">
        <v>91</v>
      </c>
      <c r="K669" s="1">
        <v>7</v>
      </c>
      <c r="L669" s="1">
        <v>1</v>
      </c>
      <c r="M669" s="1">
        <v>3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87.9</v>
      </c>
      <c r="T669" s="1">
        <v>870</v>
      </c>
      <c r="U669" s="1">
        <v>9</v>
      </c>
      <c r="V669" s="1">
        <v>0</v>
      </c>
      <c r="W669" s="1">
        <v>1</v>
      </c>
      <c r="X669" s="1">
        <v>0</v>
      </c>
      <c r="Y669" s="1">
        <v>19600</v>
      </c>
      <c r="Z669" s="1">
        <v>24700</v>
      </c>
      <c r="AA669" s="1">
        <v>24250</v>
      </c>
      <c r="AB669" s="1">
        <v>3500</v>
      </c>
      <c r="AC669" s="1">
        <v>5</v>
      </c>
      <c r="AD669" s="1">
        <v>3</v>
      </c>
      <c r="AE669" s="1">
        <v>6</v>
      </c>
      <c r="AF669" s="1">
        <v>0</v>
      </c>
      <c r="AG669" s="1">
        <v>1</v>
      </c>
      <c r="AH669" s="1">
        <v>0</v>
      </c>
      <c r="AI669" s="30" t="str">
        <f>VLOOKUP(A669,General!B:AT,19,FALSE)</f>
        <v>Astralis</v>
      </c>
      <c r="AJ669" s="1">
        <f>IF(VLOOKUP(A669,General!B:AT,11,FALSE)=E669,1,0)</f>
        <v>1</v>
      </c>
      <c r="AK669" s="1">
        <f t="shared" si="62"/>
        <v>0</v>
      </c>
      <c r="AL669" s="1">
        <f t="shared" si="63"/>
        <v>1</v>
      </c>
      <c r="AM669" s="1">
        <f t="shared" si="64"/>
        <v>-4650</v>
      </c>
      <c r="AN669" s="1">
        <f t="shared" si="65"/>
        <v>21200</v>
      </c>
      <c r="AO669" s="1">
        <f t="shared" si="60"/>
        <v>0</v>
      </c>
      <c r="AP669" s="1">
        <f t="shared" si="61"/>
        <v>0</v>
      </c>
      <c r="AQ669" s="1">
        <f>IF(IF(Y669&gt;AA669,VLOOKUP(A669,General!B:AT,11,FALSE),VLOOKUP(A669,General!B:AT,12,FALSE))=AI669,1,0)</f>
        <v>1</v>
      </c>
      <c r="AR669" s="1">
        <f>IF(VLOOKUP(A669,General!B:AT,11,FALSE)=E669,Y669-AA669,AA669-Y669)</f>
        <v>-4650</v>
      </c>
      <c r="AS669" s="1">
        <f>IF(IF(Z669&gt;AB669,VLOOKUP(A669,General!B:AT,11,FALSE),VLOOKUP(A669,General!B:AT,12,FALSE))=AI669,1,0)</f>
        <v>0</v>
      </c>
      <c r="AT669" s="1">
        <f>IF(VLOOKUP(A669,General!B:AT,11,FALSE)=E669,Z669-AB669,AB669-Z669)</f>
        <v>21200</v>
      </c>
    </row>
    <row r="670" spans="1:46" ht="15" customHeight="1" x14ac:dyDescent="0.2">
      <c r="A670" s="1" t="s">
        <v>348</v>
      </c>
      <c r="B670" s="1">
        <v>21</v>
      </c>
      <c r="C670" s="1">
        <v>313441</v>
      </c>
      <c r="D670" s="1">
        <v>117.5458984375</v>
      </c>
      <c r="E670" s="1" t="s">
        <v>59</v>
      </c>
      <c r="F670" s="1" t="s">
        <v>315</v>
      </c>
      <c r="G670" s="1" t="s">
        <v>321</v>
      </c>
      <c r="H670" s="1" t="s">
        <v>322</v>
      </c>
      <c r="K670" s="1">
        <v>7</v>
      </c>
      <c r="L670" s="1">
        <v>2</v>
      </c>
      <c r="M670" s="1">
        <v>2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104.1</v>
      </c>
      <c r="T670" s="1">
        <v>890</v>
      </c>
      <c r="U670" s="1">
        <v>151</v>
      </c>
      <c r="V670" s="1">
        <v>0</v>
      </c>
      <c r="W670" s="1">
        <v>1</v>
      </c>
      <c r="X670" s="1">
        <v>1</v>
      </c>
      <c r="Y670" s="1">
        <v>28700</v>
      </c>
      <c r="Z670" s="1">
        <v>29850</v>
      </c>
      <c r="AA670" s="1">
        <v>24700</v>
      </c>
      <c r="AB670" s="1">
        <v>28900</v>
      </c>
      <c r="AC670" s="1">
        <v>12</v>
      </c>
      <c r="AD670" s="1">
        <v>8</v>
      </c>
      <c r="AE670" s="1">
        <v>5</v>
      </c>
      <c r="AF670" s="1">
        <v>1</v>
      </c>
      <c r="AG670" s="1">
        <v>3</v>
      </c>
      <c r="AH670" s="1">
        <v>3</v>
      </c>
      <c r="AI670" s="30" t="str">
        <f>VLOOKUP(A670,General!B:AT,19,FALSE)</f>
        <v>Astralis</v>
      </c>
      <c r="AJ670" s="1">
        <f>IF(VLOOKUP(A670,General!B:AT,11,FALSE)=E670,1,0)</f>
        <v>0</v>
      </c>
      <c r="AK670" s="1">
        <f t="shared" si="62"/>
        <v>1</v>
      </c>
      <c r="AL670" s="1">
        <f t="shared" si="63"/>
        <v>1</v>
      </c>
      <c r="AM670" s="1">
        <f t="shared" si="64"/>
        <v>4000</v>
      </c>
      <c r="AN670" s="1">
        <f t="shared" si="65"/>
        <v>950</v>
      </c>
      <c r="AO670" s="1">
        <f t="shared" si="60"/>
        <v>1</v>
      </c>
      <c r="AP670" s="1">
        <f t="shared" si="61"/>
        <v>1</v>
      </c>
      <c r="AQ670" s="1">
        <f>IF(IF(Y670&gt;AA670,VLOOKUP(A670,General!B:AT,11,FALSE),VLOOKUP(A670,General!B:AT,12,FALSE))=AI670,1,0)</f>
        <v>0</v>
      </c>
      <c r="AR670" s="1">
        <f>IF(VLOOKUP(A670,General!B:AT,11,FALSE)=E670,Y670-AA670,AA670-Y670)</f>
        <v>-4000</v>
      </c>
      <c r="AS670" s="1">
        <f>IF(IF(Z670&gt;AB670,VLOOKUP(A670,General!B:AT,11,FALSE),VLOOKUP(A670,General!B:AT,12,FALSE))=AI670,1,0)</f>
        <v>0</v>
      </c>
      <c r="AT670" s="1">
        <f>IF(VLOOKUP(A670,General!B:AT,11,FALSE)=E670,Z670-AB670,AB670-Z670)</f>
        <v>-950</v>
      </c>
    </row>
    <row r="671" spans="1:46" x14ac:dyDescent="0.2">
      <c r="A671" s="1" t="s">
        <v>349</v>
      </c>
      <c r="B671" s="1">
        <v>1</v>
      </c>
      <c r="C671" s="1">
        <v>1803</v>
      </c>
      <c r="D671" s="1">
        <v>83.758171081542997</v>
      </c>
      <c r="E671" s="1" t="s">
        <v>59</v>
      </c>
      <c r="F671" s="1" t="s">
        <v>315</v>
      </c>
      <c r="G671" s="1" t="s">
        <v>316</v>
      </c>
      <c r="H671" s="1" t="s">
        <v>317</v>
      </c>
      <c r="K671" s="1">
        <v>6</v>
      </c>
      <c r="L671" s="1">
        <v>3</v>
      </c>
      <c r="M671" s="1">
        <v>0</v>
      </c>
      <c r="N671" s="1">
        <v>1</v>
      </c>
      <c r="O671" s="1">
        <v>0</v>
      </c>
      <c r="P671" s="1">
        <v>0</v>
      </c>
      <c r="Q671" s="1">
        <v>0</v>
      </c>
      <c r="R671" s="1">
        <v>0</v>
      </c>
      <c r="S671" s="1">
        <v>105.4</v>
      </c>
      <c r="T671" s="1">
        <v>961</v>
      </c>
      <c r="U671" s="1">
        <v>93</v>
      </c>
      <c r="V671" s="1">
        <v>0</v>
      </c>
      <c r="W671" s="1">
        <v>0</v>
      </c>
      <c r="X671" s="1">
        <v>0</v>
      </c>
      <c r="Y671" s="1">
        <v>4000</v>
      </c>
      <c r="Z671" s="1">
        <v>4550</v>
      </c>
      <c r="AA671" s="1">
        <v>4000</v>
      </c>
      <c r="AB671" s="1">
        <v>4400</v>
      </c>
      <c r="AC671" s="1">
        <v>2</v>
      </c>
      <c r="AD671" s="1">
        <v>2</v>
      </c>
      <c r="AE671" s="1">
        <v>1</v>
      </c>
      <c r="AF671" s="1">
        <v>0</v>
      </c>
      <c r="AG671" s="1">
        <v>1</v>
      </c>
      <c r="AH671" s="1">
        <v>0</v>
      </c>
      <c r="AI671" s="30" t="str">
        <f>VLOOKUP(A671,General!B:AT,19,FALSE)</f>
        <v>Astralis</v>
      </c>
      <c r="AJ671" s="1">
        <f>IF(VLOOKUP(A671,General!B:AT,11,FALSE)=E671,1,0)</f>
        <v>1</v>
      </c>
      <c r="AK671" s="1">
        <f t="shared" si="62"/>
        <v>0</v>
      </c>
      <c r="AL671" s="1">
        <f t="shared" si="63"/>
        <v>1</v>
      </c>
      <c r="AM671" s="1">
        <f t="shared" si="64"/>
        <v>0</v>
      </c>
      <c r="AN671" s="1">
        <f t="shared" si="65"/>
        <v>150</v>
      </c>
      <c r="AO671" s="1">
        <f t="shared" si="60"/>
        <v>1</v>
      </c>
      <c r="AP671" s="1">
        <f t="shared" si="61"/>
        <v>1</v>
      </c>
      <c r="AQ671" s="1">
        <f>IF(IF(Y671&gt;AA671,VLOOKUP(A671,General!B:AT,11,FALSE),VLOOKUP(A671,General!B:AT,12,FALSE))=AI671,1,0)</f>
        <v>0</v>
      </c>
      <c r="AR671" s="1">
        <f>IF(VLOOKUP(A671,General!B:AT,11,FALSE)=E671,Y671-AA671,AA671-Y671)</f>
        <v>0</v>
      </c>
      <c r="AS671" s="1">
        <f>IF(IF(Z671&gt;AB671,VLOOKUP(A671,General!B:AT,11,FALSE),VLOOKUP(A671,General!B:AT,12,FALSE))=AI671,1,0)</f>
        <v>1</v>
      </c>
      <c r="AT671" s="1">
        <f>IF(VLOOKUP(A671,General!B:AT,11,FALSE)=E671,Z671-AB671,AB671-Z671)</f>
        <v>150</v>
      </c>
    </row>
    <row r="672" spans="1:46" ht="15" customHeight="1" x14ac:dyDescent="0.2">
      <c r="A672" s="1" t="s">
        <v>349</v>
      </c>
      <c r="B672" s="1">
        <v>2</v>
      </c>
      <c r="C672" s="1">
        <v>12524</v>
      </c>
      <c r="D672" s="1">
        <v>181.5947265625</v>
      </c>
      <c r="E672" s="1" t="s">
        <v>59</v>
      </c>
      <c r="F672" s="1" t="s">
        <v>315</v>
      </c>
      <c r="G672" s="1" t="s">
        <v>316</v>
      </c>
      <c r="H672" s="1" t="s">
        <v>318</v>
      </c>
      <c r="I672" s="1" t="s">
        <v>319</v>
      </c>
      <c r="J672" s="1" t="s">
        <v>91</v>
      </c>
      <c r="K672" s="1">
        <v>7</v>
      </c>
      <c r="L672" s="1">
        <v>0</v>
      </c>
      <c r="M672" s="1">
        <v>2</v>
      </c>
      <c r="N672" s="1">
        <v>1</v>
      </c>
      <c r="O672" s="1">
        <v>0</v>
      </c>
      <c r="P672" s="1">
        <v>0</v>
      </c>
      <c r="Q672" s="1">
        <v>2</v>
      </c>
      <c r="R672" s="1">
        <v>0</v>
      </c>
      <c r="S672" s="1">
        <v>117.7</v>
      </c>
      <c r="T672" s="1">
        <v>1034</v>
      </c>
      <c r="U672" s="1">
        <v>143</v>
      </c>
      <c r="V672" s="1">
        <v>0</v>
      </c>
      <c r="W672" s="1">
        <v>0</v>
      </c>
      <c r="X672" s="1">
        <v>0</v>
      </c>
      <c r="Y672" s="1">
        <v>18200</v>
      </c>
      <c r="Z672" s="1">
        <v>20100</v>
      </c>
      <c r="AA672" s="1">
        <v>7900</v>
      </c>
      <c r="AB672" s="1">
        <v>7750</v>
      </c>
      <c r="AC672" s="1">
        <v>4</v>
      </c>
      <c r="AD672" s="1">
        <v>3</v>
      </c>
      <c r="AE672" s="1">
        <v>3</v>
      </c>
      <c r="AF672" s="1">
        <v>0</v>
      </c>
      <c r="AG672" s="1">
        <v>0</v>
      </c>
      <c r="AH672" s="1">
        <v>0</v>
      </c>
      <c r="AI672" s="30" t="str">
        <f>VLOOKUP(A672,General!B:AT,19,FALSE)</f>
        <v>Astralis</v>
      </c>
      <c r="AJ672" s="1">
        <f>IF(VLOOKUP(A672,General!B:AT,11,FALSE)=E672,1,0)</f>
        <v>1</v>
      </c>
      <c r="AK672" s="1">
        <f t="shared" si="62"/>
        <v>1</v>
      </c>
      <c r="AL672" s="1">
        <f t="shared" si="63"/>
        <v>1</v>
      </c>
      <c r="AM672" s="1">
        <f t="shared" si="64"/>
        <v>10300</v>
      </c>
      <c r="AN672" s="1">
        <f t="shared" si="65"/>
        <v>12350</v>
      </c>
      <c r="AO672" s="1">
        <f t="shared" si="60"/>
        <v>1</v>
      </c>
      <c r="AP672" s="1">
        <f t="shared" si="61"/>
        <v>1</v>
      </c>
      <c r="AQ672" s="1">
        <f>IF(IF(Y672&gt;AA672,VLOOKUP(A672,General!B:AT,11,FALSE),VLOOKUP(A672,General!B:AT,12,FALSE))=AI672,1,0)</f>
        <v>1</v>
      </c>
      <c r="AR672" s="1">
        <f>IF(VLOOKUP(A672,General!B:AT,11,FALSE)=E672,Y672-AA672,AA672-Y672)</f>
        <v>10300</v>
      </c>
      <c r="AS672" s="1">
        <f>IF(IF(Z672&gt;AB672,VLOOKUP(A672,General!B:AT,11,FALSE),VLOOKUP(A672,General!B:AT,12,FALSE))=AI672,1,0)</f>
        <v>1</v>
      </c>
      <c r="AT672" s="1">
        <f>IF(VLOOKUP(A672,General!B:AT,11,FALSE)=E672,Z672-AB672,AB672-Z672)</f>
        <v>12350</v>
      </c>
    </row>
    <row r="673" spans="1:46" ht="15" customHeight="1" x14ac:dyDescent="0.2">
      <c r="A673" s="1" t="s">
        <v>349</v>
      </c>
      <c r="B673" s="1">
        <v>3</v>
      </c>
      <c r="C673" s="1">
        <v>35753</v>
      </c>
      <c r="D673" s="1">
        <v>69.625030517578097</v>
      </c>
      <c r="E673" s="1" t="s">
        <v>59</v>
      </c>
      <c r="F673" s="1" t="s">
        <v>315</v>
      </c>
      <c r="G673" s="1" t="s">
        <v>316</v>
      </c>
      <c r="H673" s="1" t="s">
        <v>320</v>
      </c>
      <c r="I673" s="1" t="s">
        <v>319</v>
      </c>
      <c r="J673" s="1" t="s">
        <v>91</v>
      </c>
      <c r="K673" s="1">
        <v>7</v>
      </c>
      <c r="L673" s="1">
        <v>3</v>
      </c>
      <c r="M673" s="1">
        <v>0</v>
      </c>
      <c r="N673" s="1">
        <v>0</v>
      </c>
      <c r="O673" s="1">
        <v>1</v>
      </c>
      <c r="P673" s="1">
        <v>0</v>
      </c>
      <c r="Q673" s="1">
        <v>2</v>
      </c>
      <c r="R673" s="1">
        <v>0</v>
      </c>
      <c r="S673" s="1">
        <v>133.80000000000001</v>
      </c>
      <c r="T673" s="1">
        <v>1197</v>
      </c>
      <c r="U673" s="1">
        <v>141</v>
      </c>
      <c r="V673" s="1">
        <v>0</v>
      </c>
      <c r="W673" s="1">
        <v>0</v>
      </c>
      <c r="X673" s="1">
        <v>0</v>
      </c>
      <c r="Y673" s="1">
        <v>18200</v>
      </c>
      <c r="Z673" s="1">
        <v>22350</v>
      </c>
      <c r="AA673" s="1">
        <v>10450</v>
      </c>
      <c r="AB673" s="1">
        <v>1100</v>
      </c>
      <c r="AC673" s="1">
        <v>1</v>
      </c>
      <c r="AD673" s="1">
        <v>1</v>
      </c>
      <c r="AE673" s="1">
        <v>2</v>
      </c>
      <c r="AF673" s="1">
        <v>1</v>
      </c>
      <c r="AG673" s="1">
        <v>0</v>
      </c>
      <c r="AH673" s="1">
        <v>0</v>
      </c>
      <c r="AI673" s="30" t="str">
        <f>VLOOKUP(A673,General!B:AT,19,FALSE)</f>
        <v>Astralis</v>
      </c>
      <c r="AJ673" s="1">
        <f>IF(VLOOKUP(A673,General!B:AT,11,FALSE)=E673,1,0)</f>
        <v>1</v>
      </c>
      <c r="AK673" s="1">
        <f t="shared" si="62"/>
        <v>1</v>
      </c>
      <c r="AL673" s="1">
        <f t="shared" si="63"/>
        <v>1</v>
      </c>
      <c r="AM673" s="1">
        <f t="shared" si="64"/>
        <v>7750</v>
      </c>
      <c r="AN673" s="1">
        <f t="shared" si="65"/>
        <v>21250</v>
      </c>
      <c r="AO673" s="1">
        <f t="shared" si="60"/>
        <v>1</v>
      </c>
      <c r="AP673" s="1">
        <f t="shared" si="61"/>
        <v>1</v>
      </c>
      <c r="AQ673" s="1">
        <f>IF(IF(Y673&gt;AA673,VLOOKUP(A673,General!B:AT,11,FALSE),VLOOKUP(A673,General!B:AT,12,FALSE))=AI673,1,0)</f>
        <v>1</v>
      </c>
      <c r="AR673" s="1">
        <f>IF(VLOOKUP(A673,General!B:AT,11,FALSE)=E673,Y673-AA673,AA673-Y673)</f>
        <v>7750</v>
      </c>
      <c r="AS673" s="1">
        <f>IF(IF(Z673&gt;AB673,VLOOKUP(A673,General!B:AT,11,FALSE),VLOOKUP(A673,General!B:AT,12,FALSE))=AI673,1,0)</f>
        <v>1</v>
      </c>
      <c r="AT673" s="1">
        <f>IF(VLOOKUP(A673,General!B:AT,11,FALSE)=E673,Z673-AB673,AB673-Z673)</f>
        <v>21250</v>
      </c>
    </row>
    <row r="674" spans="1:46" ht="15" customHeight="1" x14ac:dyDescent="0.2">
      <c r="A674" s="1" t="s">
        <v>349</v>
      </c>
      <c r="B674" s="1">
        <v>4</v>
      </c>
      <c r="C674" s="1">
        <v>44674</v>
      </c>
      <c r="D674" s="1">
        <v>134.57806396484401</v>
      </c>
      <c r="E674" s="1" t="s">
        <v>59</v>
      </c>
      <c r="F674" s="1" t="s">
        <v>315</v>
      </c>
      <c r="G674" s="1" t="s">
        <v>321</v>
      </c>
      <c r="H674" s="1" t="s">
        <v>322</v>
      </c>
      <c r="K674" s="1">
        <v>9</v>
      </c>
      <c r="L674" s="1">
        <v>4</v>
      </c>
      <c r="M674" s="1">
        <v>1</v>
      </c>
      <c r="N674" s="1">
        <v>1</v>
      </c>
      <c r="O674" s="1">
        <v>0</v>
      </c>
      <c r="P674" s="1">
        <v>0</v>
      </c>
      <c r="Q674" s="1">
        <v>2</v>
      </c>
      <c r="R674" s="1">
        <v>0</v>
      </c>
      <c r="S674" s="1">
        <v>127.3</v>
      </c>
      <c r="T674" s="1">
        <v>1179</v>
      </c>
      <c r="U674" s="1">
        <v>94</v>
      </c>
      <c r="V674" s="1">
        <v>0</v>
      </c>
      <c r="W674" s="1">
        <v>1</v>
      </c>
      <c r="X674" s="1">
        <v>1</v>
      </c>
      <c r="Y674" s="1">
        <v>26700</v>
      </c>
      <c r="Z674" s="1">
        <v>31100</v>
      </c>
      <c r="AA674" s="1">
        <v>22750</v>
      </c>
      <c r="AB674" s="1">
        <v>23350</v>
      </c>
      <c r="AC674" s="1">
        <v>10</v>
      </c>
      <c r="AD674" s="1">
        <v>10</v>
      </c>
      <c r="AE674" s="1">
        <v>3</v>
      </c>
      <c r="AF674" s="1">
        <v>0</v>
      </c>
      <c r="AG674" s="1">
        <v>1</v>
      </c>
      <c r="AH674" s="1">
        <v>5</v>
      </c>
      <c r="AI674" s="30" t="str">
        <f>VLOOKUP(A674,General!B:AT,19,FALSE)</f>
        <v>Astralis</v>
      </c>
      <c r="AJ674" s="1">
        <f>IF(VLOOKUP(A674,General!B:AT,11,FALSE)=E674,1,0)</f>
        <v>1</v>
      </c>
      <c r="AK674" s="1">
        <f t="shared" si="62"/>
        <v>1</v>
      </c>
      <c r="AL674" s="1">
        <f t="shared" si="63"/>
        <v>1</v>
      </c>
      <c r="AM674" s="1">
        <f t="shared" si="64"/>
        <v>3950</v>
      </c>
      <c r="AN674" s="1">
        <f t="shared" si="65"/>
        <v>7750</v>
      </c>
      <c r="AO674" s="1">
        <f t="shared" si="60"/>
        <v>1</v>
      </c>
      <c r="AP674" s="1">
        <f t="shared" si="61"/>
        <v>1</v>
      </c>
      <c r="AQ674" s="1">
        <f>IF(IF(Y674&gt;AA674,VLOOKUP(A674,General!B:AT,11,FALSE),VLOOKUP(A674,General!B:AT,12,FALSE))=AI674,1,0)</f>
        <v>1</v>
      </c>
      <c r="AR674" s="1">
        <f>IF(VLOOKUP(A674,General!B:AT,11,FALSE)=E674,Y674-AA674,AA674-Y674)</f>
        <v>3950</v>
      </c>
      <c r="AS674" s="1">
        <f>IF(IF(Z674&gt;AB674,VLOOKUP(A674,General!B:AT,11,FALSE),VLOOKUP(A674,General!B:AT,12,FALSE))=AI674,1,0)</f>
        <v>1</v>
      </c>
      <c r="AT674" s="1">
        <f>IF(VLOOKUP(A674,General!B:AT,11,FALSE)=E674,Z674-AB674,AB674-Z674)</f>
        <v>7750</v>
      </c>
    </row>
    <row r="675" spans="1:46" ht="15" customHeight="1" x14ac:dyDescent="0.2">
      <c r="A675" s="1" t="s">
        <v>349</v>
      </c>
      <c r="B675" s="1">
        <v>5</v>
      </c>
      <c r="C675" s="1">
        <v>61896</v>
      </c>
      <c r="D675" s="1">
        <v>145.85488891601599</v>
      </c>
      <c r="E675" s="1" t="s">
        <v>59</v>
      </c>
      <c r="F675" s="1" t="s">
        <v>315</v>
      </c>
      <c r="G675" s="1" t="s">
        <v>321</v>
      </c>
      <c r="H675" s="1" t="s">
        <v>322</v>
      </c>
      <c r="K675" s="1">
        <v>9</v>
      </c>
      <c r="L675" s="1">
        <v>6</v>
      </c>
      <c r="M675" s="1">
        <v>0</v>
      </c>
      <c r="N675" s="1">
        <v>1</v>
      </c>
      <c r="O675" s="1">
        <v>0</v>
      </c>
      <c r="P675" s="1">
        <v>0</v>
      </c>
      <c r="Q675" s="1">
        <v>2</v>
      </c>
      <c r="R675" s="1">
        <v>0</v>
      </c>
      <c r="S675" s="1">
        <v>120.5</v>
      </c>
      <c r="T675" s="1">
        <v>1040</v>
      </c>
      <c r="U675" s="1">
        <v>165</v>
      </c>
      <c r="V675" s="1">
        <v>0</v>
      </c>
      <c r="W675" s="1">
        <v>1</v>
      </c>
      <c r="X675" s="1">
        <v>1</v>
      </c>
      <c r="Y675" s="1">
        <v>30100</v>
      </c>
      <c r="Z675" s="1">
        <v>31150</v>
      </c>
      <c r="AA675" s="1">
        <v>19800</v>
      </c>
      <c r="AB675" s="1">
        <v>20400</v>
      </c>
      <c r="AC675" s="1">
        <v>4</v>
      </c>
      <c r="AD675" s="1">
        <v>7</v>
      </c>
      <c r="AE675" s="1">
        <v>3</v>
      </c>
      <c r="AF675" s="1">
        <v>0</v>
      </c>
      <c r="AG675" s="1">
        <v>0</v>
      </c>
      <c r="AH675" s="1">
        <v>3</v>
      </c>
      <c r="AI675" s="30" t="str">
        <f>VLOOKUP(A675,General!B:AT,19,FALSE)</f>
        <v>Astralis</v>
      </c>
      <c r="AJ675" s="1">
        <f>IF(VLOOKUP(A675,General!B:AT,11,FALSE)=E675,1,0)</f>
        <v>1</v>
      </c>
      <c r="AK675" s="1">
        <f t="shared" si="62"/>
        <v>1</v>
      </c>
      <c r="AL675" s="1">
        <f t="shared" si="63"/>
        <v>1</v>
      </c>
      <c r="AM675" s="1">
        <f t="shared" si="64"/>
        <v>10300</v>
      </c>
      <c r="AN675" s="1">
        <f t="shared" si="65"/>
        <v>10750</v>
      </c>
      <c r="AO675" s="1">
        <f t="shared" si="60"/>
        <v>1</v>
      </c>
      <c r="AP675" s="1">
        <f t="shared" si="61"/>
        <v>1</v>
      </c>
      <c r="AQ675" s="1">
        <f>IF(IF(Y675&gt;AA675,VLOOKUP(A675,General!B:AT,11,FALSE),VLOOKUP(A675,General!B:AT,12,FALSE))=AI675,1,0)</f>
        <v>1</v>
      </c>
      <c r="AR675" s="1">
        <f>IF(VLOOKUP(A675,General!B:AT,11,FALSE)=E675,Y675-AA675,AA675-Y675)</f>
        <v>10300</v>
      </c>
      <c r="AS675" s="1">
        <f>IF(IF(Z675&gt;AB675,VLOOKUP(A675,General!B:AT,11,FALSE),VLOOKUP(A675,General!B:AT,12,FALSE))=AI675,1,0)</f>
        <v>1</v>
      </c>
      <c r="AT675" s="1">
        <f>IF(VLOOKUP(A675,General!B:AT,11,FALSE)=E675,Z675-AB675,AB675-Z675)</f>
        <v>10750</v>
      </c>
    </row>
    <row r="676" spans="1:46" ht="15" customHeight="1" x14ac:dyDescent="0.2">
      <c r="A676" s="1" t="s">
        <v>349</v>
      </c>
      <c r="B676" s="1">
        <v>6</v>
      </c>
      <c r="C676" s="1">
        <v>80562</v>
      </c>
      <c r="D676" s="1">
        <v>92.2412109375</v>
      </c>
      <c r="E676" s="1" t="s">
        <v>59</v>
      </c>
      <c r="F676" s="1" t="s">
        <v>315</v>
      </c>
      <c r="G676" s="1" t="s">
        <v>316</v>
      </c>
      <c r="H676" s="1" t="s">
        <v>322</v>
      </c>
      <c r="K676" s="1">
        <v>6</v>
      </c>
      <c r="L676" s="1">
        <v>1</v>
      </c>
      <c r="M676" s="1">
        <v>1</v>
      </c>
      <c r="N676" s="1">
        <v>1</v>
      </c>
      <c r="O676" s="1">
        <v>0</v>
      </c>
      <c r="P676" s="1">
        <v>0</v>
      </c>
      <c r="Q676" s="1">
        <v>2</v>
      </c>
      <c r="R676" s="1">
        <v>0</v>
      </c>
      <c r="S676" s="1">
        <v>78.900000000000006</v>
      </c>
      <c r="T676" s="1">
        <v>680</v>
      </c>
      <c r="U676" s="1">
        <v>109</v>
      </c>
      <c r="V676" s="1">
        <v>0</v>
      </c>
      <c r="W676" s="1">
        <v>0</v>
      </c>
      <c r="X676" s="1">
        <v>0</v>
      </c>
      <c r="Y676" s="1">
        <v>25000</v>
      </c>
      <c r="Z676" s="1">
        <v>27950</v>
      </c>
      <c r="AA676" s="1">
        <v>22900</v>
      </c>
      <c r="AB676" s="1">
        <v>22700</v>
      </c>
      <c r="AC676" s="1">
        <v>11</v>
      </c>
      <c r="AD676" s="1">
        <v>5</v>
      </c>
      <c r="AE676" s="1">
        <v>1</v>
      </c>
      <c r="AF676" s="1">
        <v>0</v>
      </c>
      <c r="AG676" s="1">
        <v>0</v>
      </c>
      <c r="AH676" s="1">
        <v>2</v>
      </c>
      <c r="AI676" s="30" t="str">
        <f>VLOOKUP(A676,General!B:AT,19,FALSE)</f>
        <v>Astralis</v>
      </c>
      <c r="AJ676" s="1">
        <f>IF(VLOOKUP(A676,General!B:AT,11,FALSE)=E676,1,0)</f>
        <v>1</v>
      </c>
      <c r="AK676" s="1">
        <f t="shared" si="62"/>
        <v>1</v>
      </c>
      <c r="AL676" s="1">
        <f t="shared" si="63"/>
        <v>1</v>
      </c>
      <c r="AM676" s="1">
        <f t="shared" si="64"/>
        <v>2100</v>
      </c>
      <c r="AN676" s="1">
        <f t="shared" si="65"/>
        <v>5250</v>
      </c>
      <c r="AO676" s="1">
        <f t="shared" si="60"/>
        <v>1</v>
      </c>
      <c r="AP676" s="1">
        <f t="shared" si="61"/>
        <v>1</v>
      </c>
      <c r="AQ676" s="1">
        <f>IF(IF(Y676&gt;AA676,VLOOKUP(A676,General!B:AT,11,FALSE),VLOOKUP(A676,General!B:AT,12,FALSE))=AI676,1,0)</f>
        <v>1</v>
      </c>
      <c r="AR676" s="1">
        <f>IF(VLOOKUP(A676,General!B:AT,11,FALSE)=E676,Y676-AA676,AA676-Y676)</f>
        <v>2100</v>
      </c>
      <c r="AS676" s="1">
        <f>IF(IF(Z676&gt;AB676,VLOOKUP(A676,General!B:AT,11,FALSE),VLOOKUP(A676,General!B:AT,12,FALSE))=AI676,1,0)</f>
        <v>1</v>
      </c>
      <c r="AT676" s="1">
        <f>IF(VLOOKUP(A676,General!B:AT,11,FALSE)=E676,Z676-AB676,AB676-Z676)</f>
        <v>5250</v>
      </c>
    </row>
    <row r="677" spans="1:46" ht="15" customHeight="1" x14ac:dyDescent="0.2">
      <c r="A677" s="1" t="s">
        <v>349</v>
      </c>
      <c r="B677" s="1">
        <v>7</v>
      </c>
      <c r="C677" s="1">
        <v>92374</v>
      </c>
      <c r="D677" s="1">
        <v>102.1171875</v>
      </c>
      <c r="E677" s="1" t="s">
        <v>59</v>
      </c>
      <c r="F677" s="1" t="s">
        <v>315</v>
      </c>
      <c r="G677" s="1" t="s">
        <v>316</v>
      </c>
      <c r="H677" s="1" t="s">
        <v>320</v>
      </c>
      <c r="I677" s="1" t="s">
        <v>319</v>
      </c>
      <c r="J677" s="1" t="s">
        <v>91</v>
      </c>
      <c r="K677" s="1">
        <v>6</v>
      </c>
      <c r="L677" s="1">
        <v>4</v>
      </c>
      <c r="M677" s="1">
        <v>1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91.1</v>
      </c>
      <c r="T677" s="1">
        <v>832</v>
      </c>
      <c r="U677" s="1">
        <v>79</v>
      </c>
      <c r="V677" s="1">
        <v>0</v>
      </c>
      <c r="W677" s="1">
        <v>0</v>
      </c>
      <c r="X677" s="1">
        <v>0</v>
      </c>
      <c r="Y677" s="1">
        <v>20300</v>
      </c>
      <c r="Z677" s="1">
        <v>27000</v>
      </c>
      <c r="AA677" s="1">
        <v>18500</v>
      </c>
      <c r="AB677" s="1">
        <v>7250</v>
      </c>
      <c r="AC677" s="1">
        <v>4</v>
      </c>
      <c r="AD677" s="1">
        <v>3</v>
      </c>
      <c r="AE677" s="1">
        <v>3</v>
      </c>
      <c r="AF677" s="1">
        <v>0</v>
      </c>
      <c r="AG677" s="1">
        <v>0</v>
      </c>
      <c r="AH677" s="1">
        <v>2</v>
      </c>
      <c r="AI677" s="30" t="str">
        <f>VLOOKUP(A677,General!B:AT,19,FALSE)</f>
        <v>Astralis</v>
      </c>
      <c r="AJ677" s="1">
        <f>IF(VLOOKUP(A677,General!B:AT,11,FALSE)=E677,1,0)</f>
        <v>1</v>
      </c>
      <c r="AK677" s="1">
        <f t="shared" si="62"/>
        <v>1</v>
      </c>
      <c r="AL677" s="1">
        <f t="shared" si="63"/>
        <v>1</v>
      </c>
      <c r="AM677" s="1">
        <f t="shared" si="64"/>
        <v>1800</v>
      </c>
      <c r="AN677" s="1">
        <f t="shared" si="65"/>
        <v>19750</v>
      </c>
      <c r="AO677" s="1">
        <f t="shared" si="60"/>
        <v>1</v>
      </c>
      <c r="AP677" s="1">
        <f t="shared" si="61"/>
        <v>1</v>
      </c>
      <c r="AQ677" s="1">
        <f>IF(IF(Y677&gt;AA677,VLOOKUP(A677,General!B:AT,11,FALSE),VLOOKUP(A677,General!B:AT,12,FALSE))=AI677,1,0)</f>
        <v>1</v>
      </c>
      <c r="AR677" s="1">
        <f>IF(VLOOKUP(A677,General!B:AT,11,FALSE)=E677,Y677-AA677,AA677-Y677)</f>
        <v>1800</v>
      </c>
      <c r="AS677" s="1">
        <f>IF(IF(Z677&gt;AB677,VLOOKUP(A677,General!B:AT,11,FALSE),VLOOKUP(A677,General!B:AT,12,FALSE))=AI677,1,0)</f>
        <v>1</v>
      </c>
      <c r="AT677" s="1">
        <f>IF(VLOOKUP(A677,General!B:AT,11,FALSE)=E677,Z677-AB677,AB677-Z677)</f>
        <v>19750</v>
      </c>
    </row>
    <row r="678" spans="1:46" ht="15" customHeight="1" x14ac:dyDescent="0.2">
      <c r="A678" s="1" t="s">
        <v>349</v>
      </c>
      <c r="B678" s="1">
        <v>8</v>
      </c>
      <c r="C678" s="1">
        <v>105444</v>
      </c>
      <c r="D678" s="1">
        <v>133.84246826171901</v>
      </c>
      <c r="E678" s="1" t="s">
        <v>59</v>
      </c>
      <c r="F678" s="1" t="s">
        <v>315</v>
      </c>
      <c r="G678" s="1" t="s">
        <v>316</v>
      </c>
      <c r="H678" s="1" t="s">
        <v>322</v>
      </c>
      <c r="K678" s="1">
        <v>7</v>
      </c>
      <c r="L678" s="1">
        <v>3</v>
      </c>
      <c r="M678" s="1">
        <v>2</v>
      </c>
      <c r="N678" s="1">
        <v>0</v>
      </c>
      <c r="O678" s="1">
        <v>0</v>
      </c>
      <c r="P678" s="1">
        <v>0</v>
      </c>
      <c r="Q678" s="1">
        <v>2</v>
      </c>
      <c r="R678" s="1">
        <v>0</v>
      </c>
      <c r="S678" s="1">
        <v>104.7</v>
      </c>
      <c r="T678" s="1">
        <v>926</v>
      </c>
      <c r="U678" s="1">
        <v>121</v>
      </c>
      <c r="V678" s="1">
        <v>0</v>
      </c>
      <c r="W678" s="1">
        <v>0</v>
      </c>
      <c r="X678" s="1">
        <v>0</v>
      </c>
      <c r="Y678" s="1">
        <v>27500</v>
      </c>
      <c r="Z678" s="1">
        <v>31000</v>
      </c>
      <c r="AA678" s="1">
        <v>27600</v>
      </c>
      <c r="AB678" s="1">
        <v>24650</v>
      </c>
      <c r="AC678" s="1">
        <v>14</v>
      </c>
      <c r="AD678" s="1">
        <v>8</v>
      </c>
      <c r="AE678" s="1">
        <v>5</v>
      </c>
      <c r="AF678" s="1">
        <v>0</v>
      </c>
      <c r="AG678" s="1">
        <v>1</v>
      </c>
      <c r="AH678" s="1">
        <v>4</v>
      </c>
      <c r="AI678" s="30" t="str">
        <f>VLOOKUP(A678,General!B:AT,19,FALSE)</f>
        <v>Astralis</v>
      </c>
      <c r="AJ678" s="1">
        <f>IF(VLOOKUP(A678,General!B:AT,11,FALSE)=E678,1,0)</f>
        <v>1</v>
      </c>
      <c r="AK678" s="1">
        <f t="shared" si="62"/>
        <v>0</v>
      </c>
      <c r="AL678" s="1">
        <f t="shared" si="63"/>
        <v>1</v>
      </c>
      <c r="AM678" s="1">
        <f t="shared" si="64"/>
        <v>-100</v>
      </c>
      <c r="AN678" s="1">
        <f t="shared" si="65"/>
        <v>6350</v>
      </c>
      <c r="AO678" s="1">
        <f t="shared" si="60"/>
        <v>1</v>
      </c>
      <c r="AP678" s="1">
        <f t="shared" si="61"/>
        <v>1</v>
      </c>
      <c r="AQ678" s="1">
        <f>IF(IF(Y678&gt;AA678,VLOOKUP(A678,General!B:AT,11,FALSE),VLOOKUP(A678,General!B:AT,12,FALSE))=AI678,1,0)</f>
        <v>0</v>
      </c>
      <c r="AR678" s="1">
        <f>IF(VLOOKUP(A678,General!B:AT,11,FALSE)=E678,Y678-AA678,AA678-Y678)</f>
        <v>-100</v>
      </c>
      <c r="AS678" s="1">
        <f>IF(IF(Z678&gt;AB678,VLOOKUP(A678,General!B:AT,11,FALSE),VLOOKUP(A678,General!B:AT,12,FALSE))=AI678,1,0)</f>
        <v>1</v>
      </c>
      <c r="AT678" s="1">
        <f>IF(VLOOKUP(A678,General!B:AT,11,FALSE)=E678,Z678-AB678,AB678-Z678)</f>
        <v>6350</v>
      </c>
    </row>
    <row r="679" spans="1:46" ht="15" customHeight="1" x14ac:dyDescent="0.2">
      <c r="A679" s="1" t="s">
        <v>349</v>
      </c>
      <c r="B679" s="1">
        <v>9</v>
      </c>
      <c r="C679" s="1">
        <v>122571</v>
      </c>
      <c r="D679" s="1">
        <v>255.69598388671901</v>
      </c>
      <c r="E679" s="1" t="s">
        <v>91</v>
      </c>
      <c r="F679" s="1" t="s">
        <v>319</v>
      </c>
      <c r="G679" s="1" t="s">
        <v>324</v>
      </c>
      <c r="H679" s="1" t="s">
        <v>322</v>
      </c>
      <c r="K679" s="1">
        <v>6</v>
      </c>
      <c r="L679" s="1">
        <v>2</v>
      </c>
      <c r="M679" s="1">
        <v>2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95.6</v>
      </c>
      <c r="T679" s="1">
        <v>782</v>
      </c>
      <c r="U679" s="1">
        <v>74</v>
      </c>
      <c r="V679" s="1">
        <v>1</v>
      </c>
      <c r="W679" s="1">
        <v>1</v>
      </c>
      <c r="X679" s="1">
        <v>0</v>
      </c>
      <c r="Y679" s="1">
        <v>37100</v>
      </c>
      <c r="Z679" s="1">
        <v>30850</v>
      </c>
      <c r="AA679" s="1">
        <v>21550</v>
      </c>
      <c r="AB679" s="1">
        <v>22050</v>
      </c>
      <c r="AC679" s="1">
        <v>4</v>
      </c>
      <c r="AD679" s="1">
        <v>4</v>
      </c>
      <c r="AE679" s="1">
        <v>2</v>
      </c>
      <c r="AF679" s="1">
        <v>0</v>
      </c>
      <c r="AG679" s="1">
        <v>1</v>
      </c>
      <c r="AH679" s="1">
        <v>2</v>
      </c>
      <c r="AI679" s="30" t="str">
        <f>VLOOKUP(A679,General!B:AT,19,FALSE)</f>
        <v>Astralis</v>
      </c>
      <c r="AJ679" s="1">
        <f>IF(VLOOKUP(A679,General!B:AT,11,FALSE)=E679,1,0)</f>
        <v>0</v>
      </c>
      <c r="AK679" s="1">
        <f t="shared" si="62"/>
        <v>1</v>
      </c>
      <c r="AL679" s="1">
        <f t="shared" si="63"/>
        <v>1</v>
      </c>
      <c r="AM679" s="1">
        <f t="shared" si="64"/>
        <v>15550</v>
      </c>
      <c r="AN679" s="1">
        <f t="shared" si="65"/>
        <v>8800</v>
      </c>
      <c r="AO679" s="1">
        <f t="shared" si="60"/>
        <v>0</v>
      </c>
      <c r="AP679" s="1">
        <f t="shared" si="61"/>
        <v>0</v>
      </c>
      <c r="AQ679" s="1">
        <f>IF(IF(Y679&gt;AA679,VLOOKUP(A679,General!B:AT,11,FALSE),VLOOKUP(A679,General!B:AT,12,FALSE))=AI679,1,0)</f>
        <v>1</v>
      </c>
      <c r="AR679" s="1">
        <f>IF(VLOOKUP(A679,General!B:AT,11,FALSE)=E679,Y679-AA679,AA679-Y679)</f>
        <v>-15550</v>
      </c>
      <c r="AS679" s="1">
        <f>IF(IF(Z679&gt;AB679,VLOOKUP(A679,General!B:AT,11,FALSE),VLOOKUP(A679,General!B:AT,12,FALSE))=AI679,1,0)</f>
        <v>1</v>
      </c>
      <c r="AT679" s="1">
        <f>IF(VLOOKUP(A679,General!B:AT,11,FALSE)=E679,Z679-AB679,AB679-Z679)</f>
        <v>-8800</v>
      </c>
    </row>
    <row r="680" spans="1:46" ht="15" customHeight="1" x14ac:dyDescent="0.2">
      <c r="A680" s="1" t="s">
        <v>349</v>
      </c>
      <c r="B680" s="1">
        <v>10</v>
      </c>
      <c r="C680" s="1">
        <v>155275</v>
      </c>
      <c r="D680" s="1">
        <v>108.518676757813</v>
      </c>
      <c r="E680" s="1" t="s">
        <v>91</v>
      </c>
      <c r="F680" s="1" t="s">
        <v>319</v>
      </c>
      <c r="G680" s="1" t="s">
        <v>324</v>
      </c>
      <c r="H680" s="1" t="s">
        <v>322</v>
      </c>
      <c r="K680" s="1">
        <v>8</v>
      </c>
      <c r="L680" s="1">
        <v>6</v>
      </c>
      <c r="M680" s="1">
        <v>1</v>
      </c>
      <c r="N680" s="1">
        <v>0</v>
      </c>
      <c r="O680" s="1">
        <v>0</v>
      </c>
      <c r="P680" s="1">
        <v>0</v>
      </c>
      <c r="Q680" s="1">
        <v>4</v>
      </c>
      <c r="R680" s="1">
        <v>0</v>
      </c>
      <c r="S680" s="1">
        <v>114.3</v>
      </c>
      <c r="T680" s="1">
        <v>996</v>
      </c>
      <c r="U680" s="1">
        <v>147</v>
      </c>
      <c r="V680" s="1">
        <v>0</v>
      </c>
      <c r="W680" s="1">
        <v>0</v>
      </c>
      <c r="X680" s="1">
        <v>0</v>
      </c>
      <c r="Y680" s="1">
        <v>29000</v>
      </c>
      <c r="Z680" s="1">
        <v>30400</v>
      </c>
      <c r="AA680" s="1">
        <v>19500</v>
      </c>
      <c r="AB680" s="1">
        <v>24600</v>
      </c>
      <c r="AC680" s="1">
        <v>7</v>
      </c>
      <c r="AD680" s="1">
        <v>7</v>
      </c>
      <c r="AE680" s="1">
        <v>5</v>
      </c>
      <c r="AF680" s="1">
        <v>0</v>
      </c>
      <c r="AG680" s="1">
        <v>0</v>
      </c>
      <c r="AH680" s="1">
        <v>2</v>
      </c>
      <c r="AI680" s="30" t="str">
        <f>VLOOKUP(A680,General!B:AT,19,FALSE)</f>
        <v>Astralis</v>
      </c>
      <c r="AJ680" s="1">
        <f>IF(VLOOKUP(A680,General!B:AT,11,FALSE)=E680,1,0)</f>
        <v>0</v>
      </c>
      <c r="AK680" s="1">
        <f t="shared" si="62"/>
        <v>1</v>
      </c>
      <c r="AL680" s="1">
        <f t="shared" si="63"/>
        <v>1</v>
      </c>
      <c r="AM680" s="1">
        <f t="shared" si="64"/>
        <v>9500</v>
      </c>
      <c r="AN680" s="1">
        <f t="shared" si="65"/>
        <v>5800</v>
      </c>
      <c r="AO680" s="1">
        <f t="shared" si="60"/>
        <v>0</v>
      </c>
      <c r="AP680" s="1">
        <f t="shared" si="61"/>
        <v>0</v>
      </c>
      <c r="AQ680" s="1">
        <f>IF(IF(Y680&gt;AA680,VLOOKUP(A680,General!B:AT,11,FALSE),VLOOKUP(A680,General!B:AT,12,FALSE))=AI680,1,0)</f>
        <v>1</v>
      </c>
      <c r="AR680" s="1">
        <f>IF(VLOOKUP(A680,General!B:AT,11,FALSE)=E680,Y680-AA680,AA680-Y680)</f>
        <v>-9500</v>
      </c>
      <c r="AS680" s="1">
        <f>IF(IF(Z680&gt;AB680,VLOOKUP(A680,General!B:AT,11,FALSE),VLOOKUP(A680,General!B:AT,12,FALSE))=AI680,1,0)</f>
        <v>1</v>
      </c>
      <c r="AT680" s="1">
        <f>IF(VLOOKUP(A680,General!B:AT,11,FALSE)=E680,Z680-AB680,AB680-Z680)</f>
        <v>-5800</v>
      </c>
    </row>
    <row r="681" spans="1:46" ht="15" customHeight="1" x14ac:dyDescent="0.2">
      <c r="A681" s="1" t="s">
        <v>349</v>
      </c>
      <c r="B681" s="1">
        <v>11</v>
      </c>
      <c r="C681" s="1">
        <v>169169</v>
      </c>
      <c r="D681" s="1">
        <v>110.741088867188</v>
      </c>
      <c r="E681" s="1" t="s">
        <v>91</v>
      </c>
      <c r="F681" s="1" t="s">
        <v>319</v>
      </c>
      <c r="G681" s="1" t="s">
        <v>324</v>
      </c>
      <c r="H681" s="1" t="s">
        <v>320</v>
      </c>
      <c r="I681" s="1" t="s">
        <v>315</v>
      </c>
      <c r="J681" s="1" t="s">
        <v>59</v>
      </c>
      <c r="K681" s="1">
        <v>7</v>
      </c>
      <c r="L681" s="1">
        <v>3</v>
      </c>
      <c r="M681" s="1">
        <v>2</v>
      </c>
      <c r="N681" s="1">
        <v>0</v>
      </c>
      <c r="O681" s="1">
        <v>0</v>
      </c>
      <c r="P681" s="1">
        <v>0</v>
      </c>
      <c r="Q681" s="1">
        <v>1</v>
      </c>
      <c r="R681" s="1">
        <v>0</v>
      </c>
      <c r="S681" s="1">
        <v>110.8</v>
      </c>
      <c r="T681" s="1">
        <v>1052</v>
      </c>
      <c r="U681" s="1">
        <v>56</v>
      </c>
      <c r="V681" s="1">
        <v>0</v>
      </c>
      <c r="W681" s="1">
        <v>1</v>
      </c>
      <c r="X681" s="1">
        <v>0</v>
      </c>
      <c r="Y681" s="1">
        <v>16950</v>
      </c>
      <c r="Z681" s="1">
        <v>2000</v>
      </c>
      <c r="AA681" s="1">
        <v>25850</v>
      </c>
      <c r="AB681" s="1">
        <v>26450</v>
      </c>
      <c r="AC681" s="1">
        <v>8</v>
      </c>
      <c r="AD681" s="1">
        <v>2</v>
      </c>
      <c r="AE681" s="1">
        <v>4</v>
      </c>
      <c r="AF681" s="1">
        <v>0</v>
      </c>
      <c r="AG681" s="1">
        <v>1</v>
      </c>
      <c r="AH681" s="1">
        <v>0</v>
      </c>
      <c r="AI681" s="30" t="str">
        <f>VLOOKUP(A681,General!B:AT,19,FALSE)</f>
        <v>Astralis</v>
      </c>
      <c r="AJ681" s="1">
        <f>IF(VLOOKUP(A681,General!B:AT,11,FALSE)=E681,1,0)</f>
        <v>0</v>
      </c>
      <c r="AK681" s="1">
        <f t="shared" si="62"/>
        <v>0</v>
      </c>
      <c r="AL681" s="1">
        <f t="shared" si="63"/>
        <v>0</v>
      </c>
      <c r="AM681" s="1">
        <f t="shared" si="64"/>
        <v>-8900</v>
      </c>
      <c r="AN681" s="1">
        <f t="shared" si="65"/>
        <v>-24450</v>
      </c>
      <c r="AO681" s="1">
        <f t="shared" si="60"/>
        <v>0</v>
      </c>
      <c r="AP681" s="1">
        <f t="shared" si="61"/>
        <v>0</v>
      </c>
      <c r="AQ681" s="1">
        <f>IF(IF(Y681&gt;AA681,VLOOKUP(A681,General!B:AT,11,FALSE),VLOOKUP(A681,General!B:AT,12,FALSE))=AI681,1,0)</f>
        <v>0</v>
      </c>
      <c r="AR681" s="1">
        <f>IF(VLOOKUP(A681,General!B:AT,11,FALSE)=E681,Y681-AA681,AA681-Y681)</f>
        <v>8900</v>
      </c>
      <c r="AS681" s="1">
        <f>IF(IF(Z681&gt;AB681,VLOOKUP(A681,General!B:AT,11,FALSE),VLOOKUP(A681,General!B:AT,12,FALSE))=AI681,1,0)</f>
        <v>0</v>
      </c>
      <c r="AT681" s="1">
        <f>IF(VLOOKUP(A681,General!B:AT,11,FALSE)=E681,Z681-AB681,AB681-Z681)</f>
        <v>24450</v>
      </c>
    </row>
    <row r="682" spans="1:46" ht="15" customHeight="1" x14ac:dyDescent="0.2">
      <c r="A682" s="1" t="s">
        <v>349</v>
      </c>
      <c r="B682" s="1">
        <v>12</v>
      </c>
      <c r="C682" s="1">
        <v>183347</v>
      </c>
      <c r="D682" s="1">
        <v>123.989868164063</v>
      </c>
      <c r="E682" s="1" t="s">
        <v>59</v>
      </c>
      <c r="F682" s="1" t="s">
        <v>315</v>
      </c>
      <c r="G682" s="1" t="s">
        <v>316</v>
      </c>
      <c r="H682" s="1" t="s">
        <v>322</v>
      </c>
      <c r="K682" s="1">
        <v>8</v>
      </c>
      <c r="L682" s="1">
        <v>4</v>
      </c>
      <c r="M682" s="1">
        <v>2</v>
      </c>
      <c r="N682" s="1">
        <v>0</v>
      </c>
      <c r="O682" s="1">
        <v>0</v>
      </c>
      <c r="P682" s="1">
        <v>0</v>
      </c>
      <c r="Q682" s="1">
        <v>1</v>
      </c>
      <c r="R682" s="1">
        <v>0</v>
      </c>
      <c r="S682" s="1">
        <v>115.6</v>
      </c>
      <c r="T682" s="1">
        <v>999</v>
      </c>
      <c r="U682" s="1">
        <v>157</v>
      </c>
      <c r="V682" s="1">
        <v>0</v>
      </c>
      <c r="W682" s="1">
        <v>0</v>
      </c>
      <c r="X682" s="1">
        <v>0</v>
      </c>
      <c r="Y682" s="1">
        <v>27350</v>
      </c>
      <c r="Z682" s="1">
        <v>27700</v>
      </c>
      <c r="AA682" s="1">
        <v>29000</v>
      </c>
      <c r="AB682" s="1">
        <v>29200</v>
      </c>
      <c r="AC682" s="1">
        <v>10</v>
      </c>
      <c r="AD682" s="1">
        <v>7</v>
      </c>
      <c r="AE682" s="1">
        <v>3</v>
      </c>
      <c r="AF682" s="1">
        <v>0</v>
      </c>
      <c r="AG682" s="1">
        <v>1</v>
      </c>
      <c r="AH682" s="1">
        <v>1</v>
      </c>
      <c r="AI682" s="30" t="str">
        <f>VLOOKUP(A682,General!B:AT,19,FALSE)</f>
        <v>Astralis</v>
      </c>
      <c r="AJ682" s="1">
        <f>IF(VLOOKUP(A682,General!B:AT,11,FALSE)=E682,1,0)</f>
        <v>1</v>
      </c>
      <c r="AK682" s="1">
        <f t="shared" si="62"/>
        <v>0</v>
      </c>
      <c r="AL682" s="1">
        <f t="shared" si="63"/>
        <v>0</v>
      </c>
      <c r="AM682" s="1">
        <f t="shared" si="64"/>
        <v>-1650</v>
      </c>
      <c r="AN682" s="1">
        <f t="shared" si="65"/>
        <v>-1500</v>
      </c>
      <c r="AO682" s="1">
        <f t="shared" si="60"/>
        <v>1</v>
      </c>
      <c r="AP682" s="1">
        <f t="shared" si="61"/>
        <v>1</v>
      </c>
      <c r="AQ682" s="1">
        <f>IF(IF(Y682&gt;AA682,VLOOKUP(A682,General!B:AT,11,FALSE),VLOOKUP(A682,General!B:AT,12,FALSE))=AI682,1,0)</f>
        <v>0</v>
      </c>
      <c r="AR682" s="1">
        <f>IF(VLOOKUP(A682,General!B:AT,11,FALSE)=E682,Y682-AA682,AA682-Y682)</f>
        <v>-1650</v>
      </c>
      <c r="AS682" s="1">
        <f>IF(IF(Z682&gt;AB682,VLOOKUP(A682,General!B:AT,11,FALSE),VLOOKUP(A682,General!B:AT,12,FALSE))=AI682,1,0)</f>
        <v>0</v>
      </c>
      <c r="AT682" s="1">
        <f>IF(VLOOKUP(A682,General!B:AT,11,FALSE)=E682,Z682-AB682,AB682-Z682)</f>
        <v>-1500</v>
      </c>
    </row>
    <row r="683" spans="1:46" ht="15" customHeight="1" x14ac:dyDescent="0.2">
      <c r="A683" s="1" t="s">
        <v>349</v>
      </c>
      <c r="B683" s="1">
        <v>13</v>
      </c>
      <c r="C683" s="1">
        <v>199216</v>
      </c>
      <c r="D683" s="1">
        <v>149.03210449218801</v>
      </c>
      <c r="E683" s="1" t="s">
        <v>91</v>
      </c>
      <c r="F683" s="1" t="s">
        <v>319</v>
      </c>
      <c r="G683" s="1" t="s">
        <v>324</v>
      </c>
      <c r="H683" s="1" t="s">
        <v>322</v>
      </c>
      <c r="K683" s="1">
        <v>7</v>
      </c>
      <c r="L683" s="1">
        <v>4</v>
      </c>
      <c r="M683" s="1">
        <v>0</v>
      </c>
      <c r="N683" s="1">
        <v>1</v>
      </c>
      <c r="O683" s="1">
        <v>0</v>
      </c>
      <c r="P683" s="1">
        <v>0</v>
      </c>
      <c r="Q683" s="1">
        <v>2</v>
      </c>
      <c r="R683" s="1">
        <v>0</v>
      </c>
      <c r="S683" s="1">
        <v>108.6</v>
      </c>
      <c r="T683" s="1">
        <v>982</v>
      </c>
      <c r="U683" s="1">
        <v>104</v>
      </c>
      <c r="V683" s="1">
        <v>1</v>
      </c>
      <c r="W683" s="1">
        <v>1</v>
      </c>
      <c r="X683" s="1">
        <v>0</v>
      </c>
      <c r="Y683" s="1">
        <v>18400</v>
      </c>
      <c r="Z683" s="1">
        <v>25600</v>
      </c>
      <c r="AA683" s="1">
        <v>22550</v>
      </c>
      <c r="AB683" s="1">
        <v>21150</v>
      </c>
      <c r="AC683" s="1">
        <v>8</v>
      </c>
      <c r="AD683" s="1">
        <v>6</v>
      </c>
      <c r="AE683" s="1">
        <v>4</v>
      </c>
      <c r="AF683" s="1">
        <v>0</v>
      </c>
      <c r="AG683" s="1">
        <v>0</v>
      </c>
      <c r="AH683" s="1">
        <v>0</v>
      </c>
      <c r="AI683" s="30" t="str">
        <f>VLOOKUP(A683,General!B:AT,19,FALSE)</f>
        <v>Astralis</v>
      </c>
      <c r="AJ683" s="1">
        <f>IF(VLOOKUP(A683,General!B:AT,11,FALSE)=E683,1,0)</f>
        <v>0</v>
      </c>
      <c r="AK683" s="1">
        <f t="shared" si="62"/>
        <v>0</v>
      </c>
      <c r="AL683" s="1">
        <f t="shared" si="63"/>
        <v>1</v>
      </c>
      <c r="AM683" s="1">
        <f t="shared" si="64"/>
        <v>-4150</v>
      </c>
      <c r="AN683" s="1">
        <f t="shared" si="65"/>
        <v>4450</v>
      </c>
      <c r="AO683" s="1">
        <f t="shared" si="60"/>
        <v>0</v>
      </c>
      <c r="AP683" s="1">
        <f t="shared" si="61"/>
        <v>0</v>
      </c>
      <c r="AQ683" s="1">
        <f>IF(IF(Y683&gt;AA683,VLOOKUP(A683,General!B:AT,11,FALSE),VLOOKUP(A683,General!B:AT,12,FALSE))=AI683,1,0)</f>
        <v>0</v>
      </c>
      <c r="AR683" s="1">
        <f>IF(VLOOKUP(A683,General!B:AT,11,FALSE)=E683,Y683-AA683,AA683-Y683)</f>
        <v>4150</v>
      </c>
      <c r="AS683" s="1">
        <f>IF(IF(Z683&gt;AB683,VLOOKUP(A683,General!B:AT,11,FALSE),VLOOKUP(A683,General!B:AT,12,FALSE))=AI683,1,0)</f>
        <v>1</v>
      </c>
      <c r="AT683" s="1">
        <f>IF(VLOOKUP(A683,General!B:AT,11,FALSE)=E683,Z683-AB683,AB683-Z683)</f>
        <v>-4450</v>
      </c>
    </row>
    <row r="684" spans="1:46" ht="15" customHeight="1" x14ac:dyDescent="0.2">
      <c r="A684" s="1" t="s">
        <v>349</v>
      </c>
      <c r="B684" s="1">
        <v>14</v>
      </c>
      <c r="C684" s="1">
        <v>218289</v>
      </c>
      <c r="D684" s="1">
        <v>163.580078125</v>
      </c>
      <c r="E684" s="1" t="s">
        <v>59</v>
      </c>
      <c r="F684" s="1" t="s">
        <v>315</v>
      </c>
      <c r="G684" s="1" t="s">
        <v>321</v>
      </c>
      <c r="H684" s="1" t="s">
        <v>320</v>
      </c>
      <c r="I684" s="1" t="s">
        <v>315</v>
      </c>
      <c r="J684" s="1" t="s">
        <v>59</v>
      </c>
      <c r="K684" s="1">
        <v>9</v>
      </c>
      <c r="L684" s="1">
        <v>2</v>
      </c>
      <c r="M684" s="1">
        <v>1</v>
      </c>
      <c r="N684" s="1">
        <v>0</v>
      </c>
      <c r="O684" s="1">
        <v>0</v>
      </c>
      <c r="P684" s="1">
        <v>1</v>
      </c>
      <c r="Q684" s="1">
        <v>2</v>
      </c>
      <c r="R684" s="1">
        <v>0</v>
      </c>
      <c r="S684" s="1">
        <v>145.1</v>
      </c>
      <c r="T684" s="1">
        <v>1287</v>
      </c>
      <c r="U684" s="1">
        <v>164</v>
      </c>
      <c r="V684" s="1">
        <v>0</v>
      </c>
      <c r="W684" s="1">
        <v>1</v>
      </c>
      <c r="X684" s="1">
        <v>1</v>
      </c>
      <c r="Y684" s="1">
        <v>10000</v>
      </c>
      <c r="Z684" s="1">
        <v>5250</v>
      </c>
      <c r="AA684" s="1">
        <v>20400</v>
      </c>
      <c r="AB684" s="1">
        <v>26750</v>
      </c>
      <c r="AC684" s="1">
        <v>3</v>
      </c>
      <c r="AD684" s="1">
        <v>2</v>
      </c>
      <c r="AE684" s="1">
        <v>4</v>
      </c>
      <c r="AF684" s="1">
        <v>0</v>
      </c>
      <c r="AG684" s="1">
        <v>2</v>
      </c>
      <c r="AH684" s="1">
        <v>0</v>
      </c>
      <c r="AI684" s="30" t="str">
        <f>VLOOKUP(A684,General!B:AT,19,FALSE)</f>
        <v>Astralis</v>
      </c>
      <c r="AJ684" s="1">
        <f>IF(VLOOKUP(A684,General!B:AT,11,FALSE)=E684,1,0)</f>
        <v>1</v>
      </c>
      <c r="AK684" s="1">
        <f t="shared" si="62"/>
        <v>0</v>
      </c>
      <c r="AL684" s="1">
        <f t="shared" si="63"/>
        <v>0</v>
      </c>
      <c r="AM684" s="1">
        <f t="shared" si="64"/>
        <v>-10400</v>
      </c>
      <c r="AN684" s="1">
        <f t="shared" si="65"/>
        <v>-21500</v>
      </c>
      <c r="AO684" s="1">
        <f t="shared" si="60"/>
        <v>1</v>
      </c>
      <c r="AP684" s="1">
        <f t="shared" si="61"/>
        <v>1</v>
      </c>
      <c r="AQ684" s="1">
        <f>IF(IF(Y684&gt;AA684,VLOOKUP(A684,General!B:AT,11,FALSE),VLOOKUP(A684,General!B:AT,12,FALSE))=AI684,1,0)</f>
        <v>0</v>
      </c>
      <c r="AR684" s="1">
        <f>IF(VLOOKUP(A684,General!B:AT,11,FALSE)=E684,Y684-AA684,AA684-Y684)</f>
        <v>-10400</v>
      </c>
      <c r="AS684" s="1">
        <f>IF(IF(Z684&gt;AB684,VLOOKUP(A684,General!B:AT,11,FALSE),VLOOKUP(A684,General!B:AT,12,FALSE))=AI684,1,0)</f>
        <v>0</v>
      </c>
      <c r="AT684" s="1">
        <f>IF(VLOOKUP(A684,General!B:AT,11,FALSE)=E684,Z684-AB684,AB684-Z684)</f>
        <v>-21500</v>
      </c>
    </row>
    <row r="685" spans="1:46" ht="15" customHeight="1" x14ac:dyDescent="0.2">
      <c r="A685" s="1" t="s">
        <v>349</v>
      </c>
      <c r="B685" s="1">
        <v>15</v>
      </c>
      <c r="C685" s="1">
        <v>239220</v>
      </c>
      <c r="D685" s="1">
        <v>250.80505371093801</v>
      </c>
      <c r="E685" s="1" t="s">
        <v>91</v>
      </c>
      <c r="F685" s="1" t="s">
        <v>319</v>
      </c>
      <c r="G685" s="1" t="s">
        <v>324</v>
      </c>
      <c r="H685" s="1" t="s">
        <v>323</v>
      </c>
      <c r="I685" s="1" t="s">
        <v>319</v>
      </c>
      <c r="J685" s="1" t="s">
        <v>91</v>
      </c>
      <c r="K685" s="1">
        <v>7</v>
      </c>
      <c r="L685" s="1">
        <v>3</v>
      </c>
      <c r="M685" s="1">
        <v>2</v>
      </c>
      <c r="N685" s="1">
        <v>0</v>
      </c>
      <c r="O685" s="1">
        <v>0</v>
      </c>
      <c r="P685" s="1">
        <v>0</v>
      </c>
      <c r="Q685" s="1">
        <v>1</v>
      </c>
      <c r="R685" s="1">
        <v>0</v>
      </c>
      <c r="S685" s="1">
        <v>201.5</v>
      </c>
      <c r="T685" s="1">
        <v>1025</v>
      </c>
      <c r="U685" s="1">
        <v>124</v>
      </c>
      <c r="V685" s="1">
        <v>1</v>
      </c>
      <c r="W685" s="1">
        <v>1</v>
      </c>
      <c r="X685" s="1">
        <v>0</v>
      </c>
      <c r="Y685" s="1">
        <v>29000</v>
      </c>
      <c r="Z685" s="1">
        <v>30900</v>
      </c>
      <c r="AA685" s="1">
        <v>17600</v>
      </c>
      <c r="AB685" s="1">
        <v>17100</v>
      </c>
      <c r="AC685" s="1">
        <v>6</v>
      </c>
      <c r="AD685" s="1">
        <v>7</v>
      </c>
      <c r="AE685" s="1">
        <v>6</v>
      </c>
      <c r="AF685" s="1">
        <v>0</v>
      </c>
      <c r="AG685" s="1">
        <v>1</v>
      </c>
      <c r="AH685" s="1">
        <v>5</v>
      </c>
      <c r="AI685" s="30" t="str">
        <f>VLOOKUP(A685,General!B:AT,19,FALSE)</f>
        <v>Astralis</v>
      </c>
      <c r="AJ685" s="1">
        <f>IF(VLOOKUP(A685,General!B:AT,11,FALSE)=E685,1,0)</f>
        <v>0</v>
      </c>
      <c r="AK685" s="1">
        <f t="shared" si="62"/>
        <v>1</v>
      </c>
      <c r="AL685" s="1">
        <f t="shared" si="63"/>
        <v>1</v>
      </c>
      <c r="AM685" s="1">
        <f t="shared" si="64"/>
        <v>11400</v>
      </c>
      <c r="AN685" s="1">
        <f t="shared" si="65"/>
        <v>13800</v>
      </c>
      <c r="AO685" s="1">
        <f t="shared" si="60"/>
        <v>0</v>
      </c>
      <c r="AP685" s="1">
        <f t="shared" si="61"/>
        <v>0</v>
      </c>
      <c r="AQ685" s="1">
        <f>IF(IF(Y685&gt;AA685,VLOOKUP(A685,General!B:AT,11,FALSE),VLOOKUP(A685,General!B:AT,12,FALSE))=AI685,1,0)</f>
        <v>1</v>
      </c>
      <c r="AR685" s="1">
        <f>IF(VLOOKUP(A685,General!B:AT,11,FALSE)=E685,Y685-AA685,AA685-Y685)</f>
        <v>-11400</v>
      </c>
      <c r="AS685" s="1">
        <f>IF(IF(Z685&gt;AB685,VLOOKUP(A685,General!B:AT,11,FALSE),VLOOKUP(A685,General!B:AT,12,FALSE))=AI685,1,0)</f>
        <v>1</v>
      </c>
      <c r="AT685" s="1">
        <f>IF(VLOOKUP(A685,General!B:AT,11,FALSE)=E685,Z685-AB685,AB685-Z685)</f>
        <v>-13800</v>
      </c>
    </row>
    <row r="686" spans="1:46" x14ac:dyDescent="0.2">
      <c r="A686" s="1" t="s">
        <v>349</v>
      </c>
      <c r="B686" s="1">
        <v>16</v>
      </c>
      <c r="C686" s="1">
        <v>271306</v>
      </c>
      <c r="D686" s="1">
        <v>77.881103515625</v>
      </c>
      <c r="E686" s="1" t="s">
        <v>91</v>
      </c>
      <c r="F686" s="1" t="s">
        <v>315</v>
      </c>
      <c r="G686" s="1" t="s">
        <v>321</v>
      </c>
      <c r="H686" s="1" t="s">
        <v>317</v>
      </c>
      <c r="K686" s="1">
        <v>8</v>
      </c>
      <c r="L686" s="1">
        <v>4</v>
      </c>
      <c r="M686" s="1">
        <v>2</v>
      </c>
      <c r="N686" s="1">
        <v>0</v>
      </c>
      <c r="O686" s="1">
        <v>0</v>
      </c>
      <c r="P686" s="1">
        <v>0</v>
      </c>
      <c r="Q686" s="1">
        <v>4</v>
      </c>
      <c r="R686" s="1">
        <v>0</v>
      </c>
      <c r="S686" s="1">
        <v>123.8</v>
      </c>
      <c r="T686" s="1">
        <v>1147</v>
      </c>
      <c r="U686" s="1">
        <v>91</v>
      </c>
      <c r="V686" s="1">
        <v>0</v>
      </c>
      <c r="W686" s="1">
        <v>1</v>
      </c>
      <c r="X686" s="1">
        <v>1</v>
      </c>
      <c r="Y686" s="1">
        <v>4000</v>
      </c>
      <c r="Z686" s="1">
        <v>4500</v>
      </c>
      <c r="AA686" s="1">
        <v>4000</v>
      </c>
      <c r="AB686" s="1">
        <v>4300</v>
      </c>
      <c r="AC686" s="1">
        <v>0</v>
      </c>
      <c r="AD686" s="1">
        <v>1</v>
      </c>
      <c r="AE686" s="1">
        <v>1</v>
      </c>
      <c r="AF686" s="1">
        <v>1</v>
      </c>
      <c r="AG686" s="1">
        <v>1</v>
      </c>
      <c r="AH686" s="1">
        <v>0</v>
      </c>
      <c r="AI686" s="30" t="str">
        <f>VLOOKUP(A686,General!B:AT,19,FALSE)</f>
        <v>Astralis</v>
      </c>
      <c r="AJ686" s="1">
        <f>IF(VLOOKUP(A686,General!B:AT,11,FALSE)=E686,1,0)</f>
        <v>0</v>
      </c>
      <c r="AK686" s="1">
        <f t="shared" si="62"/>
        <v>0</v>
      </c>
      <c r="AL686" s="1">
        <f t="shared" si="63"/>
        <v>1</v>
      </c>
      <c r="AM686" s="1">
        <f t="shared" si="64"/>
        <v>0</v>
      </c>
      <c r="AN686" s="1">
        <f t="shared" si="65"/>
        <v>200</v>
      </c>
      <c r="AO686" s="1">
        <f t="shared" si="60"/>
        <v>0</v>
      </c>
      <c r="AP686" s="1">
        <f t="shared" si="61"/>
        <v>1</v>
      </c>
      <c r="AQ686" s="1">
        <f>IF(IF(Y686&gt;AA686,VLOOKUP(A686,General!B:AT,11,FALSE),VLOOKUP(A686,General!B:AT,12,FALSE))=AI686,1,0)</f>
        <v>0</v>
      </c>
      <c r="AR686" s="1">
        <f>IF(VLOOKUP(A686,General!B:AT,11,FALSE)=E686,Y686-AA686,AA686-Y686)</f>
        <v>0</v>
      </c>
      <c r="AS686" s="1">
        <f>IF(IF(Z686&gt;AB686,VLOOKUP(A686,General!B:AT,11,FALSE),VLOOKUP(A686,General!B:AT,12,FALSE))=AI686,1,0)</f>
        <v>1</v>
      </c>
      <c r="AT686" s="1">
        <f>IF(VLOOKUP(A686,General!B:AT,11,FALSE)=E686,Z686-AB686,AB686-Z686)</f>
        <v>-200</v>
      </c>
    </row>
    <row r="687" spans="1:46" ht="15" customHeight="1" x14ac:dyDescent="0.2">
      <c r="A687" s="1" t="s">
        <v>349</v>
      </c>
      <c r="B687" s="1">
        <v>17</v>
      </c>
      <c r="C687" s="1">
        <v>281285</v>
      </c>
      <c r="D687" s="1">
        <v>141.738525390625</v>
      </c>
      <c r="E687" s="1" t="s">
        <v>91</v>
      </c>
      <c r="F687" s="1" t="s">
        <v>315</v>
      </c>
      <c r="G687" s="1" t="s">
        <v>321</v>
      </c>
      <c r="H687" s="1" t="s">
        <v>320</v>
      </c>
      <c r="I687" s="1" t="s">
        <v>315</v>
      </c>
      <c r="J687" s="1" t="s">
        <v>91</v>
      </c>
      <c r="K687" s="1">
        <v>9</v>
      </c>
      <c r="L687" s="1">
        <v>2</v>
      </c>
      <c r="M687" s="1">
        <v>0</v>
      </c>
      <c r="N687" s="1">
        <v>1</v>
      </c>
      <c r="O687" s="1">
        <v>1</v>
      </c>
      <c r="P687" s="1">
        <v>0</v>
      </c>
      <c r="Q687" s="1">
        <v>1</v>
      </c>
      <c r="R687" s="1">
        <v>0</v>
      </c>
      <c r="S687" s="1">
        <v>151</v>
      </c>
      <c r="T687" s="1">
        <v>1426</v>
      </c>
      <c r="U687" s="1">
        <v>80</v>
      </c>
      <c r="V687" s="1">
        <v>0</v>
      </c>
      <c r="W687" s="1">
        <v>1</v>
      </c>
      <c r="X687" s="1">
        <v>1</v>
      </c>
      <c r="Y687" s="1">
        <v>20000</v>
      </c>
      <c r="Z687" s="1">
        <v>1700</v>
      </c>
      <c r="AA687" s="1">
        <v>12700</v>
      </c>
      <c r="AB687" s="1">
        <v>21450</v>
      </c>
      <c r="AC687" s="1">
        <v>3</v>
      </c>
      <c r="AD687" s="1">
        <v>4</v>
      </c>
      <c r="AE687" s="1">
        <v>3</v>
      </c>
      <c r="AF687" s="1">
        <v>0</v>
      </c>
      <c r="AG687" s="1">
        <v>0</v>
      </c>
      <c r="AH687" s="1">
        <v>0</v>
      </c>
      <c r="AI687" s="30" t="str">
        <f>VLOOKUP(A687,General!B:AT,19,FALSE)</f>
        <v>Astralis</v>
      </c>
      <c r="AJ687" s="1">
        <f>IF(VLOOKUP(A687,General!B:AT,11,FALSE)=E687,1,0)</f>
        <v>0</v>
      </c>
      <c r="AK687" s="1">
        <f t="shared" si="62"/>
        <v>1</v>
      </c>
      <c r="AL687" s="1">
        <f t="shared" si="63"/>
        <v>0</v>
      </c>
      <c r="AM687" s="1">
        <f t="shared" si="64"/>
        <v>7300</v>
      </c>
      <c r="AN687" s="1">
        <f t="shared" si="65"/>
        <v>-19750</v>
      </c>
      <c r="AO687" s="1">
        <f t="shared" si="60"/>
        <v>0</v>
      </c>
      <c r="AP687" s="1">
        <f t="shared" si="61"/>
        <v>1</v>
      </c>
      <c r="AQ687" s="1">
        <f>IF(IF(Y687&gt;AA687,VLOOKUP(A687,General!B:AT,11,FALSE),VLOOKUP(A687,General!B:AT,12,FALSE))=AI687,1,0)</f>
        <v>1</v>
      </c>
      <c r="AR687" s="1">
        <f>IF(VLOOKUP(A687,General!B:AT,11,FALSE)=E687,Y687-AA687,AA687-Y687)</f>
        <v>-7300</v>
      </c>
      <c r="AS687" s="1">
        <f>IF(IF(Z687&gt;AB687,VLOOKUP(A687,General!B:AT,11,FALSE),VLOOKUP(A687,General!B:AT,12,FALSE))=AI687,1,0)</f>
        <v>0</v>
      </c>
      <c r="AT687" s="1">
        <f>IF(VLOOKUP(A687,General!B:AT,11,FALSE)=E687,Z687-AB687,AB687-Z687)</f>
        <v>19750</v>
      </c>
    </row>
    <row r="688" spans="1:46" ht="15" customHeight="1" x14ac:dyDescent="0.2">
      <c r="A688" s="1" t="s">
        <v>349</v>
      </c>
      <c r="B688" s="1">
        <v>18</v>
      </c>
      <c r="C688" s="1">
        <v>299422</v>
      </c>
      <c r="D688" s="1">
        <v>160.7861328125</v>
      </c>
      <c r="E688" s="1" t="s">
        <v>59</v>
      </c>
      <c r="F688" s="1" t="s">
        <v>319</v>
      </c>
      <c r="G688" s="1" t="s">
        <v>324</v>
      </c>
      <c r="H688" s="1" t="s">
        <v>322</v>
      </c>
      <c r="K688" s="1">
        <v>8</v>
      </c>
      <c r="L688" s="1">
        <v>3</v>
      </c>
      <c r="M688" s="1">
        <v>1</v>
      </c>
      <c r="N688" s="1">
        <v>1</v>
      </c>
      <c r="O688" s="1">
        <v>0</v>
      </c>
      <c r="P688" s="1">
        <v>0</v>
      </c>
      <c r="Q688" s="1">
        <v>2</v>
      </c>
      <c r="R688" s="1">
        <v>0</v>
      </c>
      <c r="S688" s="1">
        <v>116.9</v>
      </c>
      <c r="T688" s="1">
        <v>1018</v>
      </c>
      <c r="U688" s="1">
        <v>133</v>
      </c>
      <c r="V688" s="1">
        <v>1</v>
      </c>
      <c r="W688" s="1">
        <v>1</v>
      </c>
      <c r="X688" s="1">
        <v>0</v>
      </c>
      <c r="Y688" s="1">
        <v>19900</v>
      </c>
      <c r="Z688" s="1">
        <v>25750</v>
      </c>
      <c r="AA688" s="1">
        <v>26400</v>
      </c>
      <c r="AB688" s="1">
        <v>23350</v>
      </c>
      <c r="AC688" s="1">
        <v>9</v>
      </c>
      <c r="AD688" s="1">
        <v>6</v>
      </c>
      <c r="AE688" s="1">
        <v>3</v>
      </c>
      <c r="AF688" s="1">
        <v>0</v>
      </c>
      <c r="AG688" s="1">
        <v>3</v>
      </c>
      <c r="AH688" s="1">
        <v>2</v>
      </c>
      <c r="AI688" s="30" t="str">
        <f>VLOOKUP(A688,General!B:AT,19,FALSE)</f>
        <v>Astralis</v>
      </c>
      <c r="AJ688" s="1">
        <f>IF(VLOOKUP(A688,General!B:AT,11,FALSE)=E688,1,0)</f>
        <v>1</v>
      </c>
      <c r="AK688" s="1">
        <f t="shared" si="62"/>
        <v>0</v>
      </c>
      <c r="AL688" s="1">
        <f t="shared" si="63"/>
        <v>1</v>
      </c>
      <c r="AM688" s="1">
        <f t="shared" si="64"/>
        <v>-6500</v>
      </c>
      <c r="AN688" s="1">
        <f t="shared" si="65"/>
        <v>2400</v>
      </c>
      <c r="AO688" s="1">
        <f t="shared" si="60"/>
        <v>1</v>
      </c>
      <c r="AP688" s="1">
        <f t="shared" si="61"/>
        <v>0</v>
      </c>
      <c r="AQ688" s="1">
        <f>IF(IF(Y688&gt;AA688,VLOOKUP(A688,General!B:AT,11,FALSE),VLOOKUP(A688,General!B:AT,12,FALSE))=AI688,1,0)</f>
        <v>0</v>
      </c>
      <c r="AR688" s="1">
        <f>IF(VLOOKUP(A688,General!B:AT,11,FALSE)=E688,Y688-AA688,AA688-Y688)</f>
        <v>-6500</v>
      </c>
      <c r="AS688" s="1">
        <f>IF(IF(Z688&gt;AB688,VLOOKUP(A688,General!B:AT,11,FALSE),VLOOKUP(A688,General!B:AT,12,FALSE))=AI688,1,0)</f>
        <v>1</v>
      </c>
      <c r="AT688" s="1">
        <f>IF(VLOOKUP(A688,General!B:AT,11,FALSE)=E688,Z688-AB688,AB688-Z688)</f>
        <v>2400</v>
      </c>
    </row>
    <row r="689" spans="1:46" ht="15" customHeight="1" x14ac:dyDescent="0.2">
      <c r="A689" s="1" t="s">
        <v>349</v>
      </c>
      <c r="B689" s="1">
        <v>19</v>
      </c>
      <c r="C689" s="1">
        <v>320006</v>
      </c>
      <c r="D689" s="1">
        <v>136.2216796875</v>
      </c>
      <c r="E689" s="1" t="s">
        <v>59</v>
      </c>
      <c r="F689" s="1" t="s">
        <v>319</v>
      </c>
      <c r="G689" s="1" t="s">
        <v>324</v>
      </c>
      <c r="H689" s="1" t="s">
        <v>322</v>
      </c>
      <c r="K689" s="1">
        <v>5</v>
      </c>
      <c r="L689" s="1">
        <v>3</v>
      </c>
      <c r="M689" s="1">
        <v>1</v>
      </c>
      <c r="N689" s="1">
        <v>0</v>
      </c>
      <c r="O689" s="1">
        <v>0</v>
      </c>
      <c r="P689" s="1">
        <v>0</v>
      </c>
      <c r="Q689" s="1">
        <v>2</v>
      </c>
      <c r="R689" s="1">
        <v>0</v>
      </c>
      <c r="S689" s="1">
        <v>87.4</v>
      </c>
      <c r="T689" s="1">
        <v>756</v>
      </c>
      <c r="U689" s="1">
        <v>70</v>
      </c>
      <c r="V689" s="1">
        <v>1</v>
      </c>
      <c r="W689" s="1">
        <v>1</v>
      </c>
      <c r="X689" s="1">
        <v>0</v>
      </c>
      <c r="Y689" s="1">
        <v>10850</v>
      </c>
      <c r="Z689" s="1">
        <v>24750</v>
      </c>
      <c r="AA689" s="1">
        <v>20450</v>
      </c>
      <c r="AB689" s="1">
        <v>15500</v>
      </c>
      <c r="AC689" s="1">
        <v>3</v>
      </c>
      <c r="AD689" s="1">
        <v>2</v>
      </c>
      <c r="AE689" s="1">
        <v>2</v>
      </c>
      <c r="AF689" s="1">
        <v>0</v>
      </c>
      <c r="AG689" s="1">
        <v>1</v>
      </c>
      <c r="AH689" s="1">
        <v>1</v>
      </c>
      <c r="AI689" s="30" t="str">
        <f>VLOOKUP(A689,General!B:AT,19,FALSE)</f>
        <v>Astralis</v>
      </c>
      <c r="AJ689" s="1">
        <f>IF(VLOOKUP(A689,General!B:AT,11,FALSE)=E689,1,0)</f>
        <v>1</v>
      </c>
      <c r="AK689" s="1">
        <f t="shared" si="62"/>
        <v>0</v>
      </c>
      <c r="AL689" s="1">
        <f t="shared" si="63"/>
        <v>1</v>
      </c>
      <c r="AM689" s="1">
        <f t="shared" si="64"/>
        <v>-9600</v>
      </c>
      <c r="AN689" s="1">
        <f t="shared" si="65"/>
        <v>9250</v>
      </c>
      <c r="AO689" s="1">
        <f t="shared" si="60"/>
        <v>1</v>
      </c>
      <c r="AP689" s="1">
        <f t="shared" si="61"/>
        <v>0</v>
      </c>
      <c r="AQ689" s="1">
        <f>IF(IF(Y689&gt;AA689,VLOOKUP(A689,General!B:AT,11,FALSE),VLOOKUP(A689,General!B:AT,12,FALSE))=AI689,1,0)</f>
        <v>0</v>
      </c>
      <c r="AR689" s="1">
        <f>IF(VLOOKUP(A689,General!B:AT,11,FALSE)=E689,Y689-AA689,AA689-Y689)</f>
        <v>-9600</v>
      </c>
      <c r="AS689" s="1">
        <f>IF(IF(Z689&gt;AB689,VLOOKUP(A689,General!B:AT,11,FALSE),VLOOKUP(A689,General!B:AT,12,FALSE))=AI689,1,0)</f>
        <v>1</v>
      </c>
      <c r="AT689" s="1">
        <f>IF(VLOOKUP(A689,General!B:AT,11,FALSE)=E689,Z689-AB689,AB689-Z689)</f>
        <v>9250</v>
      </c>
    </row>
    <row r="690" spans="1:46" ht="15" customHeight="1" x14ac:dyDescent="0.2">
      <c r="A690" s="1" t="s">
        <v>349</v>
      </c>
      <c r="B690" s="1">
        <v>20</v>
      </c>
      <c r="C690" s="1">
        <v>337445</v>
      </c>
      <c r="D690" s="1">
        <v>98.34521484375</v>
      </c>
      <c r="E690" s="1" t="s">
        <v>59</v>
      </c>
      <c r="F690" s="1" t="s">
        <v>319</v>
      </c>
      <c r="G690" s="1" t="s">
        <v>324</v>
      </c>
      <c r="H690" s="1" t="s">
        <v>320</v>
      </c>
      <c r="I690" s="1" t="s">
        <v>319</v>
      </c>
      <c r="J690" s="1" t="s">
        <v>59</v>
      </c>
      <c r="K690" s="1">
        <v>3</v>
      </c>
      <c r="L690" s="1">
        <v>3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60.7</v>
      </c>
      <c r="T690" s="1">
        <v>478</v>
      </c>
      <c r="U690" s="1">
        <v>12</v>
      </c>
      <c r="V690" s="1">
        <v>1</v>
      </c>
      <c r="W690" s="1">
        <v>1</v>
      </c>
      <c r="X690" s="1">
        <v>0</v>
      </c>
      <c r="Y690" s="1">
        <v>10050</v>
      </c>
      <c r="Z690" s="1">
        <v>26350</v>
      </c>
      <c r="AA690" s="1">
        <v>21250</v>
      </c>
      <c r="AB690" s="1">
        <v>4500</v>
      </c>
      <c r="AC690" s="1">
        <v>1</v>
      </c>
      <c r="AD690" s="1">
        <v>5</v>
      </c>
      <c r="AE690" s="1">
        <v>0</v>
      </c>
      <c r="AF690" s="1">
        <v>0</v>
      </c>
      <c r="AG690" s="1">
        <v>4</v>
      </c>
      <c r="AH690" s="1">
        <v>0</v>
      </c>
      <c r="AI690" s="30" t="str">
        <f>VLOOKUP(A690,General!B:AT,19,FALSE)</f>
        <v>Astralis</v>
      </c>
      <c r="AJ690" s="1">
        <f>IF(VLOOKUP(A690,General!B:AT,11,FALSE)=E690,1,0)</f>
        <v>1</v>
      </c>
      <c r="AK690" s="1">
        <f t="shared" si="62"/>
        <v>0</v>
      </c>
      <c r="AL690" s="1">
        <f t="shared" si="63"/>
        <v>1</v>
      </c>
      <c r="AM690" s="1">
        <f t="shared" si="64"/>
        <v>-11200</v>
      </c>
      <c r="AN690" s="1">
        <f t="shared" si="65"/>
        <v>21850</v>
      </c>
      <c r="AO690" s="1">
        <f t="shared" si="60"/>
        <v>1</v>
      </c>
      <c r="AP690" s="1">
        <f t="shared" si="61"/>
        <v>0</v>
      </c>
      <c r="AQ690" s="1">
        <f>IF(IF(Y690&gt;AA690,VLOOKUP(A690,General!B:AT,11,FALSE),VLOOKUP(A690,General!B:AT,12,FALSE))=AI690,1,0)</f>
        <v>0</v>
      </c>
      <c r="AR690" s="1">
        <f>IF(VLOOKUP(A690,General!B:AT,11,FALSE)=E690,Y690-AA690,AA690-Y690)</f>
        <v>-11200</v>
      </c>
      <c r="AS690" s="1">
        <f>IF(IF(Z690&gt;AB690,VLOOKUP(A690,General!B:AT,11,FALSE),VLOOKUP(A690,General!B:AT,12,FALSE))=AI690,1,0)</f>
        <v>1</v>
      </c>
      <c r="AT690" s="1">
        <f>IF(VLOOKUP(A690,General!B:AT,11,FALSE)=E690,Z690-AB690,AB690-Z690)</f>
        <v>21850</v>
      </c>
    </row>
    <row r="691" spans="1:46" ht="15" customHeight="1" x14ac:dyDescent="0.2">
      <c r="A691" s="1" t="s">
        <v>349</v>
      </c>
      <c r="B691" s="1">
        <v>21</v>
      </c>
      <c r="C691" s="1">
        <v>350042</v>
      </c>
      <c r="D691" s="1">
        <v>130.82958984375</v>
      </c>
      <c r="E691" s="1" t="s">
        <v>59</v>
      </c>
      <c r="F691" s="1" t="s">
        <v>319</v>
      </c>
      <c r="G691" s="1" t="s">
        <v>324</v>
      </c>
      <c r="H691" s="1" t="s">
        <v>322</v>
      </c>
      <c r="K691" s="1">
        <v>8</v>
      </c>
      <c r="L691" s="1">
        <v>2</v>
      </c>
      <c r="M691" s="1">
        <v>3</v>
      </c>
      <c r="N691" s="1">
        <v>0</v>
      </c>
      <c r="O691" s="1">
        <v>0</v>
      </c>
      <c r="P691" s="1">
        <v>0</v>
      </c>
      <c r="Q691" s="1">
        <v>1</v>
      </c>
      <c r="R691" s="1">
        <v>0</v>
      </c>
      <c r="S691" s="1">
        <v>128.6</v>
      </c>
      <c r="T691" s="1">
        <v>1061</v>
      </c>
      <c r="U691" s="1">
        <v>147</v>
      </c>
      <c r="V691" s="1">
        <v>1</v>
      </c>
      <c r="W691" s="1">
        <v>1</v>
      </c>
      <c r="X691" s="1">
        <v>0</v>
      </c>
      <c r="Y691" s="1">
        <v>21750</v>
      </c>
      <c r="Z691" s="1">
        <v>27450</v>
      </c>
      <c r="AA691" s="1">
        <v>31400</v>
      </c>
      <c r="AB691" s="1">
        <v>23050</v>
      </c>
      <c r="AC691" s="1">
        <v>13</v>
      </c>
      <c r="AD691" s="1">
        <v>6</v>
      </c>
      <c r="AE691" s="1">
        <v>2</v>
      </c>
      <c r="AF691" s="1">
        <v>0</v>
      </c>
      <c r="AG691" s="1">
        <v>5</v>
      </c>
      <c r="AH691" s="1">
        <v>0</v>
      </c>
      <c r="AI691" s="30" t="str">
        <f>VLOOKUP(A691,General!B:AT,19,FALSE)</f>
        <v>Astralis</v>
      </c>
      <c r="AJ691" s="1">
        <f>IF(VLOOKUP(A691,General!B:AT,11,FALSE)=E691,1,0)</f>
        <v>1</v>
      </c>
      <c r="AK691" s="1">
        <f t="shared" si="62"/>
        <v>0</v>
      </c>
      <c r="AL691" s="1">
        <f t="shared" si="63"/>
        <v>1</v>
      </c>
      <c r="AM691" s="1">
        <f t="shared" si="64"/>
        <v>-9650</v>
      </c>
      <c r="AN691" s="1">
        <f t="shared" si="65"/>
        <v>4400</v>
      </c>
      <c r="AO691" s="1">
        <f t="shared" si="60"/>
        <v>1</v>
      </c>
      <c r="AP691" s="1">
        <f t="shared" si="61"/>
        <v>0</v>
      </c>
      <c r="AQ691" s="1">
        <f>IF(IF(Y691&gt;AA691,VLOOKUP(A691,General!B:AT,11,FALSE),VLOOKUP(A691,General!B:AT,12,FALSE))=AI691,1,0)</f>
        <v>0</v>
      </c>
      <c r="AR691" s="1">
        <f>IF(VLOOKUP(A691,General!B:AT,11,FALSE)=E691,Y691-AA691,AA691-Y691)</f>
        <v>-9650</v>
      </c>
      <c r="AS691" s="1">
        <f>IF(IF(Z691&gt;AB691,VLOOKUP(A691,General!B:AT,11,FALSE),VLOOKUP(A691,General!B:AT,12,FALSE))=AI691,1,0)</f>
        <v>1</v>
      </c>
      <c r="AT691" s="1">
        <f>IF(VLOOKUP(A691,General!B:AT,11,FALSE)=E691,Z691-AB691,AB691-Z691)</f>
        <v>4400</v>
      </c>
    </row>
    <row r="692" spans="1:46" ht="15" customHeight="1" x14ac:dyDescent="0.2">
      <c r="A692" s="1" t="s">
        <v>349</v>
      </c>
      <c r="B692" s="1">
        <v>22</v>
      </c>
      <c r="C692" s="1">
        <v>366796</v>
      </c>
      <c r="D692" s="1">
        <v>141.0576171875</v>
      </c>
      <c r="E692" s="1" t="s">
        <v>59</v>
      </c>
      <c r="F692" s="1" t="s">
        <v>319</v>
      </c>
      <c r="G692" s="1" t="s">
        <v>324</v>
      </c>
      <c r="H692" s="1" t="s">
        <v>322</v>
      </c>
      <c r="K692" s="1">
        <v>9</v>
      </c>
      <c r="L692" s="1">
        <v>2</v>
      </c>
      <c r="M692" s="1">
        <v>2</v>
      </c>
      <c r="N692" s="1">
        <v>1</v>
      </c>
      <c r="O692" s="1">
        <v>0</v>
      </c>
      <c r="P692" s="1">
        <v>0</v>
      </c>
      <c r="Q692" s="1">
        <v>1</v>
      </c>
      <c r="R692" s="1">
        <v>0</v>
      </c>
      <c r="S692" s="1">
        <v>174.6</v>
      </c>
      <c r="T692" s="1">
        <v>1614</v>
      </c>
      <c r="U692" s="1">
        <v>132</v>
      </c>
      <c r="V692" s="1">
        <v>0</v>
      </c>
      <c r="W692" s="1">
        <v>1</v>
      </c>
      <c r="X692" s="1">
        <v>0</v>
      </c>
      <c r="Y692" s="1">
        <v>18300</v>
      </c>
      <c r="Z692" s="1">
        <v>27650</v>
      </c>
      <c r="AA692" s="1">
        <v>46700</v>
      </c>
      <c r="AB692" s="1">
        <v>22350</v>
      </c>
      <c r="AC692" s="1">
        <v>6</v>
      </c>
      <c r="AD692" s="1">
        <v>7</v>
      </c>
      <c r="AE692" s="1">
        <v>1</v>
      </c>
      <c r="AF692" s="1">
        <v>0</v>
      </c>
      <c r="AG692" s="1">
        <v>4</v>
      </c>
      <c r="AH692" s="1">
        <v>0</v>
      </c>
      <c r="AI692" s="30" t="str">
        <f>VLOOKUP(A692,General!B:AT,19,FALSE)</f>
        <v>Astralis</v>
      </c>
      <c r="AJ692" s="1">
        <f>IF(VLOOKUP(A692,General!B:AT,11,FALSE)=E692,1,0)</f>
        <v>1</v>
      </c>
      <c r="AK692" s="1">
        <f t="shared" si="62"/>
        <v>0</v>
      </c>
      <c r="AL692" s="1">
        <f t="shared" si="63"/>
        <v>1</v>
      </c>
      <c r="AM692" s="1">
        <f t="shared" si="64"/>
        <v>-28400</v>
      </c>
      <c r="AN692" s="1">
        <f t="shared" si="65"/>
        <v>5300</v>
      </c>
      <c r="AO692" s="1">
        <f t="shared" si="60"/>
        <v>1</v>
      </c>
      <c r="AP692" s="1">
        <f t="shared" si="61"/>
        <v>0</v>
      </c>
      <c r="AQ692" s="1">
        <f>IF(IF(Y692&gt;AA692,VLOOKUP(A692,General!B:AT,11,FALSE),VLOOKUP(A692,General!B:AT,12,FALSE))=AI692,1,0)</f>
        <v>0</v>
      </c>
      <c r="AR692" s="1">
        <f>IF(VLOOKUP(A692,General!B:AT,11,FALSE)=E692,Y692-AA692,AA692-Y692)</f>
        <v>-28400</v>
      </c>
      <c r="AS692" s="1">
        <f>IF(IF(Z692&gt;AB692,VLOOKUP(A692,General!B:AT,11,FALSE),VLOOKUP(A692,General!B:AT,12,FALSE))=AI692,1,0)</f>
        <v>1</v>
      </c>
      <c r="AT692" s="1">
        <f>IF(VLOOKUP(A692,General!B:AT,11,FALSE)=E692,Z692-AB692,AB692-Z692)</f>
        <v>5300</v>
      </c>
    </row>
    <row r="693" spans="1:46" ht="15" customHeight="1" x14ac:dyDescent="0.2">
      <c r="A693" s="1" t="s">
        <v>349</v>
      </c>
      <c r="B693" s="1">
        <v>23</v>
      </c>
      <c r="C693" s="1">
        <v>384851</v>
      </c>
      <c r="D693" s="1">
        <v>88.336181640625</v>
      </c>
      <c r="E693" s="1" t="s">
        <v>91</v>
      </c>
      <c r="F693" s="1" t="s">
        <v>315</v>
      </c>
      <c r="G693" s="1" t="s">
        <v>316</v>
      </c>
      <c r="H693" s="1" t="s">
        <v>322</v>
      </c>
      <c r="K693" s="1">
        <v>6</v>
      </c>
      <c r="L693" s="1">
        <v>1</v>
      </c>
      <c r="M693" s="1">
        <v>1</v>
      </c>
      <c r="N693" s="1">
        <v>1</v>
      </c>
      <c r="O693" s="1">
        <v>0</v>
      </c>
      <c r="P693" s="1">
        <v>0</v>
      </c>
      <c r="Q693" s="1">
        <v>0</v>
      </c>
      <c r="R693" s="1">
        <v>0</v>
      </c>
      <c r="S693" s="1">
        <v>89.2</v>
      </c>
      <c r="T693" s="1">
        <v>760</v>
      </c>
      <c r="U693" s="1">
        <v>132</v>
      </c>
      <c r="V693" s="1">
        <v>0</v>
      </c>
      <c r="W693" s="1">
        <v>0</v>
      </c>
      <c r="X693" s="1">
        <v>0</v>
      </c>
      <c r="Y693" s="1">
        <v>18700</v>
      </c>
      <c r="Z693" s="1">
        <v>27350</v>
      </c>
      <c r="AA693" s="1">
        <v>43550</v>
      </c>
      <c r="AB693" s="1">
        <v>19100</v>
      </c>
      <c r="AC693" s="1">
        <v>8</v>
      </c>
      <c r="AD693" s="1">
        <v>4</v>
      </c>
      <c r="AE693" s="1">
        <v>1</v>
      </c>
      <c r="AF693" s="1">
        <v>0</v>
      </c>
      <c r="AG693" s="1">
        <v>2</v>
      </c>
      <c r="AH693" s="1">
        <v>0</v>
      </c>
      <c r="AI693" s="30" t="str">
        <f>VLOOKUP(A693,General!B:AT,19,FALSE)</f>
        <v>Astralis</v>
      </c>
      <c r="AJ693" s="1">
        <f>IF(VLOOKUP(A693,General!B:AT,11,FALSE)=E693,1,0)</f>
        <v>0</v>
      </c>
      <c r="AK693" s="1">
        <f t="shared" si="62"/>
        <v>0</v>
      </c>
      <c r="AL693" s="1">
        <f t="shared" si="63"/>
        <v>1</v>
      </c>
      <c r="AM693" s="1">
        <f t="shared" si="64"/>
        <v>-24850</v>
      </c>
      <c r="AN693" s="1">
        <f t="shared" si="65"/>
        <v>8250</v>
      </c>
      <c r="AO693" s="1">
        <f t="shared" si="60"/>
        <v>0</v>
      </c>
      <c r="AP693" s="1">
        <f t="shared" si="61"/>
        <v>1</v>
      </c>
      <c r="AQ693" s="1">
        <f>IF(IF(Y693&gt;AA693,VLOOKUP(A693,General!B:AT,11,FALSE),VLOOKUP(A693,General!B:AT,12,FALSE))=AI693,1,0)</f>
        <v>0</v>
      </c>
      <c r="AR693" s="1">
        <f>IF(VLOOKUP(A693,General!B:AT,11,FALSE)=E693,Y693-AA693,AA693-Y693)</f>
        <v>24850</v>
      </c>
      <c r="AS693" s="1">
        <f>IF(IF(Z693&gt;AB693,VLOOKUP(A693,General!B:AT,11,FALSE),VLOOKUP(A693,General!B:AT,12,FALSE))=AI693,1,0)</f>
        <v>1</v>
      </c>
      <c r="AT693" s="1">
        <f>IF(VLOOKUP(A693,General!B:AT,11,FALSE)=E693,Z693-AB693,AB693-Z693)</f>
        <v>-8250</v>
      </c>
    </row>
    <row r="694" spans="1:46" ht="15" customHeight="1" x14ac:dyDescent="0.2">
      <c r="A694" s="1" t="s">
        <v>349</v>
      </c>
      <c r="B694" s="1">
        <v>24</v>
      </c>
      <c r="C694" s="1">
        <v>396166</v>
      </c>
      <c r="D694" s="1">
        <v>100.2861328125</v>
      </c>
      <c r="E694" s="1" t="s">
        <v>91</v>
      </c>
      <c r="F694" s="1" t="s">
        <v>315</v>
      </c>
      <c r="G694" s="1" t="s">
        <v>316</v>
      </c>
      <c r="H694" s="1" t="s">
        <v>322</v>
      </c>
      <c r="K694" s="1">
        <v>6</v>
      </c>
      <c r="L694" s="1">
        <v>4</v>
      </c>
      <c r="M694" s="1">
        <v>1</v>
      </c>
      <c r="N694" s="1">
        <v>0</v>
      </c>
      <c r="O694" s="1">
        <v>0</v>
      </c>
      <c r="P694" s="1">
        <v>0</v>
      </c>
      <c r="Q694" s="1">
        <v>1</v>
      </c>
      <c r="R694" s="1">
        <v>0</v>
      </c>
      <c r="S694" s="1">
        <v>88</v>
      </c>
      <c r="T694" s="1">
        <v>808</v>
      </c>
      <c r="U694" s="1">
        <v>72</v>
      </c>
      <c r="V694" s="1">
        <v>0</v>
      </c>
      <c r="W694" s="1">
        <v>0</v>
      </c>
      <c r="X694" s="1">
        <v>0</v>
      </c>
      <c r="Y694" s="1">
        <v>18150</v>
      </c>
      <c r="Z694" s="1">
        <v>21600</v>
      </c>
      <c r="AA694" s="1">
        <v>23750</v>
      </c>
      <c r="AB694" s="1">
        <v>30200</v>
      </c>
      <c r="AC694" s="1">
        <v>7</v>
      </c>
      <c r="AD694" s="1">
        <v>7</v>
      </c>
      <c r="AE694" s="1">
        <v>3</v>
      </c>
      <c r="AF694" s="1">
        <v>0</v>
      </c>
      <c r="AG694" s="1">
        <v>0</v>
      </c>
      <c r="AH694" s="1">
        <v>3</v>
      </c>
      <c r="AI694" s="30" t="str">
        <f>VLOOKUP(A694,General!B:AT,19,FALSE)</f>
        <v>Astralis</v>
      </c>
      <c r="AJ694" s="1">
        <f>IF(VLOOKUP(A694,General!B:AT,11,FALSE)=E694,1,0)</f>
        <v>0</v>
      </c>
      <c r="AK694" s="1">
        <f t="shared" si="62"/>
        <v>0</v>
      </c>
      <c r="AL694" s="1">
        <f t="shared" si="63"/>
        <v>0</v>
      </c>
      <c r="AM694" s="1">
        <f t="shared" si="64"/>
        <v>-5600</v>
      </c>
      <c r="AN694" s="1">
        <f t="shared" si="65"/>
        <v>-8600</v>
      </c>
      <c r="AO694" s="1">
        <f t="shared" si="60"/>
        <v>0</v>
      </c>
      <c r="AP694" s="1">
        <f t="shared" si="61"/>
        <v>1</v>
      </c>
      <c r="AQ694" s="1">
        <f>IF(IF(Y694&gt;AA694,VLOOKUP(A694,General!B:AT,11,FALSE),VLOOKUP(A694,General!B:AT,12,FALSE))=AI694,1,0)</f>
        <v>0</v>
      </c>
      <c r="AR694" s="1">
        <f>IF(VLOOKUP(A694,General!B:AT,11,FALSE)=E694,Y694-AA694,AA694-Y694)</f>
        <v>5600</v>
      </c>
      <c r="AS694" s="1">
        <f>IF(IF(Z694&gt;AB694,VLOOKUP(A694,General!B:AT,11,FALSE),VLOOKUP(A694,General!B:AT,12,FALSE))=AI694,1,0)</f>
        <v>0</v>
      </c>
      <c r="AT694" s="1">
        <f>IF(VLOOKUP(A694,General!B:AT,11,FALSE)=E694,Z694-AB694,AB694-Z694)</f>
        <v>8600</v>
      </c>
    </row>
    <row r="695" spans="1:46" ht="15" customHeight="1" x14ac:dyDescent="0.2">
      <c r="A695" s="1" t="s">
        <v>349</v>
      </c>
      <c r="B695" s="1">
        <v>25</v>
      </c>
      <c r="C695" s="1">
        <v>409009</v>
      </c>
      <c r="D695" s="1">
        <v>67.33203125</v>
      </c>
      <c r="E695" s="1" t="s">
        <v>91</v>
      </c>
      <c r="F695" s="1" t="s">
        <v>315</v>
      </c>
      <c r="G695" s="1" t="s">
        <v>316</v>
      </c>
      <c r="H695" s="1" t="s">
        <v>320</v>
      </c>
      <c r="I695" s="1" t="s">
        <v>315</v>
      </c>
      <c r="J695" s="1" t="s">
        <v>91</v>
      </c>
      <c r="K695" s="1">
        <v>6</v>
      </c>
      <c r="L695" s="1">
        <v>2</v>
      </c>
      <c r="M695" s="1">
        <v>2</v>
      </c>
      <c r="N695" s="1">
        <v>0</v>
      </c>
      <c r="O695" s="1">
        <v>0</v>
      </c>
      <c r="P695" s="1">
        <v>0</v>
      </c>
      <c r="Q695" s="1">
        <v>1</v>
      </c>
      <c r="R695" s="1">
        <v>0</v>
      </c>
      <c r="S695" s="1">
        <v>105.3</v>
      </c>
      <c r="T695" s="1">
        <v>964</v>
      </c>
      <c r="U695" s="1">
        <v>89</v>
      </c>
      <c r="V695" s="1">
        <v>0</v>
      </c>
      <c r="W695" s="1">
        <v>0</v>
      </c>
      <c r="X695" s="1">
        <v>0</v>
      </c>
      <c r="Y695" s="1">
        <v>23850</v>
      </c>
      <c r="Z695" s="1">
        <v>1000</v>
      </c>
      <c r="AA695" s="1">
        <v>12550</v>
      </c>
      <c r="AB695" s="1">
        <v>31450</v>
      </c>
      <c r="AC695" s="1">
        <v>2</v>
      </c>
      <c r="AD695" s="1">
        <v>3</v>
      </c>
      <c r="AE695" s="1">
        <v>2</v>
      </c>
      <c r="AF695" s="1">
        <v>0</v>
      </c>
      <c r="AG695" s="1">
        <v>1</v>
      </c>
      <c r="AH695" s="1">
        <v>2</v>
      </c>
      <c r="AI695" s="30" t="str">
        <f>VLOOKUP(A695,General!B:AT,19,FALSE)</f>
        <v>Astralis</v>
      </c>
      <c r="AJ695" s="1">
        <f>IF(VLOOKUP(A695,General!B:AT,11,FALSE)=E695,1,0)</f>
        <v>0</v>
      </c>
      <c r="AK695" s="1">
        <f t="shared" si="62"/>
        <v>1</v>
      </c>
      <c r="AL695" s="1">
        <f t="shared" si="63"/>
        <v>0</v>
      </c>
      <c r="AM695" s="1">
        <f t="shared" si="64"/>
        <v>11300</v>
      </c>
      <c r="AN695" s="1">
        <f t="shared" si="65"/>
        <v>-30450</v>
      </c>
      <c r="AO695" s="1">
        <f t="shared" si="60"/>
        <v>0</v>
      </c>
      <c r="AP695" s="1">
        <f t="shared" si="61"/>
        <v>1</v>
      </c>
      <c r="AQ695" s="1">
        <f>IF(IF(Y695&gt;AA695,VLOOKUP(A695,General!B:AT,11,FALSE),VLOOKUP(A695,General!B:AT,12,FALSE))=AI695,1,0)</f>
        <v>1</v>
      </c>
      <c r="AR695" s="1">
        <f>IF(VLOOKUP(A695,General!B:AT,11,FALSE)=E695,Y695-AA695,AA695-Y695)</f>
        <v>-11300</v>
      </c>
      <c r="AS695" s="1">
        <f>IF(IF(Z695&gt;AB695,VLOOKUP(A695,General!B:AT,11,FALSE),VLOOKUP(A695,General!B:AT,12,FALSE))=AI695,1,0)</f>
        <v>0</v>
      </c>
      <c r="AT695" s="1">
        <f>IF(VLOOKUP(A695,General!B:AT,11,FALSE)=E695,Z695-AB695,AB695-Z695)</f>
        <v>30450</v>
      </c>
    </row>
    <row r="696" spans="1:46" ht="15" customHeight="1" x14ac:dyDescent="0.2">
      <c r="A696" s="1" t="s">
        <v>349</v>
      </c>
      <c r="B696" s="1">
        <v>26</v>
      </c>
      <c r="C696" s="1">
        <v>417640</v>
      </c>
      <c r="D696" s="1">
        <v>124.44384765625</v>
      </c>
      <c r="E696" s="1" t="s">
        <v>59</v>
      </c>
      <c r="F696" s="1" t="s">
        <v>319</v>
      </c>
      <c r="G696" s="1" t="s">
        <v>324</v>
      </c>
      <c r="H696" s="1" t="s">
        <v>322</v>
      </c>
      <c r="K696" s="1">
        <v>7</v>
      </c>
      <c r="L696" s="1">
        <v>5</v>
      </c>
      <c r="M696" s="1">
        <v>1</v>
      </c>
      <c r="N696" s="1">
        <v>0</v>
      </c>
      <c r="O696" s="1">
        <v>0</v>
      </c>
      <c r="P696" s="1">
        <v>0</v>
      </c>
      <c r="Q696" s="1">
        <v>3</v>
      </c>
      <c r="R696" s="1">
        <v>0</v>
      </c>
      <c r="S696" s="1">
        <v>90.8</v>
      </c>
      <c r="T696" s="1">
        <v>838</v>
      </c>
      <c r="U696" s="1">
        <v>70</v>
      </c>
      <c r="V696" s="1">
        <v>0</v>
      </c>
      <c r="W696" s="1">
        <v>1</v>
      </c>
      <c r="X696" s="1">
        <v>0</v>
      </c>
      <c r="Y696" s="1">
        <v>32800</v>
      </c>
      <c r="Z696" s="1">
        <v>25050</v>
      </c>
      <c r="AA696" s="1">
        <v>24550</v>
      </c>
      <c r="AB696" s="1">
        <v>32900</v>
      </c>
      <c r="AC696" s="1">
        <v>8</v>
      </c>
      <c r="AD696" s="1">
        <v>7</v>
      </c>
      <c r="AE696" s="1">
        <v>1</v>
      </c>
      <c r="AF696" s="1">
        <v>0</v>
      </c>
      <c r="AG696" s="1">
        <v>3</v>
      </c>
      <c r="AH696" s="1">
        <v>3</v>
      </c>
      <c r="AI696" s="30" t="str">
        <f>VLOOKUP(A696,General!B:AT,19,FALSE)</f>
        <v>Astralis</v>
      </c>
      <c r="AJ696" s="1">
        <f>IF(VLOOKUP(A696,General!B:AT,11,FALSE)=E696,1,0)</f>
        <v>1</v>
      </c>
      <c r="AK696" s="1">
        <f t="shared" si="62"/>
        <v>1</v>
      </c>
      <c r="AL696" s="1">
        <f t="shared" si="63"/>
        <v>0</v>
      </c>
      <c r="AM696" s="1">
        <f t="shared" si="64"/>
        <v>8250</v>
      </c>
      <c r="AN696" s="1">
        <f t="shared" si="65"/>
        <v>-7850</v>
      </c>
      <c r="AO696" s="1">
        <f t="shared" si="60"/>
        <v>1</v>
      </c>
      <c r="AP696" s="1">
        <f t="shared" si="61"/>
        <v>0</v>
      </c>
      <c r="AQ696" s="1">
        <f>IF(IF(Y696&gt;AA696,VLOOKUP(A696,General!B:AT,11,FALSE),VLOOKUP(A696,General!B:AT,12,FALSE))=AI696,1,0)</f>
        <v>1</v>
      </c>
      <c r="AR696" s="1">
        <f>IF(VLOOKUP(A696,General!B:AT,11,FALSE)=E696,Y696-AA696,AA696-Y696)</f>
        <v>8250</v>
      </c>
      <c r="AS696" s="1">
        <f>IF(IF(Z696&gt;AB696,VLOOKUP(A696,General!B:AT,11,FALSE),VLOOKUP(A696,General!B:AT,12,FALSE))=AI696,1,0)</f>
        <v>0</v>
      </c>
      <c r="AT696" s="1">
        <f>IF(VLOOKUP(A696,General!B:AT,11,FALSE)=E696,Z696-AB696,AB696-Z696)</f>
        <v>-7850</v>
      </c>
    </row>
    <row r="697" spans="1:46" x14ac:dyDescent="0.2">
      <c r="A697" s="1" t="s">
        <v>350</v>
      </c>
      <c r="B697" s="1">
        <v>1</v>
      </c>
      <c r="C697" s="1">
        <v>1800</v>
      </c>
      <c r="D697" s="1">
        <v>109.40154266357401</v>
      </c>
      <c r="E697" s="1" t="s">
        <v>63</v>
      </c>
      <c r="F697" s="1" t="s">
        <v>319</v>
      </c>
      <c r="G697" s="1" t="s">
        <v>324</v>
      </c>
      <c r="H697" s="1" t="s">
        <v>317</v>
      </c>
      <c r="K697" s="1">
        <v>9</v>
      </c>
      <c r="L697" s="1">
        <v>3</v>
      </c>
      <c r="M697" s="1">
        <v>3</v>
      </c>
      <c r="N697" s="1">
        <v>0</v>
      </c>
      <c r="O697" s="1">
        <v>0</v>
      </c>
      <c r="P697" s="1">
        <v>0</v>
      </c>
      <c r="Q697" s="1">
        <v>4</v>
      </c>
      <c r="R697" s="1">
        <v>0</v>
      </c>
      <c r="S697" s="1">
        <v>155.6</v>
      </c>
      <c r="T697" s="1">
        <v>1418</v>
      </c>
      <c r="U697" s="1">
        <v>123</v>
      </c>
      <c r="V697" s="1">
        <v>1</v>
      </c>
      <c r="W697" s="1">
        <v>1</v>
      </c>
      <c r="X697" s="1">
        <v>0</v>
      </c>
      <c r="Y697" s="1">
        <v>4000</v>
      </c>
      <c r="Z697" s="1">
        <v>4400</v>
      </c>
      <c r="AA697" s="1">
        <v>4000</v>
      </c>
      <c r="AB697" s="1">
        <v>4200</v>
      </c>
      <c r="AC697" s="1">
        <v>0</v>
      </c>
      <c r="AD697" s="1">
        <v>1</v>
      </c>
      <c r="AE697" s="1">
        <v>1</v>
      </c>
      <c r="AF697" s="1">
        <v>0</v>
      </c>
      <c r="AG697" s="1">
        <v>0</v>
      </c>
      <c r="AH697" s="1">
        <v>0</v>
      </c>
      <c r="AI697" s="30" t="str">
        <f>VLOOKUP(A697,General!B:AT,19,FALSE)</f>
        <v>Luminosity Gaming</v>
      </c>
      <c r="AJ697" s="1">
        <f>IF(VLOOKUP(A697,General!B:AT,11,FALSE)=E697,1,0)</f>
        <v>0</v>
      </c>
      <c r="AK697" s="1">
        <f t="shared" si="62"/>
        <v>0</v>
      </c>
      <c r="AL697" s="1">
        <f t="shared" si="63"/>
        <v>1</v>
      </c>
      <c r="AM697" s="1">
        <f t="shared" si="64"/>
        <v>0</v>
      </c>
      <c r="AN697" s="1">
        <f t="shared" si="65"/>
        <v>200</v>
      </c>
      <c r="AO697" s="1">
        <f t="shared" si="60"/>
        <v>0</v>
      </c>
      <c r="AP697" s="1">
        <f t="shared" si="61"/>
        <v>0</v>
      </c>
      <c r="AQ697" s="1">
        <f>IF(IF(Y697&gt;AA697,VLOOKUP(A697,General!B:AT,11,FALSE),VLOOKUP(A697,General!B:AT,12,FALSE))=AI697,1,0)</f>
        <v>0</v>
      </c>
      <c r="AR697" s="1">
        <f>IF(VLOOKUP(A697,General!B:AT,11,FALSE)=E697,Y697-AA697,AA697-Y697)</f>
        <v>0</v>
      </c>
      <c r="AS697" s="1">
        <f>IF(IF(Z697&gt;AB697,VLOOKUP(A697,General!B:AT,11,FALSE),VLOOKUP(A697,General!B:AT,12,FALSE))=AI697,1,0)</f>
        <v>1</v>
      </c>
      <c r="AT697" s="1">
        <f>IF(VLOOKUP(A697,General!B:AT,11,FALSE)=E697,Z697-AB697,AB697-Z697)</f>
        <v>-200</v>
      </c>
    </row>
    <row r="698" spans="1:46" ht="15" customHeight="1" x14ac:dyDescent="0.2">
      <c r="A698" s="1" t="s">
        <v>350</v>
      </c>
      <c r="B698" s="1">
        <v>2</v>
      </c>
      <c r="C698" s="1">
        <v>15809</v>
      </c>
      <c r="D698" s="1">
        <v>97.759582519531307</v>
      </c>
      <c r="E698" s="1" t="s">
        <v>51</v>
      </c>
      <c r="F698" s="1" t="s">
        <v>315</v>
      </c>
      <c r="G698" s="1" t="s">
        <v>316</v>
      </c>
      <c r="H698" s="1" t="s">
        <v>318</v>
      </c>
      <c r="I698" s="1" t="s">
        <v>315</v>
      </c>
      <c r="J698" s="1" t="s">
        <v>51</v>
      </c>
      <c r="K698" s="1">
        <v>5</v>
      </c>
      <c r="L698" s="1">
        <v>2</v>
      </c>
      <c r="M698" s="1">
        <v>0</v>
      </c>
      <c r="N698" s="1">
        <v>1</v>
      </c>
      <c r="O698" s="1">
        <v>0</v>
      </c>
      <c r="P698" s="1">
        <v>0</v>
      </c>
      <c r="Q698" s="1">
        <v>0</v>
      </c>
      <c r="R698" s="1">
        <v>0</v>
      </c>
      <c r="S698" s="1">
        <v>107.5</v>
      </c>
      <c r="T698" s="1">
        <v>961</v>
      </c>
      <c r="U698" s="1">
        <v>114</v>
      </c>
      <c r="V698" s="1">
        <v>0</v>
      </c>
      <c r="W698" s="1">
        <v>0</v>
      </c>
      <c r="X698" s="1">
        <v>0</v>
      </c>
      <c r="Y698" s="1">
        <v>9100</v>
      </c>
      <c r="Z698" s="1">
        <v>7900</v>
      </c>
      <c r="AA698" s="1">
        <v>19600</v>
      </c>
      <c r="AB698" s="1">
        <v>20200</v>
      </c>
      <c r="AC698" s="1">
        <v>2</v>
      </c>
      <c r="AD698" s="1">
        <v>2</v>
      </c>
      <c r="AE698" s="1">
        <v>2</v>
      </c>
      <c r="AF698" s="1">
        <v>0</v>
      </c>
      <c r="AG698" s="1">
        <v>0</v>
      </c>
      <c r="AH698" s="1">
        <v>0</v>
      </c>
      <c r="AI698" s="30" t="str">
        <f>VLOOKUP(A698,General!B:AT,19,FALSE)</f>
        <v>Luminosity Gaming</v>
      </c>
      <c r="AJ698" s="1">
        <f>IF(VLOOKUP(A698,General!B:AT,11,FALSE)=E698,1,0)</f>
        <v>1</v>
      </c>
      <c r="AK698" s="1">
        <f t="shared" si="62"/>
        <v>0</v>
      </c>
      <c r="AL698" s="1">
        <f t="shared" si="63"/>
        <v>0</v>
      </c>
      <c r="AM698" s="1">
        <f t="shared" si="64"/>
        <v>-10500</v>
      </c>
      <c r="AN698" s="1">
        <f t="shared" si="65"/>
        <v>-12300</v>
      </c>
      <c r="AO698" s="1">
        <f t="shared" si="60"/>
        <v>1</v>
      </c>
      <c r="AP698" s="1">
        <f t="shared" si="61"/>
        <v>1</v>
      </c>
      <c r="AQ698" s="1">
        <f>IF(IF(Y698&gt;AA698,VLOOKUP(A698,General!B:AT,11,FALSE),VLOOKUP(A698,General!B:AT,12,FALSE))=AI698,1,0)</f>
        <v>0</v>
      </c>
      <c r="AR698" s="1">
        <f>IF(VLOOKUP(A698,General!B:AT,11,FALSE)=E698,Y698-AA698,AA698-Y698)</f>
        <v>-10500</v>
      </c>
      <c r="AS698" s="1">
        <f>IF(IF(Z698&gt;AB698,VLOOKUP(A698,General!B:AT,11,FALSE),VLOOKUP(A698,General!B:AT,12,FALSE))=AI698,1,0)</f>
        <v>0</v>
      </c>
      <c r="AT698" s="1">
        <f>IF(VLOOKUP(A698,General!B:AT,11,FALSE)=E698,Z698-AB698,AB698-Z698)</f>
        <v>-12300</v>
      </c>
    </row>
    <row r="699" spans="1:46" ht="15" customHeight="1" x14ac:dyDescent="0.2">
      <c r="A699" s="1" t="s">
        <v>350</v>
      </c>
      <c r="B699" s="1">
        <v>3</v>
      </c>
      <c r="C699" s="1">
        <v>28321</v>
      </c>
      <c r="D699" s="1">
        <v>99.144424438476605</v>
      </c>
      <c r="E699" s="1" t="s">
        <v>63</v>
      </c>
      <c r="F699" s="1" t="s">
        <v>319</v>
      </c>
      <c r="G699" s="1" t="s">
        <v>324</v>
      </c>
      <c r="H699" s="1" t="s">
        <v>320</v>
      </c>
      <c r="I699" s="1" t="s">
        <v>319</v>
      </c>
      <c r="J699" s="1" t="s">
        <v>63</v>
      </c>
      <c r="K699" s="1">
        <v>6</v>
      </c>
      <c r="L699" s="1">
        <v>3</v>
      </c>
      <c r="M699" s="1">
        <v>0</v>
      </c>
      <c r="N699" s="1">
        <v>1</v>
      </c>
      <c r="O699" s="1">
        <v>0</v>
      </c>
      <c r="P699" s="1">
        <v>0</v>
      </c>
      <c r="Q699" s="1">
        <v>0</v>
      </c>
      <c r="R699" s="1">
        <v>0</v>
      </c>
      <c r="S699" s="1">
        <v>97.6</v>
      </c>
      <c r="T699" s="1">
        <v>891</v>
      </c>
      <c r="U699" s="1">
        <v>85</v>
      </c>
      <c r="V699" s="1">
        <v>0</v>
      </c>
      <c r="W699" s="1">
        <v>1</v>
      </c>
      <c r="X699" s="1">
        <v>0</v>
      </c>
      <c r="Y699" s="1">
        <v>18650</v>
      </c>
      <c r="Z699" s="1">
        <v>25700</v>
      </c>
      <c r="AA699" s="1">
        <v>7400</v>
      </c>
      <c r="AB699" s="1">
        <v>7000</v>
      </c>
      <c r="AC699" s="1">
        <v>6</v>
      </c>
      <c r="AD699" s="1">
        <v>7</v>
      </c>
      <c r="AE699" s="1">
        <v>4</v>
      </c>
      <c r="AF699" s="1">
        <v>0</v>
      </c>
      <c r="AG699" s="1">
        <v>1</v>
      </c>
      <c r="AH699" s="1">
        <v>0</v>
      </c>
      <c r="AI699" s="30" t="str">
        <f>VLOOKUP(A699,General!B:AT,19,FALSE)</f>
        <v>Luminosity Gaming</v>
      </c>
      <c r="AJ699" s="1">
        <f>IF(VLOOKUP(A699,General!B:AT,11,FALSE)=E699,1,0)</f>
        <v>0</v>
      </c>
      <c r="AK699" s="1">
        <f t="shared" si="62"/>
        <v>1</v>
      </c>
      <c r="AL699" s="1">
        <f t="shared" si="63"/>
        <v>1</v>
      </c>
      <c r="AM699" s="1">
        <f t="shared" si="64"/>
        <v>11250</v>
      </c>
      <c r="AN699" s="1">
        <f t="shared" si="65"/>
        <v>18700</v>
      </c>
      <c r="AO699" s="1">
        <f t="shared" si="60"/>
        <v>0</v>
      </c>
      <c r="AP699" s="1">
        <f t="shared" si="61"/>
        <v>0</v>
      </c>
      <c r="AQ699" s="1">
        <f>IF(IF(Y699&gt;AA699,VLOOKUP(A699,General!B:AT,11,FALSE),VLOOKUP(A699,General!B:AT,12,FALSE))=AI699,1,0)</f>
        <v>1</v>
      </c>
      <c r="AR699" s="1">
        <f>IF(VLOOKUP(A699,General!B:AT,11,FALSE)=E699,Y699-AA699,AA699-Y699)</f>
        <v>-11250</v>
      </c>
      <c r="AS699" s="1">
        <f>IF(IF(Z699&gt;AB699,VLOOKUP(A699,General!B:AT,11,FALSE),VLOOKUP(A699,General!B:AT,12,FALSE))=AI699,1,0)</f>
        <v>1</v>
      </c>
      <c r="AT699" s="1">
        <f>IF(VLOOKUP(A699,General!B:AT,11,FALSE)=E699,Z699-AB699,AB699-Z699)</f>
        <v>-18700</v>
      </c>
    </row>
    <row r="700" spans="1:46" ht="15" customHeight="1" x14ac:dyDescent="0.2">
      <c r="A700" s="1" t="s">
        <v>350</v>
      </c>
      <c r="B700" s="1">
        <v>4</v>
      </c>
      <c r="C700" s="1">
        <v>41011</v>
      </c>
      <c r="D700" s="1">
        <v>134.94656372070301</v>
      </c>
      <c r="E700" s="1" t="s">
        <v>51</v>
      </c>
      <c r="F700" s="1" t="s">
        <v>315</v>
      </c>
      <c r="G700" s="1" t="s">
        <v>321</v>
      </c>
      <c r="H700" s="1" t="s">
        <v>322</v>
      </c>
      <c r="K700" s="1">
        <v>9</v>
      </c>
      <c r="L700" s="1">
        <v>2</v>
      </c>
      <c r="M700" s="1">
        <v>2</v>
      </c>
      <c r="N700" s="1">
        <v>1</v>
      </c>
      <c r="O700" s="1">
        <v>0</v>
      </c>
      <c r="P700" s="1">
        <v>0</v>
      </c>
      <c r="Q700" s="1">
        <v>1</v>
      </c>
      <c r="R700" s="1">
        <v>0</v>
      </c>
      <c r="S700" s="1">
        <v>140.4</v>
      </c>
      <c r="T700" s="1">
        <v>1207</v>
      </c>
      <c r="U700" s="1">
        <v>197</v>
      </c>
      <c r="V700" s="1">
        <v>0</v>
      </c>
      <c r="W700" s="1">
        <v>1</v>
      </c>
      <c r="X700" s="1">
        <v>1</v>
      </c>
      <c r="Y700" s="1">
        <v>16950</v>
      </c>
      <c r="Z700" s="1">
        <v>16150</v>
      </c>
      <c r="AA700" s="1">
        <v>18450</v>
      </c>
      <c r="AB700" s="1">
        <v>23150</v>
      </c>
      <c r="AC700" s="1">
        <v>8</v>
      </c>
      <c r="AD700" s="1">
        <v>9</v>
      </c>
      <c r="AE700" s="1">
        <v>3</v>
      </c>
      <c r="AF700" s="1">
        <v>0</v>
      </c>
      <c r="AG700" s="1">
        <v>3</v>
      </c>
      <c r="AH700" s="1">
        <v>0</v>
      </c>
      <c r="AI700" s="30" t="str">
        <f>VLOOKUP(A700,General!B:AT,19,FALSE)</f>
        <v>Luminosity Gaming</v>
      </c>
      <c r="AJ700" s="1">
        <f>IF(VLOOKUP(A700,General!B:AT,11,FALSE)=E700,1,0)</f>
        <v>1</v>
      </c>
      <c r="AK700" s="1">
        <f t="shared" si="62"/>
        <v>0</v>
      </c>
      <c r="AL700" s="1">
        <f t="shared" si="63"/>
        <v>0</v>
      </c>
      <c r="AM700" s="1">
        <f t="shared" si="64"/>
        <v>-1500</v>
      </c>
      <c r="AN700" s="1">
        <f t="shared" si="65"/>
        <v>-7000</v>
      </c>
      <c r="AO700" s="1">
        <f t="shared" si="60"/>
        <v>1</v>
      </c>
      <c r="AP700" s="1">
        <f t="shared" si="61"/>
        <v>1</v>
      </c>
      <c r="AQ700" s="1">
        <f>IF(IF(Y700&gt;AA700,VLOOKUP(A700,General!B:AT,11,FALSE),VLOOKUP(A700,General!B:AT,12,FALSE))=AI700,1,0)</f>
        <v>0</v>
      </c>
      <c r="AR700" s="1">
        <f>IF(VLOOKUP(A700,General!B:AT,11,FALSE)=E700,Y700-AA700,AA700-Y700)</f>
        <v>-1500</v>
      </c>
      <c r="AS700" s="1">
        <f>IF(IF(Z700&gt;AB700,VLOOKUP(A700,General!B:AT,11,FALSE),VLOOKUP(A700,General!B:AT,12,FALSE))=AI700,1,0)</f>
        <v>0</v>
      </c>
      <c r="AT700" s="1">
        <f>IF(VLOOKUP(A700,General!B:AT,11,FALSE)=E700,Z700-AB700,AB700-Z700)</f>
        <v>-7000</v>
      </c>
    </row>
    <row r="701" spans="1:46" ht="15" customHeight="1" x14ac:dyDescent="0.2">
      <c r="A701" s="1" t="s">
        <v>350</v>
      </c>
      <c r="B701" s="1">
        <v>5</v>
      </c>
      <c r="C701" s="1">
        <v>58282</v>
      </c>
      <c r="D701" s="1">
        <v>98.706268310546903</v>
      </c>
      <c r="E701" s="1" t="s">
        <v>63</v>
      </c>
      <c r="F701" s="1" t="s">
        <v>319</v>
      </c>
      <c r="G701" s="1" t="s">
        <v>324</v>
      </c>
      <c r="H701" s="1" t="s">
        <v>322</v>
      </c>
      <c r="K701" s="1">
        <v>3</v>
      </c>
      <c r="L701" s="1">
        <v>3</v>
      </c>
      <c r="M701" s="1">
        <v>0</v>
      </c>
      <c r="N701" s="1">
        <v>0</v>
      </c>
      <c r="O701" s="1">
        <v>0</v>
      </c>
      <c r="P701" s="1">
        <v>0</v>
      </c>
      <c r="Q701" s="1">
        <v>2</v>
      </c>
      <c r="R701" s="1">
        <v>0</v>
      </c>
      <c r="S701" s="1">
        <v>48.8</v>
      </c>
      <c r="T701" s="1">
        <v>400</v>
      </c>
      <c r="U701" s="1">
        <v>73</v>
      </c>
      <c r="V701" s="1">
        <v>1</v>
      </c>
      <c r="W701" s="1">
        <v>1</v>
      </c>
      <c r="X701" s="1">
        <v>0</v>
      </c>
      <c r="Y701" s="1">
        <v>20300</v>
      </c>
      <c r="Z701" s="1">
        <v>23750</v>
      </c>
      <c r="AA701" s="1">
        <v>17700</v>
      </c>
      <c r="AB701" s="1">
        <v>16900</v>
      </c>
      <c r="AC701" s="1">
        <v>6</v>
      </c>
      <c r="AD701" s="1">
        <v>7</v>
      </c>
      <c r="AE701" s="1">
        <v>2</v>
      </c>
      <c r="AF701" s="1">
        <v>1</v>
      </c>
      <c r="AG701" s="1">
        <v>1</v>
      </c>
      <c r="AH701" s="1">
        <v>0</v>
      </c>
      <c r="AI701" s="30" t="str">
        <f>VLOOKUP(A701,General!B:AT,19,FALSE)</f>
        <v>Luminosity Gaming</v>
      </c>
      <c r="AJ701" s="1">
        <f>IF(VLOOKUP(A701,General!B:AT,11,FALSE)=E701,1,0)</f>
        <v>0</v>
      </c>
      <c r="AK701" s="1">
        <f t="shared" si="62"/>
        <v>1</v>
      </c>
      <c r="AL701" s="1">
        <f t="shared" si="63"/>
        <v>1</v>
      </c>
      <c r="AM701" s="1">
        <f t="shared" si="64"/>
        <v>2600</v>
      </c>
      <c r="AN701" s="1">
        <f t="shared" si="65"/>
        <v>6850</v>
      </c>
      <c r="AO701" s="1">
        <f t="shared" si="60"/>
        <v>0</v>
      </c>
      <c r="AP701" s="1">
        <f t="shared" si="61"/>
        <v>0</v>
      </c>
      <c r="AQ701" s="1">
        <f>IF(IF(Y701&gt;AA701,VLOOKUP(A701,General!B:AT,11,FALSE),VLOOKUP(A701,General!B:AT,12,FALSE))=AI701,1,0)</f>
        <v>1</v>
      </c>
      <c r="AR701" s="1">
        <f>IF(VLOOKUP(A701,General!B:AT,11,FALSE)=E701,Y701-AA701,AA701-Y701)</f>
        <v>-2600</v>
      </c>
      <c r="AS701" s="1">
        <f>IF(IF(Z701&gt;AB701,VLOOKUP(A701,General!B:AT,11,FALSE),VLOOKUP(A701,General!B:AT,12,FALSE))=AI701,1,0)</f>
        <v>1</v>
      </c>
      <c r="AT701" s="1">
        <f>IF(VLOOKUP(A701,General!B:AT,11,FALSE)=E701,Z701-AB701,AB701-Z701)</f>
        <v>-6850</v>
      </c>
    </row>
    <row r="702" spans="1:46" ht="15" customHeight="1" x14ac:dyDescent="0.2">
      <c r="A702" s="1" t="s">
        <v>350</v>
      </c>
      <c r="B702" s="1">
        <v>6</v>
      </c>
      <c r="C702" s="1">
        <v>70921</v>
      </c>
      <c r="D702" s="1">
        <v>159.560546875</v>
      </c>
      <c r="E702" s="1" t="s">
        <v>51</v>
      </c>
      <c r="F702" s="1" t="s">
        <v>315</v>
      </c>
      <c r="G702" s="1" t="s">
        <v>321</v>
      </c>
      <c r="H702" s="1" t="s">
        <v>322</v>
      </c>
      <c r="K702" s="1">
        <v>7</v>
      </c>
      <c r="L702" s="1">
        <v>7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94.9</v>
      </c>
      <c r="T702" s="1">
        <v>803</v>
      </c>
      <c r="U702" s="1">
        <v>146</v>
      </c>
      <c r="V702" s="1">
        <v>0</v>
      </c>
      <c r="W702" s="1">
        <v>1</v>
      </c>
      <c r="X702" s="1">
        <v>1</v>
      </c>
      <c r="Y702" s="1">
        <v>9650</v>
      </c>
      <c r="Z702" s="1">
        <v>19950</v>
      </c>
      <c r="AA702" s="1">
        <v>19700</v>
      </c>
      <c r="AB702" s="1">
        <v>26000</v>
      </c>
      <c r="AC702" s="1">
        <v>14</v>
      </c>
      <c r="AD702" s="1">
        <v>10</v>
      </c>
      <c r="AE702" s="1">
        <v>4</v>
      </c>
      <c r="AF702" s="1">
        <v>0</v>
      </c>
      <c r="AG702" s="1">
        <v>3</v>
      </c>
      <c r="AH702" s="1">
        <v>1</v>
      </c>
      <c r="AI702" s="30" t="str">
        <f>VLOOKUP(A702,General!B:AT,19,FALSE)</f>
        <v>Luminosity Gaming</v>
      </c>
      <c r="AJ702" s="1">
        <f>IF(VLOOKUP(A702,General!B:AT,11,FALSE)=E702,1,0)</f>
        <v>1</v>
      </c>
      <c r="AK702" s="1">
        <f t="shared" si="62"/>
        <v>0</v>
      </c>
      <c r="AL702" s="1">
        <f t="shared" si="63"/>
        <v>0</v>
      </c>
      <c r="AM702" s="1">
        <f t="shared" si="64"/>
        <v>-10050</v>
      </c>
      <c r="AN702" s="1">
        <f t="shared" si="65"/>
        <v>-6050</v>
      </c>
      <c r="AO702" s="1">
        <f t="shared" si="60"/>
        <v>1</v>
      </c>
      <c r="AP702" s="1">
        <f t="shared" si="61"/>
        <v>1</v>
      </c>
      <c r="AQ702" s="1">
        <f>IF(IF(Y702&gt;AA702,VLOOKUP(A702,General!B:AT,11,FALSE),VLOOKUP(A702,General!B:AT,12,FALSE))=AI702,1,0)</f>
        <v>0</v>
      </c>
      <c r="AR702" s="1">
        <f>IF(VLOOKUP(A702,General!B:AT,11,FALSE)=E702,Y702-AA702,AA702-Y702)</f>
        <v>-10050</v>
      </c>
      <c r="AS702" s="1">
        <f>IF(IF(Z702&gt;AB702,VLOOKUP(A702,General!B:AT,11,FALSE),VLOOKUP(A702,General!B:AT,12,FALSE))=AI702,1,0)</f>
        <v>0</v>
      </c>
      <c r="AT702" s="1">
        <f>IF(VLOOKUP(A702,General!B:AT,11,FALSE)=E702,Z702-AB702,AB702-Z702)</f>
        <v>-6050</v>
      </c>
    </row>
    <row r="703" spans="1:46" ht="15" customHeight="1" x14ac:dyDescent="0.2">
      <c r="A703" s="1" t="s">
        <v>350</v>
      </c>
      <c r="B703" s="1">
        <v>7</v>
      </c>
      <c r="C703" s="1">
        <v>91337</v>
      </c>
      <c r="D703" s="1">
        <v>78.1998291015625</v>
      </c>
      <c r="E703" s="1" t="s">
        <v>63</v>
      </c>
      <c r="F703" s="1" t="s">
        <v>319</v>
      </c>
      <c r="G703" s="1" t="s">
        <v>324</v>
      </c>
      <c r="H703" s="1" t="s">
        <v>322</v>
      </c>
      <c r="K703" s="1">
        <v>6</v>
      </c>
      <c r="L703" s="1">
        <v>4</v>
      </c>
      <c r="M703" s="1">
        <v>1</v>
      </c>
      <c r="N703" s="1">
        <v>0</v>
      </c>
      <c r="O703" s="1">
        <v>0</v>
      </c>
      <c r="P703" s="1">
        <v>0</v>
      </c>
      <c r="Q703" s="1">
        <v>1</v>
      </c>
      <c r="R703" s="1">
        <v>0</v>
      </c>
      <c r="S703" s="1">
        <v>135.80000000000001</v>
      </c>
      <c r="T703" s="1">
        <v>1255</v>
      </c>
      <c r="U703" s="1">
        <v>103</v>
      </c>
      <c r="V703" s="1">
        <v>0</v>
      </c>
      <c r="W703" s="1">
        <v>1</v>
      </c>
      <c r="X703" s="1">
        <v>0</v>
      </c>
      <c r="Y703" s="1">
        <v>20600</v>
      </c>
      <c r="Z703" s="1">
        <v>30250</v>
      </c>
      <c r="AA703" s="1">
        <v>22300</v>
      </c>
      <c r="AB703" s="1">
        <v>22050</v>
      </c>
      <c r="AC703" s="1">
        <v>6</v>
      </c>
      <c r="AD703" s="1">
        <v>8</v>
      </c>
      <c r="AE703" s="1">
        <v>3</v>
      </c>
      <c r="AF703" s="1">
        <v>0</v>
      </c>
      <c r="AG703" s="1">
        <v>1</v>
      </c>
      <c r="AH703" s="1">
        <v>2</v>
      </c>
      <c r="AI703" s="30" t="str">
        <f>VLOOKUP(A703,General!B:AT,19,FALSE)</f>
        <v>Luminosity Gaming</v>
      </c>
      <c r="AJ703" s="1">
        <f>IF(VLOOKUP(A703,General!B:AT,11,FALSE)=E703,1,0)</f>
        <v>0</v>
      </c>
      <c r="AK703" s="1">
        <f t="shared" si="62"/>
        <v>0</v>
      </c>
      <c r="AL703" s="1">
        <f t="shared" si="63"/>
        <v>1</v>
      </c>
      <c r="AM703" s="1">
        <f t="shared" si="64"/>
        <v>-1700</v>
      </c>
      <c r="AN703" s="1">
        <f t="shared" si="65"/>
        <v>8200</v>
      </c>
      <c r="AO703" s="1">
        <f t="shared" si="60"/>
        <v>0</v>
      </c>
      <c r="AP703" s="1">
        <f t="shared" si="61"/>
        <v>0</v>
      </c>
      <c r="AQ703" s="1">
        <f>IF(IF(Y703&gt;AA703,VLOOKUP(A703,General!B:AT,11,FALSE),VLOOKUP(A703,General!B:AT,12,FALSE))=AI703,1,0)</f>
        <v>0</v>
      </c>
      <c r="AR703" s="1">
        <f>IF(VLOOKUP(A703,General!B:AT,11,FALSE)=E703,Y703-AA703,AA703-Y703)</f>
        <v>1700</v>
      </c>
      <c r="AS703" s="1">
        <f>IF(IF(Z703&gt;AB703,VLOOKUP(A703,General!B:AT,11,FALSE),VLOOKUP(A703,General!B:AT,12,FALSE))=AI703,1,0)</f>
        <v>1</v>
      </c>
      <c r="AT703" s="1">
        <f>IF(VLOOKUP(A703,General!B:AT,11,FALSE)=E703,Z703-AB703,AB703-Z703)</f>
        <v>-8200</v>
      </c>
    </row>
    <row r="704" spans="1:46" ht="15" customHeight="1" x14ac:dyDescent="0.2">
      <c r="A704" s="1" t="s">
        <v>350</v>
      </c>
      <c r="B704" s="1">
        <v>8</v>
      </c>
      <c r="C704" s="1">
        <v>101353</v>
      </c>
      <c r="D704" s="1">
        <v>124.22003173828099</v>
      </c>
      <c r="E704" s="1" t="s">
        <v>63</v>
      </c>
      <c r="F704" s="1" t="s">
        <v>319</v>
      </c>
      <c r="G704" s="1" t="s">
        <v>324</v>
      </c>
      <c r="H704" s="1" t="s">
        <v>320</v>
      </c>
      <c r="I704" s="1" t="s">
        <v>315</v>
      </c>
      <c r="J704" s="1" t="s">
        <v>51</v>
      </c>
      <c r="K704" s="1">
        <v>7</v>
      </c>
      <c r="L704" s="1">
        <v>2</v>
      </c>
      <c r="M704" s="1">
        <v>1</v>
      </c>
      <c r="N704" s="1">
        <v>1</v>
      </c>
      <c r="O704" s="1">
        <v>0</v>
      </c>
      <c r="P704" s="1">
        <v>0</v>
      </c>
      <c r="Q704" s="1">
        <v>1</v>
      </c>
      <c r="R704" s="1">
        <v>0</v>
      </c>
      <c r="S704" s="1">
        <v>143.6</v>
      </c>
      <c r="T704" s="1">
        <v>1304</v>
      </c>
      <c r="U704" s="1">
        <v>87</v>
      </c>
      <c r="V704" s="1">
        <v>1</v>
      </c>
      <c r="W704" s="1">
        <v>1</v>
      </c>
      <c r="X704" s="1">
        <v>0</v>
      </c>
      <c r="Y704" s="1">
        <v>11550</v>
      </c>
      <c r="Z704" s="1">
        <v>1200</v>
      </c>
      <c r="AA704" s="1">
        <v>19300</v>
      </c>
      <c r="AB704" s="1">
        <v>26750</v>
      </c>
      <c r="AC704" s="1">
        <v>5</v>
      </c>
      <c r="AD704" s="1">
        <v>3</v>
      </c>
      <c r="AE704" s="1">
        <v>1</v>
      </c>
      <c r="AF704" s="1">
        <v>0</v>
      </c>
      <c r="AG704" s="1">
        <v>2</v>
      </c>
      <c r="AH704" s="1">
        <v>0</v>
      </c>
      <c r="AI704" s="30" t="str">
        <f>VLOOKUP(A704,General!B:AT,19,FALSE)</f>
        <v>Luminosity Gaming</v>
      </c>
      <c r="AJ704" s="1">
        <f>IF(VLOOKUP(A704,General!B:AT,11,FALSE)=E704,1,0)</f>
        <v>0</v>
      </c>
      <c r="AK704" s="1">
        <f t="shared" si="62"/>
        <v>0</v>
      </c>
      <c r="AL704" s="1">
        <f t="shared" si="63"/>
        <v>0</v>
      </c>
      <c r="AM704" s="1">
        <f t="shared" si="64"/>
        <v>-7750</v>
      </c>
      <c r="AN704" s="1">
        <f t="shared" si="65"/>
        <v>-25550</v>
      </c>
      <c r="AO704" s="1">
        <f t="shared" si="60"/>
        <v>0</v>
      </c>
      <c r="AP704" s="1">
        <f t="shared" si="61"/>
        <v>0</v>
      </c>
      <c r="AQ704" s="1">
        <f>IF(IF(Y704&gt;AA704,VLOOKUP(A704,General!B:AT,11,FALSE),VLOOKUP(A704,General!B:AT,12,FALSE))=AI704,1,0)</f>
        <v>0</v>
      </c>
      <c r="AR704" s="1">
        <f>IF(VLOOKUP(A704,General!B:AT,11,FALSE)=E704,Y704-AA704,AA704-Y704)</f>
        <v>7750</v>
      </c>
      <c r="AS704" s="1">
        <f>IF(IF(Z704&gt;AB704,VLOOKUP(A704,General!B:AT,11,FALSE),VLOOKUP(A704,General!B:AT,12,FALSE))=AI704,1,0)</f>
        <v>0</v>
      </c>
      <c r="AT704" s="1">
        <f>IF(VLOOKUP(A704,General!B:AT,11,FALSE)=E704,Z704-AB704,AB704-Z704)</f>
        <v>25550</v>
      </c>
    </row>
    <row r="705" spans="1:46" ht="15" customHeight="1" x14ac:dyDescent="0.2">
      <c r="A705" s="1" t="s">
        <v>350</v>
      </c>
      <c r="B705" s="1">
        <v>9</v>
      </c>
      <c r="C705" s="1">
        <v>117249</v>
      </c>
      <c r="D705" s="1">
        <v>118.0234375</v>
      </c>
      <c r="E705" s="1" t="s">
        <v>51</v>
      </c>
      <c r="F705" s="1" t="s">
        <v>315</v>
      </c>
      <c r="G705" s="1" t="s">
        <v>316</v>
      </c>
      <c r="H705" s="1" t="s">
        <v>322</v>
      </c>
      <c r="K705" s="1">
        <v>7</v>
      </c>
      <c r="L705" s="1">
        <v>3</v>
      </c>
      <c r="M705" s="1">
        <v>2</v>
      </c>
      <c r="N705" s="1">
        <v>0</v>
      </c>
      <c r="O705" s="1">
        <v>0</v>
      </c>
      <c r="P705" s="1">
        <v>0</v>
      </c>
      <c r="Q705" s="1">
        <v>1</v>
      </c>
      <c r="R705" s="1">
        <v>0</v>
      </c>
      <c r="S705" s="1">
        <v>123</v>
      </c>
      <c r="T705" s="1">
        <v>1091</v>
      </c>
      <c r="U705" s="1">
        <v>139</v>
      </c>
      <c r="V705" s="1">
        <v>0</v>
      </c>
      <c r="W705" s="1">
        <v>0</v>
      </c>
      <c r="X705" s="1">
        <v>0</v>
      </c>
      <c r="Y705" s="1">
        <v>21050</v>
      </c>
      <c r="Z705" s="1">
        <v>22950</v>
      </c>
      <c r="AA705" s="1">
        <v>29400</v>
      </c>
      <c r="AB705" s="1">
        <v>26850</v>
      </c>
      <c r="AC705" s="1">
        <v>12</v>
      </c>
      <c r="AD705" s="1">
        <v>6</v>
      </c>
      <c r="AE705" s="1">
        <v>2</v>
      </c>
      <c r="AF705" s="1">
        <v>1</v>
      </c>
      <c r="AG705" s="1">
        <v>2</v>
      </c>
      <c r="AH705" s="1">
        <v>1</v>
      </c>
      <c r="AI705" s="30" t="str">
        <f>VLOOKUP(A705,General!B:AT,19,FALSE)</f>
        <v>Luminosity Gaming</v>
      </c>
      <c r="AJ705" s="1">
        <f>IF(VLOOKUP(A705,General!B:AT,11,FALSE)=E705,1,0)</f>
        <v>1</v>
      </c>
      <c r="AK705" s="1">
        <f t="shared" si="62"/>
        <v>0</v>
      </c>
      <c r="AL705" s="1">
        <f t="shared" si="63"/>
        <v>0</v>
      </c>
      <c r="AM705" s="1">
        <f t="shared" si="64"/>
        <v>-8350</v>
      </c>
      <c r="AN705" s="1">
        <f t="shared" si="65"/>
        <v>-3900</v>
      </c>
      <c r="AO705" s="1">
        <f t="shared" si="60"/>
        <v>1</v>
      </c>
      <c r="AP705" s="1">
        <f t="shared" si="61"/>
        <v>1</v>
      </c>
      <c r="AQ705" s="1">
        <f>IF(IF(Y705&gt;AA705,VLOOKUP(A705,General!B:AT,11,FALSE),VLOOKUP(A705,General!B:AT,12,FALSE))=AI705,1,0)</f>
        <v>0</v>
      </c>
      <c r="AR705" s="1">
        <f>IF(VLOOKUP(A705,General!B:AT,11,FALSE)=E705,Y705-AA705,AA705-Y705)</f>
        <v>-8350</v>
      </c>
      <c r="AS705" s="1">
        <f>IF(IF(Z705&gt;AB705,VLOOKUP(A705,General!B:AT,11,FALSE),VLOOKUP(A705,General!B:AT,12,FALSE))=AI705,1,0)</f>
        <v>0</v>
      </c>
      <c r="AT705" s="1">
        <f>IF(VLOOKUP(A705,General!B:AT,11,FALSE)=E705,Z705-AB705,AB705-Z705)</f>
        <v>-3900</v>
      </c>
    </row>
    <row r="706" spans="1:46" ht="15" customHeight="1" x14ac:dyDescent="0.2">
      <c r="A706" s="1" t="s">
        <v>350</v>
      </c>
      <c r="B706" s="1">
        <v>10</v>
      </c>
      <c r="C706" s="1">
        <v>132350</v>
      </c>
      <c r="D706" s="1">
        <v>108.454833984375</v>
      </c>
      <c r="E706" s="1" t="s">
        <v>51</v>
      </c>
      <c r="F706" s="1" t="s">
        <v>315</v>
      </c>
      <c r="G706" s="1" t="s">
        <v>316</v>
      </c>
      <c r="H706" s="1" t="s">
        <v>322</v>
      </c>
      <c r="K706" s="1">
        <v>8</v>
      </c>
      <c r="L706" s="1">
        <v>4</v>
      </c>
      <c r="M706" s="1">
        <v>2</v>
      </c>
      <c r="N706" s="1">
        <v>0</v>
      </c>
      <c r="O706" s="1">
        <v>0</v>
      </c>
      <c r="P706" s="1">
        <v>0</v>
      </c>
      <c r="Q706" s="1">
        <v>3</v>
      </c>
      <c r="R706" s="1">
        <v>0</v>
      </c>
      <c r="S706" s="1">
        <v>105.8</v>
      </c>
      <c r="T706" s="1">
        <v>949</v>
      </c>
      <c r="U706" s="1">
        <v>109</v>
      </c>
      <c r="V706" s="1">
        <v>0</v>
      </c>
      <c r="W706" s="1">
        <v>0</v>
      </c>
      <c r="X706" s="1">
        <v>0</v>
      </c>
      <c r="Y706" s="1">
        <v>19850</v>
      </c>
      <c r="Z706" s="1">
        <v>26150</v>
      </c>
      <c r="AA706" s="1">
        <v>21800</v>
      </c>
      <c r="AB706" s="1">
        <v>20750</v>
      </c>
      <c r="AC706" s="1">
        <v>11</v>
      </c>
      <c r="AD706" s="1">
        <v>7</v>
      </c>
      <c r="AE706" s="1">
        <v>4</v>
      </c>
      <c r="AF706" s="1">
        <v>0</v>
      </c>
      <c r="AG706" s="1">
        <v>1</v>
      </c>
      <c r="AH706" s="1">
        <v>2</v>
      </c>
      <c r="AI706" s="30" t="str">
        <f>VLOOKUP(A706,General!B:AT,19,FALSE)</f>
        <v>Luminosity Gaming</v>
      </c>
      <c r="AJ706" s="1">
        <f>IF(VLOOKUP(A706,General!B:AT,11,FALSE)=E706,1,0)</f>
        <v>1</v>
      </c>
      <c r="AK706" s="1">
        <f t="shared" si="62"/>
        <v>0</v>
      </c>
      <c r="AL706" s="1">
        <f t="shared" si="63"/>
        <v>1</v>
      </c>
      <c r="AM706" s="1">
        <f t="shared" si="64"/>
        <v>-1950</v>
      </c>
      <c r="AN706" s="1">
        <f t="shared" si="65"/>
        <v>5400</v>
      </c>
      <c r="AO706" s="1">
        <f t="shared" ref="AO706:AO769" si="66">IF(AI706=E706,1,0)</f>
        <v>1</v>
      </c>
      <c r="AP706" s="1">
        <f t="shared" ref="AP706:AP769" si="67">IF(F706="CT",1,0)</f>
        <v>1</v>
      </c>
      <c r="AQ706" s="1">
        <f>IF(IF(Y706&gt;AA706,VLOOKUP(A706,General!B:AT,11,FALSE),VLOOKUP(A706,General!B:AT,12,FALSE))=AI706,1,0)</f>
        <v>0</v>
      </c>
      <c r="AR706" s="1">
        <f>IF(VLOOKUP(A706,General!B:AT,11,FALSE)=E706,Y706-AA706,AA706-Y706)</f>
        <v>-1950</v>
      </c>
      <c r="AS706" s="1">
        <f>IF(IF(Z706&gt;AB706,VLOOKUP(A706,General!B:AT,11,FALSE),VLOOKUP(A706,General!B:AT,12,FALSE))=AI706,1,0)</f>
        <v>1</v>
      </c>
      <c r="AT706" s="1">
        <f>IF(VLOOKUP(A706,General!B:AT,11,FALSE)=E706,Z706-AB706,AB706-Z706)</f>
        <v>5400</v>
      </c>
    </row>
    <row r="707" spans="1:46" ht="15" customHeight="1" x14ac:dyDescent="0.2">
      <c r="A707" s="1" t="s">
        <v>350</v>
      </c>
      <c r="B707" s="1">
        <v>11</v>
      </c>
      <c r="C707" s="1">
        <v>146228</v>
      </c>
      <c r="D707" s="1">
        <v>66.503173828125</v>
      </c>
      <c r="E707" s="1" t="s">
        <v>51</v>
      </c>
      <c r="F707" s="1" t="s">
        <v>315</v>
      </c>
      <c r="G707" s="1" t="s">
        <v>316</v>
      </c>
      <c r="H707" s="1" t="s">
        <v>320</v>
      </c>
      <c r="I707" s="1" t="s">
        <v>319</v>
      </c>
      <c r="J707" s="1" t="s">
        <v>63</v>
      </c>
      <c r="K707" s="1">
        <v>5</v>
      </c>
      <c r="L707" s="1">
        <v>1</v>
      </c>
      <c r="M707" s="1">
        <v>2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83.8</v>
      </c>
      <c r="T707" s="1">
        <v>776</v>
      </c>
      <c r="U707" s="1">
        <v>62</v>
      </c>
      <c r="V707" s="1">
        <v>0</v>
      </c>
      <c r="W707" s="1">
        <v>0</v>
      </c>
      <c r="X707" s="1">
        <v>0</v>
      </c>
      <c r="Y707" s="1">
        <v>25150</v>
      </c>
      <c r="Z707" s="1">
        <v>28050</v>
      </c>
      <c r="AA707" s="1">
        <v>11050</v>
      </c>
      <c r="AB707" s="1">
        <v>1200</v>
      </c>
      <c r="AC707" s="1">
        <v>3</v>
      </c>
      <c r="AD707" s="1">
        <v>4</v>
      </c>
      <c r="AE707" s="1">
        <v>2</v>
      </c>
      <c r="AF707" s="1">
        <v>0</v>
      </c>
      <c r="AG707" s="1">
        <v>1</v>
      </c>
      <c r="AH707" s="1">
        <v>2</v>
      </c>
      <c r="AI707" s="30" t="str">
        <f>VLOOKUP(A707,General!B:AT,19,FALSE)</f>
        <v>Luminosity Gaming</v>
      </c>
      <c r="AJ707" s="1">
        <f>IF(VLOOKUP(A707,General!B:AT,11,FALSE)=E707,1,0)</f>
        <v>1</v>
      </c>
      <c r="AK707" s="1">
        <f t="shared" ref="AK707:AK770" si="68">IF(Y707&gt;AA707,1,0)</f>
        <v>1</v>
      </c>
      <c r="AL707" s="1">
        <f t="shared" ref="AL707:AL770" si="69">IF(Z707&gt;AB707,1,0)</f>
        <v>1</v>
      </c>
      <c r="AM707" s="1">
        <f t="shared" ref="AM707:AM770" si="70">Y707-AA707</f>
        <v>14100</v>
      </c>
      <c r="AN707" s="1">
        <f t="shared" ref="AN707:AN770" si="71">Z707-AB707</f>
        <v>26850</v>
      </c>
      <c r="AO707" s="1">
        <f t="shared" si="66"/>
        <v>1</v>
      </c>
      <c r="AP707" s="1">
        <f t="shared" si="67"/>
        <v>1</v>
      </c>
      <c r="AQ707" s="1">
        <f>IF(IF(Y707&gt;AA707,VLOOKUP(A707,General!B:AT,11,FALSE),VLOOKUP(A707,General!B:AT,12,FALSE))=AI707,1,0)</f>
        <v>1</v>
      </c>
      <c r="AR707" s="1">
        <f>IF(VLOOKUP(A707,General!B:AT,11,FALSE)=E707,Y707-AA707,AA707-Y707)</f>
        <v>14100</v>
      </c>
      <c r="AS707" s="1">
        <f>IF(IF(Z707&gt;AB707,VLOOKUP(A707,General!B:AT,11,FALSE),VLOOKUP(A707,General!B:AT,12,FALSE))=AI707,1,0)</f>
        <v>1</v>
      </c>
      <c r="AT707" s="1">
        <f>IF(VLOOKUP(A707,General!B:AT,11,FALSE)=E707,Z707-AB707,AB707-Z707)</f>
        <v>26850</v>
      </c>
    </row>
    <row r="708" spans="1:46" ht="15" customHeight="1" x14ac:dyDescent="0.2">
      <c r="A708" s="1" t="s">
        <v>350</v>
      </c>
      <c r="B708" s="1">
        <v>12</v>
      </c>
      <c r="C708" s="1">
        <v>154744</v>
      </c>
      <c r="D708" s="1">
        <v>94.7864990234375</v>
      </c>
      <c r="E708" s="1" t="s">
        <v>51</v>
      </c>
      <c r="F708" s="1" t="s">
        <v>315</v>
      </c>
      <c r="G708" s="1" t="s">
        <v>321</v>
      </c>
      <c r="H708" s="1" t="s">
        <v>322</v>
      </c>
      <c r="K708" s="1">
        <v>8</v>
      </c>
      <c r="L708" s="1">
        <v>4</v>
      </c>
      <c r="M708" s="1">
        <v>2</v>
      </c>
      <c r="N708" s="1">
        <v>0</v>
      </c>
      <c r="O708" s="1">
        <v>0</v>
      </c>
      <c r="P708" s="1">
        <v>0</v>
      </c>
      <c r="Q708" s="1">
        <v>1</v>
      </c>
      <c r="R708" s="1">
        <v>0</v>
      </c>
      <c r="S708" s="1">
        <v>141.9</v>
      </c>
      <c r="T708" s="1">
        <v>1246</v>
      </c>
      <c r="U708" s="1">
        <v>173</v>
      </c>
      <c r="V708" s="1">
        <v>0</v>
      </c>
      <c r="W708" s="1">
        <v>1</v>
      </c>
      <c r="X708" s="1">
        <v>1</v>
      </c>
      <c r="Y708" s="1">
        <v>28050</v>
      </c>
      <c r="Z708" s="1">
        <v>29550</v>
      </c>
      <c r="AA708" s="1">
        <v>22150</v>
      </c>
      <c r="AB708" s="1">
        <v>22600</v>
      </c>
      <c r="AC708" s="1">
        <v>11</v>
      </c>
      <c r="AD708" s="1">
        <v>10</v>
      </c>
      <c r="AE708" s="1">
        <v>3</v>
      </c>
      <c r="AF708" s="1">
        <v>1</v>
      </c>
      <c r="AG708" s="1">
        <v>0</v>
      </c>
      <c r="AH708" s="1">
        <v>4</v>
      </c>
      <c r="AI708" s="30" t="str">
        <f>VLOOKUP(A708,General!B:AT,19,FALSE)</f>
        <v>Luminosity Gaming</v>
      </c>
      <c r="AJ708" s="1">
        <f>IF(VLOOKUP(A708,General!B:AT,11,FALSE)=E708,1,0)</f>
        <v>1</v>
      </c>
      <c r="AK708" s="1">
        <f t="shared" si="68"/>
        <v>1</v>
      </c>
      <c r="AL708" s="1">
        <f t="shared" si="69"/>
        <v>1</v>
      </c>
      <c r="AM708" s="1">
        <f t="shared" si="70"/>
        <v>5900</v>
      </c>
      <c r="AN708" s="1">
        <f t="shared" si="71"/>
        <v>6950</v>
      </c>
      <c r="AO708" s="1">
        <f t="shared" si="66"/>
        <v>1</v>
      </c>
      <c r="AP708" s="1">
        <f t="shared" si="67"/>
        <v>1</v>
      </c>
      <c r="AQ708" s="1">
        <f>IF(IF(Y708&gt;AA708,VLOOKUP(A708,General!B:AT,11,FALSE),VLOOKUP(A708,General!B:AT,12,FALSE))=AI708,1,0)</f>
        <v>1</v>
      </c>
      <c r="AR708" s="1">
        <f>IF(VLOOKUP(A708,General!B:AT,11,FALSE)=E708,Y708-AA708,AA708-Y708)</f>
        <v>5900</v>
      </c>
      <c r="AS708" s="1">
        <f>IF(IF(Z708&gt;AB708,VLOOKUP(A708,General!B:AT,11,FALSE),VLOOKUP(A708,General!B:AT,12,FALSE))=AI708,1,0)</f>
        <v>1</v>
      </c>
      <c r="AT708" s="1">
        <f>IF(VLOOKUP(A708,General!B:AT,11,FALSE)=E708,Z708-AB708,AB708-Z708)</f>
        <v>6950</v>
      </c>
    </row>
    <row r="709" spans="1:46" ht="15" customHeight="1" x14ac:dyDescent="0.2">
      <c r="A709" s="1" t="s">
        <v>350</v>
      </c>
      <c r="B709" s="1">
        <v>13</v>
      </c>
      <c r="C709" s="1">
        <v>166880</v>
      </c>
      <c r="D709" s="1">
        <v>107.093505859375</v>
      </c>
      <c r="E709" s="1" t="s">
        <v>51</v>
      </c>
      <c r="F709" s="1" t="s">
        <v>315</v>
      </c>
      <c r="G709" s="1" t="s">
        <v>321</v>
      </c>
      <c r="H709" s="1" t="s">
        <v>322</v>
      </c>
      <c r="K709" s="1">
        <v>6</v>
      </c>
      <c r="L709" s="1">
        <v>4</v>
      </c>
      <c r="M709" s="1">
        <v>1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99.9</v>
      </c>
      <c r="T709" s="1">
        <v>898</v>
      </c>
      <c r="U709" s="1">
        <v>101</v>
      </c>
      <c r="V709" s="1">
        <v>0</v>
      </c>
      <c r="W709" s="1">
        <v>1</v>
      </c>
      <c r="X709" s="1">
        <v>1</v>
      </c>
      <c r="Y709" s="1">
        <v>41000</v>
      </c>
      <c r="Z709" s="1">
        <v>30850</v>
      </c>
      <c r="AA709" s="1">
        <v>20250</v>
      </c>
      <c r="AB709" s="1">
        <v>20500</v>
      </c>
      <c r="AC709" s="1">
        <v>7</v>
      </c>
      <c r="AD709" s="1">
        <v>7</v>
      </c>
      <c r="AE709" s="1">
        <v>4</v>
      </c>
      <c r="AF709" s="1">
        <v>0</v>
      </c>
      <c r="AG709" s="1">
        <v>0</v>
      </c>
      <c r="AH709" s="1">
        <v>3</v>
      </c>
      <c r="AI709" s="30" t="str">
        <f>VLOOKUP(A709,General!B:AT,19,FALSE)</f>
        <v>Luminosity Gaming</v>
      </c>
      <c r="AJ709" s="1">
        <f>IF(VLOOKUP(A709,General!B:AT,11,FALSE)=E709,1,0)</f>
        <v>1</v>
      </c>
      <c r="AK709" s="1">
        <f t="shared" si="68"/>
        <v>1</v>
      </c>
      <c r="AL709" s="1">
        <f t="shared" si="69"/>
        <v>1</v>
      </c>
      <c r="AM709" s="1">
        <f t="shared" si="70"/>
        <v>20750</v>
      </c>
      <c r="AN709" s="1">
        <f t="shared" si="71"/>
        <v>10350</v>
      </c>
      <c r="AO709" s="1">
        <f t="shared" si="66"/>
        <v>1</v>
      </c>
      <c r="AP709" s="1">
        <f t="shared" si="67"/>
        <v>1</v>
      </c>
      <c r="AQ709" s="1">
        <f>IF(IF(Y709&gt;AA709,VLOOKUP(A709,General!B:AT,11,FALSE),VLOOKUP(A709,General!B:AT,12,FALSE))=AI709,1,0)</f>
        <v>1</v>
      </c>
      <c r="AR709" s="1">
        <f>IF(VLOOKUP(A709,General!B:AT,11,FALSE)=E709,Y709-AA709,AA709-Y709)</f>
        <v>20750</v>
      </c>
      <c r="AS709" s="1">
        <f>IF(IF(Z709&gt;AB709,VLOOKUP(A709,General!B:AT,11,FALSE),VLOOKUP(A709,General!B:AT,12,FALSE))=AI709,1,0)</f>
        <v>1</v>
      </c>
      <c r="AT709" s="1">
        <f>IF(VLOOKUP(A709,General!B:AT,11,FALSE)=E709,Z709-AB709,AB709-Z709)</f>
        <v>10350</v>
      </c>
    </row>
    <row r="710" spans="1:46" ht="15" customHeight="1" x14ac:dyDescent="0.2">
      <c r="A710" s="1" t="s">
        <v>350</v>
      </c>
      <c r="B710" s="1">
        <v>14</v>
      </c>
      <c r="C710" s="1">
        <v>180591</v>
      </c>
      <c r="D710" s="1">
        <v>60.877685546875</v>
      </c>
      <c r="E710" s="1" t="s">
        <v>51</v>
      </c>
      <c r="F710" s="1" t="s">
        <v>315</v>
      </c>
      <c r="G710" s="1" t="s">
        <v>316</v>
      </c>
      <c r="H710" s="1" t="s">
        <v>322</v>
      </c>
      <c r="K710" s="1">
        <v>7</v>
      </c>
      <c r="L710" s="1">
        <v>2</v>
      </c>
      <c r="M710" s="1">
        <v>1</v>
      </c>
      <c r="N710" s="1">
        <v>1</v>
      </c>
      <c r="O710" s="1">
        <v>0</v>
      </c>
      <c r="P710" s="1">
        <v>0</v>
      </c>
      <c r="Q710" s="1">
        <v>3</v>
      </c>
      <c r="R710" s="1">
        <v>0</v>
      </c>
      <c r="S710" s="1">
        <v>102.7</v>
      </c>
      <c r="T710" s="1">
        <v>932</v>
      </c>
      <c r="U710" s="1">
        <v>95</v>
      </c>
      <c r="V710" s="1">
        <v>0</v>
      </c>
      <c r="W710" s="1">
        <v>0</v>
      </c>
      <c r="X710" s="1">
        <v>0</v>
      </c>
      <c r="Y710" s="1">
        <v>40900</v>
      </c>
      <c r="Z710" s="1">
        <v>32050</v>
      </c>
      <c r="AA710" s="1">
        <v>22350</v>
      </c>
      <c r="AB710" s="1">
        <v>22800</v>
      </c>
      <c r="AC710" s="1">
        <v>4</v>
      </c>
      <c r="AD710" s="1">
        <v>6</v>
      </c>
      <c r="AE710" s="1">
        <v>3</v>
      </c>
      <c r="AF710" s="1">
        <v>0</v>
      </c>
      <c r="AG710" s="1">
        <v>1</v>
      </c>
      <c r="AH710" s="1">
        <v>3</v>
      </c>
      <c r="AI710" s="30" t="str">
        <f>VLOOKUP(A710,General!B:AT,19,FALSE)</f>
        <v>Luminosity Gaming</v>
      </c>
      <c r="AJ710" s="1">
        <f>IF(VLOOKUP(A710,General!B:AT,11,FALSE)=E710,1,0)</f>
        <v>1</v>
      </c>
      <c r="AK710" s="1">
        <f t="shared" si="68"/>
        <v>1</v>
      </c>
      <c r="AL710" s="1">
        <f t="shared" si="69"/>
        <v>1</v>
      </c>
      <c r="AM710" s="1">
        <f t="shared" si="70"/>
        <v>18550</v>
      </c>
      <c r="AN710" s="1">
        <f t="shared" si="71"/>
        <v>9250</v>
      </c>
      <c r="AO710" s="1">
        <f t="shared" si="66"/>
        <v>1</v>
      </c>
      <c r="AP710" s="1">
        <f t="shared" si="67"/>
        <v>1</v>
      </c>
      <c r="AQ710" s="1">
        <f>IF(IF(Y710&gt;AA710,VLOOKUP(A710,General!B:AT,11,FALSE),VLOOKUP(A710,General!B:AT,12,FALSE))=AI710,1,0)</f>
        <v>1</v>
      </c>
      <c r="AR710" s="1">
        <f>IF(VLOOKUP(A710,General!B:AT,11,FALSE)=E710,Y710-AA710,AA710-Y710)</f>
        <v>18550</v>
      </c>
      <c r="AS710" s="1">
        <f>IF(IF(Z710&gt;AB710,VLOOKUP(A710,General!B:AT,11,FALSE),VLOOKUP(A710,General!B:AT,12,FALSE))=AI710,1,0)</f>
        <v>1</v>
      </c>
      <c r="AT710" s="1">
        <f>IF(VLOOKUP(A710,General!B:AT,11,FALSE)=E710,Z710-AB710,AB710-Z710)</f>
        <v>9250</v>
      </c>
    </row>
    <row r="711" spans="1:46" ht="15" customHeight="1" x14ac:dyDescent="0.2">
      <c r="A711" s="1" t="s">
        <v>350</v>
      </c>
      <c r="B711" s="1">
        <v>15</v>
      </c>
      <c r="C711" s="1">
        <v>188391</v>
      </c>
      <c r="D711" s="1">
        <v>213.8974609375</v>
      </c>
      <c r="E711" s="1" t="s">
        <v>51</v>
      </c>
      <c r="F711" s="1" t="s">
        <v>315</v>
      </c>
      <c r="G711" s="1" t="s">
        <v>316</v>
      </c>
      <c r="H711" s="1" t="s">
        <v>323</v>
      </c>
      <c r="I711" s="1" t="s">
        <v>319</v>
      </c>
      <c r="J711" s="1" t="s">
        <v>63</v>
      </c>
      <c r="K711" s="1">
        <v>6</v>
      </c>
      <c r="L711" s="1">
        <v>2</v>
      </c>
      <c r="M711" s="1">
        <v>0</v>
      </c>
      <c r="N711" s="1">
        <v>0</v>
      </c>
      <c r="O711" s="1">
        <v>1</v>
      </c>
      <c r="P711" s="1">
        <v>0</v>
      </c>
      <c r="Q711" s="1">
        <v>0</v>
      </c>
      <c r="R711" s="1">
        <v>0</v>
      </c>
      <c r="S711" s="1">
        <v>87.3</v>
      </c>
      <c r="T711" s="1">
        <v>796</v>
      </c>
      <c r="U711" s="1">
        <v>77</v>
      </c>
      <c r="V711" s="1">
        <v>0</v>
      </c>
      <c r="W711" s="1">
        <v>0</v>
      </c>
      <c r="X711" s="1">
        <v>0</v>
      </c>
      <c r="Y711" s="1">
        <v>47450</v>
      </c>
      <c r="Z711" s="1">
        <v>32950</v>
      </c>
      <c r="AA711" s="1">
        <v>17850</v>
      </c>
      <c r="AB711" s="1">
        <v>15100</v>
      </c>
      <c r="AC711" s="1">
        <v>5</v>
      </c>
      <c r="AD711" s="1">
        <v>7</v>
      </c>
      <c r="AE711" s="1">
        <v>3</v>
      </c>
      <c r="AF711" s="1">
        <v>0</v>
      </c>
      <c r="AG711" s="1">
        <v>1</v>
      </c>
      <c r="AH711" s="1">
        <v>3</v>
      </c>
      <c r="AI711" s="30" t="str">
        <f>VLOOKUP(A711,General!B:AT,19,FALSE)</f>
        <v>Luminosity Gaming</v>
      </c>
      <c r="AJ711" s="1">
        <f>IF(VLOOKUP(A711,General!B:AT,11,FALSE)=E711,1,0)</f>
        <v>1</v>
      </c>
      <c r="AK711" s="1">
        <f t="shared" si="68"/>
        <v>1</v>
      </c>
      <c r="AL711" s="1">
        <f t="shared" si="69"/>
        <v>1</v>
      </c>
      <c r="AM711" s="1">
        <f t="shared" si="70"/>
        <v>29600</v>
      </c>
      <c r="AN711" s="1">
        <f t="shared" si="71"/>
        <v>17850</v>
      </c>
      <c r="AO711" s="1">
        <f t="shared" si="66"/>
        <v>1</v>
      </c>
      <c r="AP711" s="1">
        <f t="shared" si="67"/>
        <v>1</v>
      </c>
      <c r="AQ711" s="1">
        <f>IF(IF(Y711&gt;AA711,VLOOKUP(A711,General!B:AT,11,FALSE),VLOOKUP(A711,General!B:AT,12,FALSE))=AI711,1,0)</f>
        <v>1</v>
      </c>
      <c r="AR711" s="1">
        <f>IF(VLOOKUP(A711,General!B:AT,11,FALSE)=E711,Y711-AA711,AA711-Y711)</f>
        <v>29600</v>
      </c>
      <c r="AS711" s="1">
        <f>IF(IF(Z711&gt;AB711,VLOOKUP(A711,General!B:AT,11,FALSE),VLOOKUP(A711,General!B:AT,12,FALSE))=AI711,1,0)</f>
        <v>1</v>
      </c>
      <c r="AT711" s="1">
        <f>IF(VLOOKUP(A711,General!B:AT,11,FALSE)=E711,Z711-AB711,AB711-Z711)</f>
        <v>17850</v>
      </c>
    </row>
    <row r="712" spans="1:46" x14ac:dyDescent="0.2">
      <c r="A712" s="1" t="s">
        <v>350</v>
      </c>
      <c r="B712" s="1">
        <v>16</v>
      </c>
      <c r="C712" s="1">
        <v>215755</v>
      </c>
      <c r="D712" s="1">
        <v>83.7939453125</v>
      </c>
      <c r="E712" s="1" t="s">
        <v>51</v>
      </c>
      <c r="F712" s="1" t="s">
        <v>319</v>
      </c>
      <c r="G712" s="1" t="s">
        <v>324</v>
      </c>
      <c r="H712" s="1" t="s">
        <v>317</v>
      </c>
      <c r="K712" s="1">
        <v>9</v>
      </c>
      <c r="L712" s="1">
        <v>4</v>
      </c>
      <c r="M712" s="1">
        <v>1</v>
      </c>
      <c r="N712" s="1">
        <v>1</v>
      </c>
      <c r="O712" s="1">
        <v>0</v>
      </c>
      <c r="P712" s="1">
        <v>0</v>
      </c>
      <c r="Q712" s="1">
        <v>4</v>
      </c>
      <c r="R712" s="1">
        <v>0</v>
      </c>
      <c r="S712" s="1">
        <v>149.80000000000001</v>
      </c>
      <c r="T712" s="1">
        <v>1394</v>
      </c>
      <c r="U712" s="1">
        <v>104</v>
      </c>
      <c r="V712" s="1">
        <v>0</v>
      </c>
      <c r="W712" s="1">
        <v>1</v>
      </c>
      <c r="X712" s="1">
        <v>0</v>
      </c>
      <c r="Y712" s="1">
        <v>4000</v>
      </c>
      <c r="Z712" s="1">
        <v>4350</v>
      </c>
      <c r="AA712" s="1">
        <v>4000</v>
      </c>
      <c r="AB712" s="1">
        <v>4400</v>
      </c>
      <c r="AC712" s="1">
        <v>3</v>
      </c>
      <c r="AD712" s="1">
        <v>1</v>
      </c>
      <c r="AE712" s="1">
        <v>0</v>
      </c>
      <c r="AF712" s="1">
        <v>1</v>
      </c>
      <c r="AG712" s="1">
        <v>0</v>
      </c>
      <c r="AH712" s="1">
        <v>0</v>
      </c>
      <c r="AI712" s="30" t="str">
        <f>VLOOKUP(A712,General!B:AT,19,FALSE)</f>
        <v>Luminosity Gaming</v>
      </c>
      <c r="AJ712" s="1">
        <f>IF(VLOOKUP(A712,General!B:AT,11,FALSE)=E712,1,0)</f>
        <v>1</v>
      </c>
      <c r="AK712" s="1">
        <f t="shared" si="68"/>
        <v>0</v>
      </c>
      <c r="AL712" s="1">
        <f t="shared" si="69"/>
        <v>0</v>
      </c>
      <c r="AM712" s="1">
        <f t="shared" si="70"/>
        <v>0</v>
      </c>
      <c r="AN712" s="1">
        <f t="shared" si="71"/>
        <v>-50</v>
      </c>
      <c r="AO712" s="1">
        <f t="shared" si="66"/>
        <v>1</v>
      </c>
      <c r="AP712" s="1">
        <f t="shared" si="67"/>
        <v>0</v>
      </c>
      <c r="AQ712" s="1">
        <f>IF(IF(Y712&gt;AA712,VLOOKUP(A712,General!B:AT,11,FALSE),VLOOKUP(A712,General!B:AT,12,FALSE))=AI712,1,0)</f>
        <v>0</v>
      </c>
      <c r="AR712" s="1">
        <f>IF(VLOOKUP(A712,General!B:AT,11,FALSE)=E712,Y712-AA712,AA712-Y712)</f>
        <v>0</v>
      </c>
      <c r="AS712" s="1">
        <f>IF(IF(Z712&gt;AB712,VLOOKUP(A712,General!B:AT,11,FALSE),VLOOKUP(A712,General!B:AT,12,FALSE))=AI712,1,0)</f>
        <v>0</v>
      </c>
      <c r="AT712" s="1">
        <f>IF(VLOOKUP(A712,General!B:AT,11,FALSE)=E712,Z712-AB712,AB712-Z712)</f>
        <v>-50</v>
      </c>
    </row>
    <row r="713" spans="1:46" ht="15" customHeight="1" x14ac:dyDescent="0.2">
      <c r="A713" s="1" t="s">
        <v>350</v>
      </c>
      <c r="B713" s="1">
        <v>17</v>
      </c>
      <c r="C713" s="1">
        <v>226486</v>
      </c>
      <c r="D713" s="1">
        <v>96.4295654296875</v>
      </c>
      <c r="E713" s="1" t="s">
        <v>51</v>
      </c>
      <c r="F713" s="1" t="s">
        <v>319</v>
      </c>
      <c r="G713" s="1" t="s">
        <v>324</v>
      </c>
      <c r="H713" s="1" t="s">
        <v>320</v>
      </c>
      <c r="I713" s="1" t="s">
        <v>319</v>
      </c>
      <c r="J713" s="1" t="s">
        <v>51</v>
      </c>
      <c r="K713" s="1">
        <v>4</v>
      </c>
      <c r="L713" s="1">
        <v>4</v>
      </c>
      <c r="M713" s="1">
        <v>0</v>
      </c>
      <c r="N713" s="1">
        <v>0</v>
      </c>
      <c r="O713" s="1">
        <v>0</v>
      </c>
      <c r="P713" s="1">
        <v>0</v>
      </c>
      <c r="Q713" s="1">
        <v>1</v>
      </c>
      <c r="R713" s="1">
        <v>0</v>
      </c>
      <c r="S713" s="1">
        <v>58.4</v>
      </c>
      <c r="T713" s="1">
        <v>522</v>
      </c>
      <c r="U713" s="1">
        <v>55</v>
      </c>
      <c r="V713" s="1">
        <v>1</v>
      </c>
      <c r="W713" s="1">
        <v>1</v>
      </c>
      <c r="X713" s="1">
        <v>0</v>
      </c>
      <c r="Y713" s="1">
        <v>8800</v>
      </c>
      <c r="Z713" s="1">
        <v>18450</v>
      </c>
      <c r="AA713" s="1">
        <v>18700</v>
      </c>
      <c r="AB713" s="1">
        <v>6850</v>
      </c>
      <c r="AC713" s="1">
        <v>5</v>
      </c>
      <c r="AD713" s="1">
        <v>3</v>
      </c>
      <c r="AE713" s="1">
        <v>1</v>
      </c>
      <c r="AF713" s="1">
        <v>0</v>
      </c>
      <c r="AG713" s="1">
        <v>3</v>
      </c>
      <c r="AH713" s="1">
        <v>0</v>
      </c>
      <c r="AI713" s="30" t="str">
        <f>VLOOKUP(A713,General!B:AT,19,FALSE)</f>
        <v>Luminosity Gaming</v>
      </c>
      <c r="AJ713" s="1">
        <f>IF(VLOOKUP(A713,General!B:AT,11,FALSE)=E713,1,0)</f>
        <v>1</v>
      </c>
      <c r="AK713" s="1">
        <f t="shared" si="68"/>
        <v>0</v>
      </c>
      <c r="AL713" s="1">
        <f t="shared" si="69"/>
        <v>1</v>
      </c>
      <c r="AM713" s="1">
        <f t="shared" si="70"/>
        <v>-9900</v>
      </c>
      <c r="AN713" s="1">
        <f t="shared" si="71"/>
        <v>11600</v>
      </c>
      <c r="AO713" s="1">
        <f t="shared" si="66"/>
        <v>1</v>
      </c>
      <c r="AP713" s="1">
        <f t="shared" si="67"/>
        <v>0</v>
      </c>
      <c r="AQ713" s="1">
        <f>IF(IF(Y713&gt;AA713,VLOOKUP(A713,General!B:AT,11,FALSE),VLOOKUP(A713,General!B:AT,12,FALSE))=AI713,1,0)</f>
        <v>0</v>
      </c>
      <c r="AR713" s="1">
        <f>IF(VLOOKUP(A713,General!B:AT,11,FALSE)=E713,Y713-AA713,AA713-Y713)</f>
        <v>-9900</v>
      </c>
      <c r="AS713" s="1">
        <f>IF(IF(Z713&gt;AB713,VLOOKUP(A713,General!B:AT,11,FALSE),VLOOKUP(A713,General!B:AT,12,FALSE))=AI713,1,0)</f>
        <v>1</v>
      </c>
      <c r="AT713" s="1">
        <f>IF(VLOOKUP(A713,General!B:AT,11,FALSE)=E713,Z713-AB713,AB713-Z713)</f>
        <v>11600</v>
      </c>
    </row>
    <row r="714" spans="1:46" ht="15" customHeight="1" x14ac:dyDescent="0.2">
      <c r="A714" s="1" t="s">
        <v>350</v>
      </c>
      <c r="B714" s="1">
        <v>18</v>
      </c>
      <c r="C714" s="1">
        <v>238830</v>
      </c>
      <c r="D714" s="1">
        <v>135.243896484375</v>
      </c>
      <c r="E714" s="1" t="s">
        <v>51</v>
      </c>
      <c r="F714" s="1" t="s">
        <v>319</v>
      </c>
      <c r="G714" s="1" t="s">
        <v>324</v>
      </c>
      <c r="H714" s="1" t="s">
        <v>320</v>
      </c>
      <c r="I714" s="1" t="s">
        <v>319</v>
      </c>
      <c r="J714" s="1" t="s">
        <v>51</v>
      </c>
      <c r="K714" s="1">
        <v>6</v>
      </c>
      <c r="L714" s="1">
        <v>2</v>
      </c>
      <c r="M714" s="1">
        <v>2</v>
      </c>
      <c r="N714" s="1">
        <v>0</v>
      </c>
      <c r="O714" s="1">
        <v>0</v>
      </c>
      <c r="P714" s="1">
        <v>0</v>
      </c>
      <c r="Q714" s="1">
        <v>1</v>
      </c>
      <c r="R714" s="1">
        <v>0</v>
      </c>
      <c r="S714" s="1">
        <v>113</v>
      </c>
      <c r="T714" s="1">
        <v>1011</v>
      </c>
      <c r="U714" s="1">
        <v>119</v>
      </c>
      <c r="V714" s="1">
        <v>0</v>
      </c>
      <c r="W714" s="1">
        <v>1</v>
      </c>
      <c r="X714" s="1">
        <v>0</v>
      </c>
      <c r="Y714" s="1">
        <v>11750</v>
      </c>
      <c r="Z714" s="1">
        <v>22000</v>
      </c>
      <c r="AA714" s="1">
        <v>20250</v>
      </c>
      <c r="AB714" s="1">
        <v>3650</v>
      </c>
      <c r="AC714" s="1">
        <v>5</v>
      </c>
      <c r="AD714" s="1">
        <v>4</v>
      </c>
      <c r="AE714" s="1">
        <v>3</v>
      </c>
      <c r="AF714" s="1">
        <v>1</v>
      </c>
      <c r="AG714" s="1">
        <v>5</v>
      </c>
      <c r="AH714" s="1">
        <v>0</v>
      </c>
      <c r="AI714" s="30" t="str">
        <f>VLOOKUP(A714,General!B:AT,19,FALSE)</f>
        <v>Luminosity Gaming</v>
      </c>
      <c r="AJ714" s="1">
        <f>IF(VLOOKUP(A714,General!B:AT,11,FALSE)=E714,1,0)</f>
        <v>1</v>
      </c>
      <c r="AK714" s="1">
        <f t="shared" si="68"/>
        <v>0</v>
      </c>
      <c r="AL714" s="1">
        <f t="shared" si="69"/>
        <v>1</v>
      </c>
      <c r="AM714" s="1">
        <f t="shared" si="70"/>
        <v>-8500</v>
      </c>
      <c r="AN714" s="1">
        <f t="shared" si="71"/>
        <v>18350</v>
      </c>
      <c r="AO714" s="1">
        <f t="shared" si="66"/>
        <v>1</v>
      </c>
      <c r="AP714" s="1">
        <f t="shared" si="67"/>
        <v>0</v>
      </c>
      <c r="AQ714" s="1">
        <f>IF(IF(Y714&gt;AA714,VLOOKUP(A714,General!B:AT,11,FALSE),VLOOKUP(A714,General!B:AT,12,FALSE))=AI714,1,0)</f>
        <v>0</v>
      </c>
      <c r="AR714" s="1">
        <f>IF(VLOOKUP(A714,General!B:AT,11,FALSE)=E714,Y714-AA714,AA714-Y714)</f>
        <v>-8500</v>
      </c>
      <c r="AS714" s="1">
        <f>IF(IF(Z714&gt;AB714,VLOOKUP(A714,General!B:AT,11,FALSE),VLOOKUP(A714,General!B:AT,12,FALSE))=AI714,1,0)</f>
        <v>1</v>
      </c>
      <c r="AT714" s="1">
        <f>IF(VLOOKUP(A714,General!B:AT,11,FALSE)=E714,Z714-AB714,AB714-Z714)</f>
        <v>18350</v>
      </c>
    </row>
    <row r="715" spans="1:46" ht="15" customHeight="1" x14ac:dyDescent="0.2">
      <c r="A715" s="1" t="s">
        <v>350</v>
      </c>
      <c r="B715" s="1">
        <v>19</v>
      </c>
      <c r="C715" s="1">
        <v>256136</v>
      </c>
      <c r="D715" s="1">
        <v>78.0980224609375</v>
      </c>
      <c r="E715" s="1" t="s">
        <v>51</v>
      </c>
      <c r="F715" s="1" t="s">
        <v>319</v>
      </c>
      <c r="G715" s="1" t="s">
        <v>324</v>
      </c>
      <c r="H715" s="1" t="s">
        <v>322</v>
      </c>
      <c r="K715" s="1">
        <v>7</v>
      </c>
      <c r="L715" s="1">
        <v>3</v>
      </c>
      <c r="M715" s="1">
        <v>2</v>
      </c>
      <c r="N715" s="1">
        <v>0</v>
      </c>
      <c r="O715" s="1">
        <v>0</v>
      </c>
      <c r="P715" s="1">
        <v>0</v>
      </c>
      <c r="Q715" s="1">
        <v>1</v>
      </c>
      <c r="R715" s="1">
        <v>0</v>
      </c>
      <c r="S715" s="1">
        <v>111.3</v>
      </c>
      <c r="T715" s="1">
        <v>997</v>
      </c>
      <c r="U715" s="1">
        <v>116</v>
      </c>
      <c r="V715" s="1">
        <v>0</v>
      </c>
      <c r="W715" s="1">
        <v>1</v>
      </c>
      <c r="X715" s="1">
        <v>0</v>
      </c>
      <c r="Y715" s="1">
        <v>23450</v>
      </c>
      <c r="Z715" s="1">
        <v>27050</v>
      </c>
      <c r="AA715" s="1">
        <v>29900</v>
      </c>
      <c r="AB715" s="1">
        <v>24150</v>
      </c>
      <c r="AC715" s="1">
        <v>8</v>
      </c>
      <c r="AD715" s="1">
        <v>9</v>
      </c>
      <c r="AE715" s="1">
        <v>4</v>
      </c>
      <c r="AF715" s="1">
        <v>0</v>
      </c>
      <c r="AG715" s="1">
        <v>4</v>
      </c>
      <c r="AH715" s="1">
        <v>0</v>
      </c>
      <c r="AI715" s="30" t="str">
        <f>VLOOKUP(A715,General!B:AT,19,FALSE)</f>
        <v>Luminosity Gaming</v>
      </c>
      <c r="AJ715" s="1">
        <f>IF(VLOOKUP(A715,General!B:AT,11,FALSE)=E715,1,0)</f>
        <v>1</v>
      </c>
      <c r="AK715" s="1">
        <f t="shared" si="68"/>
        <v>0</v>
      </c>
      <c r="AL715" s="1">
        <f t="shared" si="69"/>
        <v>1</v>
      </c>
      <c r="AM715" s="1">
        <f t="shared" si="70"/>
        <v>-6450</v>
      </c>
      <c r="AN715" s="1">
        <f t="shared" si="71"/>
        <v>2900</v>
      </c>
      <c r="AO715" s="1">
        <f t="shared" si="66"/>
        <v>1</v>
      </c>
      <c r="AP715" s="1">
        <f t="shared" si="67"/>
        <v>0</v>
      </c>
      <c r="AQ715" s="1">
        <f>IF(IF(Y715&gt;AA715,VLOOKUP(A715,General!B:AT,11,FALSE),VLOOKUP(A715,General!B:AT,12,FALSE))=AI715,1,0)</f>
        <v>0</v>
      </c>
      <c r="AR715" s="1">
        <f>IF(VLOOKUP(A715,General!B:AT,11,FALSE)=E715,Y715-AA715,AA715-Y715)</f>
        <v>-6450</v>
      </c>
      <c r="AS715" s="1">
        <f>IF(IF(Z715&gt;AB715,VLOOKUP(A715,General!B:AT,11,FALSE),VLOOKUP(A715,General!B:AT,12,FALSE))=AI715,1,0)</f>
        <v>1</v>
      </c>
      <c r="AT715" s="1">
        <f>IF(VLOOKUP(A715,General!B:AT,11,FALSE)=E715,Z715-AB715,AB715-Z715)</f>
        <v>2900</v>
      </c>
    </row>
    <row r="716" spans="1:46" ht="15" customHeight="1" x14ac:dyDescent="0.2">
      <c r="A716" s="1" t="s">
        <v>350</v>
      </c>
      <c r="B716" s="1">
        <v>20</v>
      </c>
      <c r="C716" s="1">
        <v>266139</v>
      </c>
      <c r="D716" s="1">
        <v>84.06005859375</v>
      </c>
      <c r="E716" s="1" t="s">
        <v>51</v>
      </c>
      <c r="F716" s="1" t="s">
        <v>319</v>
      </c>
      <c r="G716" s="1" t="s">
        <v>324</v>
      </c>
      <c r="H716" s="1" t="s">
        <v>323</v>
      </c>
      <c r="I716" s="1" t="s">
        <v>319</v>
      </c>
      <c r="J716" s="1" t="s">
        <v>51</v>
      </c>
      <c r="K716" s="1">
        <v>6</v>
      </c>
      <c r="L716" s="1">
        <v>4</v>
      </c>
      <c r="M716" s="1">
        <v>1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90.6</v>
      </c>
      <c r="T716" s="1">
        <v>818</v>
      </c>
      <c r="U716" s="1">
        <v>88</v>
      </c>
      <c r="V716" s="1">
        <v>0</v>
      </c>
      <c r="W716" s="1">
        <v>1</v>
      </c>
      <c r="X716" s="1">
        <v>0</v>
      </c>
      <c r="Y716" s="1">
        <v>15400</v>
      </c>
      <c r="Z716" s="1">
        <v>27750</v>
      </c>
      <c r="AA716" s="1">
        <v>33400</v>
      </c>
      <c r="AB716" s="1">
        <v>15300</v>
      </c>
      <c r="AC716" s="1">
        <v>6</v>
      </c>
      <c r="AD716" s="1">
        <v>6</v>
      </c>
      <c r="AE716" s="1">
        <v>2</v>
      </c>
      <c r="AF716" s="1">
        <v>0</v>
      </c>
      <c r="AG716" s="1">
        <v>4</v>
      </c>
      <c r="AH716" s="1">
        <v>0</v>
      </c>
      <c r="AI716" s="30" t="str">
        <f>VLOOKUP(A716,General!B:AT,19,FALSE)</f>
        <v>Luminosity Gaming</v>
      </c>
      <c r="AJ716" s="1">
        <f>IF(VLOOKUP(A716,General!B:AT,11,FALSE)=E716,1,0)</f>
        <v>1</v>
      </c>
      <c r="AK716" s="1">
        <f t="shared" si="68"/>
        <v>0</v>
      </c>
      <c r="AL716" s="1">
        <f t="shared" si="69"/>
        <v>1</v>
      </c>
      <c r="AM716" s="1">
        <f t="shared" si="70"/>
        <v>-18000</v>
      </c>
      <c r="AN716" s="1">
        <f t="shared" si="71"/>
        <v>12450</v>
      </c>
      <c r="AO716" s="1">
        <f t="shared" si="66"/>
        <v>1</v>
      </c>
      <c r="AP716" s="1">
        <f t="shared" si="67"/>
        <v>0</v>
      </c>
      <c r="AQ716" s="1">
        <f>IF(IF(Y716&gt;AA716,VLOOKUP(A716,General!B:AT,11,FALSE),VLOOKUP(A716,General!B:AT,12,FALSE))=AI716,1,0)</f>
        <v>0</v>
      </c>
      <c r="AR716" s="1">
        <f>IF(VLOOKUP(A716,General!B:AT,11,FALSE)=E716,Y716-AA716,AA716-Y716)</f>
        <v>-18000</v>
      </c>
      <c r="AS716" s="1">
        <f>IF(IF(Z716&gt;AB716,VLOOKUP(A716,General!B:AT,11,FALSE),VLOOKUP(A716,General!B:AT,12,FALSE))=AI716,1,0)</f>
        <v>1</v>
      </c>
      <c r="AT716" s="1">
        <f>IF(VLOOKUP(A716,General!B:AT,11,FALSE)=E716,Z716-AB716,AB716-Z716)</f>
        <v>12450</v>
      </c>
    </row>
    <row r="717" spans="1:46" ht="15" customHeight="1" x14ac:dyDescent="0.2">
      <c r="A717" s="1" t="s">
        <v>350</v>
      </c>
      <c r="B717" s="1">
        <v>21</v>
      </c>
      <c r="C717" s="1">
        <v>276900</v>
      </c>
      <c r="D717" s="1">
        <v>122.8037109375</v>
      </c>
      <c r="E717" s="1" t="s">
        <v>51</v>
      </c>
      <c r="F717" s="1" t="s">
        <v>319</v>
      </c>
      <c r="G717" s="1" t="s">
        <v>324</v>
      </c>
      <c r="H717" s="1" t="s">
        <v>322</v>
      </c>
      <c r="K717" s="1">
        <v>8</v>
      </c>
      <c r="L717" s="1">
        <v>4</v>
      </c>
      <c r="M717" s="1">
        <v>2</v>
      </c>
      <c r="N717" s="1">
        <v>0</v>
      </c>
      <c r="O717" s="1">
        <v>0</v>
      </c>
      <c r="P717" s="1">
        <v>0</v>
      </c>
      <c r="Q717" s="1">
        <v>2</v>
      </c>
      <c r="R717" s="1">
        <v>0</v>
      </c>
      <c r="S717" s="1">
        <v>122.3</v>
      </c>
      <c r="T717" s="1">
        <v>1076</v>
      </c>
      <c r="U717" s="1">
        <v>147</v>
      </c>
      <c r="V717" s="1">
        <v>0</v>
      </c>
      <c r="W717" s="1">
        <v>0</v>
      </c>
      <c r="X717" s="1">
        <v>0</v>
      </c>
      <c r="Y717" s="1">
        <v>18000</v>
      </c>
      <c r="Z717" s="1">
        <v>28350</v>
      </c>
      <c r="AA717" s="1">
        <v>38650</v>
      </c>
      <c r="AB717" s="1">
        <v>18600</v>
      </c>
      <c r="AC717" s="1">
        <v>9</v>
      </c>
      <c r="AD717" s="1">
        <v>8</v>
      </c>
      <c r="AE717" s="1">
        <v>3</v>
      </c>
      <c r="AF717" s="1">
        <v>0</v>
      </c>
      <c r="AG717" s="1">
        <v>4</v>
      </c>
      <c r="AH717" s="1">
        <v>0</v>
      </c>
      <c r="AI717" s="30" t="str">
        <f>VLOOKUP(A717,General!B:AT,19,FALSE)</f>
        <v>Luminosity Gaming</v>
      </c>
      <c r="AJ717" s="1">
        <f>IF(VLOOKUP(A717,General!B:AT,11,FALSE)=E717,1,0)</f>
        <v>1</v>
      </c>
      <c r="AK717" s="1">
        <f t="shared" si="68"/>
        <v>0</v>
      </c>
      <c r="AL717" s="1">
        <f t="shared" si="69"/>
        <v>1</v>
      </c>
      <c r="AM717" s="1">
        <f t="shared" si="70"/>
        <v>-20650</v>
      </c>
      <c r="AN717" s="1">
        <f t="shared" si="71"/>
        <v>9750</v>
      </c>
      <c r="AO717" s="1">
        <f t="shared" si="66"/>
        <v>1</v>
      </c>
      <c r="AP717" s="1">
        <f t="shared" si="67"/>
        <v>0</v>
      </c>
      <c r="AQ717" s="1">
        <f>IF(IF(Y717&gt;AA717,VLOOKUP(A717,General!B:AT,11,FALSE),VLOOKUP(A717,General!B:AT,12,FALSE))=AI717,1,0)</f>
        <v>0</v>
      </c>
      <c r="AR717" s="1">
        <f>IF(VLOOKUP(A717,General!B:AT,11,FALSE)=E717,Y717-AA717,AA717-Y717)</f>
        <v>-20650</v>
      </c>
      <c r="AS717" s="1">
        <f>IF(IF(Z717&gt;AB717,VLOOKUP(A717,General!B:AT,11,FALSE),VLOOKUP(A717,General!B:AT,12,FALSE))=AI717,1,0)</f>
        <v>1</v>
      </c>
      <c r="AT717" s="1">
        <f>IF(VLOOKUP(A717,General!B:AT,11,FALSE)=E717,Z717-AB717,AB717-Z717)</f>
        <v>9750</v>
      </c>
    </row>
    <row r="718" spans="1:46" x14ac:dyDescent="0.2">
      <c r="A718" s="1" t="s">
        <v>351</v>
      </c>
      <c r="B718" s="1">
        <v>1</v>
      </c>
      <c r="C718" s="1">
        <v>1800</v>
      </c>
      <c r="D718" s="1">
        <v>201.492752075195</v>
      </c>
      <c r="E718" s="1" t="s">
        <v>52</v>
      </c>
      <c r="F718" s="1" t="s">
        <v>319</v>
      </c>
      <c r="G718" s="1" t="s">
        <v>324</v>
      </c>
      <c r="H718" s="1" t="s">
        <v>317</v>
      </c>
      <c r="K718" s="1">
        <v>7</v>
      </c>
      <c r="L718" s="1">
        <v>1</v>
      </c>
      <c r="M718" s="1">
        <v>3</v>
      </c>
      <c r="N718" s="1">
        <v>0</v>
      </c>
      <c r="O718" s="1">
        <v>0</v>
      </c>
      <c r="P718" s="1">
        <v>0</v>
      </c>
      <c r="Q718" s="1">
        <v>2</v>
      </c>
      <c r="R718" s="1">
        <v>0</v>
      </c>
      <c r="S718" s="1">
        <v>114.9</v>
      </c>
      <c r="T718" s="1">
        <v>1068</v>
      </c>
      <c r="U718" s="1">
        <v>81</v>
      </c>
      <c r="V718" s="1">
        <v>0</v>
      </c>
      <c r="W718" s="1">
        <v>0</v>
      </c>
      <c r="X718" s="1">
        <v>0</v>
      </c>
      <c r="Y718" s="1">
        <v>4000</v>
      </c>
      <c r="Z718" s="1">
        <v>4550</v>
      </c>
      <c r="AA718" s="1">
        <v>4000</v>
      </c>
      <c r="AB718" s="1">
        <v>4200</v>
      </c>
      <c r="AC718" s="1">
        <v>1</v>
      </c>
      <c r="AD718" s="1">
        <v>1</v>
      </c>
      <c r="AE718" s="1">
        <v>2</v>
      </c>
      <c r="AF718" s="1">
        <v>2</v>
      </c>
      <c r="AG718" s="1">
        <v>0</v>
      </c>
      <c r="AH718" s="1">
        <v>0</v>
      </c>
      <c r="AI718" s="30" t="str">
        <f>VLOOKUP(A718,General!B:AT,19,FALSE)</f>
        <v>Natus Vincere</v>
      </c>
      <c r="AJ718" s="1">
        <f>IF(VLOOKUP(A718,General!B:AT,11,FALSE)=E718,1,0)</f>
        <v>0</v>
      </c>
      <c r="AK718" s="1">
        <f t="shared" si="68"/>
        <v>0</v>
      </c>
      <c r="AL718" s="1">
        <f t="shared" si="69"/>
        <v>1</v>
      </c>
      <c r="AM718" s="1">
        <f t="shared" si="70"/>
        <v>0</v>
      </c>
      <c r="AN718" s="1">
        <f t="shared" si="71"/>
        <v>350</v>
      </c>
      <c r="AO718" s="1">
        <f t="shared" si="66"/>
        <v>1</v>
      </c>
      <c r="AP718" s="1">
        <f t="shared" si="67"/>
        <v>0</v>
      </c>
      <c r="AQ718" s="1">
        <f>IF(IF(Y718&gt;AA718,VLOOKUP(A718,General!B:AT,11,FALSE),VLOOKUP(A718,General!B:AT,12,FALSE))=AI718,1,0)</f>
        <v>1</v>
      </c>
      <c r="AR718" s="1">
        <f>IF(VLOOKUP(A718,General!B:AT,11,FALSE)=E718,Y718-AA718,AA718-Y718)</f>
        <v>0</v>
      </c>
      <c r="AS718" s="1">
        <f>IF(IF(Z718&gt;AB718,VLOOKUP(A718,General!B:AT,11,FALSE),VLOOKUP(A718,General!B:AT,12,FALSE))=AI718,1,0)</f>
        <v>0</v>
      </c>
      <c r="AT718" s="1">
        <f>IF(VLOOKUP(A718,General!B:AT,11,FALSE)=E718,Z718-AB718,AB718-Z718)</f>
        <v>-350</v>
      </c>
    </row>
    <row r="719" spans="1:46" ht="15" customHeight="1" x14ac:dyDescent="0.2">
      <c r="A719" s="1" t="s">
        <v>351</v>
      </c>
      <c r="B719" s="1">
        <v>2</v>
      </c>
      <c r="C719" s="1">
        <v>27578</v>
      </c>
      <c r="D719" s="1">
        <v>106.44488525390599</v>
      </c>
      <c r="E719" s="1" t="s">
        <v>52</v>
      </c>
      <c r="F719" s="1" t="s">
        <v>319</v>
      </c>
      <c r="G719" s="1" t="s">
        <v>324</v>
      </c>
      <c r="H719" s="1" t="s">
        <v>320</v>
      </c>
      <c r="I719" s="1" t="s">
        <v>315</v>
      </c>
      <c r="J719" s="1" t="s">
        <v>76</v>
      </c>
      <c r="K719" s="1">
        <v>7</v>
      </c>
      <c r="L719" s="1">
        <v>5</v>
      </c>
      <c r="M719" s="1">
        <v>1</v>
      </c>
      <c r="N719" s="1">
        <v>0</v>
      </c>
      <c r="O719" s="1">
        <v>0</v>
      </c>
      <c r="P719" s="1">
        <v>0</v>
      </c>
      <c r="Q719" s="1">
        <v>2</v>
      </c>
      <c r="R719" s="1">
        <v>0</v>
      </c>
      <c r="S719" s="1">
        <v>97.7</v>
      </c>
      <c r="T719" s="1">
        <v>899</v>
      </c>
      <c r="U719" s="1">
        <v>78</v>
      </c>
      <c r="V719" s="1">
        <v>0</v>
      </c>
      <c r="W719" s="1">
        <v>0</v>
      </c>
      <c r="X719" s="1">
        <v>0</v>
      </c>
      <c r="Y719" s="1">
        <v>8050</v>
      </c>
      <c r="Z719" s="1">
        <v>6550</v>
      </c>
      <c r="AA719" s="1">
        <v>18350</v>
      </c>
      <c r="AB719" s="1">
        <v>18250</v>
      </c>
      <c r="AC719" s="1">
        <v>3</v>
      </c>
      <c r="AD719" s="1">
        <v>3</v>
      </c>
      <c r="AE719" s="1">
        <v>4</v>
      </c>
      <c r="AF719" s="1">
        <v>1</v>
      </c>
      <c r="AG719" s="1">
        <v>1</v>
      </c>
      <c r="AH719" s="1">
        <v>0</v>
      </c>
      <c r="AI719" s="30" t="str">
        <f>VLOOKUP(A719,General!B:AT,19,FALSE)</f>
        <v>Natus Vincere</v>
      </c>
      <c r="AJ719" s="1">
        <f>IF(VLOOKUP(A719,General!B:AT,11,FALSE)=E719,1,0)</f>
        <v>0</v>
      </c>
      <c r="AK719" s="1">
        <f t="shared" si="68"/>
        <v>0</v>
      </c>
      <c r="AL719" s="1">
        <f t="shared" si="69"/>
        <v>0</v>
      </c>
      <c r="AM719" s="1">
        <f t="shared" si="70"/>
        <v>-10300</v>
      </c>
      <c r="AN719" s="1">
        <f t="shared" si="71"/>
        <v>-11700</v>
      </c>
      <c r="AO719" s="1">
        <f t="shared" si="66"/>
        <v>1</v>
      </c>
      <c r="AP719" s="1">
        <f t="shared" si="67"/>
        <v>0</v>
      </c>
      <c r="AQ719" s="1">
        <f>IF(IF(Y719&gt;AA719,VLOOKUP(A719,General!B:AT,11,FALSE),VLOOKUP(A719,General!B:AT,12,FALSE))=AI719,1,0)</f>
        <v>1</v>
      </c>
      <c r="AR719" s="1">
        <f>IF(VLOOKUP(A719,General!B:AT,11,FALSE)=E719,Y719-AA719,AA719-Y719)</f>
        <v>10300</v>
      </c>
      <c r="AS719" s="1">
        <f>IF(IF(Z719&gt;AB719,VLOOKUP(A719,General!B:AT,11,FALSE),VLOOKUP(A719,General!B:AT,12,FALSE))=AI719,1,0)</f>
        <v>1</v>
      </c>
      <c r="AT719" s="1">
        <f>IF(VLOOKUP(A719,General!B:AT,11,FALSE)=E719,Z719-AB719,AB719-Z719)</f>
        <v>11700</v>
      </c>
    </row>
    <row r="720" spans="1:46" ht="15" customHeight="1" x14ac:dyDescent="0.2">
      <c r="A720" s="1" t="s">
        <v>351</v>
      </c>
      <c r="B720" s="1">
        <v>3</v>
      </c>
      <c r="C720" s="1">
        <v>41203</v>
      </c>
      <c r="D720" s="1">
        <v>89.6427001953125</v>
      </c>
      <c r="E720" s="1" t="s">
        <v>52</v>
      </c>
      <c r="F720" s="1" t="s">
        <v>319</v>
      </c>
      <c r="G720" s="1" t="s">
        <v>324</v>
      </c>
      <c r="H720" s="1" t="s">
        <v>320</v>
      </c>
      <c r="I720" s="1" t="s">
        <v>315</v>
      </c>
      <c r="J720" s="1" t="s">
        <v>76</v>
      </c>
      <c r="K720" s="1">
        <v>5</v>
      </c>
      <c r="L720" s="1">
        <v>1</v>
      </c>
      <c r="M720" s="1">
        <v>2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93.8</v>
      </c>
      <c r="T720" s="1">
        <v>870</v>
      </c>
      <c r="U720" s="1">
        <v>68</v>
      </c>
      <c r="V720" s="1">
        <v>0</v>
      </c>
      <c r="W720" s="1">
        <v>1</v>
      </c>
      <c r="X720" s="1">
        <v>0</v>
      </c>
      <c r="Y720" s="1">
        <v>11600</v>
      </c>
      <c r="Z720" s="1">
        <v>1600</v>
      </c>
      <c r="AA720" s="1">
        <v>20200</v>
      </c>
      <c r="AB720" s="1">
        <v>16100</v>
      </c>
      <c r="AC720" s="1">
        <v>1</v>
      </c>
      <c r="AD720" s="1">
        <v>3</v>
      </c>
      <c r="AE720" s="1">
        <v>4</v>
      </c>
      <c r="AF720" s="1">
        <v>0</v>
      </c>
      <c r="AG720" s="1">
        <v>1</v>
      </c>
      <c r="AH720" s="1">
        <v>0</v>
      </c>
      <c r="AI720" s="30" t="str">
        <f>VLOOKUP(A720,General!B:AT,19,FALSE)</f>
        <v>Natus Vincere</v>
      </c>
      <c r="AJ720" s="1">
        <f>IF(VLOOKUP(A720,General!B:AT,11,FALSE)=E720,1,0)</f>
        <v>0</v>
      </c>
      <c r="AK720" s="1">
        <f t="shared" si="68"/>
        <v>0</v>
      </c>
      <c r="AL720" s="1">
        <f t="shared" si="69"/>
        <v>0</v>
      </c>
      <c r="AM720" s="1">
        <f t="shared" si="70"/>
        <v>-8600</v>
      </c>
      <c r="AN720" s="1">
        <f t="shared" si="71"/>
        <v>-14500</v>
      </c>
      <c r="AO720" s="1">
        <f t="shared" si="66"/>
        <v>1</v>
      </c>
      <c r="AP720" s="1">
        <f t="shared" si="67"/>
        <v>0</v>
      </c>
      <c r="AQ720" s="1">
        <f>IF(IF(Y720&gt;AA720,VLOOKUP(A720,General!B:AT,11,FALSE),VLOOKUP(A720,General!B:AT,12,FALSE))=AI720,1,0)</f>
        <v>1</v>
      </c>
      <c r="AR720" s="1">
        <f>IF(VLOOKUP(A720,General!B:AT,11,FALSE)=E720,Y720-AA720,AA720-Y720)</f>
        <v>8600</v>
      </c>
      <c r="AS720" s="1">
        <f>IF(IF(Z720&gt;AB720,VLOOKUP(A720,General!B:AT,11,FALSE),VLOOKUP(A720,General!B:AT,12,FALSE))=AI720,1,0)</f>
        <v>1</v>
      </c>
      <c r="AT720" s="1">
        <f>IF(VLOOKUP(A720,General!B:AT,11,FALSE)=E720,Z720-AB720,AB720-Z720)</f>
        <v>14500</v>
      </c>
    </row>
    <row r="721" spans="1:46" ht="15" customHeight="1" x14ac:dyDescent="0.2">
      <c r="A721" s="1" t="s">
        <v>351</v>
      </c>
      <c r="B721" s="1">
        <v>4</v>
      </c>
      <c r="C721" s="1">
        <v>52679</v>
      </c>
      <c r="D721" s="1">
        <v>103.12826538085901</v>
      </c>
      <c r="E721" s="1" t="s">
        <v>52</v>
      </c>
      <c r="F721" s="1" t="s">
        <v>319</v>
      </c>
      <c r="G721" s="1" t="s">
        <v>324</v>
      </c>
      <c r="H721" s="1" t="s">
        <v>322</v>
      </c>
      <c r="K721" s="1">
        <v>7</v>
      </c>
      <c r="L721" s="1">
        <v>4</v>
      </c>
      <c r="M721" s="1">
        <v>0</v>
      </c>
      <c r="N721" s="1">
        <v>1</v>
      </c>
      <c r="O721" s="1">
        <v>0</v>
      </c>
      <c r="P721" s="1">
        <v>0</v>
      </c>
      <c r="Q721" s="1">
        <v>3</v>
      </c>
      <c r="R721" s="1">
        <v>0</v>
      </c>
      <c r="S721" s="1">
        <v>112.8</v>
      </c>
      <c r="T721" s="1">
        <v>978</v>
      </c>
      <c r="U721" s="1">
        <v>146</v>
      </c>
      <c r="V721" s="1">
        <v>1</v>
      </c>
      <c r="W721" s="1">
        <v>1</v>
      </c>
      <c r="X721" s="1">
        <v>0</v>
      </c>
      <c r="Y721" s="1">
        <v>23000</v>
      </c>
      <c r="Z721" s="1">
        <v>23750</v>
      </c>
      <c r="AA721" s="1">
        <v>31550</v>
      </c>
      <c r="AB721" s="1">
        <v>20850</v>
      </c>
      <c r="AC721" s="1">
        <v>6</v>
      </c>
      <c r="AD721" s="1">
        <v>5</v>
      </c>
      <c r="AE721" s="1">
        <v>1</v>
      </c>
      <c r="AF721" s="1">
        <v>0</v>
      </c>
      <c r="AG721" s="1">
        <v>2</v>
      </c>
      <c r="AH721" s="1">
        <v>0</v>
      </c>
      <c r="AI721" s="30" t="str">
        <f>VLOOKUP(A721,General!B:AT,19,FALSE)</f>
        <v>Natus Vincere</v>
      </c>
      <c r="AJ721" s="1">
        <f>IF(VLOOKUP(A721,General!B:AT,11,FALSE)=E721,1,0)</f>
        <v>0</v>
      </c>
      <c r="AK721" s="1">
        <f t="shared" si="68"/>
        <v>0</v>
      </c>
      <c r="AL721" s="1">
        <f t="shared" si="69"/>
        <v>1</v>
      </c>
      <c r="AM721" s="1">
        <f t="shared" si="70"/>
        <v>-8550</v>
      </c>
      <c r="AN721" s="1">
        <f t="shared" si="71"/>
        <v>2900</v>
      </c>
      <c r="AO721" s="1">
        <f t="shared" si="66"/>
        <v>1</v>
      </c>
      <c r="AP721" s="1">
        <f t="shared" si="67"/>
        <v>0</v>
      </c>
      <c r="AQ721" s="1">
        <f>IF(IF(Y721&gt;AA721,VLOOKUP(A721,General!B:AT,11,FALSE),VLOOKUP(A721,General!B:AT,12,FALSE))=AI721,1,0)</f>
        <v>1</v>
      </c>
      <c r="AR721" s="1">
        <f>IF(VLOOKUP(A721,General!B:AT,11,FALSE)=E721,Y721-AA721,AA721-Y721)</f>
        <v>8550</v>
      </c>
      <c r="AS721" s="1">
        <f>IF(IF(Z721&gt;AB721,VLOOKUP(A721,General!B:AT,11,FALSE),VLOOKUP(A721,General!B:AT,12,FALSE))=AI721,1,0)</f>
        <v>0</v>
      </c>
      <c r="AT721" s="1">
        <f>IF(VLOOKUP(A721,General!B:AT,11,FALSE)=E721,Z721-AB721,AB721-Z721)</f>
        <v>-2900</v>
      </c>
    </row>
    <row r="722" spans="1:46" ht="15" customHeight="1" x14ac:dyDescent="0.2">
      <c r="A722" s="1" t="s">
        <v>351</v>
      </c>
      <c r="B722" s="1">
        <v>5</v>
      </c>
      <c r="C722" s="1">
        <v>65880</v>
      </c>
      <c r="D722" s="1">
        <v>78.988830566406307</v>
      </c>
      <c r="E722" s="1" t="s">
        <v>52</v>
      </c>
      <c r="F722" s="1" t="s">
        <v>319</v>
      </c>
      <c r="G722" s="1" t="s">
        <v>324</v>
      </c>
      <c r="H722" s="1" t="s">
        <v>320</v>
      </c>
      <c r="I722" s="1" t="s">
        <v>315</v>
      </c>
      <c r="J722" s="1" t="s">
        <v>76</v>
      </c>
      <c r="K722" s="1">
        <v>7</v>
      </c>
      <c r="L722" s="1">
        <v>4</v>
      </c>
      <c r="M722" s="1">
        <v>0</v>
      </c>
      <c r="N722" s="1">
        <v>1</v>
      </c>
      <c r="O722" s="1">
        <v>0</v>
      </c>
      <c r="P722" s="1">
        <v>0</v>
      </c>
      <c r="Q722" s="1">
        <v>2</v>
      </c>
      <c r="R722" s="1">
        <v>0</v>
      </c>
      <c r="S722" s="1">
        <v>91.6</v>
      </c>
      <c r="T722" s="1">
        <v>881</v>
      </c>
      <c r="U722" s="1">
        <v>35</v>
      </c>
      <c r="V722" s="1">
        <v>0</v>
      </c>
      <c r="W722" s="1">
        <v>1</v>
      </c>
      <c r="X722" s="1">
        <v>0</v>
      </c>
      <c r="Y722" s="1">
        <v>15150</v>
      </c>
      <c r="Z722" s="1">
        <v>2100</v>
      </c>
      <c r="AA722" s="1">
        <v>46650</v>
      </c>
      <c r="AB722" s="1">
        <v>21900</v>
      </c>
      <c r="AC722" s="1">
        <v>0</v>
      </c>
      <c r="AD722" s="1">
        <v>1</v>
      </c>
      <c r="AE722" s="1">
        <v>4</v>
      </c>
      <c r="AF722" s="1">
        <v>0</v>
      </c>
      <c r="AG722" s="1">
        <v>1</v>
      </c>
      <c r="AH722" s="1">
        <v>0</v>
      </c>
      <c r="AI722" s="30" t="str">
        <f>VLOOKUP(A722,General!B:AT,19,FALSE)</f>
        <v>Natus Vincere</v>
      </c>
      <c r="AJ722" s="1">
        <f>IF(VLOOKUP(A722,General!B:AT,11,FALSE)=E722,1,0)</f>
        <v>0</v>
      </c>
      <c r="AK722" s="1">
        <f t="shared" si="68"/>
        <v>0</v>
      </c>
      <c r="AL722" s="1">
        <f t="shared" si="69"/>
        <v>0</v>
      </c>
      <c r="AM722" s="1">
        <f t="shared" si="70"/>
        <v>-31500</v>
      </c>
      <c r="AN722" s="1">
        <f t="shared" si="71"/>
        <v>-19800</v>
      </c>
      <c r="AO722" s="1">
        <f t="shared" si="66"/>
        <v>1</v>
      </c>
      <c r="AP722" s="1">
        <f t="shared" si="67"/>
        <v>0</v>
      </c>
      <c r="AQ722" s="1">
        <f>IF(IF(Y722&gt;AA722,VLOOKUP(A722,General!B:AT,11,FALSE),VLOOKUP(A722,General!B:AT,12,FALSE))=AI722,1,0)</f>
        <v>1</v>
      </c>
      <c r="AR722" s="1">
        <f>IF(VLOOKUP(A722,General!B:AT,11,FALSE)=E722,Y722-AA722,AA722-Y722)</f>
        <v>31500</v>
      </c>
      <c r="AS722" s="1">
        <f>IF(IF(Z722&gt;AB722,VLOOKUP(A722,General!B:AT,11,FALSE),VLOOKUP(A722,General!B:AT,12,FALSE))=AI722,1,0)</f>
        <v>1</v>
      </c>
      <c r="AT722" s="1">
        <f>IF(VLOOKUP(A722,General!B:AT,11,FALSE)=E722,Z722-AB722,AB722-Z722)</f>
        <v>19800</v>
      </c>
    </row>
    <row r="723" spans="1:46" ht="15" customHeight="1" x14ac:dyDescent="0.2">
      <c r="A723" s="1" t="s">
        <v>351</v>
      </c>
      <c r="B723" s="1">
        <v>6</v>
      </c>
      <c r="C723" s="1">
        <v>75998</v>
      </c>
      <c r="D723" s="1">
        <v>130.77203369140599</v>
      </c>
      <c r="E723" s="1" t="s">
        <v>52</v>
      </c>
      <c r="F723" s="1" t="s">
        <v>319</v>
      </c>
      <c r="G723" s="1" t="s">
        <v>324</v>
      </c>
      <c r="H723" s="1" t="s">
        <v>322</v>
      </c>
      <c r="K723" s="1">
        <v>8</v>
      </c>
      <c r="L723" s="1">
        <v>1</v>
      </c>
      <c r="M723" s="1">
        <v>2</v>
      </c>
      <c r="N723" s="1">
        <v>1</v>
      </c>
      <c r="O723" s="1">
        <v>0</v>
      </c>
      <c r="P723" s="1">
        <v>0</v>
      </c>
      <c r="Q723" s="1">
        <v>2</v>
      </c>
      <c r="R723" s="1">
        <v>0</v>
      </c>
      <c r="S723" s="1">
        <v>127</v>
      </c>
      <c r="T723" s="1">
        <v>1131</v>
      </c>
      <c r="U723" s="1">
        <v>139</v>
      </c>
      <c r="V723" s="1">
        <v>0</v>
      </c>
      <c r="W723" s="1">
        <v>0</v>
      </c>
      <c r="X723" s="1">
        <v>0</v>
      </c>
      <c r="Y723" s="1">
        <v>30650</v>
      </c>
      <c r="Z723" s="1">
        <v>29250</v>
      </c>
      <c r="AA723" s="1">
        <v>56200</v>
      </c>
      <c r="AB723" s="1">
        <v>27750</v>
      </c>
      <c r="AC723" s="1">
        <v>12</v>
      </c>
      <c r="AD723" s="1">
        <v>7</v>
      </c>
      <c r="AE723" s="1">
        <v>6</v>
      </c>
      <c r="AF723" s="1">
        <v>0</v>
      </c>
      <c r="AG723" s="1">
        <v>3</v>
      </c>
      <c r="AH723" s="1">
        <v>2</v>
      </c>
      <c r="AI723" s="30" t="str">
        <f>VLOOKUP(A723,General!B:AT,19,FALSE)</f>
        <v>Natus Vincere</v>
      </c>
      <c r="AJ723" s="1">
        <f>IF(VLOOKUP(A723,General!B:AT,11,FALSE)=E723,1,0)</f>
        <v>0</v>
      </c>
      <c r="AK723" s="1">
        <f t="shared" si="68"/>
        <v>0</v>
      </c>
      <c r="AL723" s="1">
        <f t="shared" si="69"/>
        <v>1</v>
      </c>
      <c r="AM723" s="1">
        <f t="shared" si="70"/>
        <v>-25550</v>
      </c>
      <c r="AN723" s="1">
        <f t="shared" si="71"/>
        <v>1500</v>
      </c>
      <c r="AO723" s="1">
        <f t="shared" si="66"/>
        <v>1</v>
      </c>
      <c r="AP723" s="1">
        <f t="shared" si="67"/>
        <v>0</v>
      </c>
      <c r="AQ723" s="1">
        <f>IF(IF(Y723&gt;AA723,VLOOKUP(A723,General!B:AT,11,FALSE),VLOOKUP(A723,General!B:AT,12,FALSE))=AI723,1,0)</f>
        <v>1</v>
      </c>
      <c r="AR723" s="1">
        <f>IF(VLOOKUP(A723,General!B:AT,11,FALSE)=E723,Y723-AA723,AA723-Y723)</f>
        <v>25550</v>
      </c>
      <c r="AS723" s="1">
        <f>IF(IF(Z723&gt;AB723,VLOOKUP(A723,General!B:AT,11,FALSE),VLOOKUP(A723,General!B:AT,12,FALSE))=AI723,1,0)</f>
        <v>0</v>
      </c>
      <c r="AT723" s="1">
        <f>IF(VLOOKUP(A723,General!B:AT,11,FALSE)=E723,Z723-AB723,AB723-Z723)</f>
        <v>-1500</v>
      </c>
    </row>
    <row r="724" spans="1:46" ht="15" customHeight="1" x14ac:dyDescent="0.2">
      <c r="A724" s="1" t="s">
        <v>351</v>
      </c>
      <c r="B724" s="1">
        <v>7</v>
      </c>
      <c r="C724" s="1">
        <v>92735</v>
      </c>
      <c r="D724" s="1">
        <v>108.81500244140599</v>
      </c>
      <c r="E724" s="1" t="s">
        <v>76</v>
      </c>
      <c r="F724" s="1" t="s">
        <v>315</v>
      </c>
      <c r="G724" s="1" t="s">
        <v>316</v>
      </c>
      <c r="H724" s="1" t="s">
        <v>322</v>
      </c>
      <c r="K724" s="1">
        <v>7</v>
      </c>
      <c r="L724" s="1">
        <v>3</v>
      </c>
      <c r="M724" s="1">
        <v>2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120.3</v>
      </c>
      <c r="T724" s="1">
        <v>1068</v>
      </c>
      <c r="U724" s="1">
        <v>135</v>
      </c>
      <c r="V724" s="1">
        <v>0</v>
      </c>
      <c r="W724" s="1">
        <v>0</v>
      </c>
      <c r="X724" s="1">
        <v>0</v>
      </c>
      <c r="Y724" s="1">
        <v>20100</v>
      </c>
      <c r="Z724" s="1">
        <v>21000</v>
      </c>
      <c r="AA724" s="1">
        <v>56800</v>
      </c>
      <c r="AB724" s="1">
        <v>27450</v>
      </c>
      <c r="AC724" s="1">
        <v>5</v>
      </c>
      <c r="AD724" s="1">
        <v>3</v>
      </c>
      <c r="AE724" s="1">
        <v>5</v>
      </c>
      <c r="AF724" s="1">
        <v>2</v>
      </c>
      <c r="AG724" s="1">
        <v>1</v>
      </c>
      <c r="AH724" s="1">
        <v>0</v>
      </c>
      <c r="AI724" s="30" t="str">
        <f>VLOOKUP(A724,General!B:AT,19,FALSE)</f>
        <v>Natus Vincere</v>
      </c>
      <c r="AJ724" s="1">
        <f>IF(VLOOKUP(A724,General!B:AT,11,FALSE)=E724,1,0)</f>
        <v>1</v>
      </c>
      <c r="AK724" s="1">
        <f t="shared" si="68"/>
        <v>0</v>
      </c>
      <c r="AL724" s="1">
        <f t="shared" si="69"/>
        <v>0</v>
      </c>
      <c r="AM724" s="1">
        <f t="shared" si="70"/>
        <v>-36700</v>
      </c>
      <c r="AN724" s="1">
        <f t="shared" si="71"/>
        <v>-6450</v>
      </c>
      <c r="AO724" s="1">
        <f t="shared" si="66"/>
        <v>0</v>
      </c>
      <c r="AP724" s="1">
        <f t="shared" si="67"/>
        <v>1</v>
      </c>
      <c r="AQ724" s="1">
        <f>IF(IF(Y724&gt;AA724,VLOOKUP(A724,General!B:AT,11,FALSE),VLOOKUP(A724,General!B:AT,12,FALSE))=AI724,1,0)</f>
        <v>1</v>
      </c>
      <c r="AR724" s="1">
        <f>IF(VLOOKUP(A724,General!B:AT,11,FALSE)=E724,Y724-AA724,AA724-Y724)</f>
        <v>-36700</v>
      </c>
      <c r="AS724" s="1">
        <f>IF(IF(Z724&gt;AB724,VLOOKUP(A724,General!B:AT,11,FALSE),VLOOKUP(A724,General!B:AT,12,FALSE))=AI724,1,0)</f>
        <v>1</v>
      </c>
      <c r="AT724" s="1">
        <f>IF(VLOOKUP(A724,General!B:AT,11,FALSE)=E724,Z724-AB724,AB724-Z724)</f>
        <v>-6450</v>
      </c>
    </row>
    <row r="725" spans="1:46" ht="16" customHeight="1" x14ac:dyDescent="0.2">
      <c r="A725" s="1" t="s">
        <v>351</v>
      </c>
      <c r="B725" s="1">
        <v>8</v>
      </c>
      <c r="C725" s="1">
        <v>106665</v>
      </c>
      <c r="D725" s="1">
        <v>123.85711669921901</v>
      </c>
      <c r="E725" s="1" t="s">
        <v>52</v>
      </c>
      <c r="F725" s="1" t="s">
        <v>319</v>
      </c>
      <c r="G725" s="1" t="s">
        <v>324</v>
      </c>
      <c r="H725" s="1" t="s">
        <v>322</v>
      </c>
      <c r="K725" s="1">
        <v>7</v>
      </c>
      <c r="L725" s="1">
        <v>5</v>
      </c>
      <c r="M725" s="1">
        <v>1</v>
      </c>
      <c r="N725" s="1">
        <v>0</v>
      </c>
      <c r="O725" s="1">
        <v>0</v>
      </c>
      <c r="P725" s="1">
        <v>0</v>
      </c>
      <c r="Q725" s="1">
        <v>2</v>
      </c>
      <c r="R725" s="1">
        <v>0</v>
      </c>
      <c r="S725" s="1">
        <v>105</v>
      </c>
      <c r="T725" s="1">
        <v>942</v>
      </c>
      <c r="U725" s="1">
        <v>108</v>
      </c>
      <c r="V725" s="1">
        <v>0</v>
      </c>
      <c r="W725" s="1">
        <v>1</v>
      </c>
      <c r="X725" s="1">
        <v>0</v>
      </c>
      <c r="Y725" s="1">
        <v>17850</v>
      </c>
      <c r="Z725" s="1">
        <v>26050</v>
      </c>
      <c r="AA725" s="1">
        <v>48000</v>
      </c>
      <c r="AB725" s="1">
        <v>27050</v>
      </c>
      <c r="AC725" s="1">
        <v>11</v>
      </c>
      <c r="AD725" s="1">
        <v>8</v>
      </c>
      <c r="AE725" s="1">
        <v>5</v>
      </c>
      <c r="AF725" s="1">
        <v>0</v>
      </c>
      <c r="AG725" s="1">
        <v>5</v>
      </c>
      <c r="AH725" s="1">
        <v>2</v>
      </c>
      <c r="AI725" s="30" t="str">
        <f>VLOOKUP(A725,General!B:AT,19,FALSE)</f>
        <v>Natus Vincere</v>
      </c>
      <c r="AJ725" s="1">
        <f>IF(VLOOKUP(A725,General!B:AT,11,FALSE)=E725,1,0)</f>
        <v>0</v>
      </c>
      <c r="AK725" s="1">
        <f t="shared" si="68"/>
        <v>0</v>
      </c>
      <c r="AL725" s="1">
        <f t="shared" si="69"/>
        <v>0</v>
      </c>
      <c r="AM725" s="1">
        <f t="shared" si="70"/>
        <v>-30150</v>
      </c>
      <c r="AN725" s="1">
        <f t="shared" si="71"/>
        <v>-1000</v>
      </c>
      <c r="AO725" s="1">
        <f t="shared" si="66"/>
        <v>1</v>
      </c>
      <c r="AP725" s="1">
        <f t="shared" si="67"/>
        <v>0</v>
      </c>
      <c r="AQ725" s="1">
        <f>IF(IF(Y725&gt;AA725,VLOOKUP(A725,General!B:AT,11,FALSE),VLOOKUP(A725,General!B:AT,12,FALSE))=AI725,1,0)</f>
        <v>1</v>
      </c>
      <c r="AR725" s="1">
        <f>IF(VLOOKUP(A725,General!B:AT,11,FALSE)=E725,Y725-AA725,AA725-Y725)</f>
        <v>30150</v>
      </c>
      <c r="AS725" s="1">
        <f>IF(IF(Z725&gt;AB725,VLOOKUP(A725,General!B:AT,11,FALSE),VLOOKUP(A725,General!B:AT,12,FALSE))=AI725,1,0)</f>
        <v>1</v>
      </c>
      <c r="AT725" s="1">
        <f>IF(VLOOKUP(A725,General!B:AT,11,FALSE)=E725,Z725-AB725,AB725-Z725)</f>
        <v>1000</v>
      </c>
    </row>
    <row r="726" spans="1:46" ht="15" customHeight="1" x14ac:dyDescent="0.2">
      <c r="A726" s="1" t="s">
        <v>351</v>
      </c>
      <c r="B726" s="1">
        <v>9</v>
      </c>
      <c r="C726" s="1">
        <v>122518</v>
      </c>
      <c r="D726" s="1">
        <v>121.14288330078099</v>
      </c>
      <c r="E726" s="1" t="s">
        <v>52</v>
      </c>
      <c r="F726" s="1" t="s">
        <v>319</v>
      </c>
      <c r="G726" s="1" t="s">
        <v>324</v>
      </c>
      <c r="H726" s="1" t="s">
        <v>320</v>
      </c>
      <c r="I726" s="1" t="s">
        <v>315</v>
      </c>
      <c r="J726" s="1" t="s">
        <v>76</v>
      </c>
      <c r="K726" s="1">
        <v>5</v>
      </c>
      <c r="L726" s="1">
        <v>3</v>
      </c>
      <c r="M726" s="1">
        <v>1</v>
      </c>
      <c r="N726" s="1">
        <v>0</v>
      </c>
      <c r="O726" s="1">
        <v>0</v>
      </c>
      <c r="P726" s="1">
        <v>0</v>
      </c>
      <c r="Q726" s="1">
        <v>2</v>
      </c>
      <c r="R726" s="1">
        <v>0</v>
      </c>
      <c r="S726" s="1">
        <v>97.6</v>
      </c>
      <c r="T726" s="1">
        <v>792</v>
      </c>
      <c r="U726" s="1">
        <v>109</v>
      </c>
      <c r="V726" s="1">
        <v>1</v>
      </c>
      <c r="W726" s="1">
        <v>1</v>
      </c>
      <c r="X726" s="1">
        <v>0</v>
      </c>
      <c r="Y726" s="1">
        <v>12500</v>
      </c>
      <c r="Z726" s="1">
        <v>1600</v>
      </c>
      <c r="AA726" s="1">
        <v>39600</v>
      </c>
      <c r="AB726" s="1">
        <v>25300</v>
      </c>
      <c r="AC726" s="1">
        <v>4</v>
      </c>
      <c r="AD726" s="1">
        <v>4</v>
      </c>
      <c r="AE726" s="1">
        <v>4</v>
      </c>
      <c r="AF726" s="1">
        <v>0</v>
      </c>
      <c r="AG726" s="1">
        <v>2</v>
      </c>
      <c r="AH726" s="1">
        <v>0</v>
      </c>
      <c r="AI726" s="30" t="str">
        <f>VLOOKUP(A726,General!B:AT,19,FALSE)</f>
        <v>Natus Vincere</v>
      </c>
      <c r="AJ726" s="1">
        <f>IF(VLOOKUP(A726,General!B:AT,11,FALSE)=E726,1,0)</f>
        <v>0</v>
      </c>
      <c r="AK726" s="1">
        <f t="shared" si="68"/>
        <v>0</v>
      </c>
      <c r="AL726" s="1">
        <f t="shared" si="69"/>
        <v>0</v>
      </c>
      <c r="AM726" s="1">
        <f t="shared" si="70"/>
        <v>-27100</v>
      </c>
      <c r="AN726" s="1">
        <f t="shared" si="71"/>
        <v>-23700</v>
      </c>
      <c r="AO726" s="1">
        <f t="shared" si="66"/>
        <v>1</v>
      </c>
      <c r="AP726" s="1">
        <f t="shared" si="67"/>
        <v>0</v>
      </c>
      <c r="AQ726" s="1">
        <f>IF(IF(Y726&gt;AA726,VLOOKUP(A726,General!B:AT,11,FALSE),VLOOKUP(A726,General!B:AT,12,FALSE))=AI726,1,0)</f>
        <v>1</v>
      </c>
      <c r="AR726" s="1">
        <f>IF(VLOOKUP(A726,General!B:AT,11,FALSE)=E726,Y726-AA726,AA726-Y726)</f>
        <v>27100</v>
      </c>
      <c r="AS726" s="1">
        <f>IF(IF(Z726&gt;AB726,VLOOKUP(A726,General!B:AT,11,FALSE),VLOOKUP(A726,General!B:AT,12,FALSE))=AI726,1,0)</f>
        <v>1</v>
      </c>
      <c r="AT726" s="1">
        <f>IF(VLOOKUP(A726,General!B:AT,11,FALSE)=E726,Z726-AB726,AB726-Z726)</f>
        <v>23700</v>
      </c>
    </row>
    <row r="727" spans="1:46" ht="15" customHeight="1" x14ac:dyDescent="0.2">
      <c r="A727" s="1" t="s">
        <v>351</v>
      </c>
      <c r="B727" s="1">
        <v>10</v>
      </c>
      <c r="C727" s="1">
        <v>138022</v>
      </c>
      <c r="D727" s="1">
        <v>94.860107421875</v>
      </c>
      <c r="E727" s="1" t="s">
        <v>76</v>
      </c>
      <c r="F727" s="1" t="s">
        <v>315</v>
      </c>
      <c r="G727" s="1" t="s">
        <v>316</v>
      </c>
      <c r="H727" s="1" t="s">
        <v>322</v>
      </c>
      <c r="K727" s="1">
        <v>7</v>
      </c>
      <c r="L727" s="1">
        <v>4</v>
      </c>
      <c r="M727" s="1">
        <v>0</v>
      </c>
      <c r="N727" s="1">
        <v>1</v>
      </c>
      <c r="O727" s="1">
        <v>0</v>
      </c>
      <c r="P727" s="1">
        <v>0</v>
      </c>
      <c r="Q727" s="1">
        <v>1</v>
      </c>
      <c r="R727" s="1">
        <v>0</v>
      </c>
      <c r="S727" s="1">
        <v>113.8</v>
      </c>
      <c r="T727" s="1">
        <v>995</v>
      </c>
      <c r="U727" s="1">
        <v>143</v>
      </c>
      <c r="V727" s="1">
        <v>0</v>
      </c>
      <c r="W727" s="1">
        <v>0</v>
      </c>
      <c r="X727" s="1">
        <v>0</v>
      </c>
      <c r="Y727" s="1">
        <v>21600</v>
      </c>
      <c r="Z727" s="1">
        <v>23100</v>
      </c>
      <c r="AA727" s="1">
        <v>47550</v>
      </c>
      <c r="AB727" s="1">
        <v>27350</v>
      </c>
      <c r="AC727" s="1">
        <v>4</v>
      </c>
      <c r="AD727" s="1">
        <v>2</v>
      </c>
      <c r="AE727" s="1">
        <v>1</v>
      </c>
      <c r="AF727" s="1">
        <v>1</v>
      </c>
      <c r="AG727" s="1">
        <v>3</v>
      </c>
      <c r="AH727" s="1">
        <v>0</v>
      </c>
      <c r="AI727" s="30" t="str">
        <f>VLOOKUP(A727,General!B:AT,19,FALSE)</f>
        <v>Natus Vincere</v>
      </c>
      <c r="AJ727" s="1">
        <f>IF(VLOOKUP(A727,General!B:AT,11,FALSE)=E727,1,0)</f>
        <v>1</v>
      </c>
      <c r="AK727" s="1">
        <f t="shared" si="68"/>
        <v>0</v>
      </c>
      <c r="AL727" s="1">
        <f t="shared" si="69"/>
        <v>0</v>
      </c>
      <c r="AM727" s="1">
        <f t="shared" si="70"/>
        <v>-25950</v>
      </c>
      <c r="AN727" s="1">
        <f t="shared" si="71"/>
        <v>-4250</v>
      </c>
      <c r="AO727" s="1">
        <f t="shared" si="66"/>
        <v>0</v>
      </c>
      <c r="AP727" s="1">
        <f t="shared" si="67"/>
        <v>1</v>
      </c>
      <c r="AQ727" s="1">
        <f>IF(IF(Y727&gt;AA727,VLOOKUP(A727,General!B:AT,11,FALSE),VLOOKUP(A727,General!B:AT,12,FALSE))=AI727,1,0)</f>
        <v>1</v>
      </c>
      <c r="AR727" s="1">
        <f>IF(VLOOKUP(A727,General!B:AT,11,FALSE)=E727,Y727-AA727,AA727-Y727)</f>
        <v>-25950</v>
      </c>
      <c r="AS727" s="1">
        <f>IF(IF(Z727&gt;AB727,VLOOKUP(A727,General!B:AT,11,FALSE),VLOOKUP(A727,General!B:AT,12,FALSE))=AI727,1,0)</f>
        <v>1</v>
      </c>
      <c r="AT727" s="1">
        <f>IF(VLOOKUP(A727,General!B:AT,11,FALSE)=E727,Z727-AB727,AB727-Z727)</f>
        <v>-4250</v>
      </c>
    </row>
    <row r="728" spans="1:46" ht="15" customHeight="1" x14ac:dyDescent="0.2">
      <c r="A728" s="1" t="s">
        <v>351</v>
      </c>
      <c r="B728" s="1">
        <v>11</v>
      </c>
      <c r="C728" s="1">
        <v>150165</v>
      </c>
      <c r="D728" s="1">
        <v>119.187255859375</v>
      </c>
      <c r="E728" s="1" t="s">
        <v>52</v>
      </c>
      <c r="F728" s="1" t="s">
        <v>319</v>
      </c>
      <c r="G728" s="1" t="s">
        <v>324</v>
      </c>
      <c r="H728" s="1" t="s">
        <v>322</v>
      </c>
      <c r="K728" s="1">
        <v>7</v>
      </c>
      <c r="L728" s="1">
        <v>4</v>
      </c>
      <c r="M728" s="1">
        <v>0</v>
      </c>
      <c r="N728" s="1">
        <v>1</v>
      </c>
      <c r="O728" s="1">
        <v>0</v>
      </c>
      <c r="P728" s="1">
        <v>0</v>
      </c>
      <c r="Q728" s="1">
        <v>1</v>
      </c>
      <c r="R728" s="1">
        <v>0</v>
      </c>
      <c r="S728" s="1">
        <v>125.6</v>
      </c>
      <c r="T728" s="1">
        <v>1179</v>
      </c>
      <c r="U728" s="1">
        <v>77</v>
      </c>
      <c r="V728" s="1">
        <v>0</v>
      </c>
      <c r="W728" s="1">
        <v>0</v>
      </c>
      <c r="X728" s="1">
        <v>0</v>
      </c>
      <c r="Y728" s="1">
        <v>17850</v>
      </c>
      <c r="Z728" s="1">
        <v>25450</v>
      </c>
      <c r="AA728" s="1">
        <v>42650</v>
      </c>
      <c r="AB728" s="1">
        <v>26650</v>
      </c>
      <c r="AC728" s="1">
        <v>11</v>
      </c>
      <c r="AD728" s="1">
        <v>4</v>
      </c>
      <c r="AE728" s="1">
        <v>5</v>
      </c>
      <c r="AF728" s="1">
        <v>1</v>
      </c>
      <c r="AG728" s="1">
        <v>2</v>
      </c>
      <c r="AH728" s="1">
        <v>2</v>
      </c>
      <c r="AI728" s="30" t="str">
        <f>VLOOKUP(A728,General!B:AT,19,FALSE)</f>
        <v>Natus Vincere</v>
      </c>
      <c r="AJ728" s="1">
        <f>IF(VLOOKUP(A728,General!B:AT,11,FALSE)=E728,1,0)</f>
        <v>0</v>
      </c>
      <c r="AK728" s="1">
        <f t="shared" si="68"/>
        <v>0</v>
      </c>
      <c r="AL728" s="1">
        <f t="shared" si="69"/>
        <v>0</v>
      </c>
      <c r="AM728" s="1">
        <f t="shared" si="70"/>
        <v>-24800</v>
      </c>
      <c r="AN728" s="1">
        <f t="shared" si="71"/>
        <v>-1200</v>
      </c>
      <c r="AO728" s="1">
        <f t="shared" si="66"/>
        <v>1</v>
      </c>
      <c r="AP728" s="1">
        <f t="shared" si="67"/>
        <v>0</v>
      </c>
      <c r="AQ728" s="1">
        <f>IF(IF(Y728&gt;AA728,VLOOKUP(A728,General!B:AT,11,FALSE),VLOOKUP(A728,General!B:AT,12,FALSE))=AI728,1,0)</f>
        <v>1</v>
      </c>
      <c r="AR728" s="1">
        <f>IF(VLOOKUP(A728,General!B:AT,11,FALSE)=E728,Y728-AA728,AA728-Y728)</f>
        <v>24800</v>
      </c>
      <c r="AS728" s="1">
        <f>IF(IF(Z728&gt;AB728,VLOOKUP(A728,General!B:AT,11,FALSE),VLOOKUP(A728,General!B:AT,12,FALSE))=AI728,1,0)</f>
        <v>1</v>
      </c>
      <c r="AT728" s="1">
        <f>IF(VLOOKUP(A728,General!B:AT,11,FALSE)=E728,Z728-AB728,AB728-Z728)</f>
        <v>1200</v>
      </c>
    </row>
    <row r="729" spans="1:46" ht="15" customHeight="1" x14ac:dyDescent="0.2">
      <c r="A729" s="1" t="s">
        <v>351</v>
      </c>
      <c r="B729" s="1">
        <v>12</v>
      </c>
      <c r="C729" s="1">
        <v>165419</v>
      </c>
      <c r="D729" s="1">
        <v>62.78125</v>
      </c>
      <c r="E729" s="1" t="s">
        <v>52</v>
      </c>
      <c r="F729" s="1" t="s">
        <v>319</v>
      </c>
      <c r="G729" s="1" t="s">
        <v>324</v>
      </c>
      <c r="H729" s="1" t="s">
        <v>320</v>
      </c>
      <c r="I729" s="1" t="s">
        <v>315</v>
      </c>
      <c r="J729" s="1" t="s">
        <v>76</v>
      </c>
      <c r="K729" s="1">
        <v>5</v>
      </c>
      <c r="L729" s="1">
        <v>1</v>
      </c>
      <c r="M729" s="1">
        <v>2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91.7</v>
      </c>
      <c r="T729" s="1">
        <v>889</v>
      </c>
      <c r="U729" s="1">
        <v>28</v>
      </c>
      <c r="V729" s="1">
        <v>0</v>
      </c>
      <c r="W729" s="1">
        <v>0</v>
      </c>
      <c r="X729" s="1">
        <v>0</v>
      </c>
      <c r="Y729" s="1">
        <v>11700</v>
      </c>
      <c r="Z729" s="1">
        <v>1400</v>
      </c>
      <c r="AA729" s="1">
        <v>33950</v>
      </c>
      <c r="AB729" s="1">
        <v>27350</v>
      </c>
      <c r="AC729" s="1">
        <v>2</v>
      </c>
      <c r="AD729" s="1">
        <v>0</v>
      </c>
      <c r="AE729" s="1">
        <v>3</v>
      </c>
      <c r="AF729" s="1">
        <v>0</v>
      </c>
      <c r="AG729" s="1">
        <v>2</v>
      </c>
      <c r="AH729" s="1">
        <v>0</v>
      </c>
      <c r="AI729" s="30" t="str">
        <f>VLOOKUP(A729,General!B:AT,19,FALSE)</f>
        <v>Natus Vincere</v>
      </c>
      <c r="AJ729" s="1">
        <f>IF(VLOOKUP(A729,General!B:AT,11,FALSE)=E729,1,0)</f>
        <v>0</v>
      </c>
      <c r="AK729" s="1">
        <f t="shared" si="68"/>
        <v>0</v>
      </c>
      <c r="AL729" s="1">
        <f t="shared" si="69"/>
        <v>0</v>
      </c>
      <c r="AM729" s="1">
        <f t="shared" si="70"/>
        <v>-22250</v>
      </c>
      <c r="AN729" s="1">
        <f t="shared" si="71"/>
        <v>-25950</v>
      </c>
      <c r="AO729" s="1">
        <f t="shared" si="66"/>
        <v>1</v>
      </c>
      <c r="AP729" s="1">
        <f t="shared" si="67"/>
        <v>0</v>
      </c>
      <c r="AQ729" s="1">
        <f>IF(IF(Y729&gt;AA729,VLOOKUP(A729,General!B:AT,11,FALSE),VLOOKUP(A729,General!B:AT,12,FALSE))=AI729,1,0)</f>
        <v>1</v>
      </c>
      <c r="AR729" s="1">
        <f>IF(VLOOKUP(A729,General!B:AT,11,FALSE)=E729,Y729-AA729,AA729-Y729)</f>
        <v>22250</v>
      </c>
      <c r="AS729" s="1">
        <f>IF(IF(Z729&gt;AB729,VLOOKUP(A729,General!B:AT,11,FALSE),VLOOKUP(A729,General!B:AT,12,FALSE))=AI729,1,0)</f>
        <v>1</v>
      </c>
      <c r="AT729" s="1">
        <f>IF(VLOOKUP(A729,General!B:AT,11,FALSE)=E729,Z729-AB729,AB729-Z729)</f>
        <v>25950</v>
      </c>
    </row>
    <row r="730" spans="1:46" ht="15" customHeight="1" x14ac:dyDescent="0.2">
      <c r="A730" s="1" t="s">
        <v>351</v>
      </c>
      <c r="B730" s="1">
        <v>13</v>
      </c>
      <c r="C730" s="1">
        <v>173461</v>
      </c>
      <c r="D730" s="1">
        <v>84.85546875</v>
      </c>
      <c r="E730" s="1" t="s">
        <v>52</v>
      </c>
      <c r="F730" s="1" t="s">
        <v>319</v>
      </c>
      <c r="G730" s="1" t="s">
        <v>324</v>
      </c>
      <c r="H730" s="1" t="s">
        <v>322</v>
      </c>
      <c r="K730" s="1">
        <v>8</v>
      </c>
      <c r="L730" s="1">
        <v>2</v>
      </c>
      <c r="M730" s="1">
        <v>3</v>
      </c>
      <c r="N730" s="1">
        <v>0</v>
      </c>
      <c r="O730" s="1">
        <v>0</v>
      </c>
      <c r="P730" s="1">
        <v>0</v>
      </c>
      <c r="Q730" s="1">
        <v>2</v>
      </c>
      <c r="R730" s="1">
        <v>0</v>
      </c>
      <c r="S730" s="1">
        <v>116.1</v>
      </c>
      <c r="T730" s="1">
        <v>1059</v>
      </c>
      <c r="U730" s="1">
        <v>102</v>
      </c>
      <c r="V730" s="1">
        <v>0</v>
      </c>
      <c r="W730" s="1">
        <v>0</v>
      </c>
      <c r="X730" s="1">
        <v>0</v>
      </c>
      <c r="Y730" s="1">
        <v>20400</v>
      </c>
      <c r="Z730" s="1">
        <v>21100</v>
      </c>
      <c r="AA730" s="1">
        <v>38900</v>
      </c>
      <c r="AB730" s="1">
        <v>27450</v>
      </c>
      <c r="AC730" s="1">
        <v>7</v>
      </c>
      <c r="AD730" s="1">
        <v>7</v>
      </c>
      <c r="AE730" s="1">
        <v>4</v>
      </c>
      <c r="AF730" s="1">
        <v>0</v>
      </c>
      <c r="AG730" s="1">
        <v>2</v>
      </c>
      <c r="AH730" s="1">
        <v>0</v>
      </c>
      <c r="AI730" s="30" t="str">
        <f>VLOOKUP(A730,General!B:AT,19,FALSE)</f>
        <v>Natus Vincere</v>
      </c>
      <c r="AJ730" s="1">
        <f>IF(VLOOKUP(A730,General!B:AT,11,FALSE)=E730,1,0)</f>
        <v>0</v>
      </c>
      <c r="AK730" s="1">
        <f t="shared" si="68"/>
        <v>0</v>
      </c>
      <c r="AL730" s="1">
        <f t="shared" si="69"/>
        <v>0</v>
      </c>
      <c r="AM730" s="1">
        <f t="shared" si="70"/>
        <v>-18500</v>
      </c>
      <c r="AN730" s="1">
        <f t="shared" si="71"/>
        <v>-6350</v>
      </c>
      <c r="AO730" s="1">
        <f t="shared" si="66"/>
        <v>1</v>
      </c>
      <c r="AP730" s="1">
        <f t="shared" si="67"/>
        <v>0</v>
      </c>
      <c r="AQ730" s="1">
        <f>IF(IF(Y730&gt;AA730,VLOOKUP(A730,General!B:AT,11,FALSE),VLOOKUP(A730,General!B:AT,12,FALSE))=AI730,1,0)</f>
        <v>1</v>
      </c>
      <c r="AR730" s="1">
        <f>IF(VLOOKUP(A730,General!B:AT,11,FALSE)=E730,Y730-AA730,AA730-Y730)</f>
        <v>18500</v>
      </c>
      <c r="AS730" s="1">
        <f>IF(IF(Z730&gt;AB730,VLOOKUP(A730,General!B:AT,11,FALSE),VLOOKUP(A730,General!B:AT,12,FALSE))=AI730,1,0)</f>
        <v>1</v>
      </c>
      <c r="AT730" s="1">
        <f>IF(VLOOKUP(A730,General!B:AT,11,FALSE)=E730,Z730-AB730,AB730-Z730)</f>
        <v>6350</v>
      </c>
    </row>
    <row r="731" spans="1:46" ht="15" customHeight="1" x14ac:dyDescent="0.2">
      <c r="A731" s="1" t="s">
        <v>351</v>
      </c>
      <c r="B731" s="1">
        <v>14</v>
      </c>
      <c r="C731" s="1">
        <v>184325</v>
      </c>
      <c r="D731" s="1">
        <v>74.8978271484375</v>
      </c>
      <c r="E731" s="1" t="s">
        <v>52</v>
      </c>
      <c r="F731" s="1" t="s">
        <v>319</v>
      </c>
      <c r="G731" s="1" t="s">
        <v>324</v>
      </c>
      <c r="H731" s="1" t="s">
        <v>320</v>
      </c>
      <c r="I731" s="1" t="s">
        <v>315</v>
      </c>
      <c r="J731" s="1" t="s">
        <v>76</v>
      </c>
      <c r="K731" s="1">
        <v>6</v>
      </c>
      <c r="L731" s="1">
        <v>6</v>
      </c>
      <c r="M731" s="1">
        <v>0</v>
      </c>
      <c r="N731" s="1">
        <v>0</v>
      </c>
      <c r="O731" s="1">
        <v>0</v>
      </c>
      <c r="P731" s="1">
        <v>0</v>
      </c>
      <c r="Q731" s="1">
        <v>1</v>
      </c>
      <c r="R731" s="1">
        <v>0</v>
      </c>
      <c r="S731" s="1">
        <v>95.1</v>
      </c>
      <c r="T731" s="1">
        <v>928</v>
      </c>
      <c r="U731" s="1">
        <v>23</v>
      </c>
      <c r="V731" s="1">
        <v>0</v>
      </c>
      <c r="W731" s="1">
        <v>0</v>
      </c>
      <c r="X731" s="1">
        <v>0</v>
      </c>
      <c r="Y731" s="1">
        <v>13800</v>
      </c>
      <c r="Z731" s="1">
        <v>2900</v>
      </c>
      <c r="AA731" s="1">
        <v>54150</v>
      </c>
      <c r="AB731" s="1">
        <v>27850</v>
      </c>
      <c r="AC731" s="1">
        <v>5</v>
      </c>
      <c r="AD731" s="1">
        <v>4</v>
      </c>
      <c r="AE731" s="1">
        <v>5</v>
      </c>
      <c r="AF731" s="1">
        <v>0</v>
      </c>
      <c r="AG731" s="1">
        <v>2</v>
      </c>
      <c r="AH731" s="1">
        <v>0</v>
      </c>
      <c r="AI731" s="30" t="str">
        <f>VLOOKUP(A731,General!B:AT,19,FALSE)</f>
        <v>Natus Vincere</v>
      </c>
      <c r="AJ731" s="1">
        <f>IF(VLOOKUP(A731,General!B:AT,11,FALSE)=E731,1,0)</f>
        <v>0</v>
      </c>
      <c r="AK731" s="1">
        <f t="shared" si="68"/>
        <v>0</v>
      </c>
      <c r="AL731" s="1">
        <f t="shared" si="69"/>
        <v>0</v>
      </c>
      <c r="AM731" s="1">
        <f t="shared" si="70"/>
        <v>-40350</v>
      </c>
      <c r="AN731" s="1">
        <f t="shared" si="71"/>
        <v>-24950</v>
      </c>
      <c r="AO731" s="1">
        <f t="shared" si="66"/>
        <v>1</v>
      </c>
      <c r="AP731" s="1">
        <f t="shared" si="67"/>
        <v>0</v>
      </c>
      <c r="AQ731" s="1">
        <f>IF(IF(Y731&gt;AA731,VLOOKUP(A731,General!B:AT,11,FALSE),VLOOKUP(A731,General!B:AT,12,FALSE))=AI731,1,0)</f>
        <v>1</v>
      </c>
      <c r="AR731" s="1">
        <f>IF(VLOOKUP(A731,General!B:AT,11,FALSE)=E731,Y731-AA731,AA731-Y731)</f>
        <v>40350</v>
      </c>
      <c r="AS731" s="1">
        <f>IF(IF(Z731&gt;AB731,VLOOKUP(A731,General!B:AT,11,FALSE),VLOOKUP(A731,General!B:AT,12,FALSE))=AI731,1,0)</f>
        <v>1</v>
      </c>
      <c r="AT731" s="1">
        <f>IF(VLOOKUP(A731,General!B:AT,11,FALSE)=E731,Z731-AB731,AB731-Z731)</f>
        <v>24950</v>
      </c>
    </row>
    <row r="732" spans="1:46" ht="15" customHeight="1" x14ac:dyDescent="0.2">
      <c r="A732" s="1" t="s">
        <v>351</v>
      </c>
      <c r="B732" s="1">
        <v>15</v>
      </c>
      <c r="C732" s="1">
        <v>193918</v>
      </c>
      <c r="D732" s="1">
        <v>221.11877441406301</v>
      </c>
      <c r="E732" s="1" t="s">
        <v>76</v>
      </c>
      <c r="F732" s="1" t="s">
        <v>315</v>
      </c>
      <c r="G732" s="1" t="s">
        <v>316</v>
      </c>
      <c r="H732" s="1" t="s">
        <v>322</v>
      </c>
      <c r="K732" s="1">
        <v>5</v>
      </c>
      <c r="L732" s="1">
        <v>0</v>
      </c>
      <c r="M732" s="1">
        <v>1</v>
      </c>
      <c r="N732" s="1">
        <v>1</v>
      </c>
      <c r="O732" s="1">
        <v>0</v>
      </c>
      <c r="P732" s="1">
        <v>0</v>
      </c>
      <c r="Q732" s="1">
        <v>0</v>
      </c>
      <c r="R732" s="1">
        <v>0</v>
      </c>
      <c r="S732" s="1">
        <v>81.8</v>
      </c>
      <c r="T732" s="1">
        <v>682</v>
      </c>
      <c r="U732" s="1">
        <v>136</v>
      </c>
      <c r="V732" s="1">
        <v>0</v>
      </c>
      <c r="W732" s="1">
        <v>0</v>
      </c>
      <c r="X732" s="1">
        <v>0</v>
      </c>
      <c r="Y732" s="1">
        <v>25700</v>
      </c>
      <c r="Z732" s="1">
        <v>26200</v>
      </c>
      <c r="AA732" s="1">
        <v>53750</v>
      </c>
      <c r="AB732" s="1">
        <v>30700</v>
      </c>
      <c r="AC732" s="1">
        <v>7</v>
      </c>
      <c r="AD732" s="1">
        <v>7</v>
      </c>
      <c r="AE732" s="1">
        <v>6</v>
      </c>
      <c r="AF732" s="1">
        <v>3</v>
      </c>
      <c r="AG732" s="1">
        <v>2</v>
      </c>
      <c r="AH732" s="1">
        <v>1</v>
      </c>
      <c r="AI732" s="30" t="str">
        <f>VLOOKUP(A732,General!B:AT,19,FALSE)</f>
        <v>Natus Vincere</v>
      </c>
      <c r="AJ732" s="1">
        <f>IF(VLOOKUP(A732,General!B:AT,11,FALSE)=E732,1,0)</f>
        <v>1</v>
      </c>
      <c r="AK732" s="1">
        <f t="shared" si="68"/>
        <v>0</v>
      </c>
      <c r="AL732" s="1">
        <f t="shared" si="69"/>
        <v>0</v>
      </c>
      <c r="AM732" s="1">
        <f t="shared" si="70"/>
        <v>-28050</v>
      </c>
      <c r="AN732" s="1">
        <f t="shared" si="71"/>
        <v>-4500</v>
      </c>
      <c r="AO732" s="1">
        <f t="shared" si="66"/>
        <v>0</v>
      </c>
      <c r="AP732" s="1">
        <f t="shared" si="67"/>
        <v>1</v>
      </c>
      <c r="AQ732" s="1">
        <f>IF(IF(Y732&gt;AA732,VLOOKUP(A732,General!B:AT,11,FALSE),VLOOKUP(A732,General!B:AT,12,FALSE))=AI732,1,0)</f>
        <v>1</v>
      </c>
      <c r="AR732" s="1">
        <f>IF(VLOOKUP(A732,General!B:AT,11,FALSE)=E732,Y732-AA732,AA732-Y732)</f>
        <v>-28050</v>
      </c>
      <c r="AS732" s="1">
        <f>IF(IF(Z732&gt;AB732,VLOOKUP(A732,General!B:AT,11,FALSE),VLOOKUP(A732,General!B:AT,12,FALSE))=AI732,1,0)</f>
        <v>1</v>
      </c>
      <c r="AT732" s="1">
        <f>IF(VLOOKUP(A732,General!B:AT,11,FALSE)=E732,Z732-AB732,AB732-Z732)</f>
        <v>-4500</v>
      </c>
    </row>
    <row r="733" spans="1:46" x14ac:dyDescent="0.2">
      <c r="A733" s="1" t="s">
        <v>351</v>
      </c>
      <c r="B733" s="1">
        <v>16</v>
      </c>
      <c r="C733" s="1">
        <v>222205</v>
      </c>
      <c r="D733" s="1">
        <v>156.56188964843801</v>
      </c>
      <c r="E733" s="1" t="s">
        <v>52</v>
      </c>
      <c r="F733" s="1" t="s">
        <v>315</v>
      </c>
      <c r="G733" s="1" t="s">
        <v>321</v>
      </c>
      <c r="H733" s="1" t="s">
        <v>317</v>
      </c>
      <c r="K733" s="1">
        <v>8</v>
      </c>
      <c r="L733" s="1">
        <v>3</v>
      </c>
      <c r="M733" s="1">
        <v>2</v>
      </c>
      <c r="N733" s="1">
        <v>0</v>
      </c>
      <c r="O733" s="1">
        <v>0</v>
      </c>
      <c r="P733" s="1">
        <v>0</v>
      </c>
      <c r="Q733" s="1">
        <v>1</v>
      </c>
      <c r="R733" s="1">
        <v>0</v>
      </c>
      <c r="S733" s="1">
        <v>118.8</v>
      </c>
      <c r="T733" s="1">
        <v>1170</v>
      </c>
      <c r="U733" s="1">
        <v>18</v>
      </c>
      <c r="V733" s="1">
        <v>0</v>
      </c>
      <c r="W733" s="1">
        <v>1</v>
      </c>
      <c r="X733" s="1">
        <v>1</v>
      </c>
      <c r="Y733" s="1">
        <v>4000</v>
      </c>
      <c r="Z733" s="1">
        <v>4450</v>
      </c>
      <c r="AA733" s="1">
        <v>4000</v>
      </c>
      <c r="AB733" s="1">
        <v>4300</v>
      </c>
      <c r="AC733" s="1">
        <v>4</v>
      </c>
      <c r="AD733" s="1">
        <v>3</v>
      </c>
      <c r="AE733" s="1">
        <v>3</v>
      </c>
      <c r="AF733" s="1">
        <v>2</v>
      </c>
      <c r="AG733" s="1">
        <v>0</v>
      </c>
      <c r="AH733" s="1">
        <v>0</v>
      </c>
      <c r="AI733" s="30" t="str">
        <f>VLOOKUP(A733,General!B:AT,19,FALSE)</f>
        <v>Natus Vincere</v>
      </c>
      <c r="AJ733" s="1">
        <f>IF(VLOOKUP(A733,General!B:AT,11,FALSE)=E733,1,0)</f>
        <v>0</v>
      </c>
      <c r="AK733" s="1">
        <f t="shared" si="68"/>
        <v>0</v>
      </c>
      <c r="AL733" s="1">
        <f t="shared" si="69"/>
        <v>1</v>
      </c>
      <c r="AM733" s="1">
        <f t="shared" si="70"/>
        <v>0</v>
      </c>
      <c r="AN733" s="1">
        <f t="shared" si="71"/>
        <v>150</v>
      </c>
      <c r="AO733" s="1">
        <f t="shared" si="66"/>
        <v>1</v>
      </c>
      <c r="AP733" s="1">
        <f t="shared" si="67"/>
        <v>1</v>
      </c>
      <c r="AQ733" s="1">
        <f>IF(IF(Y733&gt;AA733,VLOOKUP(A733,General!B:AT,11,FALSE),VLOOKUP(A733,General!B:AT,12,FALSE))=AI733,1,0)</f>
        <v>1</v>
      </c>
      <c r="AR733" s="1">
        <f>IF(VLOOKUP(A733,General!B:AT,11,FALSE)=E733,Y733-AA733,AA733-Y733)</f>
        <v>0</v>
      </c>
      <c r="AS733" s="1">
        <f>IF(IF(Z733&gt;AB733,VLOOKUP(A733,General!B:AT,11,FALSE),VLOOKUP(A733,General!B:AT,12,FALSE))=AI733,1,0)</f>
        <v>0</v>
      </c>
      <c r="AT733" s="1">
        <f>IF(VLOOKUP(A733,General!B:AT,11,FALSE)=E733,Z733-AB733,AB733-Z733)</f>
        <v>-150</v>
      </c>
    </row>
    <row r="734" spans="1:46" ht="15" customHeight="1" x14ac:dyDescent="0.2">
      <c r="A734" s="1" t="s">
        <v>351</v>
      </c>
      <c r="B734" s="1">
        <v>17</v>
      </c>
      <c r="C734" s="1">
        <v>242241</v>
      </c>
      <c r="D734" s="1">
        <v>177.31433105468801</v>
      </c>
      <c r="E734" s="1" t="s">
        <v>52</v>
      </c>
      <c r="F734" s="1" t="s">
        <v>315</v>
      </c>
      <c r="G734" s="1" t="s">
        <v>316</v>
      </c>
      <c r="H734" s="1" t="s">
        <v>320</v>
      </c>
      <c r="I734" s="1" t="s">
        <v>315</v>
      </c>
      <c r="J734" s="1" t="s">
        <v>52</v>
      </c>
      <c r="K734" s="1">
        <v>6</v>
      </c>
      <c r="L734" s="1">
        <v>3</v>
      </c>
      <c r="M734" s="1">
        <v>0</v>
      </c>
      <c r="N734" s="1">
        <v>1</v>
      </c>
      <c r="O734" s="1">
        <v>0</v>
      </c>
      <c r="P734" s="1">
        <v>0</v>
      </c>
      <c r="Q734" s="1">
        <v>1</v>
      </c>
      <c r="R734" s="1">
        <v>0</v>
      </c>
      <c r="S734" s="1">
        <v>81.599999999999994</v>
      </c>
      <c r="T734" s="1">
        <v>785</v>
      </c>
      <c r="U734" s="1">
        <v>31</v>
      </c>
      <c r="V734" s="1">
        <v>0</v>
      </c>
      <c r="W734" s="1">
        <v>0</v>
      </c>
      <c r="X734" s="1">
        <v>0</v>
      </c>
      <c r="Y734" s="1">
        <v>20000</v>
      </c>
      <c r="Z734" s="1">
        <v>1500</v>
      </c>
      <c r="AA734" s="1">
        <v>10650</v>
      </c>
      <c r="AB734" s="1">
        <v>21000</v>
      </c>
      <c r="AC734" s="1">
        <v>2</v>
      </c>
      <c r="AD734" s="1">
        <v>3</v>
      </c>
      <c r="AE734" s="1">
        <v>1</v>
      </c>
      <c r="AF734" s="1">
        <v>0</v>
      </c>
      <c r="AG734" s="1">
        <v>0</v>
      </c>
      <c r="AH734" s="1">
        <v>0</v>
      </c>
      <c r="AI734" s="30" t="str">
        <f>VLOOKUP(A734,General!B:AT,19,FALSE)</f>
        <v>Natus Vincere</v>
      </c>
      <c r="AJ734" s="1">
        <f>IF(VLOOKUP(A734,General!B:AT,11,FALSE)=E734,1,0)</f>
        <v>0</v>
      </c>
      <c r="AK734" s="1">
        <f t="shared" si="68"/>
        <v>1</v>
      </c>
      <c r="AL734" s="1">
        <f t="shared" si="69"/>
        <v>0</v>
      </c>
      <c r="AM734" s="1">
        <f t="shared" si="70"/>
        <v>9350</v>
      </c>
      <c r="AN734" s="1">
        <f t="shared" si="71"/>
        <v>-19500</v>
      </c>
      <c r="AO734" s="1">
        <f t="shared" si="66"/>
        <v>1</v>
      </c>
      <c r="AP734" s="1">
        <f t="shared" si="67"/>
        <v>1</v>
      </c>
      <c r="AQ734" s="1">
        <f>IF(IF(Y734&gt;AA734,VLOOKUP(A734,General!B:AT,11,FALSE),VLOOKUP(A734,General!B:AT,12,FALSE))=AI734,1,0)</f>
        <v>0</v>
      </c>
      <c r="AR734" s="1">
        <f>IF(VLOOKUP(A734,General!B:AT,11,FALSE)=E734,Y734-AA734,AA734-Y734)</f>
        <v>-9350</v>
      </c>
      <c r="AS734" s="1">
        <f>IF(IF(Z734&gt;AB734,VLOOKUP(A734,General!B:AT,11,FALSE),VLOOKUP(A734,General!B:AT,12,FALSE))=AI734,1,0)</f>
        <v>1</v>
      </c>
      <c r="AT734" s="1">
        <f>IF(VLOOKUP(A734,General!B:AT,11,FALSE)=E734,Z734-AB734,AB734-Z734)</f>
        <v>19500</v>
      </c>
    </row>
    <row r="735" spans="1:46" ht="15" customHeight="1" x14ac:dyDescent="0.2">
      <c r="A735" s="1" t="s">
        <v>351</v>
      </c>
      <c r="B735" s="1">
        <v>18</v>
      </c>
      <c r="C735" s="1">
        <v>264942</v>
      </c>
      <c r="D735" s="1">
        <v>118.6552734375</v>
      </c>
      <c r="E735" s="1" t="s">
        <v>52</v>
      </c>
      <c r="F735" s="1" t="s">
        <v>315</v>
      </c>
      <c r="G735" s="1" t="s">
        <v>316</v>
      </c>
      <c r="H735" s="1" t="s">
        <v>322</v>
      </c>
      <c r="K735" s="1">
        <v>8</v>
      </c>
      <c r="L735" s="1">
        <v>3</v>
      </c>
      <c r="M735" s="1">
        <v>1</v>
      </c>
      <c r="N735" s="1">
        <v>1</v>
      </c>
      <c r="O735" s="1">
        <v>0</v>
      </c>
      <c r="P735" s="1">
        <v>0</v>
      </c>
      <c r="Q735" s="1">
        <v>1</v>
      </c>
      <c r="R735" s="1">
        <v>0</v>
      </c>
      <c r="S735" s="1">
        <v>126.4</v>
      </c>
      <c r="T735" s="1">
        <v>1164</v>
      </c>
      <c r="U735" s="1">
        <v>100</v>
      </c>
      <c r="V735" s="1">
        <v>0</v>
      </c>
      <c r="W735" s="1">
        <v>0</v>
      </c>
      <c r="X735" s="1">
        <v>0</v>
      </c>
      <c r="Y735" s="1">
        <v>19350</v>
      </c>
      <c r="Z735" s="1">
        <v>21900</v>
      </c>
      <c r="AA735" s="1">
        <v>21050</v>
      </c>
      <c r="AB735" s="1">
        <v>25400</v>
      </c>
      <c r="AC735" s="1">
        <v>9</v>
      </c>
      <c r="AD735" s="1">
        <v>5</v>
      </c>
      <c r="AE735" s="1">
        <v>3</v>
      </c>
      <c r="AF735" s="1">
        <v>2</v>
      </c>
      <c r="AG735" s="1">
        <v>0</v>
      </c>
      <c r="AH735" s="1">
        <v>2</v>
      </c>
      <c r="AI735" s="30" t="str">
        <f>VLOOKUP(A735,General!B:AT,19,FALSE)</f>
        <v>Natus Vincere</v>
      </c>
      <c r="AJ735" s="1">
        <f>IF(VLOOKUP(A735,General!B:AT,11,FALSE)=E735,1,0)</f>
        <v>0</v>
      </c>
      <c r="AK735" s="1">
        <f t="shared" si="68"/>
        <v>0</v>
      </c>
      <c r="AL735" s="1">
        <f t="shared" si="69"/>
        <v>0</v>
      </c>
      <c r="AM735" s="1">
        <f t="shared" si="70"/>
        <v>-1700</v>
      </c>
      <c r="AN735" s="1">
        <f t="shared" si="71"/>
        <v>-3500</v>
      </c>
      <c r="AO735" s="1">
        <f t="shared" si="66"/>
        <v>1</v>
      </c>
      <c r="AP735" s="1">
        <f t="shared" si="67"/>
        <v>1</v>
      </c>
      <c r="AQ735" s="1">
        <f>IF(IF(Y735&gt;AA735,VLOOKUP(A735,General!B:AT,11,FALSE),VLOOKUP(A735,General!B:AT,12,FALSE))=AI735,1,0)</f>
        <v>1</v>
      </c>
      <c r="AR735" s="1">
        <f>IF(VLOOKUP(A735,General!B:AT,11,FALSE)=E735,Y735-AA735,AA735-Y735)</f>
        <v>1700</v>
      </c>
      <c r="AS735" s="1">
        <f>IF(IF(Z735&gt;AB735,VLOOKUP(A735,General!B:AT,11,FALSE),VLOOKUP(A735,General!B:AT,12,FALSE))=AI735,1,0)</f>
        <v>1</v>
      </c>
      <c r="AT735" s="1">
        <f>IF(VLOOKUP(A735,General!B:AT,11,FALSE)=E735,Z735-AB735,AB735-Z735)</f>
        <v>3500</v>
      </c>
    </row>
    <row r="736" spans="1:46" ht="15" customHeight="1" x14ac:dyDescent="0.2">
      <c r="A736" s="1" t="s">
        <v>351</v>
      </c>
      <c r="B736" s="1">
        <v>19</v>
      </c>
      <c r="C736" s="1">
        <v>280128</v>
      </c>
      <c r="D736" s="1">
        <v>103.128173828125</v>
      </c>
      <c r="E736" s="1" t="s">
        <v>76</v>
      </c>
      <c r="F736" s="1" t="s">
        <v>319</v>
      </c>
      <c r="G736" s="1" t="s">
        <v>324</v>
      </c>
      <c r="H736" s="1" t="s">
        <v>318</v>
      </c>
      <c r="I736" s="1" t="s">
        <v>315</v>
      </c>
      <c r="J736" s="1" t="s">
        <v>52</v>
      </c>
      <c r="K736" s="1">
        <v>3</v>
      </c>
      <c r="L736" s="1">
        <v>3</v>
      </c>
      <c r="M736" s="1">
        <v>0</v>
      </c>
      <c r="N736" s="1">
        <v>0</v>
      </c>
      <c r="O736" s="1">
        <v>0</v>
      </c>
      <c r="P736" s="1">
        <v>0</v>
      </c>
      <c r="Q736" s="1">
        <v>1</v>
      </c>
      <c r="R736" s="1">
        <v>0</v>
      </c>
      <c r="S736" s="1">
        <v>53.5</v>
      </c>
      <c r="T736" s="1">
        <v>483</v>
      </c>
      <c r="U736" s="1">
        <v>51</v>
      </c>
      <c r="V736" s="1">
        <v>1</v>
      </c>
      <c r="W736" s="1">
        <v>1</v>
      </c>
      <c r="X736" s="1">
        <v>0</v>
      </c>
      <c r="Y736" s="1">
        <v>27650</v>
      </c>
      <c r="Z736" s="1">
        <v>12900</v>
      </c>
      <c r="AA736" s="1">
        <v>13050</v>
      </c>
      <c r="AB736" s="1">
        <v>30150</v>
      </c>
      <c r="AC736" s="1">
        <v>7</v>
      </c>
      <c r="AD736" s="1">
        <v>5</v>
      </c>
      <c r="AE736" s="1">
        <v>6</v>
      </c>
      <c r="AF736" s="1">
        <v>0</v>
      </c>
      <c r="AG736" s="1">
        <v>0</v>
      </c>
      <c r="AH736" s="1">
        <v>2</v>
      </c>
      <c r="AI736" s="30" t="str">
        <f>VLOOKUP(A736,General!B:AT,19,FALSE)</f>
        <v>Natus Vincere</v>
      </c>
      <c r="AJ736" s="1">
        <f>IF(VLOOKUP(A736,General!B:AT,11,FALSE)=E736,1,0)</f>
        <v>1</v>
      </c>
      <c r="AK736" s="1">
        <f t="shared" si="68"/>
        <v>1</v>
      </c>
      <c r="AL736" s="1">
        <f t="shared" si="69"/>
        <v>0</v>
      </c>
      <c r="AM736" s="1">
        <f t="shared" si="70"/>
        <v>14600</v>
      </c>
      <c r="AN736" s="1">
        <f t="shared" si="71"/>
        <v>-17250</v>
      </c>
      <c r="AO736" s="1">
        <f t="shared" si="66"/>
        <v>0</v>
      </c>
      <c r="AP736" s="1">
        <f t="shared" si="67"/>
        <v>0</v>
      </c>
      <c r="AQ736" s="1">
        <f>IF(IF(Y736&gt;AA736,VLOOKUP(A736,General!B:AT,11,FALSE),VLOOKUP(A736,General!B:AT,12,FALSE))=AI736,1,0)</f>
        <v>0</v>
      </c>
      <c r="AR736" s="1">
        <f>IF(VLOOKUP(A736,General!B:AT,11,FALSE)=E736,Y736-AA736,AA736-Y736)</f>
        <v>14600</v>
      </c>
      <c r="AS736" s="1">
        <f>IF(IF(Z736&gt;AB736,VLOOKUP(A736,General!B:AT,11,FALSE),VLOOKUP(A736,General!B:AT,12,FALSE))=AI736,1,0)</f>
        <v>1</v>
      </c>
      <c r="AT736" s="1">
        <f>IF(VLOOKUP(A736,General!B:AT,11,FALSE)=E736,Z736-AB736,AB736-Z736)</f>
        <v>-17250</v>
      </c>
    </row>
    <row r="737" spans="1:46" ht="15" customHeight="1" x14ac:dyDescent="0.2">
      <c r="A737" s="1" t="s">
        <v>351</v>
      </c>
      <c r="B737" s="1">
        <v>20</v>
      </c>
      <c r="C737" s="1">
        <v>293331</v>
      </c>
      <c r="D737" s="1">
        <v>112.139404296875</v>
      </c>
      <c r="E737" s="1" t="s">
        <v>52</v>
      </c>
      <c r="F737" s="1" t="s">
        <v>315</v>
      </c>
      <c r="G737" s="1" t="s">
        <v>316</v>
      </c>
      <c r="H737" s="1" t="s">
        <v>322</v>
      </c>
      <c r="K737" s="1">
        <v>9</v>
      </c>
      <c r="L737" s="1">
        <v>3</v>
      </c>
      <c r="M737" s="1">
        <v>3</v>
      </c>
      <c r="N737" s="1">
        <v>0</v>
      </c>
      <c r="O737" s="1">
        <v>0</v>
      </c>
      <c r="P737" s="1">
        <v>0</v>
      </c>
      <c r="Q737" s="1">
        <v>2</v>
      </c>
      <c r="R737" s="1">
        <v>0</v>
      </c>
      <c r="S737" s="1">
        <v>127.8</v>
      </c>
      <c r="T737" s="1">
        <v>1165</v>
      </c>
      <c r="U737" s="1">
        <v>113</v>
      </c>
      <c r="V737" s="1">
        <v>0</v>
      </c>
      <c r="W737" s="1">
        <v>0</v>
      </c>
      <c r="X737" s="1">
        <v>0</v>
      </c>
      <c r="Y737" s="1">
        <v>16250</v>
      </c>
      <c r="Z737" s="1">
        <v>28550</v>
      </c>
      <c r="AA737" s="1">
        <v>18750</v>
      </c>
      <c r="AB737" s="1">
        <v>28850</v>
      </c>
      <c r="AC737" s="1">
        <v>12</v>
      </c>
      <c r="AD737" s="1">
        <v>6</v>
      </c>
      <c r="AE737" s="1">
        <v>4</v>
      </c>
      <c r="AF737" s="1">
        <v>1</v>
      </c>
      <c r="AG737" s="1">
        <v>3</v>
      </c>
      <c r="AH737" s="1">
        <v>3</v>
      </c>
      <c r="AI737" s="30" t="str">
        <f>VLOOKUP(A737,General!B:AT,19,FALSE)</f>
        <v>Natus Vincere</v>
      </c>
      <c r="AJ737" s="1">
        <f>IF(VLOOKUP(A737,General!B:AT,11,FALSE)=E737,1,0)</f>
        <v>0</v>
      </c>
      <c r="AK737" s="1">
        <f t="shared" si="68"/>
        <v>0</v>
      </c>
      <c r="AL737" s="1">
        <f t="shared" si="69"/>
        <v>0</v>
      </c>
      <c r="AM737" s="1">
        <f t="shared" si="70"/>
        <v>-2500</v>
      </c>
      <c r="AN737" s="1">
        <f t="shared" si="71"/>
        <v>-300</v>
      </c>
      <c r="AO737" s="1">
        <f t="shared" si="66"/>
        <v>1</v>
      </c>
      <c r="AP737" s="1">
        <f t="shared" si="67"/>
        <v>1</v>
      </c>
      <c r="AQ737" s="1">
        <f>IF(IF(Y737&gt;AA737,VLOOKUP(A737,General!B:AT,11,FALSE),VLOOKUP(A737,General!B:AT,12,FALSE))=AI737,1,0)</f>
        <v>1</v>
      </c>
      <c r="AR737" s="1">
        <f>IF(VLOOKUP(A737,General!B:AT,11,FALSE)=E737,Y737-AA737,AA737-Y737)</f>
        <v>2500</v>
      </c>
      <c r="AS737" s="1">
        <f>IF(IF(Z737&gt;AB737,VLOOKUP(A737,General!B:AT,11,FALSE),VLOOKUP(A737,General!B:AT,12,FALSE))=AI737,1,0)</f>
        <v>1</v>
      </c>
      <c r="AT737" s="1">
        <f>IF(VLOOKUP(A737,General!B:AT,11,FALSE)=E737,Z737-AB737,AB737-Z737)</f>
        <v>300</v>
      </c>
    </row>
    <row r="738" spans="1:46" x14ac:dyDescent="0.2">
      <c r="A738" s="1" t="s">
        <v>352</v>
      </c>
      <c r="B738" s="1">
        <v>1</v>
      </c>
      <c r="C738" s="1">
        <v>1800</v>
      </c>
      <c r="D738" s="1">
        <v>133.44697570800801</v>
      </c>
      <c r="E738" s="1" t="s">
        <v>91</v>
      </c>
      <c r="F738" s="1" t="s">
        <v>315</v>
      </c>
      <c r="G738" s="1" t="s">
        <v>321</v>
      </c>
      <c r="H738" s="1" t="s">
        <v>317</v>
      </c>
      <c r="K738" s="1">
        <v>7</v>
      </c>
      <c r="L738" s="1">
        <v>5</v>
      </c>
      <c r="M738" s="1">
        <v>1</v>
      </c>
      <c r="N738" s="1">
        <v>0</v>
      </c>
      <c r="O738" s="1">
        <v>0</v>
      </c>
      <c r="P738" s="1">
        <v>0</v>
      </c>
      <c r="Q738" s="1">
        <v>2</v>
      </c>
      <c r="R738" s="1">
        <v>0</v>
      </c>
      <c r="S738" s="1">
        <v>116</v>
      </c>
      <c r="T738" s="1">
        <v>1053</v>
      </c>
      <c r="U738" s="1">
        <v>107</v>
      </c>
      <c r="V738" s="1">
        <v>0</v>
      </c>
      <c r="W738" s="1">
        <v>1</v>
      </c>
      <c r="X738" s="1">
        <v>1</v>
      </c>
      <c r="Y738" s="1">
        <v>4000</v>
      </c>
      <c r="Z738" s="1">
        <v>4300</v>
      </c>
      <c r="AA738" s="1">
        <v>4000</v>
      </c>
      <c r="AB738" s="1">
        <v>4400</v>
      </c>
      <c r="AC738" s="1">
        <v>1</v>
      </c>
      <c r="AD738" s="1">
        <v>1</v>
      </c>
      <c r="AE738" s="1">
        <v>2</v>
      </c>
      <c r="AF738" s="1">
        <v>0</v>
      </c>
      <c r="AG738" s="1">
        <v>0</v>
      </c>
      <c r="AH738" s="1">
        <v>0</v>
      </c>
      <c r="AI738" s="30" t="str">
        <f>VLOOKUP(A738,General!B:AT,19,FALSE)</f>
        <v>Fnatic</v>
      </c>
      <c r="AJ738" s="1">
        <f>IF(VLOOKUP(A738,General!B:AT,11,FALSE)=E738,1,0)</f>
        <v>1</v>
      </c>
      <c r="AK738" s="1">
        <f t="shared" si="68"/>
        <v>0</v>
      </c>
      <c r="AL738" s="1">
        <f t="shared" si="69"/>
        <v>0</v>
      </c>
      <c r="AM738" s="1">
        <f t="shared" si="70"/>
        <v>0</v>
      </c>
      <c r="AN738" s="1">
        <f t="shared" si="71"/>
        <v>-100</v>
      </c>
      <c r="AO738" s="1">
        <f t="shared" si="66"/>
        <v>1</v>
      </c>
      <c r="AP738" s="1">
        <f t="shared" si="67"/>
        <v>1</v>
      </c>
      <c r="AQ738" s="1">
        <f>IF(IF(Y738&gt;AA738,VLOOKUP(A738,General!B:AT,11,FALSE),VLOOKUP(A738,General!B:AT,12,FALSE))=AI738,1,0)</f>
        <v>0</v>
      </c>
      <c r="AR738" s="1">
        <f>IF(VLOOKUP(A738,General!B:AT,11,FALSE)=E738,Y738-AA738,AA738-Y738)</f>
        <v>0</v>
      </c>
      <c r="AS738" s="1">
        <f>IF(IF(Z738&gt;AB738,VLOOKUP(A738,General!B:AT,11,FALSE),VLOOKUP(A738,General!B:AT,12,FALSE))=AI738,1,0)</f>
        <v>0</v>
      </c>
      <c r="AT738" s="1">
        <f>IF(VLOOKUP(A738,General!B:AT,11,FALSE)=E738,Z738-AB738,AB738-Z738)</f>
        <v>-100</v>
      </c>
    </row>
    <row r="739" spans="1:46" ht="15" customHeight="1" x14ac:dyDescent="0.2">
      <c r="A739" s="1" t="s">
        <v>352</v>
      </c>
      <c r="B739" s="1">
        <v>2</v>
      </c>
      <c r="C739" s="1">
        <v>18876</v>
      </c>
      <c r="D739" s="1">
        <v>89.895278930664105</v>
      </c>
      <c r="E739" s="1" t="s">
        <v>91</v>
      </c>
      <c r="F739" s="1" t="s">
        <v>315</v>
      </c>
      <c r="G739" s="1" t="s">
        <v>316</v>
      </c>
      <c r="H739" s="1" t="s">
        <v>320</v>
      </c>
      <c r="I739" s="1" t="s">
        <v>319</v>
      </c>
      <c r="J739" s="1" t="s">
        <v>67</v>
      </c>
      <c r="K739" s="1">
        <v>6</v>
      </c>
      <c r="L739" s="1">
        <v>2</v>
      </c>
      <c r="M739" s="1">
        <v>2</v>
      </c>
      <c r="N739" s="1">
        <v>0</v>
      </c>
      <c r="O739" s="1">
        <v>0</v>
      </c>
      <c r="P739" s="1">
        <v>0</v>
      </c>
      <c r="Q739" s="1">
        <v>1</v>
      </c>
      <c r="R739" s="1">
        <v>0</v>
      </c>
      <c r="S739" s="1">
        <v>82.3</v>
      </c>
      <c r="T739" s="1">
        <v>805</v>
      </c>
      <c r="U739" s="1">
        <v>18</v>
      </c>
      <c r="V739" s="1">
        <v>0</v>
      </c>
      <c r="W739" s="1">
        <v>0</v>
      </c>
      <c r="X739" s="1">
        <v>0</v>
      </c>
      <c r="Y739" s="1">
        <v>20000</v>
      </c>
      <c r="Z739" s="1">
        <v>21200</v>
      </c>
      <c r="AA739" s="1">
        <v>12500</v>
      </c>
      <c r="AB739" s="1">
        <v>1600</v>
      </c>
      <c r="AC739" s="1">
        <v>0</v>
      </c>
      <c r="AD739" s="1">
        <v>0</v>
      </c>
      <c r="AE739" s="1">
        <v>2</v>
      </c>
      <c r="AF739" s="1">
        <v>0</v>
      </c>
      <c r="AG739" s="1">
        <v>0</v>
      </c>
      <c r="AH739" s="1">
        <v>0</v>
      </c>
      <c r="AI739" s="30" t="str">
        <f>VLOOKUP(A739,General!B:AT,19,FALSE)</f>
        <v>Fnatic</v>
      </c>
      <c r="AJ739" s="1">
        <f>IF(VLOOKUP(A739,General!B:AT,11,FALSE)=E739,1,0)</f>
        <v>1</v>
      </c>
      <c r="AK739" s="1">
        <f t="shared" si="68"/>
        <v>1</v>
      </c>
      <c r="AL739" s="1">
        <f t="shared" si="69"/>
        <v>1</v>
      </c>
      <c r="AM739" s="1">
        <f t="shared" si="70"/>
        <v>7500</v>
      </c>
      <c r="AN739" s="1">
        <f t="shared" si="71"/>
        <v>19600</v>
      </c>
      <c r="AO739" s="1">
        <f t="shared" si="66"/>
        <v>1</v>
      </c>
      <c r="AP739" s="1">
        <f t="shared" si="67"/>
        <v>1</v>
      </c>
      <c r="AQ739" s="1">
        <f>IF(IF(Y739&gt;AA739,VLOOKUP(A739,General!B:AT,11,FALSE),VLOOKUP(A739,General!B:AT,12,FALSE))=AI739,1,0)</f>
        <v>1</v>
      </c>
      <c r="AR739" s="1">
        <f>IF(VLOOKUP(A739,General!B:AT,11,FALSE)=E739,Y739-AA739,AA739-Y739)</f>
        <v>7500</v>
      </c>
      <c r="AS739" s="1">
        <f>IF(IF(Z739&gt;AB739,VLOOKUP(A739,General!B:AT,11,FALSE),VLOOKUP(A739,General!B:AT,12,FALSE))=AI739,1,0)</f>
        <v>1</v>
      </c>
      <c r="AT739" s="1">
        <f>IF(VLOOKUP(A739,General!B:AT,11,FALSE)=E739,Z739-AB739,AB739-Z739)</f>
        <v>19600</v>
      </c>
    </row>
    <row r="740" spans="1:46" ht="15" customHeight="1" x14ac:dyDescent="0.2">
      <c r="A740" s="1" t="s">
        <v>352</v>
      </c>
      <c r="B740" s="1">
        <v>3</v>
      </c>
      <c r="C740" s="1">
        <v>30387</v>
      </c>
      <c r="D740" s="1">
        <v>160.36474609375</v>
      </c>
      <c r="E740" s="1" t="s">
        <v>67</v>
      </c>
      <c r="F740" s="1" t="s">
        <v>319</v>
      </c>
      <c r="G740" s="1" t="s">
        <v>324</v>
      </c>
      <c r="H740" s="1" t="s">
        <v>322</v>
      </c>
      <c r="K740" s="1">
        <v>9</v>
      </c>
      <c r="L740" s="1">
        <v>5</v>
      </c>
      <c r="M740" s="1">
        <v>2</v>
      </c>
      <c r="N740" s="1">
        <v>0</v>
      </c>
      <c r="O740" s="1">
        <v>0</v>
      </c>
      <c r="P740" s="1">
        <v>0</v>
      </c>
      <c r="Q740" s="1">
        <v>3</v>
      </c>
      <c r="R740" s="1">
        <v>0</v>
      </c>
      <c r="S740" s="1">
        <v>127.8</v>
      </c>
      <c r="T740" s="1">
        <v>1107</v>
      </c>
      <c r="U740" s="1">
        <v>171</v>
      </c>
      <c r="V740" s="1">
        <v>0</v>
      </c>
      <c r="W740" s="1">
        <v>1</v>
      </c>
      <c r="X740" s="1">
        <v>0</v>
      </c>
      <c r="Y740" s="1">
        <v>19200</v>
      </c>
      <c r="Z740" s="1">
        <v>27000</v>
      </c>
      <c r="AA740" s="1">
        <v>20900</v>
      </c>
      <c r="AB740" s="1">
        <v>21600</v>
      </c>
      <c r="AC740" s="1">
        <v>9</v>
      </c>
      <c r="AD740" s="1">
        <v>3</v>
      </c>
      <c r="AE740" s="1">
        <v>6</v>
      </c>
      <c r="AF740" s="1">
        <v>1</v>
      </c>
      <c r="AG740" s="1">
        <v>0</v>
      </c>
      <c r="AH740" s="1">
        <v>2</v>
      </c>
      <c r="AI740" s="30" t="str">
        <f>VLOOKUP(A740,General!B:AT,19,FALSE)</f>
        <v>Fnatic</v>
      </c>
      <c r="AJ740" s="1">
        <f>IF(VLOOKUP(A740,General!B:AT,11,FALSE)=E740,1,0)</f>
        <v>0</v>
      </c>
      <c r="AK740" s="1">
        <f t="shared" si="68"/>
        <v>0</v>
      </c>
      <c r="AL740" s="1">
        <f t="shared" si="69"/>
        <v>1</v>
      </c>
      <c r="AM740" s="1">
        <f t="shared" si="70"/>
        <v>-1700</v>
      </c>
      <c r="AN740" s="1">
        <f t="shared" si="71"/>
        <v>5400</v>
      </c>
      <c r="AO740" s="1">
        <f t="shared" si="66"/>
        <v>0</v>
      </c>
      <c r="AP740" s="1">
        <f t="shared" si="67"/>
        <v>0</v>
      </c>
      <c r="AQ740" s="1">
        <f>IF(IF(Y740&gt;AA740,VLOOKUP(A740,General!B:AT,11,FALSE),VLOOKUP(A740,General!B:AT,12,FALSE))=AI740,1,0)</f>
        <v>0</v>
      </c>
      <c r="AR740" s="1">
        <f>IF(VLOOKUP(A740,General!B:AT,11,FALSE)=E740,Y740-AA740,AA740-Y740)</f>
        <v>1700</v>
      </c>
      <c r="AS740" s="1">
        <f>IF(IF(Z740&gt;AB740,VLOOKUP(A740,General!B:AT,11,FALSE),VLOOKUP(A740,General!B:AT,12,FALSE))=AI740,1,0)</f>
        <v>1</v>
      </c>
      <c r="AT740" s="1">
        <f>IF(VLOOKUP(A740,General!B:AT,11,FALSE)=E740,Z740-AB740,AB740-Z740)</f>
        <v>-5400</v>
      </c>
    </row>
    <row r="741" spans="1:46" ht="15" customHeight="1" x14ac:dyDescent="0.2">
      <c r="A741" s="1" t="s">
        <v>352</v>
      </c>
      <c r="B741" s="1">
        <v>4</v>
      </c>
      <c r="C741" s="1">
        <v>50911</v>
      </c>
      <c r="D741" s="1">
        <v>124.320587158203</v>
      </c>
      <c r="E741" s="1" t="s">
        <v>91</v>
      </c>
      <c r="F741" s="1" t="s">
        <v>315</v>
      </c>
      <c r="G741" s="1" t="s">
        <v>316</v>
      </c>
      <c r="H741" s="1" t="s">
        <v>322</v>
      </c>
      <c r="K741" s="1">
        <v>6</v>
      </c>
      <c r="L741" s="1">
        <v>2</v>
      </c>
      <c r="M741" s="1">
        <v>2</v>
      </c>
      <c r="N741" s="1">
        <v>0</v>
      </c>
      <c r="O741" s="1">
        <v>0</v>
      </c>
      <c r="P741" s="1">
        <v>0</v>
      </c>
      <c r="Q741" s="1">
        <v>1</v>
      </c>
      <c r="R741" s="1">
        <v>0</v>
      </c>
      <c r="S741" s="1">
        <v>74.400000000000006</v>
      </c>
      <c r="T741" s="1">
        <v>689</v>
      </c>
      <c r="U741" s="1">
        <v>55</v>
      </c>
      <c r="V741" s="1">
        <v>0</v>
      </c>
      <c r="W741" s="1">
        <v>0</v>
      </c>
      <c r="X741" s="1">
        <v>0</v>
      </c>
      <c r="Y741" s="1">
        <v>19100</v>
      </c>
      <c r="Z741" s="1">
        <v>19550</v>
      </c>
      <c r="AA741" s="1">
        <v>18350</v>
      </c>
      <c r="AB741" s="1">
        <v>21150</v>
      </c>
      <c r="AC741" s="1">
        <v>4</v>
      </c>
      <c r="AD741" s="1">
        <v>6</v>
      </c>
      <c r="AE741" s="1">
        <v>3</v>
      </c>
      <c r="AF741" s="1">
        <v>1</v>
      </c>
      <c r="AG741" s="1">
        <v>0</v>
      </c>
      <c r="AH741" s="1">
        <v>1</v>
      </c>
      <c r="AI741" s="30" t="str">
        <f>VLOOKUP(A741,General!B:AT,19,FALSE)</f>
        <v>Fnatic</v>
      </c>
      <c r="AJ741" s="1">
        <f>IF(VLOOKUP(A741,General!B:AT,11,FALSE)=E741,1,0)</f>
        <v>1</v>
      </c>
      <c r="AK741" s="1">
        <f t="shared" si="68"/>
        <v>1</v>
      </c>
      <c r="AL741" s="1">
        <f t="shared" si="69"/>
        <v>0</v>
      </c>
      <c r="AM741" s="1">
        <f t="shared" si="70"/>
        <v>750</v>
      </c>
      <c r="AN741" s="1">
        <f t="shared" si="71"/>
        <v>-1600</v>
      </c>
      <c r="AO741" s="1">
        <f t="shared" si="66"/>
        <v>1</v>
      </c>
      <c r="AP741" s="1">
        <f t="shared" si="67"/>
        <v>1</v>
      </c>
      <c r="AQ741" s="1">
        <f>IF(IF(Y741&gt;AA741,VLOOKUP(A741,General!B:AT,11,FALSE),VLOOKUP(A741,General!B:AT,12,FALSE))=AI741,1,0)</f>
        <v>1</v>
      </c>
      <c r="AR741" s="1">
        <f>IF(VLOOKUP(A741,General!B:AT,11,FALSE)=E741,Y741-AA741,AA741-Y741)</f>
        <v>750</v>
      </c>
      <c r="AS741" s="1">
        <f>IF(IF(Z741&gt;AB741,VLOOKUP(A741,General!B:AT,11,FALSE),VLOOKUP(A741,General!B:AT,12,FALSE))=AI741,1,0)</f>
        <v>0</v>
      </c>
      <c r="AT741" s="1">
        <f>IF(VLOOKUP(A741,General!B:AT,11,FALSE)=E741,Z741-AB741,AB741-Z741)</f>
        <v>-1600</v>
      </c>
    </row>
    <row r="742" spans="1:46" ht="15" customHeight="1" x14ac:dyDescent="0.2">
      <c r="A742" s="1" t="s">
        <v>352</v>
      </c>
      <c r="B742" s="1">
        <v>5</v>
      </c>
      <c r="C742" s="1">
        <v>66827</v>
      </c>
      <c r="D742" s="1">
        <v>118.236328125</v>
      </c>
      <c r="E742" s="1" t="s">
        <v>91</v>
      </c>
      <c r="F742" s="1" t="s">
        <v>315</v>
      </c>
      <c r="G742" s="1" t="s">
        <v>316</v>
      </c>
      <c r="H742" s="1" t="s">
        <v>320</v>
      </c>
      <c r="I742" s="1" t="s">
        <v>319</v>
      </c>
      <c r="J742" s="1" t="s">
        <v>67</v>
      </c>
      <c r="K742" s="1">
        <v>9</v>
      </c>
      <c r="L742" s="1">
        <v>4</v>
      </c>
      <c r="M742" s="1">
        <v>1</v>
      </c>
      <c r="N742" s="1">
        <v>1</v>
      </c>
      <c r="O742" s="1">
        <v>0</v>
      </c>
      <c r="P742" s="1">
        <v>0</v>
      </c>
      <c r="Q742" s="1">
        <v>3</v>
      </c>
      <c r="R742" s="1">
        <v>0</v>
      </c>
      <c r="S742" s="1">
        <v>127.2</v>
      </c>
      <c r="T742" s="1">
        <v>1149</v>
      </c>
      <c r="U742" s="1">
        <v>123</v>
      </c>
      <c r="V742" s="1">
        <v>0</v>
      </c>
      <c r="W742" s="1">
        <v>0</v>
      </c>
      <c r="X742" s="1">
        <v>0</v>
      </c>
      <c r="Y742" s="1">
        <v>17700</v>
      </c>
      <c r="Z742" s="1">
        <v>28300</v>
      </c>
      <c r="AA742" s="1">
        <v>9000</v>
      </c>
      <c r="AB742" s="1">
        <v>8800</v>
      </c>
      <c r="AC742" s="1">
        <v>9</v>
      </c>
      <c r="AD742" s="1">
        <v>8</v>
      </c>
      <c r="AE742" s="1">
        <v>6</v>
      </c>
      <c r="AF742" s="1">
        <v>0</v>
      </c>
      <c r="AG742" s="1">
        <v>0</v>
      </c>
      <c r="AH742" s="1">
        <v>3</v>
      </c>
      <c r="AI742" s="30" t="str">
        <f>VLOOKUP(A742,General!B:AT,19,FALSE)</f>
        <v>Fnatic</v>
      </c>
      <c r="AJ742" s="1">
        <f>IF(VLOOKUP(A742,General!B:AT,11,FALSE)=E742,1,0)</f>
        <v>1</v>
      </c>
      <c r="AK742" s="1">
        <f t="shared" si="68"/>
        <v>1</v>
      </c>
      <c r="AL742" s="1">
        <f t="shared" si="69"/>
        <v>1</v>
      </c>
      <c r="AM742" s="1">
        <f t="shared" si="70"/>
        <v>8700</v>
      </c>
      <c r="AN742" s="1">
        <f t="shared" si="71"/>
        <v>19500</v>
      </c>
      <c r="AO742" s="1">
        <f t="shared" si="66"/>
        <v>1</v>
      </c>
      <c r="AP742" s="1">
        <f t="shared" si="67"/>
        <v>1</v>
      </c>
      <c r="AQ742" s="1">
        <f>IF(IF(Y742&gt;AA742,VLOOKUP(A742,General!B:AT,11,FALSE),VLOOKUP(A742,General!B:AT,12,FALSE))=AI742,1,0)</f>
        <v>1</v>
      </c>
      <c r="AR742" s="1">
        <f>IF(VLOOKUP(A742,General!B:AT,11,FALSE)=E742,Y742-AA742,AA742-Y742)</f>
        <v>8700</v>
      </c>
      <c r="AS742" s="1">
        <f>IF(IF(Z742&gt;AB742,VLOOKUP(A742,General!B:AT,11,FALSE),VLOOKUP(A742,General!B:AT,12,FALSE))=AI742,1,0)</f>
        <v>1</v>
      </c>
      <c r="AT742" s="1">
        <f>IF(VLOOKUP(A742,General!B:AT,11,FALSE)=E742,Z742-AB742,AB742-Z742)</f>
        <v>19500</v>
      </c>
    </row>
    <row r="743" spans="1:46" ht="15" customHeight="1" x14ac:dyDescent="0.2">
      <c r="A743" s="1" t="s">
        <v>352</v>
      </c>
      <c r="B743" s="1">
        <v>6</v>
      </c>
      <c r="C743" s="1">
        <v>81965</v>
      </c>
      <c r="D743" s="1">
        <v>68.31103515625</v>
      </c>
      <c r="E743" s="1" t="s">
        <v>91</v>
      </c>
      <c r="F743" s="1" t="s">
        <v>315</v>
      </c>
      <c r="G743" s="1" t="s">
        <v>316</v>
      </c>
      <c r="H743" s="1" t="s">
        <v>320</v>
      </c>
      <c r="I743" s="1" t="s">
        <v>319</v>
      </c>
      <c r="J743" s="1" t="s">
        <v>67</v>
      </c>
      <c r="K743" s="1">
        <v>6</v>
      </c>
      <c r="L743" s="1">
        <v>2</v>
      </c>
      <c r="M743" s="1">
        <v>2</v>
      </c>
      <c r="N743" s="1">
        <v>0</v>
      </c>
      <c r="O743" s="1">
        <v>0</v>
      </c>
      <c r="P743" s="1">
        <v>0</v>
      </c>
      <c r="Q743" s="1">
        <v>1</v>
      </c>
      <c r="R743" s="1">
        <v>1</v>
      </c>
      <c r="S743" s="1">
        <v>101.4</v>
      </c>
      <c r="T743" s="1">
        <v>904</v>
      </c>
      <c r="U743" s="1">
        <v>110</v>
      </c>
      <c r="V743" s="1">
        <v>0</v>
      </c>
      <c r="W743" s="1">
        <v>0</v>
      </c>
      <c r="X743" s="1">
        <v>0</v>
      </c>
      <c r="Y743" s="1">
        <v>23550</v>
      </c>
      <c r="Z743" s="1">
        <v>25400</v>
      </c>
      <c r="AA743" s="1">
        <v>10900</v>
      </c>
      <c r="AB743" s="1">
        <v>1600</v>
      </c>
      <c r="AC743" s="1">
        <v>1</v>
      </c>
      <c r="AD743" s="1">
        <v>1</v>
      </c>
      <c r="AE743" s="1">
        <v>5</v>
      </c>
      <c r="AF743" s="1">
        <v>0</v>
      </c>
      <c r="AG743" s="1">
        <v>0</v>
      </c>
      <c r="AH743" s="1">
        <v>0</v>
      </c>
      <c r="AI743" s="30" t="str">
        <f>VLOOKUP(A743,General!B:AT,19,FALSE)</f>
        <v>Fnatic</v>
      </c>
      <c r="AJ743" s="1">
        <f>IF(VLOOKUP(A743,General!B:AT,11,FALSE)=E743,1,0)</f>
        <v>1</v>
      </c>
      <c r="AK743" s="1">
        <f t="shared" si="68"/>
        <v>1</v>
      </c>
      <c r="AL743" s="1">
        <f t="shared" si="69"/>
        <v>1</v>
      </c>
      <c r="AM743" s="1">
        <f t="shared" si="70"/>
        <v>12650</v>
      </c>
      <c r="AN743" s="1">
        <f t="shared" si="71"/>
        <v>23800</v>
      </c>
      <c r="AO743" s="1">
        <f t="shared" si="66"/>
        <v>1</v>
      </c>
      <c r="AP743" s="1">
        <f t="shared" si="67"/>
        <v>1</v>
      </c>
      <c r="AQ743" s="1">
        <f>IF(IF(Y743&gt;AA743,VLOOKUP(A743,General!B:AT,11,FALSE),VLOOKUP(A743,General!B:AT,12,FALSE))=AI743,1,0)</f>
        <v>1</v>
      </c>
      <c r="AR743" s="1">
        <f>IF(VLOOKUP(A743,General!B:AT,11,FALSE)=E743,Y743-AA743,AA743-Y743)</f>
        <v>12650</v>
      </c>
      <c r="AS743" s="1">
        <f>IF(IF(Z743&gt;AB743,VLOOKUP(A743,General!B:AT,11,FALSE),VLOOKUP(A743,General!B:AT,12,FALSE))=AI743,1,0)</f>
        <v>1</v>
      </c>
      <c r="AT743" s="1">
        <f>IF(VLOOKUP(A743,General!B:AT,11,FALSE)=E743,Z743-AB743,AB743-Z743)</f>
        <v>23800</v>
      </c>
    </row>
    <row r="744" spans="1:46" ht="15" customHeight="1" x14ac:dyDescent="0.2">
      <c r="A744" s="1" t="s">
        <v>352</v>
      </c>
      <c r="B744" s="1">
        <v>7</v>
      </c>
      <c r="C744" s="1">
        <v>90719</v>
      </c>
      <c r="D744" s="1">
        <v>90.802429199218807</v>
      </c>
      <c r="E744" s="1" t="s">
        <v>67</v>
      </c>
      <c r="F744" s="1" t="s">
        <v>319</v>
      </c>
      <c r="G744" s="1" t="s">
        <v>324</v>
      </c>
      <c r="H744" s="1" t="s">
        <v>322</v>
      </c>
      <c r="K744" s="1">
        <v>5</v>
      </c>
      <c r="L744" s="1">
        <v>3</v>
      </c>
      <c r="M744" s="1">
        <v>1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79</v>
      </c>
      <c r="T744" s="1">
        <v>698</v>
      </c>
      <c r="U744" s="1">
        <v>92</v>
      </c>
      <c r="V744" s="1">
        <v>0</v>
      </c>
      <c r="W744" s="1">
        <v>1</v>
      </c>
      <c r="X744" s="1">
        <v>0</v>
      </c>
      <c r="Y744" s="1">
        <v>22750</v>
      </c>
      <c r="Z744" s="1">
        <v>30400</v>
      </c>
      <c r="AA744" s="1">
        <v>21500</v>
      </c>
      <c r="AB744" s="1">
        <v>22150</v>
      </c>
      <c r="AC744" s="1">
        <v>10</v>
      </c>
      <c r="AD744" s="1">
        <v>6</v>
      </c>
      <c r="AE744" s="1">
        <v>5</v>
      </c>
      <c r="AF744" s="1">
        <v>0</v>
      </c>
      <c r="AG744" s="1">
        <v>1</v>
      </c>
      <c r="AH744" s="1">
        <v>2</v>
      </c>
      <c r="AI744" s="30" t="str">
        <f>VLOOKUP(A744,General!B:AT,19,FALSE)</f>
        <v>Fnatic</v>
      </c>
      <c r="AJ744" s="1">
        <f>IF(VLOOKUP(A744,General!B:AT,11,FALSE)=E744,1,0)</f>
        <v>0</v>
      </c>
      <c r="AK744" s="1">
        <f t="shared" si="68"/>
        <v>1</v>
      </c>
      <c r="AL744" s="1">
        <f t="shared" si="69"/>
        <v>1</v>
      </c>
      <c r="AM744" s="1">
        <f t="shared" si="70"/>
        <v>1250</v>
      </c>
      <c r="AN744" s="1">
        <f t="shared" si="71"/>
        <v>8250</v>
      </c>
      <c r="AO744" s="1">
        <f t="shared" si="66"/>
        <v>0</v>
      </c>
      <c r="AP744" s="1">
        <f t="shared" si="67"/>
        <v>0</v>
      </c>
      <c r="AQ744" s="1">
        <f>IF(IF(Y744&gt;AA744,VLOOKUP(A744,General!B:AT,11,FALSE),VLOOKUP(A744,General!B:AT,12,FALSE))=AI744,1,0)</f>
        <v>1</v>
      </c>
      <c r="AR744" s="1">
        <f>IF(VLOOKUP(A744,General!B:AT,11,FALSE)=E744,Y744-AA744,AA744-Y744)</f>
        <v>-1250</v>
      </c>
      <c r="AS744" s="1">
        <f>IF(IF(Z744&gt;AB744,VLOOKUP(A744,General!B:AT,11,FALSE),VLOOKUP(A744,General!B:AT,12,FALSE))=AI744,1,0)</f>
        <v>1</v>
      </c>
      <c r="AT744" s="1">
        <f>IF(VLOOKUP(A744,General!B:AT,11,FALSE)=E744,Z744-AB744,AB744-Z744)</f>
        <v>-8250</v>
      </c>
    </row>
    <row r="745" spans="1:46" ht="15" customHeight="1" x14ac:dyDescent="0.2">
      <c r="A745" s="1" t="s">
        <v>352</v>
      </c>
      <c r="B745" s="1">
        <v>8</v>
      </c>
      <c r="C745" s="1">
        <v>102347</v>
      </c>
      <c r="D745" s="1">
        <v>98.380432128906307</v>
      </c>
      <c r="E745" s="1" t="s">
        <v>67</v>
      </c>
      <c r="F745" s="1" t="s">
        <v>319</v>
      </c>
      <c r="G745" s="1" t="s">
        <v>324</v>
      </c>
      <c r="H745" s="1" t="s">
        <v>322</v>
      </c>
      <c r="K745" s="1">
        <v>5</v>
      </c>
      <c r="L745" s="1">
        <v>1</v>
      </c>
      <c r="M745" s="1">
        <v>2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85.8</v>
      </c>
      <c r="T745" s="1">
        <v>832</v>
      </c>
      <c r="U745" s="1">
        <v>17</v>
      </c>
      <c r="V745" s="1">
        <v>1</v>
      </c>
      <c r="W745" s="1">
        <v>1</v>
      </c>
      <c r="X745" s="1">
        <v>0</v>
      </c>
      <c r="Y745" s="1">
        <v>21150</v>
      </c>
      <c r="Z745" s="1">
        <v>20950</v>
      </c>
      <c r="AA745" s="1">
        <v>18400</v>
      </c>
      <c r="AB745" s="1">
        <v>27150</v>
      </c>
      <c r="AC745" s="1">
        <v>10</v>
      </c>
      <c r="AD745" s="1">
        <v>6</v>
      </c>
      <c r="AE745" s="1">
        <v>4</v>
      </c>
      <c r="AF745" s="1">
        <v>0</v>
      </c>
      <c r="AG745" s="1">
        <v>1</v>
      </c>
      <c r="AH745" s="1">
        <v>0</v>
      </c>
      <c r="AI745" s="30" t="str">
        <f>VLOOKUP(A745,General!B:AT,19,FALSE)</f>
        <v>Fnatic</v>
      </c>
      <c r="AJ745" s="1">
        <f>IF(VLOOKUP(A745,General!B:AT,11,FALSE)=E745,1,0)</f>
        <v>0</v>
      </c>
      <c r="AK745" s="1">
        <f t="shared" si="68"/>
        <v>1</v>
      </c>
      <c r="AL745" s="1">
        <f t="shared" si="69"/>
        <v>0</v>
      </c>
      <c r="AM745" s="1">
        <f t="shared" si="70"/>
        <v>2750</v>
      </c>
      <c r="AN745" s="1">
        <f t="shared" si="71"/>
        <v>-6200</v>
      </c>
      <c r="AO745" s="1">
        <f t="shared" si="66"/>
        <v>0</v>
      </c>
      <c r="AP745" s="1">
        <f t="shared" si="67"/>
        <v>0</v>
      </c>
      <c r="AQ745" s="1">
        <f>IF(IF(Y745&gt;AA745,VLOOKUP(A745,General!B:AT,11,FALSE),VLOOKUP(A745,General!B:AT,12,FALSE))=AI745,1,0)</f>
        <v>1</v>
      </c>
      <c r="AR745" s="1">
        <f>IF(VLOOKUP(A745,General!B:AT,11,FALSE)=E745,Y745-AA745,AA745-Y745)</f>
        <v>-2750</v>
      </c>
      <c r="AS745" s="1">
        <f>IF(IF(Z745&gt;AB745,VLOOKUP(A745,General!B:AT,11,FALSE),VLOOKUP(A745,General!B:AT,12,FALSE))=AI745,1,0)</f>
        <v>0</v>
      </c>
      <c r="AT745" s="1">
        <f>IF(VLOOKUP(A745,General!B:AT,11,FALSE)=E745,Z745-AB745,AB745-Z745)</f>
        <v>6200</v>
      </c>
    </row>
    <row r="746" spans="1:46" ht="15" customHeight="1" x14ac:dyDescent="0.2">
      <c r="A746" s="1" t="s">
        <v>352</v>
      </c>
      <c r="B746" s="1">
        <v>9</v>
      </c>
      <c r="C746" s="1">
        <v>114943</v>
      </c>
      <c r="D746" s="1">
        <v>91.0213623046875</v>
      </c>
      <c r="E746" s="1" t="s">
        <v>67</v>
      </c>
      <c r="F746" s="1" t="s">
        <v>319</v>
      </c>
      <c r="G746" s="1" t="s">
        <v>324</v>
      </c>
      <c r="H746" s="1" t="s">
        <v>320</v>
      </c>
      <c r="I746" s="1" t="s">
        <v>315</v>
      </c>
      <c r="J746" s="1" t="s">
        <v>91</v>
      </c>
      <c r="K746" s="1">
        <v>7</v>
      </c>
      <c r="L746" s="1">
        <v>4</v>
      </c>
      <c r="M746" s="1">
        <v>0</v>
      </c>
      <c r="N746" s="1">
        <v>1</v>
      </c>
      <c r="O746" s="1">
        <v>0</v>
      </c>
      <c r="P746" s="1">
        <v>0</v>
      </c>
      <c r="Q746" s="1">
        <v>2</v>
      </c>
      <c r="R746" s="1">
        <v>0</v>
      </c>
      <c r="S746" s="1">
        <v>111.2</v>
      </c>
      <c r="T746" s="1">
        <v>973</v>
      </c>
      <c r="U746" s="1">
        <v>139</v>
      </c>
      <c r="V746" s="1">
        <v>0</v>
      </c>
      <c r="W746" s="1">
        <v>1</v>
      </c>
      <c r="X746" s="1">
        <v>0</v>
      </c>
      <c r="Y746" s="1">
        <v>10300</v>
      </c>
      <c r="Z746" s="1">
        <v>1100</v>
      </c>
      <c r="AA746" s="1">
        <v>30150</v>
      </c>
      <c r="AB746" s="1">
        <v>27450</v>
      </c>
      <c r="AC746" s="1">
        <v>4</v>
      </c>
      <c r="AD746" s="1">
        <v>3</v>
      </c>
      <c r="AE746" s="1">
        <v>4</v>
      </c>
      <c r="AF746" s="1">
        <v>0</v>
      </c>
      <c r="AG746" s="1">
        <v>2</v>
      </c>
      <c r="AH746" s="1">
        <v>0</v>
      </c>
      <c r="AI746" s="30" t="str">
        <f>VLOOKUP(A746,General!B:AT,19,FALSE)</f>
        <v>Fnatic</v>
      </c>
      <c r="AJ746" s="1">
        <f>IF(VLOOKUP(A746,General!B:AT,11,FALSE)=E746,1,0)</f>
        <v>0</v>
      </c>
      <c r="AK746" s="1">
        <f t="shared" si="68"/>
        <v>0</v>
      </c>
      <c r="AL746" s="1">
        <f t="shared" si="69"/>
        <v>0</v>
      </c>
      <c r="AM746" s="1">
        <f t="shared" si="70"/>
        <v>-19850</v>
      </c>
      <c r="AN746" s="1">
        <f t="shared" si="71"/>
        <v>-26350</v>
      </c>
      <c r="AO746" s="1">
        <f t="shared" si="66"/>
        <v>0</v>
      </c>
      <c r="AP746" s="1">
        <f t="shared" si="67"/>
        <v>0</v>
      </c>
      <c r="AQ746" s="1">
        <f>IF(IF(Y746&gt;AA746,VLOOKUP(A746,General!B:AT,11,FALSE),VLOOKUP(A746,General!B:AT,12,FALSE))=AI746,1,0)</f>
        <v>0</v>
      </c>
      <c r="AR746" s="1">
        <f>IF(VLOOKUP(A746,General!B:AT,11,FALSE)=E746,Y746-AA746,AA746-Y746)</f>
        <v>19850</v>
      </c>
      <c r="AS746" s="1">
        <f>IF(IF(Z746&gt;AB746,VLOOKUP(A746,General!B:AT,11,FALSE),VLOOKUP(A746,General!B:AT,12,FALSE))=AI746,1,0)</f>
        <v>0</v>
      </c>
      <c r="AT746" s="1">
        <f>IF(VLOOKUP(A746,General!B:AT,11,FALSE)=E746,Z746-AB746,AB746-Z746)</f>
        <v>26350</v>
      </c>
    </row>
    <row r="747" spans="1:46" ht="15" customHeight="1" x14ac:dyDescent="0.2">
      <c r="A747" s="1" t="s">
        <v>352</v>
      </c>
      <c r="B747" s="1">
        <v>10</v>
      </c>
      <c r="C747" s="1">
        <v>126597</v>
      </c>
      <c r="D747" s="1">
        <v>148.88446044921901</v>
      </c>
      <c r="E747" s="1" t="s">
        <v>67</v>
      </c>
      <c r="F747" s="1" t="s">
        <v>319</v>
      </c>
      <c r="G747" s="1" t="s">
        <v>324</v>
      </c>
      <c r="H747" s="1" t="s">
        <v>322</v>
      </c>
      <c r="K747" s="1">
        <v>7</v>
      </c>
      <c r="L747" s="1">
        <v>5</v>
      </c>
      <c r="M747" s="1">
        <v>1</v>
      </c>
      <c r="N747" s="1">
        <v>0</v>
      </c>
      <c r="O747" s="1">
        <v>0</v>
      </c>
      <c r="P747" s="1">
        <v>0</v>
      </c>
      <c r="Q747" s="1">
        <v>3</v>
      </c>
      <c r="R747" s="1">
        <v>0</v>
      </c>
      <c r="S747" s="1">
        <v>110.5</v>
      </c>
      <c r="T747" s="1">
        <v>1014</v>
      </c>
      <c r="U747" s="1">
        <v>86</v>
      </c>
      <c r="V747" s="1">
        <v>0</v>
      </c>
      <c r="W747" s="1">
        <v>1</v>
      </c>
      <c r="X747" s="1">
        <v>0</v>
      </c>
      <c r="Y747" s="1">
        <v>22600</v>
      </c>
      <c r="Z747" s="1">
        <v>23300</v>
      </c>
      <c r="AA747" s="1">
        <v>45100</v>
      </c>
      <c r="AB747" s="1">
        <v>27450</v>
      </c>
      <c r="AC747" s="1">
        <v>11</v>
      </c>
      <c r="AD747" s="1">
        <v>8</v>
      </c>
      <c r="AE747" s="1">
        <v>8</v>
      </c>
      <c r="AF747" s="1">
        <v>0</v>
      </c>
      <c r="AG747" s="1">
        <v>2</v>
      </c>
      <c r="AH747" s="1">
        <v>0</v>
      </c>
      <c r="AI747" s="30" t="str">
        <f>VLOOKUP(A747,General!B:AT,19,FALSE)</f>
        <v>Fnatic</v>
      </c>
      <c r="AJ747" s="1">
        <f>IF(VLOOKUP(A747,General!B:AT,11,FALSE)=E747,1,0)</f>
        <v>0</v>
      </c>
      <c r="AK747" s="1">
        <f t="shared" si="68"/>
        <v>0</v>
      </c>
      <c r="AL747" s="1">
        <f t="shared" si="69"/>
        <v>0</v>
      </c>
      <c r="AM747" s="1">
        <f t="shared" si="70"/>
        <v>-22500</v>
      </c>
      <c r="AN747" s="1">
        <f t="shared" si="71"/>
        <v>-4150</v>
      </c>
      <c r="AO747" s="1">
        <f t="shared" si="66"/>
        <v>0</v>
      </c>
      <c r="AP747" s="1">
        <f t="shared" si="67"/>
        <v>0</v>
      </c>
      <c r="AQ747" s="1">
        <f>IF(IF(Y747&gt;AA747,VLOOKUP(A747,General!B:AT,11,FALSE),VLOOKUP(A747,General!B:AT,12,FALSE))=AI747,1,0)</f>
        <v>0</v>
      </c>
      <c r="AR747" s="1">
        <f>IF(VLOOKUP(A747,General!B:AT,11,FALSE)=E747,Y747-AA747,AA747-Y747)</f>
        <v>22500</v>
      </c>
      <c r="AS747" s="1">
        <f>IF(IF(Z747&gt;AB747,VLOOKUP(A747,General!B:AT,11,FALSE),VLOOKUP(A747,General!B:AT,12,FALSE))=AI747,1,0)</f>
        <v>0</v>
      </c>
      <c r="AT747" s="1">
        <f>IF(VLOOKUP(A747,General!B:AT,11,FALSE)=E747,Z747-AB747,AB747-Z747)</f>
        <v>4150</v>
      </c>
    </row>
    <row r="748" spans="1:46" ht="15" customHeight="1" x14ac:dyDescent="0.2">
      <c r="A748" s="1" t="s">
        <v>352</v>
      </c>
      <c r="B748" s="1">
        <v>11</v>
      </c>
      <c r="C748" s="1">
        <v>145652</v>
      </c>
      <c r="D748" s="1">
        <v>148.2900390625</v>
      </c>
      <c r="E748" s="1" t="s">
        <v>67</v>
      </c>
      <c r="F748" s="1" t="s">
        <v>319</v>
      </c>
      <c r="G748" s="1" t="s">
        <v>324</v>
      </c>
      <c r="H748" s="1" t="s">
        <v>320</v>
      </c>
      <c r="I748" s="1" t="s">
        <v>315</v>
      </c>
      <c r="J748" s="1" t="s">
        <v>91</v>
      </c>
      <c r="K748" s="1">
        <v>6</v>
      </c>
      <c r="L748" s="1">
        <v>3</v>
      </c>
      <c r="M748" s="1">
        <v>0</v>
      </c>
      <c r="N748" s="1">
        <v>1</v>
      </c>
      <c r="O748" s="1">
        <v>0</v>
      </c>
      <c r="P748" s="1">
        <v>0</v>
      </c>
      <c r="Q748" s="1">
        <v>1</v>
      </c>
      <c r="R748" s="1">
        <v>0</v>
      </c>
      <c r="S748" s="1">
        <v>89.3</v>
      </c>
      <c r="T748" s="1">
        <v>826</v>
      </c>
      <c r="U748" s="1">
        <v>13</v>
      </c>
      <c r="V748" s="1">
        <v>1</v>
      </c>
      <c r="W748" s="1">
        <v>1</v>
      </c>
      <c r="X748" s="1">
        <v>0</v>
      </c>
      <c r="Y748" s="1">
        <v>15400</v>
      </c>
      <c r="Z748" s="1">
        <v>5450</v>
      </c>
      <c r="AA748" s="1">
        <v>50250</v>
      </c>
      <c r="AB748" s="1">
        <v>28150</v>
      </c>
      <c r="AC748" s="1">
        <v>8</v>
      </c>
      <c r="AD748" s="1">
        <v>5</v>
      </c>
      <c r="AE748" s="1">
        <v>4</v>
      </c>
      <c r="AF748" s="1">
        <v>0</v>
      </c>
      <c r="AG748" s="1">
        <v>2</v>
      </c>
      <c r="AH748" s="1">
        <v>0</v>
      </c>
      <c r="AI748" s="30" t="str">
        <f>VLOOKUP(A748,General!B:AT,19,FALSE)</f>
        <v>Fnatic</v>
      </c>
      <c r="AJ748" s="1">
        <f>IF(VLOOKUP(A748,General!B:AT,11,FALSE)=E748,1,0)</f>
        <v>0</v>
      </c>
      <c r="AK748" s="1">
        <f t="shared" si="68"/>
        <v>0</v>
      </c>
      <c r="AL748" s="1">
        <f t="shared" si="69"/>
        <v>0</v>
      </c>
      <c r="AM748" s="1">
        <f t="shared" si="70"/>
        <v>-34850</v>
      </c>
      <c r="AN748" s="1">
        <f t="shared" si="71"/>
        <v>-22700</v>
      </c>
      <c r="AO748" s="1">
        <f t="shared" si="66"/>
        <v>0</v>
      </c>
      <c r="AP748" s="1">
        <f t="shared" si="67"/>
        <v>0</v>
      </c>
      <c r="AQ748" s="1">
        <f>IF(IF(Y748&gt;AA748,VLOOKUP(A748,General!B:AT,11,FALSE),VLOOKUP(A748,General!B:AT,12,FALSE))=AI748,1,0)</f>
        <v>0</v>
      </c>
      <c r="AR748" s="1">
        <f>IF(VLOOKUP(A748,General!B:AT,11,FALSE)=E748,Y748-AA748,AA748-Y748)</f>
        <v>34850</v>
      </c>
      <c r="AS748" s="1">
        <f>IF(IF(Z748&gt;AB748,VLOOKUP(A748,General!B:AT,11,FALSE),VLOOKUP(A748,General!B:AT,12,FALSE))=AI748,1,0)</f>
        <v>0</v>
      </c>
      <c r="AT748" s="1">
        <f>IF(VLOOKUP(A748,General!B:AT,11,FALSE)=E748,Z748-AB748,AB748-Z748)</f>
        <v>22700</v>
      </c>
    </row>
    <row r="749" spans="1:46" ht="15" customHeight="1" x14ac:dyDescent="0.2">
      <c r="A749" s="1" t="s">
        <v>352</v>
      </c>
      <c r="B749" s="1">
        <v>12</v>
      </c>
      <c r="C749" s="1">
        <v>164629</v>
      </c>
      <c r="D749" s="1">
        <v>102.705078125</v>
      </c>
      <c r="E749" s="1" t="s">
        <v>67</v>
      </c>
      <c r="F749" s="1" t="s">
        <v>319</v>
      </c>
      <c r="G749" s="1" t="s">
        <v>324</v>
      </c>
      <c r="H749" s="1" t="s">
        <v>322</v>
      </c>
      <c r="K749" s="1">
        <v>6</v>
      </c>
      <c r="L749" s="1">
        <v>6</v>
      </c>
      <c r="M749" s="1">
        <v>0</v>
      </c>
      <c r="N749" s="1">
        <v>0</v>
      </c>
      <c r="O749" s="1">
        <v>0</v>
      </c>
      <c r="P749" s="1">
        <v>0</v>
      </c>
      <c r="Q749" s="1">
        <v>2</v>
      </c>
      <c r="R749" s="1">
        <v>0</v>
      </c>
      <c r="S749" s="1">
        <v>98.6</v>
      </c>
      <c r="T749" s="1">
        <v>826</v>
      </c>
      <c r="U749" s="1">
        <v>105</v>
      </c>
      <c r="V749" s="1">
        <v>1</v>
      </c>
      <c r="W749" s="1">
        <v>1</v>
      </c>
      <c r="X749" s="1">
        <v>0</v>
      </c>
      <c r="Y749" s="1">
        <v>26850</v>
      </c>
      <c r="Z749" s="1">
        <v>27500</v>
      </c>
      <c r="AA749" s="1">
        <v>55850</v>
      </c>
      <c r="AB749" s="1">
        <v>28450</v>
      </c>
      <c r="AC749" s="1">
        <v>10</v>
      </c>
      <c r="AD749" s="1">
        <v>6</v>
      </c>
      <c r="AE749" s="1">
        <v>5</v>
      </c>
      <c r="AF749" s="1">
        <v>0</v>
      </c>
      <c r="AG749" s="1">
        <v>2</v>
      </c>
      <c r="AH749" s="1">
        <v>1</v>
      </c>
      <c r="AI749" s="30" t="str">
        <f>VLOOKUP(A749,General!B:AT,19,FALSE)</f>
        <v>Fnatic</v>
      </c>
      <c r="AJ749" s="1">
        <f>IF(VLOOKUP(A749,General!B:AT,11,FALSE)=E749,1,0)</f>
        <v>0</v>
      </c>
      <c r="AK749" s="1">
        <f t="shared" si="68"/>
        <v>0</v>
      </c>
      <c r="AL749" s="1">
        <f t="shared" si="69"/>
        <v>0</v>
      </c>
      <c r="AM749" s="1">
        <f t="shared" si="70"/>
        <v>-29000</v>
      </c>
      <c r="AN749" s="1">
        <f t="shared" si="71"/>
        <v>-950</v>
      </c>
      <c r="AO749" s="1">
        <f t="shared" si="66"/>
        <v>0</v>
      </c>
      <c r="AP749" s="1">
        <f t="shared" si="67"/>
        <v>0</v>
      </c>
      <c r="AQ749" s="1">
        <f>IF(IF(Y749&gt;AA749,VLOOKUP(A749,General!B:AT,11,FALSE),VLOOKUP(A749,General!B:AT,12,FALSE))=AI749,1,0)</f>
        <v>0</v>
      </c>
      <c r="AR749" s="1">
        <f>IF(VLOOKUP(A749,General!B:AT,11,FALSE)=E749,Y749-AA749,AA749-Y749)</f>
        <v>29000</v>
      </c>
      <c r="AS749" s="1">
        <f>IF(IF(Z749&gt;AB749,VLOOKUP(A749,General!B:AT,11,FALSE),VLOOKUP(A749,General!B:AT,12,FALSE))=AI749,1,0)</f>
        <v>0</v>
      </c>
      <c r="AT749" s="1">
        <f>IF(VLOOKUP(A749,General!B:AT,11,FALSE)=E749,Z749-AB749,AB749-Z749)</f>
        <v>950</v>
      </c>
    </row>
    <row r="750" spans="1:46" ht="15" customHeight="1" x14ac:dyDescent="0.2">
      <c r="A750" s="1" t="s">
        <v>352</v>
      </c>
      <c r="B750" s="1">
        <v>13</v>
      </c>
      <c r="C750" s="1">
        <v>177777</v>
      </c>
      <c r="D750" s="1">
        <v>152.919677734375</v>
      </c>
      <c r="E750" s="1" t="s">
        <v>67</v>
      </c>
      <c r="F750" s="1" t="s">
        <v>319</v>
      </c>
      <c r="G750" s="1" t="s">
        <v>324</v>
      </c>
      <c r="H750" s="1" t="s">
        <v>320</v>
      </c>
      <c r="I750" s="1" t="s">
        <v>315</v>
      </c>
      <c r="J750" s="1" t="s">
        <v>91</v>
      </c>
      <c r="K750" s="1">
        <v>4</v>
      </c>
      <c r="L750" s="1">
        <v>2</v>
      </c>
      <c r="M750" s="1">
        <v>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124.8</v>
      </c>
      <c r="T750" s="1">
        <v>1133</v>
      </c>
      <c r="U750" s="1">
        <v>4</v>
      </c>
      <c r="V750" s="1">
        <v>1</v>
      </c>
      <c r="W750" s="1">
        <v>1</v>
      </c>
      <c r="X750" s="1">
        <v>0</v>
      </c>
      <c r="Y750" s="1">
        <v>17750</v>
      </c>
      <c r="Z750" s="1">
        <v>8750</v>
      </c>
      <c r="AA750" s="1">
        <v>66350</v>
      </c>
      <c r="AB750" s="1">
        <v>28100</v>
      </c>
      <c r="AC750" s="1">
        <v>9</v>
      </c>
      <c r="AD750" s="1">
        <v>6</v>
      </c>
      <c r="AE750" s="1">
        <v>5</v>
      </c>
      <c r="AF750" s="1">
        <v>1</v>
      </c>
      <c r="AG750" s="1">
        <v>3</v>
      </c>
      <c r="AH750" s="1">
        <v>0</v>
      </c>
      <c r="AI750" s="30" t="str">
        <f>VLOOKUP(A750,General!B:AT,19,FALSE)</f>
        <v>Fnatic</v>
      </c>
      <c r="AJ750" s="1">
        <f>IF(VLOOKUP(A750,General!B:AT,11,FALSE)=E750,1,0)</f>
        <v>0</v>
      </c>
      <c r="AK750" s="1">
        <f t="shared" si="68"/>
        <v>0</v>
      </c>
      <c r="AL750" s="1">
        <f t="shared" si="69"/>
        <v>0</v>
      </c>
      <c r="AM750" s="1">
        <f t="shared" si="70"/>
        <v>-48600</v>
      </c>
      <c r="AN750" s="1">
        <f t="shared" si="71"/>
        <v>-19350</v>
      </c>
      <c r="AO750" s="1">
        <f t="shared" si="66"/>
        <v>0</v>
      </c>
      <c r="AP750" s="1">
        <f t="shared" si="67"/>
        <v>0</v>
      </c>
      <c r="AQ750" s="1">
        <f>IF(IF(Y750&gt;AA750,VLOOKUP(A750,General!B:AT,11,FALSE),VLOOKUP(A750,General!B:AT,12,FALSE))=AI750,1,0)</f>
        <v>0</v>
      </c>
      <c r="AR750" s="1">
        <f>IF(VLOOKUP(A750,General!B:AT,11,FALSE)=E750,Y750-AA750,AA750-Y750)</f>
        <v>48600</v>
      </c>
      <c r="AS750" s="1">
        <f>IF(IF(Z750&gt;AB750,VLOOKUP(A750,General!B:AT,11,FALSE),VLOOKUP(A750,General!B:AT,12,FALSE))=AI750,1,0)</f>
        <v>0</v>
      </c>
      <c r="AT750" s="1">
        <f>IF(VLOOKUP(A750,General!B:AT,11,FALSE)=E750,Z750-AB750,AB750-Z750)</f>
        <v>19350</v>
      </c>
    </row>
    <row r="751" spans="1:46" ht="15" customHeight="1" x14ac:dyDescent="0.2">
      <c r="A751" s="1" t="s">
        <v>352</v>
      </c>
      <c r="B751" s="1">
        <v>14</v>
      </c>
      <c r="C751" s="1">
        <v>197350</v>
      </c>
      <c r="D751" s="1">
        <v>87.0799560546875</v>
      </c>
      <c r="E751" s="1" t="s">
        <v>67</v>
      </c>
      <c r="F751" s="1" t="s">
        <v>319</v>
      </c>
      <c r="G751" s="1" t="s">
        <v>324</v>
      </c>
      <c r="H751" s="1" t="s">
        <v>322</v>
      </c>
      <c r="K751" s="1">
        <v>7</v>
      </c>
      <c r="L751" s="1">
        <v>5</v>
      </c>
      <c r="M751" s="1">
        <v>1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105</v>
      </c>
      <c r="T751" s="1">
        <v>939</v>
      </c>
      <c r="U751" s="1">
        <v>111</v>
      </c>
      <c r="V751" s="1">
        <v>0</v>
      </c>
      <c r="W751" s="1">
        <v>1</v>
      </c>
      <c r="X751" s="1">
        <v>0</v>
      </c>
      <c r="Y751" s="1">
        <v>31800</v>
      </c>
      <c r="Z751" s="1">
        <v>31300</v>
      </c>
      <c r="AA751" s="1">
        <v>68350</v>
      </c>
      <c r="AB751" s="1">
        <v>28150</v>
      </c>
      <c r="AC751" s="1">
        <v>9</v>
      </c>
      <c r="AD751" s="1">
        <v>8</v>
      </c>
      <c r="AE751" s="1">
        <v>6</v>
      </c>
      <c r="AF751" s="1">
        <v>0</v>
      </c>
      <c r="AG751" s="1">
        <v>3</v>
      </c>
      <c r="AH751" s="1">
        <v>2</v>
      </c>
      <c r="AI751" s="30" t="str">
        <f>VLOOKUP(A751,General!B:AT,19,FALSE)</f>
        <v>Fnatic</v>
      </c>
      <c r="AJ751" s="1">
        <f>IF(VLOOKUP(A751,General!B:AT,11,FALSE)=E751,1,0)</f>
        <v>0</v>
      </c>
      <c r="AK751" s="1">
        <f t="shared" si="68"/>
        <v>0</v>
      </c>
      <c r="AL751" s="1">
        <f t="shared" si="69"/>
        <v>1</v>
      </c>
      <c r="AM751" s="1">
        <f t="shared" si="70"/>
        <v>-36550</v>
      </c>
      <c r="AN751" s="1">
        <f t="shared" si="71"/>
        <v>3150</v>
      </c>
      <c r="AO751" s="1">
        <f t="shared" si="66"/>
        <v>0</v>
      </c>
      <c r="AP751" s="1">
        <f t="shared" si="67"/>
        <v>0</v>
      </c>
      <c r="AQ751" s="1">
        <f>IF(IF(Y751&gt;AA751,VLOOKUP(A751,General!B:AT,11,FALSE),VLOOKUP(A751,General!B:AT,12,FALSE))=AI751,1,0)</f>
        <v>0</v>
      </c>
      <c r="AR751" s="1">
        <f>IF(VLOOKUP(A751,General!B:AT,11,FALSE)=E751,Y751-AA751,AA751-Y751)</f>
        <v>36550</v>
      </c>
      <c r="AS751" s="1">
        <f>IF(IF(Z751&gt;AB751,VLOOKUP(A751,General!B:AT,11,FALSE),VLOOKUP(A751,General!B:AT,12,FALSE))=AI751,1,0)</f>
        <v>1</v>
      </c>
      <c r="AT751" s="1">
        <f>IF(VLOOKUP(A751,General!B:AT,11,FALSE)=E751,Z751-AB751,AB751-Z751)</f>
        <v>-3150</v>
      </c>
    </row>
    <row r="752" spans="1:46" ht="15" customHeight="1" x14ac:dyDescent="0.2">
      <c r="A752" s="1" t="s">
        <v>352</v>
      </c>
      <c r="B752" s="1">
        <v>15</v>
      </c>
      <c r="C752" s="1">
        <v>208501</v>
      </c>
      <c r="D752" s="1">
        <v>229.77844238281301</v>
      </c>
      <c r="E752" s="1" t="s">
        <v>67</v>
      </c>
      <c r="F752" s="1" t="s">
        <v>319</v>
      </c>
      <c r="G752" s="1" t="s">
        <v>324</v>
      </c>
      <c r="H752" s="1" t="s">
        <v>322</v>
      </c>
      <c r="K752" s="1">
        <v>7</v>
      </c>
      <c r="L752" s="1">
        <v>3</v>
      </c>
      <c r="M752" s="1">
        <v>2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1">
        <v>148.30000000000001</v>
      </c>
      <c r="T752" s="1">
        <v>905</v>
      </c>
      <c r="U752" s="1">
        <v>60</v>
      </c>
      <c r="V752" s="1">
        <v>1</v>
      </c>
      <c r="W752" s="1">
        <v>1</v>
      </c>
      <c r="X752" s="1">
        <v>0</v>
      </c>
      <c r="Y752" s="1">
        <v>22850</v>
      </c>
      <c r="Z752" s="1">
        <v>23750</v>
      </c>
      <c r="AA752" s="1">
        <v>68300</v>
      </c>
      <c r="AB752" s="1">
        <v>35200</v>
      </c>
      <c r="AC752" s="1">
        <v>6</v>
      </c>
      <c r="AD752" s="1">
        <v>6</v>
      </c>
      <c r="AE752" s="1">
        <v>7</v>
      </c>
      <c r="AF752" s="1">
        <v>0</v>
      </c>
      <c r="AG752" s="1">
        <v>4</v>
      </c>
      <c r="AH752" s="1">
        <v>0</v>
      </c>
      <c r="AI752" s="30" t="str">
        <f>VLOOKUP(A752,General!B:AT,19,FALSE)</f>
        <v>Fnatic</v>
      </c>
      <c r="AJ752" s="1">
        <f>IF(VLOOKUP(A752,General!B:AT,11,FALSE)=E752,1,0)</f>
        <v>0</v>
      </c>
      <c r="AK752" s="1">
        <f t="shared" si="68"/>
        <v>0</v>
      </c>
      <c r="AL752" s="1">
        <f t="shared" si="69"/>
        <v>0</v>
      </c>
      <c r="AM752" s="1">
        <f t="shared" si="70"/>
        <v>-45450</v>
      </c>
      <c r="AN752" s="1">
        <f t="shared" si="71"/>
        <v>-11450</v>
      </c>
      <c r="AO752" s="1">
        <f t="shared" si="66"/>
        <v>0</v>
      </c>
      <c r="AP752" s="1">
        <f t="shared" si="67"/>
        <v>0</v>
      </c>
      <c r="AQ752" s="1">
        <f>IF(IF(Y752&gt;AA752,VLOOKUP(A752,General!B:AT,11,FALSE),VLOOKUP(A752,General!B:AT,12,FALSE))=AI752,1,0)</f>
        <v>0</v>
      </c>
      <c r="AR752" s="1">
        <f>IF(VLOOKUP(A752,General!B:AT,11,FALSE)=E752,Y752-AA752,AA752-Y752)</f>
        <v>45450</v>
      </c>
      <c r="AS752" s="1">
        <f>IF(IF(Z752&gt;AB752,VLOOKUP(A752,General!B:AT,11,FALSE),VLOOKUP(A752,General!B:AT,12,FALSE))=AI752,1,0)</f>
        <v>0</v>
      </c>
      <c r="AT752" s="1">
        <f>IF(VLOOKUP(A752,General!B:AT,11,FALSE)=E752,Z752-AB752,AB752-Z752)</f>
        <v>11450</v>
      </c>
    </row>
    <row r="753" spans="1:46" x14ac:dyDescent="0.2">
      <c r="A753" s="1" t="s">
        <v>352</v>
      </c>
      <c r="B753" s="1">
        <v>16</v>
      </c>
      <c r="C753" s="1">
        <v>237901</v>
      </c>
      <c r="D753" s="1">
        <v>141.97900390625</v>
      </c>
      <c r="E753" s="1" t="s">
        <v>67</v>
      </c>
      <c r="F753" s="1" t="s">
        <v>315</v>
      </c>
      <c r="G753" s="1" t="s">
        <v>324</v>
      </c>
      <c r="H753" s="1" t="s">
        <v>317</v>
      </c>
      <c r="K753" s="1">
        <v>8</v>
      </c>
      <c r="L753" s="1">
        <v>2</v>
      </c>
      <c r="M753" s="1">
        <v>0</v>
      </c>
      <c r="N753" s="1">
        <v>2</v>
      </c>
      <c r="O753" s="1">
        <v>0</v>
      </c>
      <c r="P753" s="1">
        <v>0</v>
      </c>
      <c r="Q753" s="1">
        <v>0</v>
      </c>
      <c r="R753" s="1">
        <v>0</v>
      </c>
      <c r="S753" s="1">
        <v>118.9</v>
      </c>
      <c r="T753" s="1">
        <v>1099</v>
      </c>
      <c r="U753" s="1">
        <v>84</v>
      </c>
      <c r="V753" s="1">
        <v>0</v>
      </c>
      <c r="W753" s="1">
        <v>0</v>
      </c>
      <c r="X753" s="1">
        <v>0</v>
      </c>
      <c r="Y753" s="1">
        <v>4000</v>
      </c>
      <c r="Z753" s="1">
        <v>4300</v>
      </c>
      <c r="AA753" s="1">
        <v>4000</v>
      </c>
      <c r="AB753" s="1">
        <v>4450</v>
      </c>
      <c r="AC753" s="1">
        <v>2</v>
      </c>
      <c r="AD753" s="1">
        <v>4</v>
      </c>
      <c r="AE753" s="1">
        <v>1</v>
      </c>
      <c r="AF753" s="1">
        <v>0</v>
      </c>
      <c r="AG753" s="1">
        <v>0</v>
      </c>
      <c r="AH753" s="1">
        <v>0</v>
      </c>
      <c r="AI753" s="30" t="str">
        <f>VLOOKUP(A753,General!B:AT,19,FALSE)</f>
        <v>Fnatic</v>
      </c>
      <c r="AJ753" s="1">
        <f>IF(VLOOKUP(A753,General!B:AT,11,FALSE)=E753,1,0)</f>
        <v>0</v>
      </c>
      <c r="AK753" s="1">
        <f t="shared" si="68"/>
        <v>0</v>
      </c>
      <c r="AL753" s="1">
        <f t="shared" si="69"/>
        <v>0</v>
      </c>
      <c r="AM753" s="1">
        <f t="shared" si="70"/>
        <v>0</v>
      </c>
      <c r="AN753" s="1">
        <f t="shared" si="71"/>
        <v>-150</v>
      </c>
      <c r="AO753" s="1">
        <f t="shared" si="66"/>
        <v>0</v>
      </c>
      <c r="AP753" s="1">
        <f t="shared" si="67"/>
        <v>1</v>
      </c>
      <c r="AQ753" s="1">
        <f>IF(IF(Y753&gt;AA753,VLOOKUP(A753,General!B:AT,11,FALSE),VLOOKUP(A753,General!B:AT,12,FALSE))=AI753,1,0)</f>
        <v>0</v>
      </c>
      <c r="AR753" s="1">
        <f>IF(VLOOKUP(A753,General!B:AT,11,FALSE)=E753,Y753-AA753,AA753-Y753)</f>
        <v>0</v>
      </c>
      <c r="AS753" s="1">
        <f>IF(IF(Z753&gt;AB753,VLOOKUP(A753,General!B:AT,11,FALSE),VLOOKUP(A753,General!B:AT,12,FALSE))=AI753,1,0)</f>
        <v>0</v>
      </c>
      <c r="AT753" s="1">
        <f>IF(VLOOKUP(A753,General!B:AT,11,FALSE)=E753,Z753-AB753,AB753-Z753)</f>
        <v>150</v>
      </c>
    </row>
    <row r="754" spans="1:46" ht="15" customHeight="1" x14ac:dyDescent="0.2">
      <c r="A754" s="1" t="s">
        <v>352</v>
      </c>
      <c r="B754" s="1">
        <v>17</v>
      </c>
      <c r="C754" s="1">
        <v>256077</v>
      </c>
      <c r="D754" s="1">
        <v>133.05603027343801</v>
      </c>
      <c r="E754" s="1" t="s">
        <v>91</v>
      </c>
      <c r="F754" s="1" t="s">
        <v>319</v>
      </c>
      <c r="G754" s="1" t="s">
        <v>324</v>
      </c>
      <c r="H754" s="1" t="s">
        <v>318</v>
      </c>
      <c r="I754" s="1" t="s">
        <v>315</v>
      </c>
      <c r="J754" s="1" t="s">
        <v>67</v>
      </c>
      <c r="K754" s="1">
        <v>8</v>
      </c>
      <c r="L754" s="1">
        <v>5</v>
      </c>
      <c r="M754" s="1">
        <v>0</v>
      </c>
      <c r="N754" s="1">
        <v>1</v>
      </c>
      <c r="O754" s="1">
        <v>0</v>
      </c>
      <c r="P754" s="1">
        <v>0</v>
      </c>
      <c r="Q754" s="1">
        <v>1</v>
      </c>
      <c r="R754" s="1">
        <v>0</v>
      </c>
      <c r="S754" s="1">
        <v>130.69999999999999</v>
      </c>
      <c r="T754" s="1">
        <v>1183</v>
      </c>
      <c r="U754" s="1">
        <v>124</v>
      </c>
      <c r="V754" s="1">
        <v>0</v>
      </c>
      <c r="W754" s="1">
        <v>1</v>
      </c>
      <c r="X754" s="1">
        <v>0</v>
      </c>
      <c r="Y754" s="1">
        <v>18000</v>
      </c>
      <c r="Z754" s="1">
        <v>7800</v>
      </c>
      <c r="AA754" s="1">
        <v>7300</v>
      </c>
      <c r="AB754" s="1">
        <v>18400</v>
      </c>
      <c r="AC754" s="1">
        <v>4</v>
      </c>
      <c r="AD754" s="1">
        <v>4</v>
      </c>
      <c r="AE754" s="1">
        <v>1</v>
      </c>
      <c r="AF754" s="1">
        <v>1</v>
      </c>
      <c r="AG754" s="1">
        <v>0</v>
      </c>
      <c r="AH754" s="1">
        <v>0</v>
      </c>
      <c r="AI754" s="30" t="str">
        <f>VLOOKUP(A754,General!B:AT,19,FALSE)</f>
        <v>Fnatic</v>
      </c>
      <c r="AJ754" s="1">
        <f>IF(VLOOKUP(A754,General!B:AT,11,FALSE)=E754,1,0)</f>
        <v>1</v>
      </c>
      <c r="AK754" s="1">
        <f t="shared" si="68"/>
        <v>1</v>
      </c>
      <c r="AL754" s="1">
        <f t="shared" si="69"/>
        <v>0</v>
      </c>
      <c r="AM754" s="1">
        <f t="shared" si="70"/>
        <v>10700</v>
      </c>
      <c r="AN754" s="1">
        <f t="shared" si="71"/>
        <v>-10600</v>
      </c>
      <c r="AO754" s="1">
        <f t="shared" si="66"/>
        <v>1</v>
      </c>
      <c r="AP754" s="1">
        <f t="shared" si="67"/>
        <v>0</v>
      </c>
      <c r="AQ754" s="1">
        <f>IF(IF(Y754&gt;AA754,VLOOKUP(A754,General!B:AT,11,FALSE),VLOOKUP(A754,General!B:AT,12,FALSE))=AI754,1,0)</f>
        <v>1</v>
      </c>
      <c r="AR754" s="1">
        <f>IF(VLOOKUP(A754,General!B:AT,11,FALSE)=E754,Y754-AA754,AA754-Y754)</f>
        <v>10700</v>
      </c>
      <c r="AS754" s="1">
        <f>IF(IF(Z754&gt;AB754,VLOOKUP(A754,General!B:AT,11,FALSE),VLOOKUP(A754,General!B:AT,12,FALSE))=AI754,1,0)</f>
        <v>0</v>
      </c>
      <c r="AT754" s="1">
        <f>IF(VLOOKUP(A754,General!B:AT,11,FALSE)=E754,Z754-AB754,AB754-Z754)</f>
        <v>-10600</v>
      </c>
    </row>
    <row r="755" spans="1:46" ht="15" customHeight="1" x14ac:dyDescent="0.2">
      <c r="A755" s="1" t="s">
        <v>352</v>
      </c>
      <c r="B755" s="1">
        <v>18</v>
      </c>
      <c r="C755" s="1">
        <v>273113</v>
      </c>
      <c r="D755" s="1">
        <v>99.592529296875</v>
      </c>
      <c r="E755" s="1" t="s">
        <v>91</v>
      </c>
      <c r="F755" s="1" t="s">
        <v>319</v>
      </c>
      <c r="G755" s="1" t="s">
        <v>324</v>
      </c>
      <c r="H755" s="1" t="s">
        <v>320</v>
      </c>
      <c r="I755" s="1" t="s">
        <v>319</v>
      </c>
      <c r="J755" s="1" t="s">
        <v>91</v>
      </c>
      <c r="K755" s="1">
        <v>8</v>
      </c>
      <c r="L755" s="1">
        <v>2</v>
      </c>
      <c r="M755" s="1">
        <v>3</v>
      </c>
      <c r="N755" s="1">
        <v>0</v>
      </c>
      <c r="O755" s="1">
        <v>0</v>
      </c>
      <c r="P755" s="1">
        <v>0</v>
      </c>
      <c r="Q755" s="1">
        <v>2</v>
      </c>
      <c r="R755" s="1">
        <v>0</v>
      </c>
      <c r="S755" s="1">
        <v>147.80000000000001</v>
      </c>
      <c r="T755" s="1">
        <v>1407</v>
      </c>
      <c r="U755" s="1">
        <v>71</v>
      </c>
      <c r="V755" s="1">
        <v>0</v>
      </c>
      <c r="W755" s="1">
        <v>1</v>
      </c>
      <c r="X755" s="1">
        <v>0</v>
      </c>
      <c r="Y755" s="1">
        <v>8800</v>
      </c>
      <c r="Z755" s="1">
        <v>21650</v>
      </c>
      <c r="AA755" s="1">
        <v>19350</v>
      </c>
      <c r="AB755" s="1">
        <v>4300</v>
      </c>
      <c r="AC755" s="1">
        <v>4</v>
      </c>
      <c r="AD755" s="1">
        <v>2</v>
      </c>
      <c r="AE755" s="1">
        <v>7</v>
      </c>
      <c r="AF755" s="1">
        <v>0</v>
      </c>
      <c r="AG755" s="1">
        <v>0</v>
      </c>
      <c r="AH755" s="1">
        <v>0</v>
      </c>
      <c r="AI755" s="30" t="str">
        <f>VLOOKUP(A755,General!B:AT,19,FALSE)</f>
        <v>Fnatic</v>
      </c>
      <c r="AJ755" s="1">
        <f>IF(VLOOKUP(A755,General!B:AT,11,FALSE)=E755,1,0)</f>
        <v>1</v>
      </c>
      <c r="AK755" s="1">
        <f t="shared" si="68"/>
        <v>0</v>
      </c>
      <c r="AL755" s="1">
        <f t="shared" si="69"/>
        <v>1</v>
      </c>
      <c r="AM755" s="1">
        <f t="shared" si="70"/>
        <v>-10550</v>
      </c>
      <c r="AN755" s="1">
        <f t="shared" si="71"/>
        <v>17350</v>
      </c>
      <c r="AO755" s="1">
        <f t="shared" si="66"/>
        <v>1</v>
      </c>
      <c r="AP755" s="1">
        <f t="shared" si="67"/>
        <v>0</v>
      </c>
      <c r="AQ755" s="1">
        <f>IF(IF(Y755&gt;AA755,VLOOKUP(A755,General!B:AT,11,FALSE),VLOOKUP(A755,General!B:AT,12,FALSE))=AI755,1,0)</f>
        <v>0</v>
      </c>
      <c r="AR755" s="1">
        <f>IF(VLOOKUP(A755,General!B:AT,11,FALSE)=E755,Y755-AA755,AA755-Y755)</f>
        <v>-10550</v>
      </c>
      <c r="AS755" s="1">
        <f>IF(IF(Z755&gt;AB755,VLOOKUP(A755,General!B:AT,11,FALSE),VLOOKUP(A755,General!B:AT,12,FALSE))=AI755,1,0)</f>
        <v>1</v>
      </c>
      <c r="AT755" s="1">
        <f>IF(VLOOKUP(A755,General!B:AT,11,FALSE)=E755,Z755-AB755,AB755-Z755)</f>
        <v>17350</v>
      </c>
    </row>
    <row r="756" spans="1:46" ht="15" customHeight="1" x14ac:dyDescent="0.2">
      <c r="A756" s="1" t="s">
        <v>352</v>
      </c>
      <c r="B756" s="1">
        <v>19</v>
      </c>
      <c r="C756" s="1">
        <v>285869</v>
      </c>
      <c r="D756" s="1">
        <v>82.81005859375</v>
      </c>
      <c r="E756" s="1" t="s">
        <v>91</v>
      </c>
      <c r="F756" s="1" t="s">
        <v>319</v>
      </c>
      <c r="G756" s="1" t="s">
        <v>324</v>
      </c>
      <c r="H756" s="1" t="s">
        <v>320</v>
      </c>
      <c r="I756" s="1" t="s">
        <v>319</v>
      </c>
      <c r="J756" s="1" t="s">
        <v>91</v>
      </c>
      <c r="K756" s="1">
        <v>6</v>
      </c>
      <c r="L756" s="1">
        <v>4</v>
      </c>
      <c r="M756" s="1">
        <v>1</v>
      </c>
      <c r="N756" s="1">
        <v>0</v>
      </c>
      <c r="O756" s="1">
        <v>0</v>
      </c>
      <c r="P756" s="1">
        <v>0</v>
      </c>
      <c r="Q756" s="1">
        <v>1</v>
      </c>
      <c r="R756" s="1">
        <v>0</v>
      </c>
      <c r="S756" s="1">
        <v>85.7</v>
      </c>
      <c r="T756" s="1">
        <v>807</v>
      </c>
      <c r="U756" s="1">
        <v>50</v>
      </c>
      <c r="V756" s="1">
        <v>0</v>
      </c>
      <c r="W756" s="1">
        <v>1</v>
      </c>
      <c r="X756" s="1">
        <v>0</v>
      </c>
      <c r="Y756" s="1">
        <v>15100</v>
      </c>
      <c r="Z756" s="1">
        <v>23350</v>
      </c>
      <c r="AA756" s="1">
        <v>21900</v>
      </c>
      <c r="AB756" s="1">
        <v>1800</v>
      </c>
      <c r="AC756" s="1">
        <v>4</v>
      </c>
      <c r="AD756" s="1">
        <v>2</v>
      </c>
      <c r="AE756" s="1">
        <v>2</v>
      </c>
      <c r="AF756" s="1">
        <v>0</v>
      </c>
      <c r="AG756" s="1">
        <v>0</v>
      </c>
      <c r="AH756" s="1">
        <v>0</v>
      </c>
      <c r="AI756" s="30" t="str">
        <f>VLOOKUP(A756,General!B:AT,19,FALSE)</f>
        <v>Fnatic</v>
      </c>
      <c r="AJ756" s="1">
        <f>IF(VLOOKUP(A756,General!B:AT,11,FALSE)=E756,1,0)</f>
        <v>1</v>
      </c>
      <c r="AK756" s="1">
        <f t="shared" si="68"/>
        <v>0</v>
      </c>
      <c r="AL756" s="1">
        <f t="shared" si="69"/>
        <v>1</v>
      </c>
      <c r="AM756" s="1">
        <f t="shared" si="70"/>
        <v>-6800</v>
      </c>
      <c r="AN756" s="1">
        <f t="shared" si="71"/>
        <v>21550</v>
      </c>
      <c r="AO756" s="1">
        <f t="shared" si="66"/>
        <v>1</v>
      </c>
      <c r="AP756" s="1">
        <f t="shared" si="67"/>
        <v>0</v>
      </c>
      <c r="AQ756" s="1">
        <f>IF(IF(Y756&gt;AA756,VLOOKUP(A756,General!B:AT,11,FALSE),VLOOKUP(A756,General!B:AT,12,FALSE))=AI756,1,0)</f>
        <v>0</v>
      </c>
      <c r="AR756" s="1">
        <f>IF(VLOOKUP(A756,General!B:AT,11,FALSE)=E756,Y756-AA756,AA756-Y756)</f>
        <v>-6800</v>
      </c>
      <c r="AS756" s="1">
        <f>IF(IF(Z756&gt;AB756,VLOOKUP(A756,General!B:AT,11,FALSE),VLOOKUP(A756,General!B:AT,12,FALSE))=AI756,1,0)</f>
        <v>1</v>
      </c>
      <c r="AT756" s="1">
        <f>IF(VLOOKUP(A756,General!B:AT,11,FALSE)=E756,Z756-AB756,AB756-Z756)</f>
        <v>21550</v>
      </c>
    </row>
    <row r="757" spans="1:46" ht="15" customHeight="1" x14ac:dyDescent="0.2">
      <c r="A757" s="1" t="s">
        <v>352</v>
      </c>
      <c r="B757" s="1">
        <v>20</v>
      </c>
      <c r="C757" s="1">
        <v>296474</v>
      </c>
      <c r="D757" s="1">
        <v>142.753173828125</v>
      </c>
      <c r="E757" s="1" t="s">
        <v>91</v>
      </c>
      <c r="F757" s="1" t="s">
        <v>319</v>
      </c>
      <c r="G757" s="1" t="s">
        <v>324</v>
      </c>
      <c r="H757" s="1" t="s">
        <v>322</v>
      </c>
      <c r="K757" s="1">
        <v>6</v>
      </c>
      <c r="L757" s="1">
        <v>3</v>
      </c>
      <c r="M757" s="1">
        <v>0</v>
      </c>
      <c r="N757" s="1">
        <v>1</v>
      </c>
      <c r="O757" s="1">
        <v>0</v>
      </c>
      <c r="P757" s="1">
        <v>0</v>
      </c>
      <c r="Q757" s="1">
        <v>1</v>
      </c>
      <c r="R757" s="1">
        <v>0</v>
      </c>
      <c r="S757" s="1">
        <v>99.2</v>
      </c>
      <c r="T757" s="1">
        <v>902</v>
      </c>
      <c r="U757" s="1">
        <v>84</v>
      </c>
      <c r="V757" s="1">
        <v>1</v>
      </c>
      <c r="W757" s="1">
        <v>1</v>
      </c>
      <c r="X757" s="1">
        <v>0</v>
      </c>
      <c r="Y757" s="1">
        <v>26000</v>
      </c>
      <c r="Z757" s="1">
        <v>27350</v>
      </c>
      <c r="AA757" s="1">
        <v>25450</v>
      </c>
      <c r="AB757" s="1">
        <v>26400</v>
      </c>
      <c r="AC757" s="1">
        <v>11</v>
      </c>
      <c r="AD757" s="1">
        <v>9</v>
      </c>
      <c r="AE757" s="1">
        <v>7</v>
      </c>
      <c r="AF757" s="1">
        <v>0</v>
      </c>
      <c r="AG757" s="1">
        <v>2</v>
      </c>
      <c r="AH757" s="1">
        <v>0</v>
      </c>
      <c r="AI757" s="30" t="str">
        <f>VLOOKUP(A757,General!B:AT,19,FALSE)</f>
        <v>Fnatic</v>
      </c>
      <c r="AJ757" s="1">
        <f>IF(VLOOKUP(A757,General!B:AT,11,FALSE)=E757,1,0)</f>
        <v>1</v>
      </c>
      <c r="AK757" s="1">
        <f t="shared" si="68"/>
        <v>1</v>
      </c>
      <c r="AL757" s="1">
        <f t="shared" si="69"/>
        <v>1</v>
      </c>
      <c r="AM757" s="1">
        <f t="shared" si="70"/>
        <v>550</v>
      </c>
      <c r="AN757" s="1">
        <f t="shared" si="71"/>
        <v>950</v>
      </c>
      <c r="AO757" s="1">
        <f t="shared" si="66"/>
        <v>1</v>
      </c>
      <c r="AP757" s="1">
        <f t="shared" si="67"/>
        <v>0</v>
      </c>
      <c r="AQ757" s="1">
        <f>IF(IF(Y757&gt;AA757,VLOOKUP(A757,General!B:AT,11,FALSE),VLOOKUP(A757,General!B:AT,12,FALSE))=AI757,1,0)</f>
        <v>1</v>
      </c>
      <c r="AR757" s="1">
        <f>IF(VLOOKUP(A757,General!B:AT,11,FALSE)=E757,Y757-AA757,AA757-Y757)</f>
        <v>550</v>
      </c>
      <c r="AS757" s="1">
        <f>IF(IF(Z757&gt;AB757,VLOOKUP(A757,General!B:AT,11,FALSE),VLOOKUP(A757,General!B:AT,12,FALSE))=AI757,1,0)</f>
        <v>1</v>
      </c>
      <c r="AT757" s="1">
        <f>IF(VLOOKUP(A757,General!B:AT,11,FALSE)=E757,Z757-AB757,AB757-Z757)</f>
        <v>950</v>
      </c>
    </row>
    <row r="758" spans="1:46" ht="15" customHeight="1" x14ac:dyDescent="0.2">
      <c r="A758" s="1" t="s">
        <v>352</v>
      </c>
      <c r="B758" s="1">
        <v>21</v>
      </c>
      <c r="C758" s="1">
        <v>314743</v>
      </c>
      <c r="D758" s="1">
        <v>102.478271484375</v>
      </c>
      <c r="E758" s="1" t="s">
        <v>91</v>
      </c>
      <c r="F758" s="1" t="s">
        <v>319</v>
      </c>
      <c r="G758" s="1" t="s">
        <v>324</v>
      </c>
      <c r="H758" s="1" t="s">
        <v>320</v>
      </c>
      <c r="I758" s="1" t="s">
        <v>319</v>
      </c>
      <c r="J758" s="1" t="s">
        <v>91</v>
      </c>
      <c r="K758" s="1">
        <v>5</v>
      </c>
      <c r="L758" s="1">
        <v>2</v>
      </c>
      <c r="M758" s="1">
        <v>0</v>
      </c>
      <c r="N758" s="1">
        <v>1</v>
      </c>
      <c r="O758" s="1">
        <v>0</v>
      </c>
      <c r="P758" s="1">
        <v>0</v>
      </c>
      <c r="Q758" s="1">
        <v>0</v>
      </c>
      <c r="R758" s="1">
        <v>0</v>
      </c>
      <c r="S758" s="1">
        <v>69.7</v>
      </c>
      <c r="T758" s="1">
        <v>683</v>
      </c>
      <c r="U758" s="1">
        <v>14</v>
      </c>
      <c r="V758" s="1">
        <v>1</v>
      </c>
      <c r="W758" s="1">
        <v>1</v>
      </c>
      <c r="X758" s="1">
        <v>0</v>
      </c>
      <c r="Y758" s="1">
        <v>15200</v>
      </c>
      <c r="Z758" s="1">
        <v>27750</v>
      </c>
      <c r="AA758" s="1">
        <v>33850</v>
      </c>
      <c r="AB758" s="1">
        <v>2400</v>
      </c>
      <c r="AC758" s="1">
        <v>6</v>
      </c>
      <c r="AD758" s="1">
        <v>1</v>
      </c>
      <c r="AE758" s="1">
        <v>6</v>
      </c>
      <c r="AF758" s="1">
        <v>0</v>
      </c>
      <c r="AG758" s="1">
        <v>1</v>
      </c>
      <c r="AH758" s="1">
        <v>0</v>
      </c>
      <c r="AI758" s="30" t="str">
        <f>VLOOKUP(A758,General!B:AT,19,FALSE)</f>
        <v>Fnatic</v>
      </c>
      <c r="AJ758" s="1">
        <f>IF(VLOOKUP(A758,General!B:AT,11,FALSE)=E758,1,0)</f>
        <v>1</v>
      </c>
      <c r="AK758" s="1">
        <f t="shared" si="68"/>
        <v>0</v>
      </c>
      <c r="AL758" s="1">
        <f t="shared" si="69"/>
        <v>1</v>
      </c>
      <c r="AM758" s="1">
        <f t="shared" si="70"/>
        <v>-18650</v>
      </c>
      <c r="AN758" s="1">
        <f t="shared" si="71"/>
        <v>25350</v>
      </c>
      <c r="AO758" s="1">
        <f t="shared" si="66"/>
        <v>1</v>
      </c>
      <c r="AP758" s="1">
        <f t="shared" si="67"/>
        <v>0</v>
      </c>
      <c r="AQ758" s="1">
        <f>IF(IF(Y758&gt;AA758,VLOOKUP(A758,General!B:AT,11,FALSE),VLOOKUP(A758,General!B:AT,12,FALSE))=AI758,1,0)</f>
        <v>0</v>
      </c>
      <c r="AR758" s="1">
        <f>IF(VLOOKUP(A758,General!B:AT,11,FALSE)=E758,Y758-AA758,AA758-Y758)</f>
        <v>-18650</v>
      </c>
      <c r="AS758" s="1">
        <f>IF(IF(Z758&gt;AB758,VLOOKUP(A758,General!B:AT,11,FALSE),VLOOKUP(A758,General!B:AT,12,FALSE))=AI758,1,0)</f>
        <v>1</v>
      </c>
      <c r="AT758" s="1">
        <f>IF(VLOOKUP(A758,General!B:AT,11,FALSE)=E758,Z758-AB758,AB758-Z758)</f>
        <v>25350</v>
      </c>
    </row>
    <row r="759" spans="1:46" ht="15" customHeight="1" x14ac:dyDescent="0.2">
      <c r="A759" s="1" t="s">
        <v>352</v>
      </c>
      <c r="B759" s="1">
        <v>22</v>
      </c>
      <c r="C759" s="1">
        <v>327866</v>
      </c>
      <c r="D759" s="1">
        <v>143.39453125</v>
      </c>
      <c r="E759" s="1" t="s">
        <v>91</v>
      </c>
      <c r="F759" s="1" t="s">
        <v>319</v>
      </c>
      <c r="G759" s="1" t="s">
        <v>324</v>
      </c>
      <c r="H759" s="1" t="s">
        <v>322</v>
      </c>
      <c r="K759" s="1">
        <v>8</v>
      </c>
      <c r="L759" s="1">
        <v>4</v>
      </c>
      <c r="M759" s="1">
        <v>2</v>
      </c>
      <c r="N759" s="1">
        <v>0</v>
      </c>
      <c r="O759" s="1">
        <v>0</v>
      </c>
      <c r="P759" s="1">
        <v>0</v>
      </c>
      <c r="Q759" s="1">
        <v>2</v>
      </c>
      <c r="R759" s="1">
        <v>0</v>
      </c>
      <c r="S759" s="1">
        <v>102.9</v>
      </c>
      <c r="T759" s="1">
        <v>953</v>
      </c>
      <c r="U759" s="1">
        <v>76</v>
      </c>
      <c r="V759" s="1">
        <v>1</v>
      </c>
      <c r="W759" s="1">
        <v>1</v>
      </c>
      <c r="X759" s="1">
        <v>0</v>
      </c>
      <c r="Y759" s="1">
        <v>29300</v>
      </c>
      <c r="Z759" s="1">
        <v>28750</v>
      </c>
      <c r="AA759" s="1">
        <v>44150</v>
      </c>
      <c r="AB759" s="1">
        <v>28800</v>
      </c>
      <c r="AC759" s="1">
        <v>10</v>
      </c>
      <c r="AD759" s="1">
        <v>7</v>
      </c>
      <c r="AE759" s="1">
        <v>5</v>
      </c>
      <c r="AF759" s="1">
        <v>0</v>
      </c>
      <c r="AG759" s="1">
        <v>2</v>
      </c>
      <c r="AH759" s="1">
        <v>1</v>
      </c>
      <c r="AI759" s="30" t="str">
        <f>VLOOKUP(A759,General!B:AT,19,FALSE)</f>
        <v>Fnatic</v>
      </c>
      <c r="AJ759" s="1">
        <f>IF(VLOOKUP(A759,General!B:AT,11,FALSE)=E759,1,0)</f>
        <v>1</v>
      </c>
      <c r="AK759" s="1">
        <f t="shared" si="68"/>
        <v>0</v>
      </c>
      <c r="AL759" s="1">
        <f t="shared" si="69"/>
        <v>0</v>
      </c>
      <c r="AM759" s="1">
        <f t="shared" si="70"/>
        <v>-14850</v>
      </c>
      <c r="AN759" s="1">
        <f t="shared" si="71"/>
        <v>-50</v>
      </c>
      <c r="AO759" s="1">
        <f t="shared" si="66"/>
        <v>1</v>
      </c>
      <c r="AP759" s="1">
        <f t="shared" si="67"/>
        <v>0</v>
      </c>
      <c r="AQ759" s="1">
        <f>IF(IF(Y759&gt;AA759,VLOOKUP(A759,General!B:AT,11,FALSE),VLOOKUP(A759,General!B:AT,12,FALSE))=AI759,1,0)</f>
        <v>0</v>
      </c>
      <c r="AR759" s="1">
        <f>IF(VLOOKUP(A759,General!B:AT,11,FALSE)=E759,Y759-AA759,AA759-Y759)</f>
        <v>-14850</v>
      </c>
      <c r="AS759" s="1">
        <f>IF(IF(Z759&gt;AB759,VLOOKUP(A759,General!B:AT,11,FALSE),VLOOKUP(A759,General!B:AT,12,FALSE))=AI759,1,0)</f>
        <v>0</v>
      </c>
      <c r="AT759" s="1">
        <f>IF(VLOOKUP(A759,General!B:AT,11,FALSE)=E759,Z759-AB759,AB759-Z759)</f>
        <v>-50</v>
      </c>
    </row>
    <row r="760" spans="1:46" ht="15" customHeight="1" x14ac:dyDescent="0.2">
      <c r="A760" s="1" t="s">
        <v>352</v>
      </c>
      <c r="B760" s="1">
        <v>23</v>
      </c>
      <c r="C760" s="1">
        <v>346219</v>
      </c>
      <c r="D760" s="1">
        <v>251.1279296875</v>
      </c>
      <c r="E760" s="1" t="s">
        <v>67</v>
      </c>
      <c r="F760" s="1" t="s">
        <v>315</v>
      </c>
      <c r="G760" s="1" t="s">
        <v>316</v>
      </c>
      <c r="H760" s="1" t="s">
        <v>322</v>
      </c>
      <c r="K760" s="1">
        <v>8</v>
      </c>
      <c r="L760" s="1">
        <v>2</v>
      </c>
      <c r="M760" s="1">
        <v>3</v>
      </c>
      <c r="N760" s="1">
        <v>0</v>
      </c>
      <c r="O760" s="1">
        <v>0</v>
      </c>
      <c r="P760" s="1">
        <v>0</v>
      </c>
      <c r="Q760" s="1">
        <v>1</v>
      </c>
      <c r="R760" s="1">
        <v>0</v>
      </c>
      <c r="S760" s="1">
        <v>123.2</v>
      </c>
      <c r="T760" s="1">
        <v>1079</v>
      </c>
      <c r="U760" s="1">
        <v>130</v>
      </c>
      <c r="V760" s="1">
        <v>0</v>
      </c>
      <c r="W760" s="1">
        <v>0</v>
      </c>
      <c r="X760" s="1">
        <v>0</v>
      </c>
      <c r="Y760" s="1">
        <v>19500</v>
      </c>
      <c r="Z760" s="1">
        <v>30200</v>
      </c>
      <c r="AA760" s="1">
        <v>59650</v>
      </c>
      <c r="AB760" s="1">
        <v>25000</v>
      </c>
      <c r="AC760" s="1">
        <v>10</v>
      </c>
      <c r="AD760" s="1">
        <v>8</v>
      </c>
      <c r="AE760" s="1">
        <v>3</v>
      </c>
      <c r="AF760" s="1">
        <v>0</v>
      </c>
      <c r="AG760" s="1">
        <v>4</v>
      </c>
      <c r="AH760" s="1">
        <v>2</v>
      </c>
      <c r="AI760" s="30" t="str">
        <f>VLOOKUP(A760,General!B:AT,19,FALSE)</f>
        <v>Fnatic</v>
      </c>
      <c r="AJ760" s="1">
        <f>IF(VLOOKUP(A760,General!B:AT,11,FALSE)=E760,1,0)</f>
        <v>0</v>
      </c>
      <c r="AK760" s="1">
        <f t="shared" si="68"/>
        <v>0</v>
      </c>
      <c r="AL760" s="1">
        <f t="shared" si="69"/>
        <v>1</v>
      </c>
      <c r="AM760" s="1">
        <f t="shared" si="70"/>
        <v>-40150</v>
      </c>
      <c r="AN760" s="1">
        <f t="shared" si="71"/>
        <v>5200</v>
      </c>
      <c r="AO760" s="1">
        <f t="shared" si="66"/>
        <v>0</v>
      </c>
      <c r="AP760" s="1">
        <f t="shared" si="67"/>
        <v>1</v>
      </c>
      <c r="AQ760" s="1">
        <f>IF(IF(Y760&gt;AA760,VLOOKUP(A760,General!B:AT,11,FALSE),VLOOKUP(A760,General!B:AT,12,FALSE))=AI760,1,0)</f>
        <v>0</v>
      </c>
      <c r="AR760" s="1">
        <f>IF(VLOOKUP(A760,General!B:AT,11,FALSE)=E760,Y760-AA760,AA760-Y760)</f>
        <v>40150</v>
      </c>
      <c r="AS760" s="1">
        <f>IF(IF(Z760&gt;AB760,VLOOKUP(A760,General!B:AT,11,FALSE),VLOOKUP(A760,General!B:AT,12,FALSE))=AI760,1,0)</f>
        <v>1</v>
      </c>
      <c r="AT760" s="1">
        <f>IF(VLOOKUP(A760,General!B:AT,11,FALSE)=E760,Z760-AB760,AB760-Z760)</f>
        <v>-5200</v>
      </c>
    </row>
    <row r="761" spans="1:46" ht="15" customHeight="1" x14ac:dyDescent="0.2">
      <c r="A761" s="1" t="s">
        <v>352</v>
      </c>
      <c r="B761" s="1">
        <v>24</v>
      </c>
      <c r="C761" s="1">
        <v>378351</v>
      </c>
      <c r="D761" s="1">
        <v>97.528076171875</v>
      </c>
      <c r="E761" s="1" t="s">
        <v>91</v>
      </c>
      <c r="F761" s="1" t="s">
        <v>319</v>
      </c>
      <c r="G761" s="1" t="s">
        <v>324</v>
      </c>
      <c r="H761" s="1" t="s">
        <v>322</v>
      </c>
      <c r="K761" s="1">
        <v>3</v>
      </c>
      <c r="L761" s="1">
        <v>3</v>
      </c>
      <c r="M761" s="1">
        <v>0</v>
      </c>
      <c r="N761" s="1">
        <v>0</v>
      </c>
      <c r="O761" s="1">
        <v>0</v>
      </c>
      <c r="P761" s="1">
        <v>0</v>
      </c>
      <c r="Q761" s="1">
        <v>1</v>
      </c>
      <c r="R761" s="1">
        <v>0</v>
      </c>
      <c r="S761" s="1">
        <v>62.4</v>
      </c>
      <c r="T761" s="1">
        <v>550</v>
      </c>
      <c r="U761" s="1">
        <v>72</v>
      </c>
      <c r="V761" s="1">
        <v>1</v>
      </c>
      <c r="W761" s="1">
        <v>1</v>
      </c>
      <c r="X761" s="1">
        <v>0</v>
      </c>
      <c r="Y761" s="1">
        <v>20350</v>
      </c>
      <c r="Z761" s="1">
        <v>26650</v>
      </c>
      <c r="AA761" s="1">
        <v>42150</v>
      </c>
      <c r="AB761" s="1">
        <v>23050</v>
      </c>
      <c r="AC761" s="1">
        <v>12</v>
      </c>
      <c r="AD761" s="1">
        <v>7</v>
      </c>
      <c r="AE761" s="1">
        <v>5</v>
      </c>
      <c r="AF761" s="1">
        <v>0</v>
      </c>
      <c r="AG761" s="1">
        <v>2</v>
      </c>
      <c r="AH761" s="1">
        <v>0</v>
      </c>
      <c r="AI761" s="30" t="str">
        <f>VLOOKUP(A761,General!B:AT,19,FALSE)</f>
        <v>Fnatic</v>
      </c>
      <c r="AJ761" s="1">
        <f>IF(VLOOKUP(A761,General!B:AT,11,FALSE)=E761,1,0)</f>
        <v>1</v>
      </c>
      <c r="AK761" s="1">
        <f t="shared" si="68"/>
        <v>0</v>
      </c>
      <c r="AL761" s="1">
        <f t="shared" si="69"/>
        <v>1</v>
      </c>
      <c r="AM761" s="1">
        <f t="shared" si="70"/>
        <v>-21800</v>
      </c>
      <c r="AN761" s="1">
        <f t="shared" si="71"/>
        <v>3600</v>
      </c>
      <c r="AO761" s="1">
        <f t="shared" si="66"/>
        <v>1</v>
      </c>
      <c r="AP761" s="1">
        <f t="shared" si="67"/>
        <v>0</v>
      </c>
      <c r="AQ761" s="1">
        <f>IF(IF(Y761&gt;AA761,VLOOKUP(A761,General!B:AT,11,FALSE),VLOOKUP(A761,General!B:AT,12,FALSE))=AI761,1,0)</f>
        <v>0</v>
      </c>
      <c r="AR761" s="1">
        <f>IF(VLOOKUP(A761,General!B:AT,11,FALSE)=E761,Y761-AA761,AA761-Y761)</f>
        <v>-21800</v>
      </c>
      <c r="AS761" s="1">
        <f>IF(IF(Z761&gt;AB761,VLOOKUP(A761,General!B:AT,11,FALSE),VLOOKUP(A761,General!B:AT,12,FALSE))=AI761,1,0)</f>
        <v>1</v>
      </c>
      <c r="AT761" s="1">
        <f>IF(VLOOKUP(A761,General!B:AT,11,FALSE)=E761,Z761-AB761,AB761-Z761)</f>
        <v>3600</v>
      </c>
    </row>
    <row r="762" spans="1:46" ht="15" customHeight="1" x14ac:dyDescent="0.2">
      <c r="A762" s="1" t="s">
        <v>352</v>
      </c>
      <c r="B762" s="1">
        <v>25</v>
      </c>
      <c r="C762" s="1">
        <v>390840</v>
      </c>
      <c r="D762" s="1">
        <v>279.774169921875</v>
      </c>
      <c r="E762" s="1" t="s">
        <v>67</v>
      </c>
      <c r="F762" s="1" t="s">
        <v>315</v>
      </c>
      <c r="G762" s="1" t="s">
        <v>316</v>
      </c>
      <c r="H762" s="1" t="s">
        <v>322</v>
      </c>
      <c r="K762" s="1">
        <v>9</v>
      </c>
      <c r="L762" s="1">
        <v>2</v>
      </c>
      <c r="M762" s="1">
        <v>1</v>
      </c>
      <c r="N762" s="1">
        <v>0</v>
      </c>
      <c r="O762" s="1">
        <v>0</v>
      </c>
      <c r="P762" s="1">
        <v>1</v>
      </c>
      <c r="Q762" s="1">
        <v>2</v>
      </c>
      <c r="R762" s="1">
        <v>0</v>
      </c>
      <c r="S762" s="1">
        <v>127.6</v>
      </c>
      <c r="T762" s="1">
        <v>1112</v>
      </c>
      <c r="U762" s="1">
        <v>164</v>
      </c>
      <c r="V762" s="1">
        <v>0</v>
      </c>
      <c r="W762" s="1">
        <v>0</v>
      </c>
      <c r="X762" s="1">
        <v>0</v>
      </c>
      <c r="Y762" s="1">
        <v>9950</v>
      </c>
      <c r="Z762" s="1">
        <v>27150</v>
      </c>
      <c r="AA762" s="1">
        <v>34900</v>
      </c>
      <c r="AB762" s="1">
        <v>25150</v>
      </c>
      <c r="AC762" s="1">
        <v>8</v>
      </c>
      <c r="AD762" s="1">
        <v>8</v>
      </c>
      <c r="AE762" s="1">
        <v>5</v>
      </c>
      <c r="AF762" s="1">
        <v>0</v>
      </c>
      <c r="AG762" s="1">
        <v>0</v>
      </c>
      <c r="AH762" s="1">
        <v>1</v>
      </c>
      <c r="AI762" s="30" t="str">
        <f>VLOOKUP(A762,General!B:AT,19,FALSE)</f>
        <v>Fnatic</v>
      </c>
      <c r="AJ762" s="1">
        <f>IF(VLOOKUP(A762,General!B:AT,11,FALSE)=E762,1,0)</f>
        <v>0</v>
      </c>
      <c r="AK762" s="1">
        <f t="shared" si="68"/>
        <v>0</v>
      </c>
      <c r="AL762" s="1">
        <f t="shared" si="69"/>
        <v>1</v>
      </c>
      <c r="AM762" s="1">
        <f t="shared" si="70"/>
        <v>-24950</v>
      </c>
      <c r="AN762" s="1">
        <f t="shared" si="71"/>
        <v>2000</v>
      </c>
      <c r="AO762" s="1">
        <f t="shared" si="66"/>
        <v>0</v>
      </c>
      <c r="AP762" s="1">
        <f t="shared" si="67"/>
        <v>1</v>
      </c>
      <c r="AQ762" s="1">
        <f>IF(IF(Y762&gt;AA762,VLOOKUP(A762,General!B:AT,11,FALSE),VLOOKUP(A762,General!B:AT,12,FALSE))=AI762,1,0)</f>
        <v>0</v>
      </c>
      <c r="AR762" s="1">
        <f>IF(VLOOKUP(A762,General!B:AT,11,FALSE)=E762,Y762-AA762,AA762-Y762)</f>
        <v>24950</v>
      </c>
      <c r="AS762" s="1">
        <f>IF(IF(Z762&gt;AB762,VLOOKUP(A762,General!B:AT,11,FALSE),VLOOKUP(A762,General!B:AT,12,FALSE))=AI762,1,0)</f>
        <v>1</v>
      </c>
      <c r="AT762" s="1">
        <f>IF(VLOOKUP(A762,General!B:AT,11,FALSE)=E762,Z762-AB762,AB762-Z762)</f>
        <v>-2000</v>
      </c>
    </row>
    <row r="763" spans="1:46" ht="15" customHeight="1" x14ac:dyDescent="0.2">
      <c r="A763" s="1" t="s">
        <v>352</v>
      </c>
      <c r="B763" s="1">
        <v>26</v>
      </c>
      <c r="C763" s="1">
        <v>426634</v>
      </c>
      <c r="D763" s="1">
        <v>174.51171875</v>
      </c>
      <c r="E763" s="1" t="s">
        <v>91</v>
      </c>
      <c r="F763" s="1" t="s">
        <v>319</v>
      </c>
      <c r="G763" s="1" t="s">
        <v>324</v>
      </c>
      <c r="H763" s="1" t="s">
        <v>322</v>
      </c>
      <c r="K763" s="1">
        <v>7</v>
      </c>
      <c r="L763" s="1">
        <v>2</v>
      </c>
      <c r="M763" s="1">
        <v>1</v>
      </c>
      <c r="N763" s="1">
        <v>1</v>
      </c>
      <c r="O763" s="1">
        <v>0</v>
      </c>
      <c r="P763" s="1">
        <v>0</v>
      </c>
      <c r="Q763" s="1">
        <v>1</v>
      </c>
      <c r="R763" s="1">
        <v>0</v>
      </c>
      <c r="S763" s="1">
        <v>97.7</v>
      </c>
      <c r="T763" s="1">
        <v>882</v>
      </c>
      <c r="U763" s="1">
        <v>95</v>
      </c>
      <c r="V763" s="1">
        <v>1</v>
      </c>
      <c r="W763" s="1">
        <v>1</v>
      </c>
      <c r="X763" s="1">
        <v>0</v>
      </c>
      <c r="Y763" s="1">
        <v>18750</v>
      </c>
      <c r="Z763" s="1">
        <v>22100</v>
      </c>
      <c r="AA763" s="1">
        <v>33700</v>
      </c>
      <c r="AB763" s="1">
        <v>22800</v>
      </c>
      <c r="AC763" s="1">
        <v>13</v>
      </c>
      <c r="AD763" s="1">
        <v>7</v>
      </c>
      <c r="AE763" s="1">
        <v>6</v>
      </c>
      <c r="AF763" s="1">
        <v>0</v>
      </c>
      <c r="AG763" s="1">
        <v>2</v>
      </c>
      <c r="AH763" s="1">
        <v>0</v>
      </c>
      <c r="AI763" s="30" t="str">
        <f>VLOOKUP(A763,General!B:AT,19,FALSE)</f>
        <v>Fnatic</v>
      </c>
      <c r="AJ763" s="1">
        <f>IF(VLOOKUP(A763,General!B:AT,11,FALSE)=E763,1,0)</f>
        <v>1</v>
      </c>
      <c r="AK763" s="1">
        <f t="shared" si="68"/>
        <v>0</v>
      </c>
      <c r="AL763" s="1">
        <f t="shared" si="69"/>
        <v>0</v>
      </c>
      <c r="AM763" s="1">
        <f t="shared" si="70"/>
        <v>-14950</v>
      </c>
      <c r="AN763" s="1">
        <f t="shared" si="71"/>
        <v>-700</v>
      </c>
      <c r="AO763" s="1">
        <f t="shared" si="66"/>
        <v>1</v>
      </c>
      <c r="AP763" s="1">
        <f t="shared" si="67"/>
        <v>0</v>
      </c>
      <c r="AQ763" s="1">
        <f>IF(IF(Y763&gt;AA763,VLOOKUP(A763,General!B:AT,11,FALSE),VLOOKUP(A763,General!B:AT,12,FALSE))=AI763,1,0)</f>
        <v>0</v>
      </c>
      <c r="AR763" s="1">
        <f>IF(VLOOKUP(A763,General!B:AT,11,FALSE)=E763,Y763-AA763,AA763-Y763)</f>
        <v>-14950</v>
      </c>
      <c r="AS763" s="1">
        <f>IF(IF(Z763&gt;AB763,VLOOKUP(A763,General!B:AT,11,FALSE),VLOOKUP(A763,General!B:AT,12,FALSE))=AI763,1,0)</f>
        <v>0</v>
      </c>
      <c r="AT763" s="1">
        <f>IF(VLOOKUP(A763,General!B:AT,11,FALSE)=E763,Z763-AB763,AB763-Z763)</f>
        <v>-700</v>
      </c>
    </row>
    <row r="764" spans="1:46" ht="15" customHeight="1" x14ac:dyDescent="0.2">
      <c r="A764" s="1" t="s">
        <v>352</v>
      </c>
      <c r="B764" s="1">
        <v>27</v>
      </c>
      <c r="C764" s="1">
        <v>448969</v>
      </c>
      <c r="D764" s="1">
        <v>140.98583984375</v>
      </c>
      <c r="E764" s="1" t="s">
        <v>91</v>
      </c>
      <c r="F764" s="1" t="s">
        <v>319</v>
      </c>
      <c r="G764" s="1" t="s">
        <v>324</v>
      </c>
      <c r="H764" s="1" t="s">
        <v>322</v>
      </c>
      <c r="K764" s="1">
        <v>6</v>
      </c>
      <c r="L764" s="1">
        <v>4</v>
      </c>
      <c r="M764" s="1">
        <v>1</v>
      </c>
      <c r="N764" s="1">
        <v>0</v>
      </c>
      <c r="O764" s="1">
        <v>0</v>
      </c>
      <c r="P764" s="1">
        <v>0</v>
      </c>
      <c r="Q764" s="1">
        <v>3</v>
      </c>
      <c r="R764" s="1">
        <v>0</v>
      </c>
      <c r="S764" s="1">
        <v>112</v>
      </c>
      <c r="T764" s="1">
        <v>975</v>
      </c>
      <c r="U764" s="1">
        <v>85</v>
      </c>
      <c r="V764" s="1">
        <v>1</v>
      </c>
      <c r="W764" s="1">
        <v>1</v>
      </c>
      <c r="X764" s="1">
        <v>0</v>
      </c>
      <c r="Y764" s="1">
        <v>10250</v>
      </c>
      <c r="Z764" s="1">
        <v>24950</v>
      </c>
      <c r="AA764" s="1">
        <v>26550</v>
      </c>
      <c r="AB764" s="1">
        <v>18050</v>
      </c>
      <c r="AC764" s="1">
        <v>6</v>
      </c>
      <c r="AD764" s="1">
        <v>6</v>
      </c>
      <c r="AE764" s="1">
        <v>5</v>
      </c>
      <c r="AF764" s="1">
        <v>0</v>
      </c>
      <c r="AG764" s="1">
        <v>0</v>
      </c>
      <c r="AH764" s="1">
        <v>2</v>
      </c>
      <c r="AI764" s="30" t="str">
        <f>VLOOKUP(A764,General!B:AT,19,FALSE)</f>
        <v>Fnatic</v>
      </c>
      <c r="AJ764" s="1">
        <f>IF(VLOOKUP(A764,General!B:AT,11,FALSE)=E764,1,0)</f>
        <v>1</v>
      </c>
      <c r="AK764" s="1">
        <f t="shared" si="68"/>
        <v>0</v>
      </c>
      <c r="AL764" s="1">
        <f t="shared" si="69"/>
        <v>1</v>
      </c>
      <c r="AM764" s="1">
        <f t="shared" si="70"/>
        <v>-16300</v>
      </c>
      <c r="AN764" s="1">
        <f t="shared" si="71"/>
        <v>6900</v>
      </c>
      <c r="AO764" s="1">
        <f t="shared" si="66"/>
        <v>1</v>
      </c>
      <c r="AP764" s="1">
        <f t="shared" si="67"/>
        <v>0</v>
      </c>
      <c r="AQ764" s="1">
        <f>IF(IF(Y764&gt;AA764,VLOOKUP(A764,General!B:AT,11,FALSE),VLOOKUP(A764,General!B:AT,12,FALSE))=AI764,1,0)</f>
        <v>0</v>
      </c>
      <c r="AR764" s="1">
        <f>IF(VLOOKUP(A764,General!B:AT,11,FALSE)=E764,Y764-AA764,AA764-Y764)</f>
        <v>-16300</v>
      </c>
      <c r="AS764" s="1">
        <f>IF(IF(Z764&gt;AB764,VLOOKUP(A764,General!B:AT,11,FALSE),VLOOKUP(A764,General!B:AT,12,FALSE))=AI764,1,0)</f>
        <v>1</v>
      </c>
      <c r="AT764" s="1">
        <f>IF(VLOOKUP(A764,General!B:AT,11,FALSE)=E764,Z764-AB764,AB764-Z764)</f>
        <v>6900</v>
      </c>
    </row>
    <row r="765" spans="1:46" ht="15" customHeight="1" x14ac:dyDescent="0.2">
      <c r="A765" s="1" t="s">
        <v>352</v>
      </c>
      <c r="B765" s="1">
        <v>28</v>
      </c>
      <c r="C765" s="1">
        <v>467017</v>
      </c>
      <c r="D765" s="1">
        <v>160.982666015625</v>
      </c>
      <c r="E765" s="1" t="s">
        <v>91</v>
      </c>
      <c r="F765" s="1" t="s">
        <v>319</v>
      </c>
      <c r="G765" s="1" t="s">
        <v>324</v>
      </c>
      <c r="H765" s="1" t="s">
        <v>320</v>
      </c>
      <c r="I765" s="1" t="s">
        <v>319</v>
      </c>
      <c r="J765" s="1" t="s">
        <v>91</v>
      </c>
      <c r="K765" s="1">
        <v>2</v>
      </c>
      <c r="L765" s="1">
        <v>2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63.7</v>
      </c>
      <c r="T765" s="1">
        <v>475</v>
      </c>
      <c r="U765" s="1">
        <v>70</v>
      </c>
      <c r="V765" s="1">
        <v>1</v>
      </c>
      <c r="W765" s="1">
        <v>1</v>
      </c>
      <c r="X765" s="1">
        <v>0</v>
      </c>
      <c r="Y765" s="1">
        <v>10050</v>
      </c>
      <c r="Z765" s="1">
        <v>24350</v>
      </c>
      <c r="AA765" s="1">
        <v>25300</v>
      </c>
      <c r="AB765" s="1">
        <v>7850</v>
      </c>
      <c r="AC765" s="1">
        <v>9</v>
      </c>
      <c r="AD765" s="1">
        <v>5</v>
      </c>
      <c r="AE765" s="1">
        <v>5</v>
      </c>
      <c r="AF765" s="1">
        <v>0</v>
      </c>
      <c r="AG765" s="1">
        <v>3</v>
      </c>
      <c r="AH765" s="1">
        <v>0</v>
      </c>
      <c r="AI765" s="30" t="str">
        <f>VLOOKUP(A765,General!B:AT,19,FALSE)</f>
        <v>Fnatic</v>
      </c>
      <c r="AJ765" s="1">
        <f>IF(VLOOKUP(A765,General!B:AT,11,FALSE)=E765,1,0)</f>
        <v>1</v>
      </c>
      <c r="AK765" s="1">
        <f t="shared" si="68"/>
        <v>0</v>
      </c>
      <c r="AL765" s="1">
        <f t="shared" si="69"/>
        <v>1</v>
      </c>
      <c r="AM765" s="1">
        <f t="shared" si="70"/>
        <v>-15250</v>
      </c>
      <c r="AN765" s="1">
        <f t="shared" si="71"/>
        <v>16500</v>
      </c>
      <c r="AO765" s="1">
        <f t="shared" si="66"/>
        <v>1</v>
      </c>
      <c r="AP765" s="1">
        <f t="shared" si="67"/>
        <v>0</v>
      </c>
      <c r="AQ765" s="1">
        <f>IF(IF(Y765&gt;AA765,VLOOKUP(A765,General!B:AT,11,FALSE),VLOOKUP(A765,General!B:AT,12,FALSE))=AI765,1,0)</f>
        <v>0</v>
      </c>
      <c r="AR765" s="1">
        <f>IF(VLOOKUP(A765,General!B:AT,11,FALSE)=E765,Y765-AA765,AA765-Y765)</f>
        <v>-15250</v>
      </c>
      <c r="AS765" s="1">
        <f>IF(IF(Z765&gt;AB765,VLOOKUP(A765,General!B:AT,11,FALSE),VLOOKUP(A765,General!B:AT,12,FALSE))=AI765,1,0)</f>
        <v>1</v>
      </c>
      <c r="AT765" s="1">
        <f>IF(VLOOKUP(A765,General!B:AT,11,FALSE)=E765,Z765-AB765,AB765-Z765)</f>
        <v>16500</v>
      </c>
    </row>
    <row r="766" spans="1:46" ht="15" customHeight="1" x14ac:dyDescent="0.2">
      <c r="A766" s="1" t="s">
        <v>352</v>
      </c>
      <c r="B766" s="1">
        <v>29</v>
      </c>
      <c r="C766" s="1">
        <v>487618</v>
      </c>
      <c r="D766" s="1">
        <v>115.00634765625</v>
      </c>
      <c r="E766" s="1" t="s">
        <v>67</v>
      </c>
      <c r="F766" s="1" t="s">
        <v>315</v>
      </c>
      <c r="G766" s="1" t="s">
        <v>316</v>
      </c>
      <c r="H766" s="1" t="s">
        <v>322</v>
      </c>
      <c r="K766" s="1">
        <v>5</v>
      </c>
      <c r="L766" s="1">
        <v>1</v>
      </c>
      <c r="M766" s="1">
        <v>2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72</v>
      </c>
      <c r="T766" s="1">
        <v>676</v>
      </c>
      <c r="U766" s="1">
        <v>44</v>
      </c>
      <c r="V766" s="1">
        <v>0</v>
      </c>
      <c r="W766" s="1">
        <v>0</v>
      </c>
      <c r="X766" s="1">
        <v>0</v>
      </c>
      <c r="Y766" s="1">
        <v>21150</v>
      </c>
      <c r="Z766" s="1">
        <v>27050</v>
      </c>
      <c r="AA766" s="1">
        <v>31100</v>
      </c>
      <c r="AB766" s="1">
        <v>29600</v>
      </c>
      <c r="AC766" s="1">
        <v>9</v>
      </c>
      <c r="AD766" s="1">
        <v>8</v>
      </c>
      <c r="AE766" s="1">
        <v>6</v>
      </c>
      <c r="AF766" s="1">
        <v>0</v>
      </c>
      <c r="AG766" s="1">
        <v>1</v>
      </c>
      <c r="AH766" s="1">
        <v>1</v>
      </c>
      <c r="AI766" s="30" t="str">
        <f>VLOOKUP(A766,General!B:AT,19,FALSE)</f>
        <v>Fnatic</v>
      </c>
      <c r="AJ766" s="1">
        <f>IF(VLOOKUP(A766,General!B:AT,11,FALSE)=E766,1,0)</f>
        <v>0</v>
      </c>
      <c r="AK766" s="1">
        <f t="shared" si="68"/>
        <v>0</v>
      </c>
      <c r="AL766" s="1">
        <f t="shared" si="69"/>
        <v>0</v>
      </c>
      <c r="AM766" s="1">
        <f t="shared" si="70"/>
        <v>-9950</v>
      </c>
      <c r="AN766" s="1">
        <f t="shared" si="71"/>
        <v>-2550</v>
      </c>
      <c r="AO766" s="1">
        <f t="shared" si="66"/>
        <v>0</v>
      </c>
      <c r="AP766" s="1">
        <f t="shared" si="67"/>
        <v>1</v>
      </c>
      <c r="AQ766" s="1">
        <f>IF(IF(Y766&gt;AA766,VLOOKUP(A766,General!B:AT,11,FALSE),VLOOKUP(A766,General!B:AT,12,FALSE))=AI766,1,0)</f>
        <v>0</v>
      </c>
      <c r="AR766" s="1">
        <f>IF(VLOOKUP(A766,General!B:AT,11,FALSE)=E766,Y766-AA766,AA766-Y766)</f>
        <v>9950</v>
      </c>
      <c r="AS766" s="1">
        <f>IF(IF(Z766&gt;AB766,VLOOKUP(A766,General!B:AT,11,FALSE),VLOOKUP(A766,General!B:AT,12,FALSE))=AI766,1,0)</f>
        <v>0</v>
      </c>
      <c r="AT766" s="1">
        <f>IF(VLOOKUP(A766,General!B:AT,11,FALSE)=E766,Z766-AB766,AB766-Z766)</f>
        <v>2550</v>
      </c>
    </row>
    <row r="767" spans="1:46" ht="15" customHeight="1" x14ac:dyDescent="0.2">
      <c r="A767" s="1" t="s">
        <v>352</v>
      </c>
      <c r="B767" s="1">
        <v>30</v>
      </c>
      <c r="C767" s="1">
        <v>502337</v>
      </c>
      <c r="D767" s="1">
        <v>209.953857421875</v>
      </c>
      <c r="E767" s="1" t="s">
        <v>67</v>
      </c>
      <c r="F767" s="1" t="s">
        <v>315</v>
      </c>
      <c r="G767" s="1" t="s">
        <v>316</v>
      </c>
      <c r="H767" s="1" t="s">
        <v>322</v>
      </c>
      <c r="K767" s="1">
        <v>6</v>
      </c>
      <c r="L767" s="1">
        <v>3</v>
      </c>
      <c r="M767" s="1">
        <v>0</v>
      </c>
      <c r="N767" s="1">
        <v>1</v>
      </c>
      <c r="O767" s="1">
        <v>0</v>
      </c>
      <c r="P767" s="1">
        <v>0</v>
      </c>
      <c r="Q767" s="1">
        <v>1</v>
      </c>
      <c r="R767" s="1">
        <v>0</v>
      </c>
      <c r="S767" s="1">
        <v>93.1</v>
      </c>
      <c r="T767" s="1">
        <v>844</v>
      </c>
      <c r="U767" s="1">
        <v>87</v>
      </c>
      <c r="V767" s="1">
        <v>0</v>
      </c>
      <c r="W767" s="1">
        <v>0</v>
      </c>
      <c r="X767" s="1">
        <v>0</v>
      </c>
      <c r="Y767" s="1">
        <v>19800</v>
      </c>
      <c r="Z767" s="1">
        <v>24400</v>
      </c>
      <c r="AA767" s="1">
        <v>26850</v>
      </c>
      <c r="AB767" s="1">
        <v>34250</v>
      </c>
      <c r="AC767" s="1">
        <v>6</v>
      </c>
      <c r="AD767" s="1">
        <v>5</v>
      </c>
      <c r="AE767" s="1">
        <v>6</v>
      </c>
      <c r="AF767" s="1">
        <v>0</v>
      </c>
      <c r="AG767" s="1">
        <v>1</v>
      </c>
      <c r="AH767" s="1">
        <v>3</v>
      </c>
      <c r="AI767" s="30" t="str">
        <f>VLOOKUP(A767,General!B:AT,19,FALSE)</f>
        <v>Fnatic</v>
      </c>
      <c r="AJ767" s="1">
        <f>IF(VLOOKUP(A767,General!B:AT,11,FALSE)=E767,1,0)</f>
        <v>0</v>
      </c>
      <c r="AK767" s="1">
        <f t="shared" si="68"/>
        <v>0</v>
      </c>
      <c r="AL767" s="1">
        <f t="shared" si="69"/>
        <v>0</v>
      </c>
      <c r="AM767" s="1">
        <f t="shared" si="70"/>
        <v>-7050</v>
      </c>
      <c r="AN767" s="1">
        <f t="shared" si="71"/>
        <v>-9850</v>
      </c>
      <c r="AO767" s="1">
        <f t="shared" si="66"/>
        <v>0</v>
      </c>
      <c r="AP767" s="1">
        <f t="shared" si="67"/>
        <v>1</v>
      </c>
      <c r="AQ767" s="1">
        <f>IF(IF(Y767&gt;AA767,VLOOKUP(A767,General!B:AT,11,FALSE),VLOOKUP(A767,General!B:AT,12,FALSE))=AI767,1,0)</f>
        <v>0</v>
      </c>
      <c r="AR767" s="1">
        <f>IF(VLOOKUP(A767,General!B:AT,11,FALSE)=E767,Y767-AA767,AA767-Y767)</f>
        <v>7050</v>
      </c>
      <c r="AS767" s="1">
        <f>IF(IF(Z767&gt;AB767,VLOOKUP(A767,General!B:AT,11,FALSE),VLOOKUP(A767,General!B:AT,12,FALSE))=AI767,1,0)</f>
        <v>0</v>
      </c>
      <c r="AT767" s="1">
        <f>IF(VLOOKUP(A767,General!B:AT,11,FALSE)=E767,Z767-AB767,AB767-Z767)</f>
        <v>9850</v>
      </c>
    </row>
    <row r="768" spans="1:46" ht="15" customHeight="1" x14ac:dyDescent="0.2">
      <c r="A768" s="1" t="s">
        <v>352</v>
      </c>
      <c r="B768" s="1">
        <v>31</v>
      </c>
      <c r="C768" s="1">
        <v>529202</v>
      </c>
      <c r="D768" s="1">
        <v>95.8076171875</v>
      </c>
      <c r="E768" s="1" t="s">
        <v>67</v>
      </c>
      <c r="F768" s="1" t="s">
        <v>315</v>
      </c>
      <c r="G768" s="1" t="s">
        <v>316</v>
      </c>
      <c r="H768" s="1" t="s">
        <v>322</v>
      </c>
      <c r="K768" s="1">
        <v>6</v>
      </c>
      <c r="L768" s="1">
        <v>3</v>
      </c>
      <c r="M768" s="1">
        <v>0</v>
      </c>
      <c r="N768" s="1">
        <v>1</v>
      </c>
      <c r="O768" s="1">
        <v>0</v>
      </c>
      <c r="P768" s="1">
        <v>0</v>
      </c>
      <c r="Q768" s="1">
        <v>1</v>
      </c>
      <c r="R768" s="1">
        <v>0</v>
      </c>
      <c r="S768" s="1">
        <v>100.7</v>
      </c>
      <c r="T768" s="1">
        <v>878</v>
      </c>
      <c r="U768" s="1">
        <v>129</v>
      </c>
      <c r="V768" s="1">
        <v>0</v>
      </c>
      <c r="W768" s="1">
        <v>0</v>
      </c>
      <c r="X768" s="1">
        <v>0</v>
      </c>
      <c r="Y768" s="1">
        <v>26400</v>
      </c>
      <c r="Z768" s="1">
        <v>24200</v>
      </c>
      <c r="AA768" s="1">
        <v>12850</v>
      </c>
      <c r="AB768" s="1">
        <v>30850</v>
      </c>
      <c r="AC768" s="1">
        <v>9</v>
      </c>
      <c r="AD768" s="1">
        <v>6</v>
      </c>
      <c r="AE768" s="1">
        <v>3</v>
      </c>
      <c r="AF768" s="1">
        <v>0</v>
      </c>
      <c r="AG768" s="1">
        <v>0</v>
      </c>
      <c r="AH768" s="1">
        <v>2</v>
      </c>
      <c r="AI768" s="30" t="str">
        <f>VLOOKUP(A768,General!B:AT,19,FALSE)</f>
        <v>Fnatic</v>
      </c>
      <c r="AJ768" s="1">
        <f>IF(VLOOKUP(A768,General!B:AT,11,FALSE)=E768,1,0)</f>
        <v>0</v>
      </c>
      <c r="AK768" s="1">
        <f t="shared" si="68"/>
        <v>1</v>
      </c>
      <c r="AL768" s="1">
        <f t="shared" si="69"/>
        <v>0</v>
      </c>
      <c r="AM768" s="1">
        <f t="shared" si="70"/>
        <v>13550</v>
      </c>
      <c r="AN768" s="1">
        <f t="shared" si="71"/>
        <v>-6650</v>
      </c>
      <c r="AO768" s="1">
        <f t="shared" si="66"/>
        <v>0</v>
      </c>
      <c r="AP768" s="1">
        <f t="shared" si="67"/>
        <v>1</v>
      </c>
      <c r="AQ768" s="1">
        <f>IF(IF(Y768&gt;AA768,VLOOKUP(A768,General!B:AT,11,FALSE),VLOOKUP(A768,General!B:AT,12,FALSE))=AI768,1,0)</f>
        <v>1</v>
      </c>
      <c r="AR768" s="1">
        <f>IF(VLOOKUP(A768,General!B:AT,11,FALSE)=E768,Y768-AA768,AA768-Y768)</f>
        <v>-13550</v>
      </c>
      <c r="AS768" s="1">
        <f>IF(IF(Z768&gt;AB768,VLOOKUP(A768,General!B:AT,11,FALSE),VLOOKUP(A768,General!B:AT,12,FALSE))=AI768,1,0)</f>
        <v>0</v>
      </c>
      <c r="AT768" s="1">
        <f>IF(VLOOKUP(A768,General!B:AT,11,FALSE)=E768,Z768-AB768,AB768-Z768)</f>
        <v>6650</v>
      </c>
    </row>
    <row r="769" spans="1:46" ht="15" customHeight="1" x14ac:dyDescent="0.2">
      <c r="A769" s="1" t="s">
        <v>352</v>
      </c>
      <c r="B769" s="1">
        <v>32</v>
      </c>
      <c r="C769" s="1">
        <v>541473</v>
      </c>
      <c r="D769" s="1">
        <v>131.1943359375</v>
      </c>
      <c r="E769" s="1" t="s">
        <v>91</v>
      </c>
      <c r="F769" s="1" t="s">
        <v>319</v>
      </c>
      <c r="G769" s="1" t="s">
        <v>324</v>
      </c>
      <c r="H769" s="1" t="s">
        <v>322</v>
      </c>
      <c r="K769" s="1">
        <v>8</v>
      </c>
      <c r="L769" s="1">
        <v>4</v>
      </c>
      <c r="M769" s="1">
        <v>2</v>
      </c>
      <c r="N769" s="1">
        <v>0</v>
      </c>
      <c r="O769" s="1">
        <v>0</v>
      </c>
      <c r="P769" s="1">
        <v>0</v>
      </c>
      <c r="Q769" s="1">
        <v>2</v>
      </c>
      <c r="R769" s="1">
        <v>0</v>
      </c>
      <c r="S769" s="1">
        <v>133.1</v>
      </c>
      <c r="T769" s="1">
        <v>1138</v>
      </c>
      <c r="U769" s="1">
        <v>99</v>
      </c>
      <c r="V769" s="1">
        <v>1</v>
      </c>
      <c r="W769" s="1">
        <v>1</v>
      </c>
      <c r="X769" s="1">
        <v>0</v>
      </c>
      <c r="Y769" s="1">
        <v>37500</v>
      </c>
      <c r="Z769" s="1">
        <v>26050</v>
      </c>
      <c r="AA769" s="1">
        <v>34100</v>
      </c>
      <c r="AB769" s="1">
        <v>32650</v>
      </c>
      <c r="AC769" s="1">
        <v>14</v>
      </c>
      <c r="AD769" s="1">
        <v>9</v>
      </c>
      <c r="AE769" s="1">
        <v>7</v>
      </c>
      <c r="AF769" s="1">
        <v>0</v>
      </c>
      <c r="AG769" s="1">
        <v>1</v>
      </c>
      <c r="AH769" s="1">
        <v>4</v>
      </c>
      <c r="AI769" s="30" t="str">
        <f>VLOOKUP(A769,General!B:AT,19,FALSE)</f>
        <v>Fnatic</v>
      </c>
      <c r="AJ769" s="1">
        <f>IF(VLOOKUP(A769,General!B:AT,11,FALSE)=E769,1,0)</f>
        <v>1</v>
      </c>
      <c r="AK769" s="1">
        <f t="shared" si="68"/>
        <v>1</v>
      </c>
      <c r="AL769" s="1">
        <f t="shared" si="69"/>
        <v>0</v>
      </c>
      <c r="AM769" s="1">
        <f t="shared" si="70"/>
        <v>3400</v>
      </c>
      <c r="AN769" s="1">
        <f t="shared" si="71"/>
        <v>-6600</v>
      </c>
      <c r="AO769" s="1">
        <f t="shared" si="66"/>
        <v>1</v>
      </c>
      <c r="AP769" s="1">
        <f t="shared" si="67"/>
        <v>0</v>
      </c>
      <c r="AQ769" s="1">
        <f>IF(IF(Y769&gt;AA769,VLOOKUP(A769,General!B:AT,11,FALSE),VLOOKUP(A769,General!B:AT,12,FALSE))=AI769,1,0)</f>
        <v>1</v>
      </c>
      <c r="AR769" s="1">
        <f>IF(VLOOKUP(A769,General!B:AT,11,FALSE)=E769,Y769-AA769,AA769-Y769)</f>
        <v>3400</v>
      </c>
      <c r="AS769" s="1">
        <f>IF(IF(Z769&gt;AB769,VLOOKUP(A769,General!B:AT,11,FALSE),VLOOKUP(A769,General!B:AT,12,FALSE))=AI769,1,0)</f>
        <v>0</v>
      </c>
      <c r="AT769" s="1">
        <f>IF(VLOOKUP(A769,General!B:AT,11,FALSE)=E769,Z769-AB769,AB769-Z769)</f>
        <v>-6600</v>
      </c>
    </row>
    <row r="770" spans="1:46" ht="15" customHeight="1" x14ac:dyDescent="0.2">
      <c r="A770" s="1" t="s">
        <v>352</v>
      </c>
      <c r="B770" s="1">
        <v>33</v>
      </c>
      <c r="C770" s="1">
        <v>558269</v>
      </c>
      <c r="D770" s="1">
        <v>249.39990234375</v>
      </c>
      <c r="E770" s="1" t="s">
        <v>67</v>
      </c>
      <c r="F770" s="1" t="s">
        <v>315</v>
      </c>
      <c r="G770" s="1" t="s">
        <v>316</v>
      </c>
      <c r="H770" s="1" t="s">
        <v>322</v>
      </c>
      <c r="K770" s="1">
        <v>9</v>
      </c>
      <c r="L770" s="1">
        <v>3</v>
      </c>
      <c r="M770" s="1">
        <v>3</v>
      </c>
      <c r="N770" s="1">
        <v>0</v>
      </c>
      <c r="O770" s="1">
        <v>0</v>
      </c>
      <c r="P770" s="1">
        <v>0</v>
      </c>
      <c r="Q770" s="1">
        <v>3</v>
      </c>
      <c r="R770" s="1">
        <v>0</v>
      </c>
      <c r="S770" s="1">
        <v>131.1</v>
      </c>
      <c r="T770" s="1">
        <v>1212</v>
      </c>
      <c r="U770" s="1">
        <v>99</v>
      </c>
      <c r="V770" s="1">
        <v>0</v>
      </c>
      <c r="W770" s="1">
        <v>0</v>
      </c>
      <c r="X770" s="1">
        <v>0</v>
      </c>
      <c r="Y770" s="1">
        <v>34850</v>
      </c>
      <c r="Z770" s="1">
        <v>30100</v>
      </c>
      <c r="AA770" s="1">
        <v>27950</v>
      </c>
      <c r="AB770" s="1">
        <v>31850</v>
      </c>
      <c r="AC770" s="1">
        <v>10</v>
      </c>
      <c r="AD770" s="1">
        <v>6</v>
      </c>
      <c r="AE770" s="1">
        <v>6</v>
      </c>
      <c r="AF770" s="1">
        <v>0</v>
      </c>
      <c r="AG770" s="1">
        <v>2</v>
      </c>
      <c r="AH770" s="1">
        <v>2</v>
      </c>
      <c r="AI770" s="30" t="str">
        <f>VLOOKUP(A770,General!B:AT,19,FALSE)</f>
        <v>Fnatic</v>
      </c>
      <c r="AJ770" s="1">
        <f>IF(VLOOKUP(A770,General!B:AT,11,FALSE)=E770,1,0)</f>
        <v>0</v>
      </c>
      <c r="AK770" s="1">
        <f t="shared" si="68"/>
        <v>1</v>
      </c>
      <c r="AL770" s="1">
        <f t="shared" si="69"/>
        <v>0</v>
      </c>
      <c r="AM770" s="1">
        <f t="shared" si="70"/>
        <v>6900</v>
      </c>
      <c r="AN770" s="1">
        <f t="shared" si="71"/>
        <v>-1750</v>
      </c>
      <c r="AO770" s="1">
        <f t="shared" ref="AO770:AO833" si="72">IF(AI770=E770,1,0)</f>
        <v>0</v>
      </c>
      <c r="AP770" s="1">
        <f t="shared" ref="AP770:AP833" si="73">IF(F770="CT",1,0)</f>
        <v>1</v>
      </c>
      <c r="AQ770" s="1">
        <f>IF(IF(Y770&gt;AA770,VLOOKUP(A770,General!B:AT,11,FALSE),VLOOKUP(A770,General!B:AT,12,FALSE))=AI770,1,0)</f>
        <v>1</v>
      </c>
      <c r="AR770" s="1">
        <f>IF(VLOOKUP(A770,General!B:AT,11,FALSE)=E770,Y770-AA770,AA770-Y770)</f>
        <v>-6900</v>
      </c>
      <c r="AS770" s="1">
        <f>IF(IF(Z770&gt;AB770,VLOOKUP(A770,General!B:AT,11,FALSE),VLOOKUP(A770,General!B:AT,12,FALSE))=AI770,1,0)</f>
        <v>0</v>
      </c>
      <c r="AT770" s="1">
        <f>IF(VLOOKUP(A770,General!B:AT,11,FALSE)=E770,Z770-AB770,AB770-Z770)</f>
        <v>1750</v>
      </c>
    </row>
    <row r="771" spans="1:46" ht="15" customHeight="1" x14ac:dyDescent="0.2">
      <c r="A771" s="1" t="s">
        <v>352</v>
      </c>
      <c r="B771" s="1">
        <v>34</v>
      </c>
      <c r="C771" s="1">
        <v>590184</v>
      </c>
      <c r="D771" s="1">
        <v>111.3935546875</v>
      </c>
      <c r="E771" s="1" t="s">
        <v>67</v>
      </c>
      <c r="F771" s="1" t="s">
        <v>319</v>
      </c>
      <c r="G771" s="1" t="s">
        <v>324</v>
      </c>
      <c r="H771" s="1" t="s">
        <v>322</v>
      </c>
      <c r="K771" s="1">
        <v>9</v>
      </c>
      <c r="L771" s="1">
        <v>2</v>
      </c>
      <c r="M771" s="1">
        <v>2</v>
      </c>
      <c r="N771" s="1">
        <v>1</v>
      </c>
      <c r="O771" s="1">
        <v>0</v>
      </c>
      <c r="P771" s="1">
        <v>0</v>
      </c>
      <c r="Q771" s="1">
        <v>1</v>
      </c>
      <c r="R771" s="1">
        <v>0</v>
      </c>
      <c r="S771" s="1">
        <v>151.6</v>
      </c>
      <c r="T771" s="1">
        <v>1155</v>
      </c>
      <c r="U771" s="1">
        <v>165</v>
      </c>
      <c r="V771" s="1">
        <v>1</v>
      </c>
      <c r="W771" s="1">
        <v>1</v>
      </c>
      <c r="X771" s="1">
        <v>0</v>
      </c>
      <c r="Y771" s="1">
        <v>20550</v>
      </c>
      <c r="Z771" s="1">
        <v>29950</v>
      </c>
      <c r="AA771" s="1">
        <v>15500</v>
      </c>
      <c r="AB771" s="1">
        <v>24800</v>
      </c>
      <c r="AC771" s="1">
        <v>12</v>
      </c>
      <c r="AD771" s="1">
        <v>8</v>
      </c>
      <c r="AE771" s="1">
        <v>8</v>
      </c>
      <c r="AF771" s="1">
        <v>0</v>
      </c>
      <c r="AG771" s="1">
        <v>1</v>
      </c>
      <c r="AH771" s="1">
        <v>4</v>
      </c>
      <c r="AI771" s="30" t="str">
        <f>VLOOKUP(A771,General!B:AT,19,FALSE)</f>
        <v>Fnatic</v>
      </c>
      <c r="AJ771" s="1">
        <f>IF(VLOOKUP(A771,General!B:AT,11,FALSE)=E771,1,0)</f>
        <v>0</v>
      </c>
      <c r="AK771" s="1">
        <f t="shared" ref="AK771:AK834" si="74">IF(Y771&gt;AA771,1,0)</f>
        <v>1</v>
      </c>
      <c r="AL771" s="1">
        <f t="shared" ref="AL771:AL834" si="75">IF(Z771&gt;AB771,1,0)</f>
        <v>1</v>
      </c>
      <c r="AM771" s="1">
        <f t="shared" ref="AM771:AM834" si="76">Y771-AA771</f>
        <v>5050</v>
      </c>
      <c r="AN771" s="1">
        <f t="shared" ref="AN771:AN834" si="77">Z771-AB771</f>
        <v>5150</v>
      </c>
      <c r="AO771" s="1">
        <f t="shared" si="72"/>
        <v>0</v>
      </c>
      <c r="AP771" s="1">
        <f t="shared" si="73"/>
        <v>0</v>
      </c>
      <c r="AQ771" s="1">
        <f>IF(IF(Y771&gt;AA771,VLOOKUP(A771,General!B:AT,11,FALSE),VLOOKUP(A771,General!B:AT,12,FALSE))=AI771,1,0)</f>
        <v>1</v>
      </c>
      <c r="AR771" s="1">
        <f>IF(VLOOKUP(A771,General!B:AT,11,FALSE)=E771,Y771-AA771,AA771-Y771)</f>
        <v>-5050</v>
      </c>
      <c r="AS771" s="1">
        <f>IF(IF(Z771&gt;AB771,VLOOKUP(A771,General!B:AT,11,FALSE),VLOOKUP(A771,General!B:AT,12,FALSE))=AI771,1,0)</f>
        <v>1</v>
      </c>
      <c r="AT771" s="1">
        <f>IF(VLOOKUP(A771,General!B:AT,11,FALSE)=E771,Z771-AB771,AB771-Z771)</f>
        <v>-5150</v>
      </c>
    </row>
    <row r="772" spans="1:46" ht="15" customHeight="1" x14ac:dyDescent="0.2">
      <c r="A772" s="1" t="s">
        <v>352</v>
      </c>
      <c r="B772" s="1">
        <v>35</v>
      </c>
      <c r="C772" s="1">
        <v>604451</v>
      </c>
      <c r="D772" s="1">
        <v>140.79833984375</v>
      </c>
      <c r="E772" s="1" t="s">
        <v>91</v>
      </c>
      <c r="F772" s="1" t="s">
        <v>315</v>
      </c>
      <c r="G772" s="1" t="s">
        <v>321</v>
      </c>
      <c r="H772" s="1" t="s">
        <v>322</v>
      </c>
      <c r="K772" s="1">
        <v>9</v>
      </c>
      <c r="L772" s="1">
        <v>4</v>
      </c>
      <c r="M772" s="1">
        <v>1</v>
      </c>
      <c r="N772" s="1">
        <v>1</v>
      </c>
      <c r="O772" s="1">
        <v>0</v>
      </c>
      <c r="P772" s="1">
        <v>0</v>
      </c>
      <c r="Q772" s="1">
        <v>2</v>
      </c>
      <c r="R772" s="1">
        <v>0</v>
      </c>
      <c r="S772" s="1">
        <v>134.1</v>
      </c>
      <c r="T772" s="1">
        <v>1196</v>
      </c>
      <c r="U772" s="1">
        <v>145</v>
      </c>
      <c r="V772" s="1">
        <v>0</v>
      </c>
      <c r="W772" s="1">
        <v>1</v>
      </c>
      <c r="X772" s="1">
        <v>1</v>
      </c>
      <c r="Y772" s="1">
        <v>29350</v>
      </c>
      <c r="Z772" s="1">
        <v>29250</v>
      </c>
      <c r="AA772" s="1">
        <v>45000</v>
      </c>
      <c r="AB772" s="1">
        <v>27050</v>
      </c>
      <c r="AC772" s="1">
        <v>12</v>
      </c>
      <c r="AD772" s="1">
        <v>8</v>
      </c>
      <c r="AE772" s="1">
        <v>8</v>
      </c>
      <c r="AF772" s="1">
        <v>0</v>
      </c>
      <c r="AG772" s="1">
        <v>1</v>
      </c>
      <c r="AH772" s="1">
        <v>2</v>
      </c>
      <c r="AI772" s="30" t="str">
        <f>VLOOKUP(A772,General!B:AT,19,FALSE)</f>
        <v>Fnatic</v>
      </c>
      <c r="AJ772" s="1">
        <f>IF(VLOOKUP(A772,General!B:AT,11,FALSE)=E772,1,0)</f>
        <v>1</v>
      </c>
      <c r="AK772" s="1">
        <f t="shared" si="74"/>
        <v>0</v>
      </c>
      <c r="AL772" s="1">
        <f t="shared" si="75"/>
        <v>1</v>
      </c>
      <c r="AM772" s="1">
        <f t="shared" si="76"/>
        <v>-15650</v>
      </c>
      <c r="AN772" s="1">
        <f t="shared" si="77"/>
        <v>2200</v>
      </c>
      <c r="AO772" s="1">
        <f t="shared" si="72"/>
        <v>1</v>
      </c>
      <c r="AP772" s="1">
        <f t="shared" si="73"/>
        <v>1</v>
      </c>
      <c r="AQ772" s="1">
        <f>IF(IF(Y772&gt;AA772,VLOOKUP(A772,General!B:AT,11,FALSE),VLOOKUP(A772,General!B:AT,12,FALSE))=AI772,1,0)</f>
        <v>0</v>
      </c>
      <c r="AR772" s="1">
        <f>IF(VLOOKUP(A772,General!B:AT,11,FALSE)=E772,Y772-AA772,AA772-Y772)</f>
        <v>-15650</v>
      </c>
      <c r="AS772" s="1">
        <f>IF(IF(Z772&gt;AB772,VLOOKUP(A772,General!B:AT,11,FALSE),VLOOKUP(A772,General!B:AT,12,FALSE))=AI772,1,0)</f>
        <v>1</v>
      </c>
      <c r="AT772" s="1">
        <f>IF(VLOOKUP(A772,General!B:AT,11,FALSE)=E772,Z772-AB772,AB772-Z772)</f>
        <v>2200</v>
      </c>
    </row>
    <row r="773" spans="1:46" ht="15" customHeight="1" x14ac:dyDescent="0.2">
      <c r="A773" s="1" t="s">
        <v>352</v>
      </c>
      <c r="B773" s="1">
        <v>36</v>
      </c>
      <c r="C773" s="1">
        <v>622479</v>
      </c>
      <c r="D773" s="1">
        <v>224.90625</v>
      </c>
      <c r="E773" s="1" t="s">
        <v>91</v>
      </c>
      <c r="F773" s="1" t="s">
        <v>315</v>
      </c>
      <c r="G773" s="1" t="s">
        <v>316</v>
      </c>
      <c r="H773" s="1" t="s">
        <v>322</v>
      </c>
      <c r="K773" s="1">
        <v>6</v>
      </c>
      <c r="L773" s="1">
        <v>2</v>
      </c>
      <c r="M773" s="1">
        <v>2</v>
      </c>
      <c r="N773" s="1">
        <v>0</v>
      </c>
      <c r="O773" s="1">
        <v>0</v>
      </c>
      <c r="P773" s="1">
        <v>0</v>
      </c>
      <c r="Q773" s="1">
        <v>1</v>
      </c>
      <c r="R773" s="1">
        <v>0</v>
      </c>
      <c r="S773" s="1">
        <v>89.3</v>
      </c>
      <c r="T773" s="1">
        <v>772</v>
      </c>
      <c r="U773" s="1">
        <v>121</v>
      </c>
      <c r="V773" s="1">
        <v>0</v>
      </c>
      <c r="W773" s="1">
        <v>0</v>
      </c>
      <c r="X773" s="1">
        <v>0</v>
      </c>
      <c r="Y773" s="1">
        <v>20200</v>
      </c>
      <c r="Z773" s="1">
        <v>25750</v>
      </c>
      <c r="AA773" s="1">
        <v>31050</v>
      </c>
      <c r="AB773" s="1">
        <v>25900</v>
      </c>
      <c r="AC773" s="1">
        <v>10</v>
      </c>
      <c r="AD773" s="1">
        <v>9</v>
      </c>
      <c r="AE773" s="1">
        <v>7</v>
      </c>
      <c r="AF773" s="1">
        <v>0</v>
      </c>
      <c r="AG773" s="1">
        <v>1</v>
      </c>
      <c r="AH773" s="1">
        <v>4</v>
      </c>
      <c r="AI773" s="30" t="str">
        <f>VLOOKUP(A773,General!B:AT,19,FALSE)</f>
        <v>Fnatic</v>
      </c>
      <c r="AJ773" s="1">
        <f>IF(VLOOKUP(A773,General!B:AT,11,FALSE)=E773,1,0)</f>
        <v>1</v>
      </c>
      <c r="AK773" s="1">
        <f t="shared" si="74"/>
        <v>0</v>
      </c>
      <c r="AL773" s="1">
        <f t="shared" si="75"/>
        <v>0</v>
      </c>
      <c r="AM773" s="1">
        <f t="shared" si="76"/>
        <v>-10850</v>
      </c>
      <c r="AN773" s="1">
        <f t="shared" si="77"/>
        <v>-150</v>
      </c>
      <c r="AO773" s="1">
        <f t="shared" si="72"/>
        <v>1</v>
      </c>
      <c r="AP773" s="1">
        <f t="shared" si="73"/>
        <v>1</v>
      </c>
      <c r="AQ773" s="1">
        <f>IF(IF(Y773&gt;AA773,VLOOKUP(A773,General!B:AT,11,FALSE),VLOOKUP(A773,General!B:AT,12,FALSE))=AI773,1,0)</f>
        <v>0</v>
      </c>
      <c r="AR773" s="1">
        <f>IF(VLOOKUP(A773,General!B:AT,11,FALSE)=E773,Y773-AA773,AA773-Y773)</f>
        <v>-10850</v>
      </c>
      <c r="AS773" s="1">
        <f>IF(IF(Z773&gt;AB773,VLOOKUP(A773,General!B:AT,11,FALSE),VLOOKUP(A773,General!B:AT,12,FALSE))=AI773,1,0)</f>
        <v>0</v>
      </c>
      <c r="AT773" s="1">
        <f>IF(VLOOKUP(A773,General!B:AT,11,FALSE)=E773,Z773-AB773,AB773-Z773)</f>
        <v>-150</v>
      </c>
    </row>
    <row r="774" spans="1:46" ht="15" customHeight="1" x14ac:dyDescent="0.2">
      <c r="A774" s="1" t="s">
        <v>352</v>
      </c>
      <c r="B774" s="1">
        <v>37</v>
      </c>
      <c r="C774" s="1">
        <v>651262</v>
      </c>
      <c r="D774" s="1">
        <v>141.96337890625</v>
      </c>
      <c r="E774" s="1" t="s">
        <v>91</v>
      </c>
      <c r="F774" s="1" t="s">
        <v>315</v>
      </c>
      <c r="G774" s="1" t="s">
        <v>324</v>
      </c>
      <c r="H774" s="1" t="s">
        <v>322</v>
      </c>
      <c r="K774" s="1">
        <v>9</v>
      </c>
      <c r="L774" s="1">
        <v>2</v>
      </c>
      <c r="M774" s="1">
        <v>2</v>
      </c>
      <c r="N774" s="1">
        <v>1</v>
      </c>
      <c r="O774" s="1">
        <v>0</v>
      </c>
      <c r="P774" s="1">
        <v>0</v>
      </c>
      <c r="Q774" s="1">
        <v>1</v>
      </c>
      <c r="R774" s="1">
        <v>0</v>
      </c>
      <c r="S774" s="1">
        <v>223.4</v>
      </c>
      <c r="T774" s="1">
        <v>2112</v>
      </c>
      <c r="U774" s="1">
        <v>122</v>
      </c>
      <c r="V774" s="1">
        <v>0</v>
      </c>
      <c r="W774" s="1">
        <v>0</v>
      </c>
      <c r="X774" s="1">
        <v>0</v>
      </c>
      <c r="Y774" s="1">
        <v>20150</v>
      </c>
      <c r="Z774" s="1">
        <v>30250</v>
      </c>
      <c r="AA774" s="1">
        <v>15750</v>
      </c>
      <c r="AB774" s="1">
        <v>26550</v>
      </c>
      <c r="AC774" s="1">
        <v>10</v>
      </c>
      <c r="AD774" s="1">
        <v>9</v>
      </c>
      <c r="AE774" s="1">
        <v>9</v>
      </c>
      <c r="AF774" s="1">
        <v>0</v>
      </c>
      <c r="AG774" s="1">
        <v>1</v>
      </c>
      <c r="AH774" s="1">
        <v>3</v>
      </c>
      <c r="AI774" s="30" t="str">
        <f>VLOOKUP(A774,General!B:AT,19,FALSE)</f>
        <v>Fnatic</v>
      </c>
      <c r="AJ774" s="1">
        <f>IF(VLOOKUP(A774,General!B:AT,11,FALSE)=E774,1,0)</f>
        <v>1</v>
      </c>
      <c r="AK774" s="1">
        <f t="shared" si="74"/>
        <v>1</v>
      </c>
      <c r="AL774" s="1">
        <f t="shared" si="75"/>
        <v>1</v>
      </c>
      <c r="AM774" s="1">
        <f t="shared" si="76"/>
        <v>4400</v>
      </c>
      <c r="AN774" s="1">
        <f t="shared" si="77"/>
        <v>3700</v>
      </c>
      <c r="AO774" s="1">
        <f t="shared" si="72"/>
        <v>1</v>
      </c>
      <c r="AP774" s="1">
        <f t="shared" si="73"/>
        <v>1</v>
      </c>
      <c r="AQ774" s="1">
        <f>IF(IF(Y774&gt;AA774,VLOOKUP(A774,General!B:AT,11,FALSE),VLOOKUP(A774,General!B:AT,12,FALSE))=AI774,1,0)</f>
        <v>1</v>
      </c>
      <c r="AR774" s="1">
        <f>IF(VLOOKUP(A774,General!B:AT,11,FALSE)=E774,Y774-AA774,AA774-Y774)</f>
        <v>4400</v>
      </c>
      <c r="AS774" s="1">
        <f>IF(IF(Z774&gt;AB774,VLOOKUP(A774,General!B:AT,11,FALSE),VLOOKUP(A774,General!B:AT,12,FALSE))=AI774,1,0)</f>
        <v>1</v>
      </c>
      <c r="AT774" s="1">
        <f>IF(VLOOKUP(A774,General!B:AT,11,FALSE)=E774,Z774-AB774,AB774-Z774)</f>
        <v>3700</v>
      </c>
    </row>
    <row r="775" spans="1:46" ht="15" customHeight="1" x14ac:dyDescent="0.2">
      <c r="A775" s="1" t="s">
        <v>352</v>
      </c>
      <c r="B775" s="1">
        <v>38</v>
      </c>
      <c r="C775" s="1">
        <v>669438</v>
      </c>
      <c r="D775" s="1">
        <v>145.68603515625</v>
      </c>
      <c r="E775" s="1" t="s">
        <v>67</v>
      </c>
      <c r="F775" s="1" t="s">
        <v>319</v>
      </c>
      <c r="G775" s="1" t="s">
        <v>324</v>
      </c>
      <c r="H775" s="1" t="s">
        <v>322</v>
      </c>
      <c r="K775" s="1">
        <v>6</v>
      </c>
      <c r="L775" s="1">
        <v>2</v>
      </c>
      <c r="M775" s="1">
        <v>2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107.4</v>
      </c>
      <c r="T775" s="1">
        <v>959</v>
      </c>
      <c r="U775" s="1">
        <v>82</v>
      </c>
      <c r="V775" s="1">
        <v>1</v>
      </c>
      <c r="W775" s="1">
        <v>1</v>
      </c>
      <c r="X775" s="1">
        <v>0</v>
      </c>
      <c r="Y775" s="1">
        <v>37800</v>
      </c>
      <c r="Z775" s="1">
        <v>30200</v>
      </c>
      <c r="AA775" s="1">
        <v>31150</v>
      </c>
      <c r="AB775" s="1">
        <v>21500</v>
      </c>
      <c r="AC775" s="1">
        <v>9</v>
      </c>
      <c r="AD775" s="1">
        <v>4</v>
      </c>
      <c r="AE775" s="1">
        <v>3</v>
      </c>
      <c r="AF775" s="1">
        <v>0</v>
      </c>
      <c r="AG775" s="1">
        <v>0</v>
      </c>
      <c r="AH775" s="1">
        <v>3</v>
      </c>
      <c r="AI775" s="30" t="str">
        <f>VLOOKUP(A775,General!B:AT,19,FALSE)</f>
        <v>Fnatic</v>
      </c>
      <c r="AJ775" s="1">
        <f>IF(VLOOKUP(A775,General!B:AT,11,FALSE)=E775,1,0)</f>
        <v>0</v>
      </c>
      <c r="AK775" s="1">
        <f t="shared" si="74"/>
        <v>1</v>
      </c>
      <c r="AL775" s="1">
        <f t="shared" si="75"/>
        <v>1</v>
      </c>
      <c r="AM775" s="1">
        <f t="shared" si="76"/>
        <v>6650</v>
      </c>
      <c r="AN775" s="1">
        <f t="shared" si="77"/>
        <v>8700</v>
      </c>
      <c r="AO775" s="1">
        <f t="shared" si="72"/>
        <v>0</v>
      </c>
      <c r="AP775" s="1">
        <f t="shared" si="73"/>
        <v>0</v>
      </c>
      <c r="AQ775" s="1">
        <f>IF(IF(Y775&gt;AA775,VLOOKUP(A775,General!B:AT,11,FALSE),VLOOKUP(A775,General!B:AT,12,FALSE))=AI775,1,0)</f>
        <v>1</v>
      </c>
      <c r="AR775" s="1">
        <f>IF(VLOOKUP(A775,General!B:AT,11,FALSE)=E775,Y775-AA775,AA775-Y775)</f>
        <v>-6650</v>
      </c>
      <c r="AS775" s="1">
        <f>IF(IF(Z775&gt;AB775,VLOOKUP(A775,General!B:AT,11,FALSE),VLOOKUP(A775,General!B:AT,12,FALSE))=AI775,1,0)</f>
        <v>1</v>
      </c>
      <c r="AT775" s="1">
        <f>IF(VLOOKUP(A775,General!B:AT,11,FALSE)=E775,Z775-AB775,AB775-Z775)</f>
        <v>-8700</v>
      </c>
    </row>
    <row r="776" spans="1:46" ht="15" customHeight="1" x14ac:dyDescent="0.2">
      <c r="A776" s="1" t="s">
        <v>352</v>
      </c>
      <c r="B776" s="1">
        <v>39</v>
      </c>
      <c r="C776" s="1">
        <v>688087</v>
      </c>
      <c r="D776" s="1">
        <v>245.06689453125</v>
      </c>
      <c r="E776" s="1" t="s">
        <v>67</v>
      </c>
      <c r="F776" s="1" t="s">
        <v>319</v>
      </c>
      <c r="G776" s="1" t="s">
        <v>324</v>
      </c>
      <c r="H776" s="1" t="s">
        <v>322</v>
      </c>
      <c r="K776" s="1">
        <v>8</v>
      </c>
      <c r="L776" s="1">
        <v>6</v>
      </c>
      <c r="M776" s="1">
        <v>1</v>
      </c>
      <c r="N776" s="1">
        <v>0</v>
      </c>
      <c r="O776" s="1">
        <v>0</v>
      </c>
      <c r="P776" s="1">
        <v>0</v>
      </c>
      <c r="Q776" s="1">
        <v>4</v>
      </c>
      <c r="R776" s="1">
        <v>0</v>
      </c>
      <c r="S776" s="1">
        <v>155.69999999999999</v>
      </c>
      <c r="T776" s="1">
        <v>1136</v>
      </c>
      <c r="U776" s="1">
        <v>117</v>
      </c>
      <c r="V776" s="1">
        <v>1</v>
      </c>
      <c r="W776" s="1">
        <v>1</v>
      </c>
      <c r="X776" s="1">
        <v>0</v>
      </c>
      <c r="Y776" s="1">
        <v>16200</v>
      </c>
      <c r="Z776" s="1">
        <v>17100</v>
      </c>
      <c r="AA776" s="1">
        <v>28200</v>
      </c>
      <c r="AB776" s="1">
        <v>27250</v>
      </c>
      <c r="AC776" s="1">
        <v>12</v>
      </c>
      <c r="AD776" s="1">
        <v>8</v>
      </c>
      <c r="AE776" s="1">
        <v>5</v>
      </c>
      <c r="AF776" s="1">
        <v>0</v>
      </c>
      <c r="AG776" s="1">
        <v>4</v>
      </c>
      <c r="AH776" s="1">
        <v>1</v>
      </c>
      <c r="AI776" s="30" t="str">
        <f>VLOOKUP(A776,General!B:AT,19,FALSE)</f>
        <v>Fnatic</v>
      </c>
      <c r="AJ776" s="1">
        <f>IF(VLOOKUP(A776,General!B:AT,11,FALSE)=E776,1,0)</f>
        <v>0</v>
      </c>
      <c r="AK776" s="1">
        <f t="shared" si="74"/>
        <v>0</v>
      </c>
      <c r="AL776" s="1">
        <f t="shared" si="75"/>
        <v>0</v>
      </c>
      <c r="AM776" s="1">
        <f t="shared" si="76"/>
        <v>-12000</v>
      </c>
      <c r="AN776" s="1">
        <f t="shared" si="77"/>
        <v>-10150</v>
      </c>
      <c r="AO776" s="1">
        <f t="shared" si="72"/>
        <v>0</v>
      </c>
      <c r="AP776" s="1">
        <f t="shared" si="73"/>
        <v>0</v>
      </c>
      <c r="AQ776" s="1">
        <f>IF(IF(Y776&gt;AA776,VLOOKUP(A776,General!B:AT,11,FALSE),VLOOKUP(A776,General!B:AT,12,FALSE))=AI776,1,0)</f>
        <v>0</v>
      </c>
      <c r="AR776" s="1">
        <f>IF(VLOOKUP(A776,General!B:AT,11,FALSE)=E776,Y776-AA776,AA776-Y776)</f>
        <v>12000</v>
      </c>
      <c r="AS776" s="1">
        <f>IF(IF(Z776&gt;AB776,VLOOKUP(A776,General!B:AT,11,FALSE),VLOOKUP(A776,General!B:AT,12,FALSE))=AI776,1,0)</f>
        <v>0</v>
      </c>
      <c r="AT776" s="1">
        <f>IF(VLOOKUP(A776,General!B:AT,11,FALSE)=E776,Z776-AB776,AB776-Z776)</f>
        <v>10150</v>
      </c>
    </row>
    <row r="777" spans="1:46" ht="15" customHeight="1" x14ac:dyDescent="0.2">
      <c r="A777" s="1" t="s">
        <v>352</v>
      </c>
      <c r="B777" s="1">
        <v>40</v>
      </c>
      <c r="C777" s="1">
        <v>719445</v>
      </c>
      <c r="D777" s="1">
        <v>130.5537109375</v>
      </c>
      <c r="E777" s="1" t="s">
        <v>91</v>
      </c>
      <c r="F777" s="1" t="s">
        <v>315</v>
      </c>
      <c r="G777" s="1" t="s">
        <v>316</v>
      </c>
      <c r="H777" s="1" t="s">
        <v>322</v>
      </c>
      <c r="K777" s="1">
        <v>6</v>
      </c>
      <c r="L777" s="1">
        <v>4</v>
      </c>
      <c r="M777" s="1">
        <v>1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99.7</v>
      </c>
      <c r="T777" s="1">
        <v>920</v>
      </c>
      <c r="U777" s="1">
        <v>77</v>
      </c>
      <c r="V777" s="1">
        <v>0</v>
      </c>
      <c r="W777" s="1">
        <v>0</v>
      </c>
      <c r="X777" s="1">
        <v>0</v>
      </c>
      <c r="Y777" s="1">
        <v>10950</v>
      </c>
      <c r="Z777" s="1">
        <v>29300</v>
      </c>
      <c r="AA777" s="1">
        <v>22050</v>
      </c>
      <c r="AB777" s="1">
        <v>26850</v>
      </c>
      <c r="AC777" s="1">
        <v>15</v>
      </c>
      <c r="AD777" s="1">
        <v>9</v>
      </c>
      <c r="AE777" s="1">
        <v>9</v>
      </c>
      <c r="AF777" s="1">
        <v>0</v>
      </c>
      <c r="AG777" s="1">
        <v>2</v>
      </c>
      <c r="AH777" s="1">
        <v>2</v>
      </c>
      <c r="AI777" s="30" t="str">
        <f>VLOOKUP(A777,General!B:AT,19,FALSE)</f>
        <v>Fnatic</v>
      </c>
      <c r="AJ777" s="1">
        <f>IF(VLOOKUP(A777,General!B:AT,11,FALSE)=E777,1,0)</f>
        <v>1</v>
      </c>
      <c r="AK777" s="1">
        <f t="shared" si="74"/>
        <v>0</v>
      </c>
      <c r="AL777" s="1">
        <f t="shared" si="75"/>
        <v>1</v>
      </c>
      <c r="AM777" s="1">
        <f t="shared" si="76"/>
        <v>-11100</v>
      </c>
      <c r="AN777" s="1">
        <f t="shared" si="77"/>
        <v>2450</v>
      </c>
      <c r="AO777" s="1">
        <f t="shared" si="72"/>
        <v>1</v>
      </c>
      <c r="AP777" s="1">
        <f t="shared" si="73"/>
        <v>1</v>
      </c>
      <c r="AQ777" s="1">
        <f>IF(IF(Y777&gt;AA777,VLOOKUP(A777,General!B:AT,11,FALSE),VLOOKUP(A777,General!B:AT,12,FALSE))=AI777,1,0)</f>
        <v>0</v>
      </c>
      <c r="AR777" s="1">
        <f>IF(VLOOKUP(A777,General!B:AT,11,FALSE)=E777,Y777-AA777,AA777-Y777)</f>
        <v>-11100</v>
      </c>
      <c r="AS777" s="1">
        <f>IF(IF(Z777&gt;AB777,VLOOKUP(A777,General!B:AT,11,FALSE),VLOOKUP(A777,General!B:AT,12,FALSE))=AI777,1,0)</f>
        <v>1</v>
      </c>
      <c r="AT777" s="1">
        <f>IF(VLOOKUP(A777,General!B:AT,11,FALSE)=E777,Z777-AB777,AB777-Z777)</f>
        <v>2450</v>
      </c>
    </row>
    <row r="778" spans="1:46" ht="15" customHeight="1" x14ac:dyDescent="0.2">
      <c r="A778" s="1" t="s">
        <v>352</v>
      </c>
      <c r="B778" s="1">
        <v>41</v>
      </c>
      <c r="C778" s="1">
        <v>736161</v>
      </c>
      <c r="D778" s="1">
        <v>257.60302734375</v>
      </c>
      <c r="E778" s="1" t="s">
        <v>91</v>
      </c>
      <c r="F778" s="1" t="s">
        <v>315</v>
      </c>
      <c r="G778" s="1" t="s">
        <v>316</v>
      </c>
      <c r="H778" s="1" t="s">
        <v>322</v>
      </c>
      <c r="K778" s="1">
        <v>6</v>
      </c>
      <c r="L778" s="1">
        <v>3</v>
      </c>
      <c r="M778" s="1">
        <v>0</v>
      </c>
      <c r="N778" s="1">
        <v>1</v>
      </c>
      <c r="O778" s="1">
        <v>0</v>
      </c>
      <c r="P778" s="1">
        <v>0</v>
      </c>
      <c r="Q778" s="1">
        <v>1</v>
      </c>
      <c r="R778" s="1">
        <v>0</v>
      </c>
      <c r="S778" s="1">
        <v>100.6</v>
      </c>
      <c r="T778" s="1">
        <v>885</v>
      </c>
      <c r="U778" s="1">
        <v>121</v>
      </c>
      <c r="V778" s="1">
        <v>0</v>
      </c>
      <c r="W778" s="1">
        <v>0</v>
      </c>
      <c r="X778" s="1">
        <v>0</v>
      </c>
      <c r="Y778" s="1">
        <v>39250</v>
      </c>
      <c r="Z778" s="1">
        <v>31600</v>
      </c>
      <c r="AA778" s="1">
        <v>31250</v>
      </c>
      <c r="AB778" s="1">
        <v>26050</v>
      </c>
      <c r="AC778" s="1">
        <v>10</v>
      </c>
      <c r="AD778" s="1">
        <v>6</v>
      </c>
      <c r="AE778" s="1">
        <v>5</v>
      </c>
      <c r="AF778" s="1">
        <v>0</v>
      </c>
      <c r="AG778" s="1">
        <v>2</v>
      </c>
      <c r="AH778" s="1">
        <v>3</v>
      </c>
      <c r="AI778" s="30" t="str">
        <f>VLOOKUP(A778,General!B:AT,19,FALSE)</f>
        <v>Fnatic</v>
      </c>
      <c r="AJ778" s="1">
        <f>IF(VLOOKUP(A778,General!B:AT,11,FALSE)=E778,1,0)</f>
        <v>1</v>
      </c>
      <c r="AK778" s="1">
        <f t="shared" si="74"/>
        <v>1</v>
      </c>
      <c r="AL778" s="1">
        <f t="shared" si="75"/>
        <v>1</v>
      </c>
      <c r="AM778" s="1">
        <f t="shared" si="76"/>
        <v>8000</v>
      </c>
      <c r="AN778" s="1">
        <f t="shared" si="77"/>
        <v>5550</v>
      </c>
      <c r="AO778" s="1">
        <f t="shared" si="72"/>
        <v>1</v>
      </c>
      <c r="AP778" s="1">
        <f t="shared" si="73"/>
        <v>1</v>
      </c>
      <c r="AQ778" s="1">
        <f>IF(IF(Y778&gt;AA778,VLOOKUP(A778,General!B:AT,11,FALSE),VLOOKUP(A778,General!B:AT,12,FALSE))=AI778,1,0)</f>
        <v>1</v>
      </c>
      <c r="AR778" s="1">
        <f>IF(VLOOKUP(A778,General!B:AT,11,FALSE)=E778,Y778-AA778,AA778-Y778)</f>
        <v>8000</v>
      </c>
      <c r="AS778" s="1">
        <f>IF(IF(Z778&gt;AB778,VLOOKUP(A778,General!B:AT,11,FALSE),VLOOKUP(A778,General!B:AT,12,FALSE))=AI778,1,0)</f>
        <v>1</v>
      </c>
      <c r="AT778" s="1">
        <f>IF(VLOOKUP(A778,General!B:AT,11,FALSE)=E778,Z778-AB778,AB778-Z778)</f>
        <v>5550</v>
      </c>
    </row>
    <row r="779" spans="1:46" ht="15" customHeight="1" x14ac:dyDescent="0.2">
      <c r="A779" s="1" t="s">
        <v>352</v>
      </c>
      <c r="B779" s="1">
        <v>41</v>
      </c>
      <c r="C779" s="1">
        <v>736161</v>
      </c>
      <c r="D779" s="1">
        <v>257.60302734375</v>
      </c>
      <c r="E779" s="1" t="s">
        <v>91</v>
      </c>
      <c r="F779" s="1" t="s">
        <v>315</v>
      </c>
      <c r="G779" s="1" t="s">
        <v>316</v>
      </c>
      <c r="H779" s="1" t="s">
        <v>322</v>
      </c>
      <c r="K779" s="1">
        <v>6</v>
      </c>
      <c r="L779" s="1">
        <v>3</v>
      </c>
      <c r="M779" s="1">
        <v>0</v>
      </c>
      <c r="N779" s="1">
        <v>1</v>
      </c>
      <c r="O779" s="1">
        <v>0</v>
      </c>
      <c r="P779" s="1">
        <v>0</v>
      </c>
      <c r="Q779" s="1">
        <v>1</v>
      </c>
      <c r="R779" s="1">
        <v>0</v>
      </c>
      <c r="S779" s="1">
        <v>100.6</v>
      </c>
      <c r="T779" s="1">
        <v>885</v>
      </c>
      <c r="U779" s="1">
        <v>121</v>
      </c>
      <c r="V779" s="1">
        <v>0</v>
      </c>
      <c r="W779" s="1">
        <v>0</v>
      </c>
      <c r="X779" s="1">
        <v>0</v>
      </c>
      <c r="Y779" s="1">
        <v>39250</v>
      </c>
      <c r="Z779" s="1">
        <v>31600</v>
      </c>
      <c r="AA779" s="1">
        <v>31250</v>
      </c>
      <c r="AB779" s="1">
        <v>26050</v>
      </c>
      <c r="AC779" s="1">
        <v>10</v>
      </c>
      <c r="AD779" s="1">
        <v>6</v>
      </c>
      <c r="AE779" s="1">
        <v>5</v>
      </c>
      <c r="AF779" s="1">
        <v>0</v>
      </c>
      <c r="AG779" s="1">
        <v>2</v>
      </c>
      <c r="AH779" s="1">
        <v>3</v>
      </c>
      <c r="AI779" s="30" t="str">
        <f>VLOOKUP(A779,General!B:AT,19,FALSE)</f>
        <v>Fnatic</v>
      </c>
      <c r="AJ779" s="1">
        <f>IF(VLOOKUP(A779,General!B:AT,11,FALSE)=E779,1,0)</f>
        <v>1</v>
      </c>
      <c r="AK779" s="1">
        <f t="shared" si="74"/>
        <v>1</v>
      </c>
      <c r="AL779" s="1">
        <f t="shared" si="75"/>
        <v>1</v>
      </c>
      <c r="AM779" s="1">
        <f t="shared" si="76"/>
        <v>8000</v>
      </c>
      <c r="AN779" s="1">
        <f t="shared" si="77"/>
        <v>5550</v>
      </c>
      <c r="AO779" s="1">
        <f t="shared" si="72"/>
        <v>1</v>
      </c>
      <c r="AP779" s="1">
        <f t="shared" si="73"/>
        <v>1</v>
      </c>
      <c r="AQ779" s="1">
        <f>IF(IF(Y779&gt;AA779,VLOOKUP(A779,General!B:AT,11,FALSE),VLOOKUP(A779,General!B:AT,12,FALSE))=AI779,1,0)</f>
        <v>1</v>
      </c>
      <c r="AR779" s="1">
        <f>IF(VLOOKUP(A779,General!B:AT,11,FALSE)=E779,Y779-AA779,AA779-Y779)</f>
        <v>8000</v>
      </c>
      <c r="AS779" s="1">
        <f>IF(IF(Z779&gt;AB779,VLOOKUP(A779,General!B:AT,11,FALSE),VLOOKUP(A779,General!B:AT,12,FALSE))=AI779,1,0)</f>
        <v>1</v>
      </c>
      <c r="AT779" s="1">
        <f>IF(VLOOKUP(A779,General!B:AT,11,FALSE)=E779,Z779-AB779,AB779-Z779)</f>
        <v>5550</v>
      </c>
    </row>
    <row r="780" spans="1:46" x14ac:dyDescent="0.2">
      <c r="A780" s="1" t="s">
        <v>353</v>
      </c>
      <c r="B780" s="1">
        <v>1</v>
      </c>
      <c r="C780" s="1">
        <v>1800</v>
      </c>
      <c r="D780" s="1">
        <v>45.8695259094238</v>
      </c>
      <c r="E780" s="1" t="s">
        <v>100</v>
      </c>
      <c r="F780" s="1" t="s">
        <v>315</v>
      </c>
      <c r="G780" s="1" t="s">
        <v>316</v>
      </c>
      <c r="H780" s="1" t="s">
        <v>317</v>
      </c>
      <c r="K780" s="1">
        <v>5</v>
      </c>
      <c r="L780" s="1">
        <v>2</v>
      </c>
      <c r="M780" s="1">
        <v>0</v>
      </c>
      <c r="N780" s="1">
        <v>1</v>
      </c>
      <c r="O780" s="1">
        <v>0</v>
      </c>
      <c r="P780" s="1">
        <v>0</v>
      </c>
      <c r="Q780" s="1">
        <v>0</v>
      </c>
      <c r="R780" s="1">
        <v>0</v>
      </c>
      <c r="S780" s="1">
        <v>69.8</v>
      </c>
      <c r="T780" s="1">
        <v>685</v>
      </c>
      <c r="U780" s="1">
        <v>13</v>
      </c>
      <c r="V780" s="1">
        <v>0</v>
      </c>
      <c r="W780" s="1">
        <v>0</v>
      </c>
      <c r="X780" s="1">
        <v>0</v>
      </c>
      <c r="Y780" s="1">
        <v>4000</v>
      </c>
      <c r="Z780" s="1">
        <v>4400</v>
      </c>
      <c r="AA780" s="1">
        <v>4000</v>
      </c>
      <c r="AB780" s="1">
        <v>4400</v>
      </c>
      <c r="AC780" s="1">
        <v>0</v>
      </c>
      <c r="AD780" s="1">
        <v>1</v>
      </c>
      <c r="AE780" s="1">
        <v>0</v>
      </c>
      <c r="AF780" s="1">
        <v>0</v>
      </c>
      <c r="AG780" s="1">
        <v>0</v>
      </c>
      <c r="AH780" s="1">
        <v>0</v>
      </c>
      <c r="AI780" s="30" t="str">
        <f>VLOOKUP(A780,General!B:AT,19,FALSE)</f>
        <v>Flipsid3 Tactics</v>
      </c>
      <c r="AJ780" s="1">
        <f>IF(VLOOKUP(A780,General!B:AT,11,FALSE)=E780,1,0)</f>
        <v>1</v>
      </c>
      <c r="AK780" s="1">
        <f t="shared" si="74"/>
        <v>0</v>
      </c>
      <c r="AL780" s="1">
        <f t="shared" si="75"/>
        <v>0</v>
      </c>
      <c r="AM780" s="1">
        <f t="shared" si="76"/>
        <v>0</v>
      </c>
      <c r="AN780" s="1">
        <f t="shared" si="77"/>
        <v>0</v>
      </c>
      <c r="AO780" s="1">
        <f t="shared" si="72"/>
        <v>1</v>
      </c>
      <c r="AP780" s="1">
        <f t="shared" si="73"/>
        <v>1</v>
      </c>
      <c r="AQ780" s="1">
        <f>IF(IF(Y780&gt;AA780,VLOOKUP(A780,General!B:AT,11,FALSE),VLOOKUP(A780,General!B:AT,12,FALSE))=AI780,1,0)</f>
        <v>0</v>
      </c>
      <c r="AR780" s="1">
        <f>IF(VLOOKUP(A780,General!B:AT,11,FALSE)=E780,Y780-AA780,AA780-Y780)</f>
        <v>0</v>
      </c>
      <c r="AS780" s="1">
        <f>IF(IF(Z780&gt;AB780,VLOOKUP(A780,General!B:AT,11,FALSE),VLOOKUP(A780,General!B:AT,12,FALSE))=AI780,1,0)</f>
        <v>0</v>
      </c>
      <c r="AT780" s="1">
        <f>IF(VLOOKUP(A780,General!B:AT,11,FALSE)=E780,Z780-AB780,AB780-Z780)</f>
        <v>0</v>
      </c>
    </row>
    <row r="781" spans="1:46" ht="15" customHeight="1" x14ac:dyDescent="0.2">
      <c r="A781" s="1" t="s">
        <v>353</v>
      </c>
      <c r="B781" s="1">
        <v>2</v>
      </c>
      <c r="C781" s="1">
        <v>7672</v>
      </c>
      <c r="D781" s="1">
        <v>85.810806274414105</v>
      </c>
      <c r="E781" s="1" t="s">
        <v>100</v>
      </c>
      <c r="F781" s="1" t="s">
        <v>315</v>
      </c>
      <c r="G781" s="1" t="s">
        <v>316</v>
      </c>
      <c r="H781" s="1" t="s">
        <v>320</v>
      </c>
      <c r="I781" s="1" t="s">
        <v>319</v>
      </c>
      <c r="J781" s="1" t="s">
        <v>70</v>
      </c>
      <c r="K781" s="1">
        <v>8</v>
      </c>
      <c r="L781" s="1">
        <v>2</v>
      </c>
      <c r="M781" s="1">
        <v>3</v>
      </c>
      <c r="N781" s="1">
        <v>0</v>
      </c>
      <c r="O781" s="1">
        <v>0</v>
      </c>
      <c r="P781" s="1">
        <v>0</v>
      </c>
      <c r="Q781" s="1">
        <v>2</v>
      </c>
      <c r="R781" s="1">
        <v>0</v>
      </c>
      <c r="S781" s="1">
        <v>124.2</v>
      </c>
      <c r="T781" s="1">
        <v>1143</v>
      </c>
      <c r="U781" s="1">
        <v>99</v>
      </c>
      <c r="V781" s="1">
        <v>0</v>
      </c>
      <c r="W781" s="1">
        <v>0</v>
      </c>
      <c r="X781" s="1">
        <v>0</v>
      </c>
      <c r="Y781" s="1">
        <v>18350</v>
      </c>
      <c r="Z781" s="1">
        <v>20400</v>
      </c>
      <c r="AA781" s="1">
        <v>7600</v>
      </c>
      <c r="AB781" s="1">
        <v>5950</v>
      </c>
      <c r="AC781" s="1">
        <v>3</v>
      </c>
      <c r="AD781" s="1">
        <v>0</v>
      </c>
      <c r="AE781" s="1">
        <v>2</v>
      </c>
      <c r="AF781" s="1">
        <v>0</v>
      </c>
      <c r="AG781" s="1">
        <v>0</v>
      </c>
      <c r="AH781" s="1">
        <v>0</v>
      </c>
      <c r="AI781" s="30" t="str">
        <f>VLOOKUP(A781,General!B:AT,19,FALSE)</f>
        <v>Flipsid3 Tactics</v>
      </c>
      <c r="AJ781" s="1">
        <f>IF(VLOOKUP(A781,General!B:AT,11,FALSE)=E781,1,0)</f>
        <v>1</v>
      </c>
      <c r="AK781" s="1">
        <f t="shared" si="74"/>
        <v>1</v>
      </c>
      <c r="AL781" s="1">
        <f t="shared" si="75"/>
        <v>1</v>
      </c>
      <c r="AM781" s="1">
        <f t="shared" si="76"/>
        <v>10750</v>
      </c>
      <c r="AN781" s="1">
        <f t="shared" si="77"/>
        <v>14450</v>
      </c>
      <c r="AO781" s="1">
        <f t="shared" si="72"/>
        <v>1</v>
      </c>
      <c r="AP781" s="1">
        <f t="shared" si="73"/>
        <v>1</v>
      </c>
      <c r="AQ781" s="1">
        <f>IF(IF(Y781&gt;AA781,VLOOKUP(A781,General!B:AT,11,FALSE),VLOOKUP(A781,General!B:AT,12,FALSE))=AI781,1,0)</f>
        <v>1</v>
      </c>
      <c r="AR781" s="1">
        <f>IF(VLOOKUP(A781,General!B:AT,11,FALSE)=E781,Y781-AA781,AA781-Y781)</f>
        <v>10750</v>
      </c>
      <c r="AS781" s="1">
        <f>IF(IF(Z781&gt;AB781,VLOOKUP(A781,General!B:AT,11,FALSE),VLOOKUP(A781,General!B:AT,12,FALSE))=AI781,1,0)</f>
        <v>1</v>
      </c>
      <c r="AT781" s="1">
        <f>IF(VLOOKUP(A781,General!B:AT,11,FALSE)=E781,Z781-AB781,AB781-Z781)</f>
        <v>14450</v>
      </c>
    </row>
    <row r="782" spans="1:46" ht="15" customHeight="1" x14ac:dyDescent="0.2">
      <c r="A782" s="1" t="s">
        <v>353</v>
      </c>
      <c r="B782" s="1">
        <v>3</v>
      </c>
      <c r="C782" s="1">
        <v>18656</v>
      </c>
      <c r="D782" s="1">
        <v>50.640274047851598</v>
      </c>
      <c r="E782" s="1" t="s">
        <v>100</v>
      </c>
      <c r="F782" s="1" t="s">
        <v>315</v>
      </c>
      <c r="G782" s="1" t="s">
        <v>316</v>
      </c>
      <c r="H782" s="1" t="s">
        <v>320</v>
      </c>
      <c r="I782" s="1" t="s">
        <v>319</v>
      </c>
      <c r="J782" s="1" t="s">
        <v>70</v>
      </c>
      <c r="K782" s="1">
        <v>5</v>
      </c>
      <c r="L782" s="1">
        <v>0</v>
      </c>
      <c r="M782" s="1">
        <v>1</v>
      </c>
      <c r="N782" s="1">
        <v>1</v>
      </c>
      <c r="O782" s="1">
        <v>0</v>
      </c>
      <c r="P782" s="1">
        <v>0</v>
      </c>
      <c r="Q782" s="1">
        <v>0</v>
      </c>
      <c r="R782" s="1">
        <v>0</v>
      </c>
      <c r="S782" s="1">
        <v>81.7</v>
      </c>
      <c r="T782" s="1">
        <v>793</v>
      </c>
      <c r="U782" s="1">
        <v>24</v>
      </c>
      <c r="V782" s="1">
        <v>0</v>
      </c>
      <c r="W782" s="1">
        <v>0</v>
      </c>
      <c r="X782" s="1">
        <v>0</v>
      </c>
      <c r="Y782" s="1">
        <v>19750</v>
      </c>
      <c r="Z782" s="1">
        <v>23650</v>
      </c>
      <c r="AA782" s="1">
        <v>11750</v>
      </c>
      <c r="AB782" s="1">
        <v>1500</v>
      </c>
      <c r="AC782" s="1">
        <v>2</v>
      </c>
      <c r="AD782" s="1">
        <v>1</v>
      </c>
      <c r="AE782" s="1">
        <v>2</v>
      </c>
      <c r="AF782" s="1">
        <v>0</v>
      </c>
      <c r="AG782" s="1">
        <v>0</v>
      </c>
      <c r="AH782" s="1">
        <v>0</v>
      </c>
      <c r="AI782" s="30" t="str">
        <f>VLOOKUP(A782,General!B:AT,19,FALSE)</f>
        <v>Flipsid3 Tactics</v>
      </c>
      <c r="AJ782" s="1">
        <f>IF(VLOOKUP(A782,General!B:AT,11,FALSE)=E782,1,0)</f>
        <v>1</v>
      </c>
      <c r="AK782" s="1">
        <f t="shared" si="74"/>
        <v>1</v>
      </c>
      <c r="AL782" s="1">
        <f t="shared" si="75"/>
        <v>1</v>
      </c>
      <c r="AM782" s="1">
        <f t="shared" si="76"/>
        <v>8000</v>
      </c>
      <c r="AN782" s="1">
        <f t="shared" si="77"/>
        <v>22150</v>
      </c>
      <c r="AO782" s="1">
        <f t="shared" si="72"/>
        <v>1</v>
      </c>
      <c r="AP782" s="1">
        <f t="shared" si="73"/>
        <v>1</v>
      </c>
      <c r="AQ782" s="1">
        <f>IF(IF(Y782&gt;AA782,VLOOKUP(A782,General!B:AT,11,FALSE),VLOOKUP(A782,General!B:AT,12,FALSE))=AI782,1,0)</f>
        <v>1</v>
      </c>
      <c r="AR782" s="1">
        <f>IF(VLOOKUP(A782,General!B:AT,11,FALSE)=E782,Y782-AA782,AA782-Y782)</f>
        <v>8000</v>
      </c>
      <c r="AS782" s="1">
        <f>IF(IF(Z782&gt;AB782,VLOOKUP(A782,General!B:AT,11,FALSE),VLOOKUP(A782,General!B:AT,12,FALSE))=AI782,1,0)</f>
        <v>1</v>
      </c>
      <c r="AT782" s="1">
        <f>IF(VLOOKUP(A782,General!B:AT,11,FALSE)=E782,Z782-AB782,AB782-Z782)</f>
        <v>22150</v>
      </c>
    </row>
    <row r="783" spans="1:46" ht="15" customHeight="1" x14ac:dyDescent="0.2">
      <c r="A783" s="1" t="s">
        <v>353</v>
      </c>
      <c r="B783" s="1">
        <v>4</v>
      </c>
      <c r="C783" s="1">
        <v>25144</v>
      </c>
      <c r="D783" s="1">
        <v>169.76806640625</v>
      </c>
      <c r="E783" s="1" t="s">
        <v>70</v>
      </c>
      <c r="F783" s="1" t="s">
        <v>319</v>
      </c>
      <c r="G783" s="1" t="s">
        <v>324</v>
      </c>
      <c r="H783" s="1" t="s">
        <v>322</v>
      </c>
      <c r="K783" s="1">
        <v>9</v>
      </c>
      <c r="L783" s="1">
        <v>2</v>
      </c>
      <c r="M783" s="1">
        <v>2</v>
      </c>
      <c r="N783" s="1">
        <v>1</v>
      </c>
      <c r="O783" s="1">
        <v>0</v>
      </c>
      <c r="P783" s="1">
        <v>0</v>
      </c>
      <c r="Q783" s="1">
        <v>1</v>
      </c>
      <c r="R783" s="1">
        <v>0</v>
      </c>
      <c r="S783" s="1">
        <v>143.4</v>
      </c>
      <c r="T783" s="1">
        <v>1255</v>
      </c>
      <c r="U783" s="1">
        <v>172</v>
      </c>
      <c r="V783" s="1">
        <v>1</v>
      </c>
      <c r="W783" s="1">
        <v>1</v>
      </c>
      <c r="X783" s="1">
        <v>0</v>
      </c>
      <c r="Y783" s="1">
        <v>23900</v>
      </c>
      <c r="Z783" s="1">
        <v>31000</v>
      </c>
      <c r="AA783" s="1">
        <v>22650</v>
      </c>
      <c r="AB783" s="1">
        <v>22900</v>
      </c>
      <c r="AC783" s="1">
        <v>14</v>
      </c>
      <c r="AD783" s="1">
        <v>10</v>
      </c>
      <c r="AE783" s="1">
        <v>4</v>
      </c>
      <c r="AF783" s="1">
        <v>0</v>
      </c>
      <c r="AG783" s="1">
        <v>2</v>
      </c>
      <c r="AH783" s="1">
        <v>4</v>
      </c>
      <c r="AI783" s="30" t="str">
        <f>VLOOKUP(A783,General!B:AT,19,FALSE)</f>
        <v>Flipsid3 Tactics</v>
      </c>
      <c r="AJ783" s="1">
        <f>IF(VLOOKUP(A783,General!B:AT,11,FALSE)=E783,1,0)</f>
        <v>0</v>
      </c>
      <c r="AK783" s="1">
        <f t="shared" si="74"/>
        <v>1</v>
      </c>
      <c r="AL783" s="1">
        <f t="shared" si="75"/>
        <v>1</v>
      </c>
      <c r="AM783" s="1">
        <f t="shared" si="76"/>
        <v>1250</v>
      </c>
      <c r="AN783" s="1">
        <f t="shared" si="77"/>
        <v>8100</v>
      </c>
      <c r="AO783" s="1">
        <f t="shared" si="72"/>
        <v>0</v>
      </c>
      <c r="AP783" s="1">
        <f t="shared" si="73"/>
        <v>0</v>
      </c>
      <c r="AQ783" s="1">
        <f>IF(IF(Y783&gt;AA783,VLOOKUP(A783,General!B:AT,11,FALSE),VLOOKUP(A783,General!B:AT,12,FALSE))=AI783,1,0)</f>
        <v>1</v>
      </c>
      <c r="AR783" s="1">
        <f>IF(VLOOKUP(A783,General!B:AT,11,FALSE)=E783,Y783-AA783,AA783-Y783)</f>
        <v>-1250</v>
      </c>
      <c r="AS783" s="1">
        <f>IF(IF(Z783&gt;AB783,VLOOKUP(A783,General!B:AT,11,FALSE),VLOOKUP(A783,General!B:AT,12,FALSE))=AI783,1,0)</f>
        <v>1</v>
      </c>
      <c r="AT783" s="1">
        <f>IF(VLOOKUP(A783,General!B:AT,11,FALSE)=E783,Z783-AB783,AB783-Z783)</f>
        <v>-8100</v>
      </c>
    </row>
    <row r="784" spans="1:46" ht="15" customHeight="1" x14ac:dyDescent="0.2">
      <c r="A784" s="1" t="s">
        <v>353</v>
      </c>
      <c r="B784" s="1">
        <v>5</v>
      </c>
      <c r="C784" s="1">
        <v>46871</v>
      </c>
      <c r="D784" s="1">
        <v>121.935516357422</v>
      </c>
      <c r="E784" s="1" t="s">
        <v>100</v>
      </c>
      <c r="F784" s="1" t="s">
        <v>315</v>
      </c>
      <c r="G784" s="1" t="s">
        <v>316</v>
      </c>
      <c r="H784" s="1" t="s">
        <v>322</v>
      </c>
      <c r="K784" s="1">
        <v>8</v>
      </c>
      <c r="L784" s="1">
        <v>5</v>
      </c>
      <c r="M784" s="1">
        <v>0</v>
      </c>
      <c r="N784" s="1">
        <v>1</v>
      </c>
      <c r="O784" s="1">
        <v>0</v>
      </c>
      <c r="P784" s="1">
        <v>0</v>
      </c>
      <c r="Q784" s="1">
        <v>5</v>
      </c>
      <c r="R784" s="1">
        <v>0</v>
      </c>
      <c r="S784" s="1">
        <v>102.7</v>
      </c>
      <c r="T784" s="1">
        <v>896</v>
      </c>
      <c r="U784" s="1">
        <v>131</v>
      </c>
      <c r="V784" s="1">
        <v>0</v>
      </c>
      <c r="W784" s="1">
        <v>0</v>
      </c>
      <c r="X784" s="1">
        <v>0</v>
      </c>
      <c r="Y784" s="1">
        <v>23850</v>
      </c>
      <c r="Z784" s="1">
        <v>28100</v>
      </c>
      <c r="AA784" s="1">
        <v>19750</v>
      </c>
      <c r="AB784" s="1">
        <v>20400</v>
      </c>
      <c r="AC784" s="1">
        <v>8</v>
      </c>
      <c r="AD784" s="1">
        <v>7</v>
      </c>
      <c r="AE784" s="1">
        <v>2</v>
      </c>
      <c r="AF784" s="1">
        <v>0</v>
      </c>
      <c r="AG784" s="1">
        <v>1</v>
      </c>
      <c r="AH784" s="1">
        <v>2</v>
      </c>
      <c r="AI784" s="30" t="str">
        <f>VLOOKUP(A784,General!B:AT,19,FALSE)</f>
        <v>Flipsid3 Tactics</v>
      </c>
      <c r="AJ784" s="1">
        <f>IF(VLOOKUP(A784,General!B:AT,11,FALSE)=E784,1,0)</f>
        <v>1</v>
      </c>
      <c r="AK784" s="1">
        <f t="shared" si="74"/>
        <v>1</v>
      </c>
      <c r="AL784" s="1">
        <f t="shared" si="75"/>
        <v>1</v>
      </c>
      <c r="AM784" s="1">
        <f t="shared" si="76"/>
        <v>4100</v>
      </c>
      <c r="AN784" s="1">
        <f t="shared" si="77"/>
        <v>7700</v>
      </c>
      <c r="AO784" s="1">
        <f t="shared" si="72"/>
        <v>1</v>
      </c>
      <c r="AP784" s="1">
        <f t="shared" si="73"/>
        <v>1</v>
      </c>
      <c r="AQ784" s="1">
        <f>IF(IF(Y784&gt;AA784,VLOOKUP(A784,General!B:AT,11,FALSE),VLOOKUP(A784,General!B:AT,12,FALSE))=AI784,1,0)</f>
        <v>1</v>
      </c>
      <c r="AR784" s="1">
        <f>IF(VLOOKUP(A784,General!B:AT,11,FALSE)=E784,Y784-AA784,AA784-Y784)</f>
        <v>4100</v>
      </c>
      <c r="AS784" s="1">
        <f>IF(IF(Z784&gt;AB784,VLOOKUP(A784,General!B:AT,11,FALSE),VLOOKUP(A784,General!B:AT,12,FALSE))=AI784,1,0)</f>
        <v>1</v>
      </c>
      <c r="AT784" s="1">
        <f>IF(VLOOKUP(A784,General!B:AT,11,FALSE)=E784,Z784-AB784,AB784-Z784)</f>
        <v>7700</v>
      </c>
    </row>
    <row r="785" spans="1:46" ht="15" customHeight="1" x14ac:dyDescent="0.2">
      <c r="A785" s="1" t="s">
        <v>353</v>
      </c>
      <c r="B785" s="1">
        <v>6</v>
      </c>
      <c r="C785" s="1">
        <v>62484</v>
      </c>
      <c r="D785" s="1">
        <v>63.294464111328097</v>
      </c>
      <c r="E785" s="1" t="s">
        <v>100</v>
      </c>
      <c r="F785" s="1" t="s">
        <v>315</v>
      </c>
      <c r="G785" s="1" t="s">
        <v>316</v>
      </c>
      <c r="H785" s="1" t="s">
        <v>320</v>
      </c>
      <c r="I785" s="1" t="s">
        <v>319</v>
      </c>
      <c r="J785" s="1" t="s">
        <v>70</v>
      </c>
      <c r="K785" s="1">
        <v>8</v>
      </c>
      <c r="L785" s="1">
        <v>5</v>
      </c>
      <c r="M785" s="1">
        <v>0</v>
      </c>
      <c r="N785" s="1">
        <v>1</v>
      </c>
      <c r="O785" s="1">
        <v>0</v>
      </c>
      <c r="P785" s="1">
        <v>0</v>
      </c>
      <c r="Q785" s="1">
        <v>4</v>
      </c>
      <c r="R785" s="1">
        <v>0</v>
      </c>
      <c r="S785" s="1">
        <v>119</v>
      </c>
      <c r="T785" s="1">
        <v>1061</v>
      </c>
      <c r="U785" s="1">
        <v>129</v>
      </c>
      <c r="V785" s="1">
        <v>0</v>
      </c>
      <c r="W785" s="1">
        <v>0</v>
      </c>
      <c r="X785" s="1">
        <v>0</v>
      </c>
      <c r="Y785" s="1">
        <v>19000</v>
      </c>
      <c r="Z785" s="1">
        <v>26050</v>
      </c>
      <c r="AA785" s="1">
        <v>8250</v>
      </c>
      <c r="AB785" s="1">
        <v>6650</v>
      </c>
      <c r="AC785" s="1">
        <v>5</v>
      </c>
      <c r="AD785" s="1">
        <v>1</v>
      </c>
      <c r="AE785" s="1">
        <v>3</v>
      </c>
      <c r="AF785" s="1">
        <v>0</v>
      </c>
      <c r="AG785" s="1">
        <v>0</v>
      </c>
      <c r="AH785" s="1">
        <v>2</v>
      </c>
      <c r="AI785" s="30" t="str">
        <f>VLOOKUP(A785,General!B:AT,19,FALSE)</f>
        <v>Flipsid3 Tactics</v>
      </c>
      <c r="AJ785" s="1">
        <f>IF(VLOOKUP(A785,General!B:AT,11,FALSE)=E785,1,0)</f>
        <v>1</v>
      </c>
      <c r="AK785" s="1">
        <f t="shared" si="74"/>
        <v>1</v>
      </c>
      <c r="AL785" s="1">
        <f t="shared" si="75"/>
        <v>1</v>
      </c>
      <c r="AM785" s="1">
        <f t="shared" si="76"/>
        <v>10750</v>
      </c>
      <c r="AN785" s="1">
        <f t="shared" si="77"/>
        <v>19400</v>
      </c>
      <c r="AO785" s="1">
        <f t="shared" si="72"/>
        <v>1</v>
      </c>
      <c r="AP785" s="1">
        <f t="shared" si="73"/>
        <v>1</v>
      </c>
      <c r="AQ785" s="1">
        <f>IF(IF(Y785&gt;AA785,VLOOKUP(A785,General!B:AT,11,FALSE),VLOOKUP(A785,General!B:AT,12,FALSE))=AI785,1,0)</f>
        <v>1</v>
      </c>
      <c r="AR785" s="1">
        <f>IF(VLOOKUP(A785,General!B:AT,11,FALSE)=E785,Y785-AA785,AA785-Y785)</f>
        <v>10750</v>
      </c>
      <c r="AS785" s="1">
        <f>IF(IF(Z785&gt;AB785,VLOOKUP(A785,General!B:AT,11,FALSE),VLOOKUP(A785,General!B:AT,12,FALSE))=AI785,1,0)</f>
        <v>1</v>
      </c>
      <c r="AT785" s="1">
        <f>IF(VLOOKUP(A785,General!B:AT,11,FALSE)=E785,Z785-AB785,AB785-Z785)</f>
        <v>19400</v>
      </c>
    </row>
    <row r="786" spans="1:46" ht="15" customHeight="1" x14ac:dyDescent="0.2">
      <c r="A786" s="1" t="s">
        <v>353</v>
      </c>
      <c r="B786" s="1">
        <v>7</v>
      </c>
      <c r="C786" s="1">
        <v>70595</v>
      </c>
      <c r="D786" s="1">
        <v>64.15478515625</v>
      </c>
      <c r="E786" s="1" t="s">
        <v>100</v>
      </c>
      <c r="F786" s="1" t="s">
        <v>315</v>
      </c>
      <c r="G786" s="1" t="s">
        <v>316</v>
      </c>
      <c r="H786" s="1" t="s">
        <v>320</v>
      </c>
      <c r="I786" s="1" t="s">
        <v>319</v>
      </c>
      <c r="J786" s="1" t="s">
        <v>70</v>
      </c>
      <c r="K786" s="1">
        <v>5</v>
      </c>
      <c r="L786" s="1">
        <v>2</v>
      </c>
      <c r="M786" s="1">
        <v>0</v>
      </c>
      <c r="N786" s="1">
        <v>1</v>
      </c>
      <c r="O786" s="1">
        <v>0</v>
      </c>
      <c r="P786" s="1">
        <v>0</v>
      </c>
      <c r="Q786" s="1">
        <v>0</v>
      </c>
      <c r="R786" s="1">
        <v>0</v>
      </c>
      <c r="S786" s="1">
        <v>79.3</v>
      </c>
      <c r="T786" s="1">
        <v>770</v>
      </c>
      <c r="U786" s="1">
        <v>23</v>
      </c>
      <c r="V786" s="1">
        <v>0</v>
      </c>
      <c r="W786" s="1">
        <v>0</v>
      </c>
      <c r="X786" s="1">
        <v>0</v>
      </c>
      <c r="Y786" s="1">
        <v>22400</v>
      </c>
      <c r="Z786" s="1">
        <v>29550</v>
      </c>
      <c r="AA786" s="1">
        <v>11900</v>
      </c>
      <c r="AB786" s="1">
        <v>1300</v>
      </c>
      <c r="AC786" s="1">
        <v>4</v>
      </c>
      <c r="AD786" s="1">
        <v>3</v>
      </c>
      <c r="AE786" s="1">
        <v>2</v>
      </c>
      <c r="AF786" s="1">
        <v>0</v>
      </c>
      <c r="AG786" s="1">
        <v>0</v>
      </c>
      <c r="AH786" s="1">
        <v>0</v>
      </c>
      <c r="AI786" s="30" t="str">
        <f>VLOOKUP(A786,General!B:AT,19,FALSE)</f>
        <v>Flipsid3 Tactics</v>
      </c>
      <c r="AJ786" s="1">
        <f>IF(VLOOKUP(A786,General!B:AT,11,FALSE)=E786,1,0)</f>
        <v>1</v>
      </c>
      <c r="AK786" s="1">
        <f t="shared" si="74"/>
        <v>1</v>
      </c>
      <c r="AL786" s="1">
        <f t="shared" si="75"/>
        <v>1</v>
      </c>
      <c r="AM786" s="1">
        <f t="shared" si="76"/>
        <v>10500</v>
      </c>
      <c r="AN786" s="1">
        <f t="shared" si="77"/>
        <v>28250</v>
      </c>
      <c r="AO786" s="1">
        <f t="shared" si="72"/>
        <v>1</v>
      </c>
      <c r="AP786" s="1">
        <f t="shared" si="73"/>
        <v>1</v>
      </c>
      <c r="AQ786" s="1">
        <f>IF(IF(Y786&gt;AA786,VLOOKUP(A786,General!B:AT,11,FALSE),VLOOKUP(A786,General!B:AT,12,FALSE))=AI786,1,0)</f>
        <v>1</v>
      </c>
      <c r="AR786" s="1">
        <f>IF(VLOOKUP(A786,General!B:AT,11,FALSE)=E786,Y786-AA786,AA786-Y786)</f>
        <v>10500</v>
      </c>
      <c r="AS786" s="1">
        <f>IF(IF(Z786&gt;AB786,VLOOKUP(A786,General!B:AT,11,FALSE),VLOOKUP(A786,General!B:AT,12,FALSE))=AI786,1,0)</f>
        <v>1</v>
      </c>
      <c r="AT786" s="1">
        <f>IF(VLOOKUP(A786,General!B:AT,11,FALSE)=E786,Z786-AB786,AB786-Z786)</f>
        <v>28250</v>
      </c>
    </row>
    <row r="787" spans="1:46" ht="15" customHeight="1" x14ac:dyDescent="0.2">
      <c r="A787" s="1" t="s">
        <v>353</v>
      </c>
      <c r="B787" s="1">
        <v>8</v>
      </c>
      <c r="C787" s="1">
        <v>78811</v>
      </c>
      <c r="D787" s="1">
        <v>131.39093017578099</v>
      </c>
      <c r="E787" s="1" t="s">
        <v>100</v>
      </c>
      <c r="F787" s="1" t="s">
        <v>315</v>
      </c>
      <c r="G787" s="1" t="s">
        <v>316</v>
      </c>
      <c r="H787" s="1" t="s">
        <v>322</v>
      </c>
      <c r="K787" s="1">
        <v>6</v>
      </c>
      <c r="L787" s="1">
        <v>3</v>
      </c>
      <c r="M787" s="1">
        <v>0</v>
      </c>
      <c r="N787" s="1">
        <v>1</v>
      </c>
      <c r="O787" s="1">
        <v>0</v>
      </c>
      <c r="P787" s="1">
        <v>0</v>
      </c>
      <c r="Q787" s="1">
        <v>2</v>
      </c>
      <c r="R787" s="1">
        <v>0</v>
      </c>
      <c r="S787" s="1">
        <v>87.4</v>
      </c>
      <c r="T787" s="1">
        <v>751</v>
      </c>
      <c r="U787" s="1">
        <v>123</v>
      </c>
      <c r="V787" s="1">
        <v>0</v>
      </c>
      <c r="W787" s="1">
        <v>0</v>
      </c>
      <c r="X787" s="1">
        <v>0</v>
      </c>
      <c r="Y787" s="1">
        <v>23050</v>
      </c>
      <c r="Z787" s="1">
        <v>31850</v>
      </c>
      <c r="AA787" s="1">
        <v>23400</v>
      </c>
      <c r="AB787" s="1">
        <v>22700</v>
      </c>
      <c r="AC787" s="1">
        <v>9</v>
      </c>
      <c r="AD787" s="1">
        <v>7</v>
      </c>
      <c r="AE787" s="1">
        <v>4</v>
      </c>
      <c r="AF787" s="1">
        <v>0</v>
      </c>
      <c r="AG787" s="1">
        <v>0</v>
      </c>
      <c r="AH787" s="1">
        <v>6</v>
      </c>
      <c r="AI787" s="30" t="str">
        <f>VLOOKUP(A787,General!B:AT,19,FALSE)</f>
        <v>Flipsid3 Tactics</v>
      </c>
      <c r="AJ787" s="1">
        <f>IF(VLOOKUP(A787,General!B:AT,11,FALSE)=E787,1,0)</f>
        <v>1</v>
      </c>
      <c r="AK787" s="1">
        <f t="shared" si="74"/>
        <v>0</v>
      </c>
      <c r="AL787" s="1">
        <f t="shared" si="75"/>
        <v>1</v>
      </c>
      <c r="AM787" s="1">
        <f t="shared" si="76"/>
        <v>-350</v>
      </c>
      <c r="AN787" s="1">
        <f t="shared" si="77"/>
        <v>9150</v>
      </c>
      <c r="AO787" s="1">
        <f t="shared" si="72"/>
        <v>1</v>
      </c>
      <c r="AP787" s="1">
        <f t="shared" si="73"/>
        <v>1</v>
      </c>
      <c r="AQ787" s="1">
        <f>IF(IF(Y787&gt;AA787,VLOOKUP(A787,General!B:AT,11,FALSE),VLOOKUP(A787,General!B:AT,12,FALSE))=AI787,1,0)</f>
        <v>0</v>
      </c>
      <c r="AR787" s="1">
        <f>IF(VLOOKUP(A787,General!B:AT,11,FALSE)=E787,Y787-AA787,AA787-Y787)</f>
        <v>-350</v>
      </c>
      <c r="AS787" s="1">
        <f>IF(IF(Z787&gt;AB787,VLOOKUP(A787,General!B:AT,11,FALSE),VLOOKUP(A787,General!B:AT,12,FALSE))=AI787,1,0)</f>
        <v>1</v>
      </c>
      <c r="AT787" s="1">
        <f>IF(VLOOKUP(A787,General!B:AT,11,FALSE)=E787,Z787-AB787,AB787-Z787)</f>
        <v>9150</v>
      </c>
    </row>
    <row r="788" spans="1:46" ht="15" customHeight="1" x14ac:dyDescent="0.2">
      <c r="A788" s="1" t="s">
        <v>353</v>
      </c>
      <c r="B788" s="1">
        <v>9</v>
      </c>
      <c r="C788" s="1">
        <v>95625</v>
      </c>
      <c r="D788" s="1">
        <v>210.20989990234401</v>
      </c>
      <c r="E788" s="1" t="s">
        <v>100</v>
      </c>
      <c r="F788" s="1" t="s">
        <v>315</v>
      </c>
      <c r="G788" s="1" t="s">
        <v>321</v>
      </c>
      <c r="H788" s="1" t="s">
        <v>320</v>
      </c>
      <c r="I788" s="1" t="s">
        <v>319</v>
      </c>
      <c r="J788" s="1" t="s">
        <v>70</v>
      </c>
      <c r="K788" s="1">
        <v>8</v>
      </c>
      <c r="L788" s="1">
        <v>4</v>
      </c>
      <c r="M788" s="1">
        <v>2</v>
      </c>
      <c r="N788" s="1">
        <v>0</v>
      </c>
      <c r="O788" s="1">
        <v>0</v>
      </c>
      <c r="P788" s="1">
        <v>0</v>
      </c>
      <c r="Q788" s="1">
        <v>4</v>
      </c>
      <c r="R788" s="1">
        <v>0</v>
      </c>
      <c r="S788" s="1">
        <v>110.6</v>
      </c>
      <c r="T788" s="1">
        <v>1032</v>
      </c>
      <c r="U788" s="1">
        <v>74</v>
      </c>
      <c r="V788" s="1">
        <v>0</v>
      </c>
      <c r="W788" s="1">
        <v>1</v>
      </c>
      <c r="X788" s="1">
        <v>1</v>
      </c>
      <c r="Y788" s="1">
        <v>36000</v>
      </c>
      <c r="Z788" s="1">
        <v>31250</v>
      </c>
      <c r="AA788" s="1">
        <v>16500</v>
      </c>
      <c r="AB788" s="1">
        <v>5450</v>
      </c>
      <c r="AC788" s="1">
        <v>8</v>
      </c>
      <c r="AD788" s="1">
        <v>4</v>
      </c>
      <c r="AE788" s="1">
        <v>3</v>
      </c>
      <c r="AF788" s="1">
        <v>0</v>
      </c>
      <c r="AG788" s="1">
        <v>0</v>
      </c>
      <c r="AH788" s="1">
        <v>3</v>
      </c>
      <c r="AI788" s="30" t="str">
        <f>VLOOKUP(A788,General!B:AT,19,FALSE)</f>
        <v>Flipsid3 Tactics</v>
      </c>
      <c r="AJ788" s="1">
        <f>IF(VLOOKUP(A788,General!B:AT,11,FALSE)=E788,1,0)</f>
        <v>1</v>
      </c>
      <c r="AK788" s="1">
        <f t="shared" si="74"/>
        <v>1</v>
      </c>
      <c r="AL788" s="1">
        <f t="shared" si="75"/>
        <v>1</v>
      </c>
      <c r="AM788" s="1">
        <f t="shared" si="76"/>
        <v>19500</v>
      </c>
      <c r="AN788" s="1">
        <f t="shared" si="77"/>
        <v>25800</v>
      </c>
      <c r="AO788" s="1">
        <f t="shared" si="72"/>
        <v>1</v>
      </c>
      <c r="AP788" s="1">
        <f t="shared" si="73"/>
        <v>1</v>
      </c>
      <c r="AQ788" s="1">
        <f>IF(IF(Y788&gt;AA788,VLOOKUP(A788,General!B:AT,11,FALSE),VLOOKUP(A788,General!B:AT,12,FALSE))=AI788,1,0)</f>
        <v>1</v>
      </c>
      <c r="AR788" s="1">
        <f>IF(VLOOKUP(A788,General!B:AT,11,FALSE)=E788,Y788-AA788,AA788-Y788)</f>
        <v>19500</v>
      </c>
      <c r="AS788" s="1">
        <f>IF(IF(Z788&gt;AB788,VLOOKUP(A788,General!B:AT,11,FALSE),VLOOKUP(A788,General!B:AT,12,FALSE))=AI788,1,0)</f>
        <v>1</v>
      </c>
      <c r="AT788" s="1">
        <f>IF(VLOOKUP(A788,General!B:AT,11,FALSE)=E788,Z788-AB788,AB788-Z788)</f>
        <v>25800</v>
      </c>
    </row>
    <row r="789" spans="1:46" ht="15" customHeight="1" x14ac:dyDescent="0.2">
      <c r="A789" s="1" t="s">
        <v>353</v>
      </c>
      <c r="B789" s="1">
        <v>10</v>
      </c>
      <c r="C789" s="1">
        <v>122520</v>
      </c>
      <c r="D789" s="1">
        <v>134.61322021484401</v>
      </c>
      <c r="E789" s="1" t="s">
        <v>100</v>
      </c>
      <c r="F789" s="1" t="s">
        <v>315</v>
      </c>
      <c r="G789" s="1" t="s">
        <v>316</v>
      </c>
      <c r="H789" s="1" t="s">
        <v>322</v>
      </c>
      <c r="K789" s="1">
        <v>9</v>
      </c>
      <c r="L789" s="1">
        <v>3</v>
      </c>
      <c r="M789" s="1">
        <v>3</v>
      </c>
      <c r="N789" s="1">
        <v>0</v>
      </c>
      <c r="O789" s="1">
        <v>0</v>
      </c>
      <c r="P789" s="1">
        <v>0</v>
      </c>
      <c r="Q789" s="1">
        <v>2</v>
      </c>
      <c r="R789" s="1">
        <v>0</v>
      </c>
      <c r="S789" s="1">
        <v>121.8</v>
      </c>
      <c r="T789" s="1">
        <v>1137</v>
      </c>
      <c r="U789" s="1">
        <v>81</v>
      </c>
      <c r="V789" s="1">
        <v>0</v>
      </c>
      <c r="W789" s="1">
        <v>0</v>
      </c>
      <c r="X789" s="1">
        <v>0</v>
      </c>
      <c r="Y789" s="1">
        <v>45100</v>
      </c>
      <c r="Z789" s="1">
        <v>31750</v>
      </c>
      <c r="AA789" s="1">
        <v>33250</v>
      </c>
      <c r="AB789" s="1">
        <v>28600</v>
      </c>
      <c r="AC789" s="1">
        <v>8</v>
      </c>
      <c r="AD789" s="1">
        <v>6</v>
      </c>
      <c r="AE789" s="1">
        <v>3</v>
      </c>
      <c r="AF789" s="1">
        <v>0</v>
      </c>
      <c r="AG789" s="1">
        <v>2</v>
      </c>
      <c r="AH789" s="1">
        <v>3</v>
      </c>
      <c r="AI789" s="30" t="str">
        <f>VLOOKUP(A789,General!B:AT,19,FALSE)</f>
        <v>Flipsid3 Tactics</v>
      </c>
      <c r="AJ789" s="1">
        <f>IF(VLOOKUP(A789,General!B:AT,11,FALSE)=E789,1,0)</f>
        <v>1</v>
      </c>
      <c r="AK789" s="1">
        <f t="shared" si="74"/>
        <v>1</v>
      </c>
      <c r="AL789" s="1">
        <f t="shared" si="75"/>
        <v>1</v>
      </c>
      <c r="AM789" s="1">
        <f t="shared" si="76"/>
        <v>11850</v>
      </c>
      <c r="AN789" s="1">
        <f t="shared" si="77"/>
        <v>3150</v>
      </c>
      <c r="AO789" s="1">
        <f t="shared" si="72"/>
        <v>1</v>
      </c>
      <c r="AP789" s="1">
        <f t="shared" si="73"/>
        <v>1</v>
      </c>
      <c r="AQ789" s="1">
        <f>IF(IF(Y789&gt;AA789,VLOOKUP(A789,General!B:AT,11,FALSE),VLOOKUP(A789,General!B:AT,12,FALSE))=AI789,1,0)</f>
        <v>1</v>
      </c>
      <c r="AR789" s="1">
        <f>IF(VLOOKUP(A789,General!B:AT,11,FALSE)=E789,Y789-AA789,AA789-Y789)</f>
        <v>11850</v>
      </c>
      <c r="AS789" s="1">
        <f>IF(IF(Z789&gt;AB789,VLOOKUP(A789,General!B:AT,11,FALSE),VLOOKUP(A789,General!B:AT,12,FALSE))=AI789,1,0)</f>
        <v>1</v>
      </c>
      <c r="AT789" s="1">
        <f>IF(VLOOKUP(A789,General!B:AT,11,FALSE)=E789,Z789-AB789,AB789-Z789)</f>
        <v>3150</v>
      </c>
    </row>
    <row r="790" spans="1:46" ht="15" customHeight="1" x14ac:dyDescent="0.2">
      <c r="A790" s="1" t="s">
        <v>353</v>
      </c>
      <c r="B790" s="1">
        <v>11</v>
      </c>
      <c r="C790" s="1">
        <v>139748</v>
      </c>
      <c r="D790" s="1">
        <v>78.482666015625</v>
      </c>
      <c r="E790" s="1" t="s">
        <v>100</v>
      </c>
      <c r="F790" s="1" t="s">
        <v>315</v>
      </c>
      <c r="G790" s="1" t="s">
        <v>316</v>
      </c>
      <c r="H790" s="1" t="s">
        <v>322</v>
      </c>
      <c r="K790" s="1">
        <v>7</v>
      </c>
      <c r="L790" s="1">
        <v>3</v>
      </c>
      <c r="M790" s="1">
        <v>2</v>
      </c>
      <c r="N790" s="1">
        <v>0</v>
      </c>
      <c r="O790" s="1">
        <v>0</v>
      </c>
      <c r="P790" s="1">
        <v>0</v>
      </c>
      <c r="Q790" s="1">
        <v>1</v>
      </c>
      <c r="R790" s="1">
        <v>0</v>
      </c>
      <c r="S790" s="1">
        <v>104.8</v>
      </c>
      <c r="T790" s="1">
        <v>913</v>
      </c>
      <c r="U790" s="1">
        <v>135</v>
      </c>
      <c r="V790" s="1">
        <v>0</v>
      </c>
      <c r="W790" s="1">
        <v>0</v>
      </c>
      <c r="X790" s="1">
        <v>0</v>
      </c>
      <c r="Y790" s="1">
        <v>44250</v>
      </c>
      <c r="Z790" s="1">
        <v>31750</v>
      </c>
      <c r="AA790" s="1">
        <v>23250</v>
      </c>
      <c r="AB790" s="1">
        <v>22400</v>
      </c>
      <c r="AC790" s="1">
        <v>13</v>
      </c>
      <c r="AD790" s="1">
        <v>10</v>
      </c>
      <c r="AE790" s="1">
        <v>3</v>
      </c>
      <c r="AF790" s="1">
        <v>0</v>
      </c>
      <c r="AG790" s="1">
        <v>2</v>
      </c>
      <c r="AH790" s="1">
        <v>4</v>
      </c>
      <c r="AI790" s="30" t="str">
        <f>VLOOKUP(A790,General!B:AT,19,FALSE)</f>
        <v>Flipsid3 Tactics</v>
      </c>
      <c r="AJ790" s="1">
        <f>IF(VLOOKUP(A790,General!B:AT,11,FALSE)=E790,1,0)</f>
        <v>1</v>
      </c>
      <c r="AK790" s="1">
        <f t="shared" si="74"/>
        <v>1</v>
      </c>
      <c r="AL790" s="1">
        <f t="shared" si="75"/>
        <v>1</v>
      </c>
      <c r="AM790" s="1">
        <f t="shared" si="76"/>
        <v>21000</v>
      </c>
      <c r="AN790" s="1">
        <f t="shared" si="77"/>
        <v>9350</v>
      </c>
      <c r="AO790" s="1">
        <f t="shared" si="72"/>
        <v>1</v>
      </c>
      <c r="AP790" s="1">
        <f t="shared" si="73"/>
        <v>1</v>
      </c>
      <c r="AQ790" s="1">
        <f>IF(IF(Y790&gt;AA790,VLOOKUP(A790,General!B:AT,11,FALSE),VLOOKUP(A790,General!B:AT,12,FALSE))=AI790,1,0)</f>
        <v>1</v>
      </c>
      <c r="AR790" s="1">
        <f>IF(VLOOKUP(A790,General!B:AT,11,FALSE)=E790,Y790-AA790,AA790-Y790)</f>
        <v>21000</v>
      </c>
      <c r="AS790" s="1">
        <f>IF(IF(Z790&gt;AB790,VLOOKUP(A790,General!B:AT,11,FALSE),VLOOKUP(A790,General!B:AT,12,FALSE))=AI790,1,0)</f>
        <v>1</v>
      </c>
      <c r="AT790" s="1">
        <f>IF(VLOOKUP(A790,General!B:AT,11,FALSE)=E790,Z790-AB790,AB790-Z790)</f>
        <v>9350</v>
      </c>
    </row>
    <row r="791" spans="1:46" ht="15" customHeight="1" x14ac:dyDescent="0.2">
      <c r="A791" s="1" t="s">
        <v>353</v>
      </c>
      <c r="B791" s="1">
        <v>12</v>
      </c>
      <c r="C791" s="1">
        <v>149802</v>
      </c>
      <c r="D791" s="1">
        <v>67.416015625</v>
      </c>
      <c r="E791" s="1" t="s">
        <v>100</v>
      </c>
      <c r="F791" s="1" t="s">
        <v>315</v>
      </c>
      <c r="G791" s="1" t="s">
        <v>316</v>
      </c>
      <c r="H791" s="1" t="s">
        <v>320</v>
      </c>
      <c r="I791" s="1" t="s">
        <v>319</v>
      </c>
      <c r="J791" s="1" t="s">
        <v>70</v>
      </c>
      <c r="K791" s="1">
        <v>6</v>
      </c>
      <c r="L791" s="1">
        <v>4</v>
      </c>
      <c r="M791" s="1">
        <v>1</v>
      </c>
      <c r="N791" s="1">
        <v>0</v>
      </c>
      <c r="O791" s="1">
        <v>0</v>
      </c>
      <c r="P791" s="1">
        <v>0</v>
      </c>
      <c r="Q791" s="1">
        <v>1</v>
      </c>
      <c r="R791" s="1">
        <v>0</v>
      </c>
      <c r="S791" s="1">
        <v>85.5</v>
      </c>
      <c r="T791" s="1">
        <v>818</v>
      </c>
      <c r="U791" s="1">
        <v>37</v>
      </c>
      <c r="V791" s="1">
        <v>0</v>
      </c>
      <c r="W791" s="1">
        <v>0</v>
      </c>
      <c r="X791" s="1">
        <v>0</v>
      </c>
      <c r="Y791" s="1">
        <v>37100</v>
      </c>
      <c r="Z791" s="1">
        <v>31350</v>
      </c>
      <c r="AA791" s="1">
        <v>19450</v>
      </c>
      <c r="AB791" s="1">
        <v>9350</v>
      </c>
      <c r="AC791" s="1">
        <v>5</v>
      </c>
      <c r="AD791" s="1">
        <v>4</v>
      </c>
      <c r="AE791" s="1">
        <v>1</v>
      </c>
      <c r="AF791" s="1">
        <v>0</v>
      </c>
      <c r="AG791" s="1">
        <v>0</v>
      </c>
      <c r="AH791" s="1">
        <v>3</v>
      </c>
      <c r="AI791" s="30" t="str">
        <f>VLOOKUP(A791,General!B:AT,19,FALSE)</f>
        <v>Flipsid3 Tactics</v>
      </c>
      <c r="AJ791" s="1">
        <f>IF(VLOOKUP(A791,General!B:AT,11,FALSE)=E791,1,0)</f>
        <v>1</v>
      </c>
      <c r="AK791" s="1">
        <f t="shared" si="74"/>
        <v>1</v>
      </c>
      <c r="AL791" s="1">
        <f t="shared" si="75"/>
        <v>1</v>
      </c>
      <c r="AM791" s="1">
        <f t="shared" si="76"/>
        <v>17650</v>
      </c>
      <c r="AN791" s="1">
        <f t="shared" si="77"/>
        <v>22000</v>
      </c>
      <c r="AO791" s="1">
        <f t="shared" si="72"/>
        <v>1</v>
      </c>
      <c r="AP791" s="1">
        <f t="shared" si="73"/>
        <v>1</v>
      </c>
      <c r="AQ791" s="1">
        <f>IF(IF(Y791&gt;AA791,VLOOKUP(A791,General!B:AT,11,FALSE),VLOOKUP(A791,General!B:AT,12,FALSE))=AI791,1,0)</f>
        <v>1</v>
      </c>
      <c r="AR791" s="1">
        <f>IF(VLOOKUP(A791,General!B:AT,11,FALSE)=E791,Y791-AA791,AA791-Y791)</f>
        <v>17650</v>
      </c>
      <c r="AS791" s="1">
        <f>IF(IF(Z791&gt;AB791,VLOOKUP(A791,General!B:AT,11,FALSE),VLOOKUP(A791,General!B:AT,12,FALSE))=AI791,1,0)</f>
        <v>1</v>
      </c>
      <c r="AT791" s="1">
        <f>IF(VLOOKUP(A791,General!B:AT,11,FALSE)=E791,Z791-AB791,AB791-Z791)</f>
        <v>22000</v>
      </c>
    </row>
    <row r="792" spans="1:46" ht="15" customHeight="1" x14ac:dyDescent="0.2">
      <c r="A792" s="1" t="s">
        <v>353</v>
      </c>
      <c r="B792" s="1">
        <v>13</v>
      </c>
      <c r="C792" s="1">
        <v>158440</v>
      </c>
      <c r="D792" s="1">
        <v>138.78173828125</v>
      </c>
      <c r="E792" s="1" t="s">
        <v>70</v>
      </c>
      <c r="F792" s="1" t="s">
        <v>319</v>
      </c>
      <c r="G792" s="1" t="s">
        <v>324</v>
      </c>
      <c r="H792" s="1" t="s">
        <v>322</v>
      </c>
      <c r="K792" s="1">
        <v>7</v>
      </c>
      <c r="L792" s="1">
        <v>5</v>
      </c>
      <c r="M792" s="1">
        <v>1</v>
      </c>
      <c r="N792" s="1">
        <v>0</v>
      </c>
      <c r="O792" s="1">
        <v>0</v>
      </c>
      <c r="P792" s="1">
        <v>0</v>
      </c>
      <c r="Q792" s="1">
        <v>3</v>
      </c>
      <c r="R792" s="1">
        <v>0</v>
      </c>
      <c r="S792" s="1">
        <v>123.7</v>
      </c>
      <c r="T792" s="1">
        <v>1126</v>
      </c>
      <c r="U792" s="1">
        <v>111</v>
      </c>
      <c r="V792" s="1">
        <v>0</v>
      </c>
      <c r="W792" s="1">
        <v>1</v>
      </c>
      <c r="X792" s="1">
        <v>0</v>
      </c>
      <c r="Y792" s="1">
        <v>39250</v>
      </c>
      <c r="Z792" s="1">
        <v>32050</v>
      </c>
      <c r="AA792" s="1">
        <v>27600</v>
      </c>
      <c r="AB792" s="1">
        <v>26100</v>
      </c>
      <c r="AC792" s="1">
        <v>17</v>
      </c>
      <c r="AD792" s="1">
        <v>10</v>
      </c>
      <c r="AE792" s="1">
        <v>5</v>
      </c>
      <c r="AF792" s="1">
        <v>0</v>
      </c>
      <c r="AG792" s="1">
        <v>3</v>
      </c>
      <c r="AH792" s="1">
        <v>5</v>
      </c>
      <c r="AI792" s="30" t="str">
        <f>VLOOKUP(A792,General!B:AT,19,FALSE)</f>
        <v>Flipsid3 Tactics</v>
      </c>
      <c r="AJ792" s="1">
        <f>IF(VLOOKUP(A792,General!B:AT,11,FALSE)=E792,1,0)</f>
        <v>0</v>
      </c>
      <c r="AK792" s="1">
        <f t="shared" si="74"/>
        <v>1</v>
      </c>
      <c r="AL792" s="1">
        <f t="shared" si="75"/>
        <v>1</v>
      </c>
      <c r="AM792" s="1">
        <f t="shared" si="76"/>
        <v>11650</v>
      </c>
      <c r="AN792" s="1">
        <f t="shared" si="77"/>
        <v>5950</v>
      </c>
      <c r="AO792" s="1">
        <f t="shared" si="72"/>
        <v>0</v>
      </c>
      <c r="AP792" s="1">
        <f t="shared" si="73"/>
        <v>0</v>
      </c>
      <c r="AQ792" s="1">
        <f>IF(IF(Y792&gt;AA792,VLOOKUP(A792,General!B:AT,11,FALSE),VLOOKUP(A792,General!B:AT,12,FALSE))=AI792,1,0)</f>
        <v>1</v>
      </c>
      <c r="AR792" s="1">
        <f>IF(VLOOKUP(A792,General!B:AT,11,FALSE)=E792,Y792-AA792,AA792-Y792)</f>
        <v>-11650</v>
      </c>
      <c r="AS792" s="1">
        <f>IF(IF(Z792&gt;AB792,VLOOKUP(A792,General!B:AT,11,FALSE),VLOOKUP(A792,General!B:AT,12,FALSE))=AI792,1,0)</f>
        <v>1</v>
      </c>
      <c r="AT792" s="1">
        <f>IF(VLOOKUP(A792,General!B:AT,11,FALSE)=E792,Z792-AB792,AB792-Z792)</f>
        <v>-5950</v>
      </c>
    </row>
    <row r="793" spans="1:46" ht="15" customHeight="1" x14ac:dyDescent="0.2">
      <c r="A793" s="1" t="s">
        <v>353</v>
      </c>
      <c r="B793" s="1">
        <v>14</v>
      </c>
      <c r="C793" s="1">
        <v>176204</v>
      </c>
      <c r="D793" s="1">
        <v>167.304443359375</v>
      </c>
      <c r="E793" s="1" t="s">
        <v>70</v>
      </c>
      <c r="F793" s="1" t="s">
        <v>319</v>
      </c>
      <c r="G793" s="1" t="s">
        <v>324</v>
      </c>
      <c r="H793" s="1" t="s">
        <v>322</v>
      </c>
      <c r="K793" s="1">
        <v>7</v>
      </c>
      <c r="L793" s="1">
        <v>5</v>
      </c>
      <c r="M793" s="1">
        <v>1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116.9</v>
      </c>
      <c r="T793" s="1">
        <v>983</v>
      </c>
      <c r="U793" s="1">
        <v>91</v>
      </c>
      <c r="V793" s="1">
        <v>1</v>
      </c>
      <c r="W793" s="1">
        <v>1</v>
      </c>
      <c r="X793" s="1">
        <v>0</v>
      </c>
      <c r="Y793" s="1">
        <v>37950</v>
      </c>
      <c r="Z793" s="1">
        <v>32300</v>
      </c>
      <c r="AA793" s="1">
        <v>20150</v>
      </c>
      <c r="AB793" s="1">
        <v>27550</v>
      </c>
      <c r="AC793" s="1">
        <v>14</v>
      </c>
      <c r="AD793" s="1">
        <v>8</v>
      </c>
      <c r="AE793" s="1">
        <v>3</v>
      </c>
      <c r="AF793" s="1">
        <v>0</v>
      </c>
      <c r="AG793" s="1">
        <v>4</v>
      </c>
      <c r="AH793" s="1">
        <v>3</v>
      </c>
      <c r="AI793" s="30" t="str">
        <f>VLOOKUP(A793,General!B:AT,19,FALSE)</f>
        <v>Flipsid3 Tactics</v>
      </c>
      <c r="AJ793" s="1">
        <f>IF(VLOOKUP(A793,General!B:AT,11,FALSE)=E793,1,0)</f>
        <v>0</v>
      </c>
      <c r="AK793" s="1">
        <f t="shared" si="74"/>
        <v>1</v>
      </c>
      <c r="AL793" s="1">
        <f t="shared" si="75"/>
        <v>1</v>
      </c>
      <c r="AM793" s="1">
        <f t="shared" si="76"/>
        <v>17800</v>
      </c>
      <c r="AN793" s="1">
        <f t="shared" si="77"/>
        <v>4750</v>
      </c>
      <c r="AO793" s="1">
        <f t="shared" si="72"/>
        <v>0</v>
      </c>
      <c r="AP793" s="1">
        <f t="shared" si="73"/>
        <v>0</v>
      </c>
      <c r="AQ793" s="1">
        <f>IF(IF(Y793&gt;AA793,VLOOKUP(A793,General!B:AT,11,FALSE),VLOOKUP(A793,General!B:AT,12,FALSE))=AI793,1,0)</f>
        <v>1</v>
      </c>
      <c r="AR793" s="1">
        <f>IF(VLOOKUP(A793,General!B:AT,11,FALSE)=E793,Y793-AA793,AA793-Y793)</f>
        <v>-17800</v>
      </c>
      <c r="AS793" s="1">
        <f>IF(IF(Z793&gt;AB793,VLOOKUP(A793,General!B:AT,11,FALSE),VLOOKUP(A793,General!B:AT,12,FALSE))=AI793,1,0)</f>
        <v>1</v>
      </c>
      <c r="AT793" s="1">
        <f>IF(VLOOKUP(A793,General!B:AT,11,FALSE)=E793,Z793-AB793,AB793-Z793)</f>
        <v>-4750</v>
      </c>
    </row>
    <row r="794" spans="1:46" ht="15" customHeight="1" x14ac:dyDescent="0.2">
      <c r="A794" s="1" t="s">
        <v>353</v>
      </c>
      <c r="B794" s="1">
        <v>15</v>
      </c>
      <c r="C794" s="1">
        <v>197619</v>
      </c>
      <c r="D794" s="1">
        <v>189.67224121093801</v>
      </c>
      <c r="E794" s="1" t="s">
        <v>100</v>
      </c>
      <c r="F794" s="1" t="s">
        <v>315</v>
      </c>
      <c r="G794" s="1" t="s">
        <v>316</v>
      </c>
      <c r="H794" s="1" t="s">
        <v>322</v>
      </c>
      <c r="K794" s="1">
        <v>5</v>
      </c>
      <c r="L794" s="1">
        <v>2</v>
      </c>
      <c r="M794" s="1">
        <v>0</v>
      </c>
      <c r="N794" s="1">
        <v>1</v>
      </c>
      <c r="O794" s="1">
        <v>0</v>
      </c>
      <c r="P794" s="1">
        <v>0</v>
      </c>
      <c r="Q794" s="1">
        <v>0</v>
      </c>
      <c r="R794" s="1">
        <v>0</v>
      </c>
      <c r="S794" s="1">
        <v>85.5</v>
      </c>
      <c r="T794" s="1">
        <v>715</v>
      </c>
      <c r="U794" s="1">
        <v>140</v>
      </c>
      <c r="V794" s="1">
        <v>0</v>
      </c>
      <c r="W794" s="1">
        <v>0</v>
      </c>
      <c r="X794" s="1">
        <v>0</v>
      </c>
      <c r="Y794" s="1">
        <v>16450</v>
      </c>
      <c r="Z794" s="1">
        <v>21700</v>
      </c>
      <c r="AA794" s="1">
        <v>24150</v>
      </c>
      <c r="AB794" s="1">
        <v>27850</v>
      </c>
      <c r="AC794" s="1">
        <v>7</v>
      </c>
      <c r="AD794" s="1">
        <v>8</v>
      </c>
      <c r="AE794" s="1">
        <v>2</v>
      </c>
      <c r="AF794" s="1">
        <v>0</v>
      </c>
      <c r="AG794" s="1">
        <v>3</v>
      </c>
      <c r="AH794" s="1">
        <v>1</v>
      </c>
      <c r="AI794" s="30" t="str">
        <f>VLOOKUP(A794,General!B:AT,19,FALSE)</f>
        <v>Flipsid3 Tactics</v>
      </c>
      <c r="AJ794" s="1">
        <f>IF(VLOOKUP(A794,General!B:AT,11,FALSE)=E794,1,0)</f>
        <v>1</v>
      </c>
      <c r="AK794" s="1">
        <f t="shared" si="74"/>
        <v>0</v>
      </c>
      <c r="AL794" s="1">
        <f t="shared" si="75"/>
        <v>0</v>
      </c>
      <c r="AM794" s="1">
        <f t="shared" si="76"/>
        <v>-7700</v>
      </c>
      <c r="AN794" s="1">
        <f t="shared" si="77"/>
        <v>-6150</v>
      </c>
      <c r="AO794" s="1">
        <f t="shared" si="72"/>
        <v>1</v>
      </c>
      <c r="AP794" s="1">
        <f t="shared" si="73"/>
        <v>1</v>
      </c>
      <c r="AQ794" s="1">
        <f>IF(IF(Y794&gt;AA794,VLOOKUP(A794,General!B:AT,11,FALSE),VLOOKUP(A794,General!B:AT,12,FALSE))=AI794,1,0)</f>
        <v>0</v>
      </c>
      <c r="AR794" s="1">
        <f>IF(VLOOKUP(A794,General!B:AT,11,FALSE)=E794,Y794-AA794,AA794-Y794)</f>
        <v>-7700</v>
      </c>
      <c r="AS794" s="1">
        <f>IF(IF(Z794&gt;AB794,VLOOKUP(A794,General!B:AT,11,FALSE),VLOOKUP(A794,General!B:AT,12,FALSE))=AI794,1,0)</f>
        <v>0</v>
      </c>
      <c r="AT794" s="1">
        <f>IF(VLOOKUP(A794,General!B:AT,11,FALSE)=E794,Z794-AB794,AB794-Z794)</f>
        <v>-6150</v>
      </c>
    </row>
    <row r="795" spans="1:46" x14ac:dyDescent="0.2">
      <c r="A795" s="1" t="s">
        <v>353</v>
      </c>
      <c r="B795" s="1">
        <v>16</v>
      </c>
      <c r="C795" s="1">
        <v>221889</v>
      </c>
      <c r="D795" s="1">
        <v>172.98254394531301</v>
      </c>
      <c r="E795" s="1" t="s">
        <v>70</v>
      </c>
      <c r="F795" s="1" t="s">
        <v>315</v>
      </c>
      <c r="G795" s="1" t="s">
        <v>321</v>
      </c>
      <c r="H795" s="1" t="s">
        <v>317</v>
      </c>
      <c r="K795" s="1">
        <v>9</v>
      </c>
      <c r="L795" s="1">
        <v>5</v>
      </c>
      <c r="M795" s="1">
        <v>2</v>
      </c>
      <c r="N795" s="1">
        <v>0</v>
      </c>
      <c r="O795" s="1">
        <v>0</v>
      </c>
      <c r="P795" s="1">
        <v>0</v>
      </c>
      <c r="Q795" s="1">
        <v>3</v>
      </c>
      <c r="R795" s="1">
        <v>0</v>
      </c>
      <c r="S795" s="1">
        <v>132.80000000000001</v>
      </c>
      <c r="T795" s="1">
        <v>1213</v>
      </c>
      <c r="U795" s="1">
        <v>115</v>
      </c>
      <c r="V795" s="1">
        <v>0</v>
      </c>
      <c r="W795" s="1">
        <v>1</v>
      </c>
      <c r="X795" s="1">
        <v>1</v>
      </c>
      <c r="Y795" s="1">
        <v>4000</v>
      </c>
      <c r="Z795" s="1">
        <v>4500</v>
      </c>
      <c r="AA795" s="1">
        <v>4000</v>
      </c>
      <c r="AB795" s="1">
        <v>4350</v>
      </c>
      <c r="AC795" s="1">
        <v>1</v>
      </c>
      <c r="AD795" s="1">
        <v>3</v>
      </c>
      <c r="AE795" s="1">
        <v>1</v>
      </c>
      <c r="AF795" s="1">
        <v>2</v>
      </c>
      <c r="AG795" s="1">
        <v>1</v>
      </c>
      <c r="AH795" s="1">
        <v>0</v>
      </c>
      <c r="AI795" s="30" t="str">
        <f>VLOOKUP(A795,General!B:AT,19,FALSE)</f>
        <v>Flipsid3 Tactics</v>
      </c>
      <c r="AJ795" s="1">
        <f>IF(VLOOKUP(A795,General!B:AT,11,FALSE)=E795,1,0)</f>
        <v>0</v>
      </c>
      <c r="AK795" s="1">
        <f t="shared" si="74"/>
        <v>0</v>
      </c>
      <c r="AL795" s="1">
        <f t="shared" si="75"/>
        <v>1</v>
      </c>
      <c r="AM795" s="1">
        <f t="shared" si="76"/>
        <v>0</v>
      </c>
      <c r="AN795" s="1">
        <f t="shared" si="77"/>
        <v>150</v>
      </c>
      <c r="AO795" s="1">
        <f t="shared" si="72"/>
        <v>0</v>
      </c>
      <c r="AP795" s="1">
        <f t="shared" si="73"/>
        <v>1</v>
      </c>
      <c r="AQ795" s="1">
        <f>IF(IF(Y795&gt;AA795,VLOOKUP(A795,General!B:AT,11,FALSE),VLOOKUP(A795,General!B:AT,12,FALSE))=AI795,1,0)</f>
        <v>0</v>
      </c>
      <c r="AR795" s="1">
        <f>IF(VLOOKUP(A795,General!B:AT,11,FALSE)=E795,Y795-AA795,AA795-Y795)</f>
        <v>0</v>
      </c>
      <c r="AS795" s="1">
        <f>IF(IF(Z795&gt;AB795,VLOOKUP(A795,General!B:AT,11,FALSE),VLOOKUP(A795,General!B:AT,12,FALSE))=AI795,1,0)</f>
        <v>1</v>
      </c>
      <c r="AT795" s="1">
        <f>IF(VLOOKUP(A795,General!B:AT,11,FALSE)=E795,Z795-AB795,AB795-Z795)</f>
        <v>-150</v>
      </c>
    </row>
    <row r="796" spans="1:46" ht="15" customHeight="1" x14ac:dyDescent="0.2">
      <c r="A796" s="1" t="s">
        <v>353</v>
      </c>
      <c r="B796" s="1">
        <v>17</v>
      </c>
      <c r="C796" s="1">
        <v>244026</v>
      </c>
      <c r="D796" s="1">
        <v>146.07861328125</v>
      </c>
      <c r="E796" s="1" t="s">
        <v>70</v>
      </c>
      <c r="F796" s="1" t="s">
        <v>315</v>
      </c>
      <c r="G796" s="1" t="s">
        <v>321</v>
      </c>
      <c r="H796" s="1" t="s">
        <v>320</v>
      </c>
      <c r="I796" s="1" t="s">
        <v>315</v>
      </c>
      <c r="J796" s="1" t="s">
        <v>70</v>
      </c>
      <c r="K796" s="1">
        <v>8</v>
      </c>
      <c r="L796" s="1">
        <v>5</v>
      </c>
      <c r="M796" s="1">
        <v>0</v>
      </c>
      <c r="N796" s="1">
        <v>1</v>
      </c>
      <c r="O796" s="1">
        <v>0</v>
      </c>
      <c r="P796" s="1">
        <v>0</v>
      </c>
      <c r="Q796" s="1">
        <v>1</v>
      </c>
      <c r="R796" s="1">
        <v>0</v>
      </c>
      <c r="S796" s="1">
        <v>112.7</v>
      </c>
      <c r="T796" s="1">
        <v>1067</v>
      </c>
      <c r="U796" s="1">
        <v>60</v>
      </c>
      <c r="V796" s="1">
        <v>0</v>
      </c>
      <c r="W796" s="1">
        <v>1</v>
      </c>
      <c r="X796" s="1">
        <v>1</v>
      </c>
      <c r="Y796" s="1">
        <v>19950</v>
      </c>
      <c r="Z796" s="1">
        <v>1900</v>
      </c>
      <c r="AA796" s="1">
        <v>13000</v>
      </c>
      <c r="AB796" s="1">
        <v>20650</v>
      </c>
      <c r="AC796" s="1">
        <v>3</v>
      </c>
      <c r="AD796" s="1">
        <v>1</v>
      </c>
      <c r="AE796" s="1">
        <v>2</v>
      </c>
      <c r="AF796" s="1">
        <v>0</v>
      </c>
      <c r="AG796" s="1">
        <v>0</v>
      </c>
      <c r="AH796" s="1">
        <v>0</v>
      </c>
      <c r="AI796" s="30" t="str">
        <f>VLOOKUP(A796,General!B:AT,19,FALSE)</f>
        <v>Flipsid3 Tactics</v>
      </c>
      <c r="AJ796" s="1">
        <f>IF(VLOOKUP(A796,General!B:AT,11,FALSE)=E796,1,0)</f>
        <v>0</v>
      </c>
      <c r="AK796" s="1">
        <f t="shared" si="74"/>
        <v>1</v>
      </c>
      <c r="AL796" s="1">
        <f t="shared" si="75"/>
        <v>0</v>
      </c>
      <c r="AM796" s="1">
        <f t="shared" si="76"/>
        <v>6950</v>
      </c>
      <c r="AN796" s="1">
        <f t="shared" si="77"/>
        <v>-18750</v>
      </c>
      <c r="AO796" s="1">
        <f t="shared" si="72"/>
        <v>0</v>
      </c>
      <c r="AP796" s="1">
        <f t="shared" si="73"/>
        <v>1</v>
      </c>
      <c r="AQ796" s="1">
        <f>IF(IF(Y796&gt;AA796,VLOOKUP(A796,General!B:AT,11,FALSE),VLOOKUP(A796,General!B:AT,12,FALSE))=AI796,1,0)</f>
        <v>1</v>
      </c>
      <c r="AR796" s="1">
        <f>IF(VLOOKUP(A796,General!B:AT,11,FALSE)=E796,Y796-AA796,AA796-Y796)</f>
        <v>-6950</v>
      </c>
      <c r="AS796" s="1">
        <f>IF(IF(Z796&gt;AB796,VLOOKUP(A796,General!B:AT,11,FALSE),VLOOKUP(A796,General!B:AT,12,FALSE))=AI796,1,0)</f>
        <v>0</v>
      </c>
      <c r="AT796" s="1">
        <f>IF(VLOOKUP(A796,General!B:AT,11,FALSE)=E796,Z796-AB796,AB796-Z796)</f>
        <v>18750</v>
      </c>
    </row>
    <row r="797" spans="1:46" ht="15" customHeight="1" x14ac:dyDescent="0.2">
      <c r="A797" s="1" t="s">
        <v>353</v>
      </c>
      <c r="B797" s="1">
        <v>18</v>
      </c>
      <c r="C797" s="1">
        <v>262721</v>
      </c>
      <c r="D797" s="1">
        <v>178.198974609375</v>
      </c>
      <c r="E797" s="1" t="s">
        <v>100</v>
      </c>
      <c r="F797" s="1" t="s">
        <v>319</v>
      </c>
      <c r="G797" s="1" t="s">
        <v>324</v>
      </c>
      <c r="H797" s="1" t="s">
        <v>322</v>
      </c>
      <c r="K797" s="1">
        <v>7</v>
      </c>
      <c r="L797" s="1">
        <v>7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0</v>
      </c>
      <c r="S797" s="1">
        <v>108.6</v>
      </c>
      <c r="T797" s="1">
        <v>941</v>
      </c>
      <c r="U797" s="1">
        <v>145</v>
      </c>
      <c r="V797" s="1">
        <v>1</v>
      </c>
      <c r="W797" s="1">
        <v>1</v>
      </c>
      <c r="X797" s="1">
        <v>0</v>
      </c>
      <c r="Y797" s="1">
        <v>20300</v>
      </c>
      <c r="Z797" s="1">
        <v>24600</v>
      </c>
      <c r="AA797" s="1">
        <v>25800</v>
      </c>
      <c r="AB797" s="1">
        <v>26750</v>
      </c>
      <c r="AC797" s="1">
        <v>9</v>
      </c>
      <c r="AD797" s="1">
        <v>7</v>
      </c>
      <c r="AE797" s="1">
        <v>6</v>
      </c>
      <c r="AF797" s="1">
        <v>0</v>
      </c>
      <c r="AG797" s="1">
        <v>2</v>
      </c>
      <c r="AH797" s="1">
        <v>3</v>
      </c>
      <c r="AI797" s="30" t="str">
        <f>VLOOKUP(A797,General!B:AT,19,FALSE)</f>
        <v>Flipsid3 Tactics</v>
      </c>
      <c r="AJ797" s="1">
        <f>IF(VLOOKUP(A797,General!B:AT,11,FALSE)=E797,1,0)</f>
        <v>1</v>
      </c>
      <c r="AK797" s="1">
        <f t="shared" si="74"/>
        <v>0</v>
      </c>
      <c r="AL797" s="1">
        <f t="shared" si="75"/>
        <v>0</v>
      </c>
      <c r="AM797" s="1">
        <f t="shared" si="76"/>
        <v>-5500</v>
      </c>
      <c r="AN797" s="1">
        <f t="shared" si="77"/>
        <v>-2150</v>
      </c>
      <c r="AO797" s="1">
        <f t="shared" si="72"/>
        <v>1</v>
      </c>
      <c r="AP797" s="1">
        <f t="shared" si="73"/>
        <v>0</v>
      </c>
      <c r="AQ797" s="1">
        <f>IF(IF(Y797&gt;AA797,VLOOKUP(A797,General!B:AT,11,FALSE),VLOOKUP(A797,General!B:AT,12,FALSE))=AI797,1,0)</f>
        <v>0</v>
      </c>
      <c r="AR797" s="1">
        <f>IF(VLOOKUP(A797,General!B:AT,11,FALSE)=E797,Y797-AA797,AA797-Y797)</f>
        <v>-5500</v>
      </c>
      <c r="AS797" s="1">
        <f>IF(IF(Z797&gt;AB797,VLOOKUP(A797,General!B:AT,11,FALSE),VLOOKUP(A797,General!B:AT,12,FALSE))=AI797,1,0)</f>
        <v>0</v>
      </c>
      <c r="AT797" s="1">
        <f>IF(VLOOKUP(A797,General!B:AT,11,FALSE)=E797,Z797-AB797,AB797-Z797)</f>
        <v>-2150</v>
      </c>
    </row>
    <row r="798" spans="1:46" ht="15" customHeight="1" x14ac:dyDescent="0.2">
      <c r="A798" s="1" t="s">
        <v>353</v>
      </c>
      <c r="B798" s="1">
        <v>19</v>
      </c>
      <c r="C798" s="1">
        <v>285525</v>
      </c>
      <c r="D798" s="1">
        <v>126.416748046875</v>
      </c>
      <c r="E798" s="1" t="s">
        <v>70</v>
      </c>
      <c r="F798" s="1" t="s">
        <v>315</v>
      </c>
      <c r="G798" s="1" t="s">
        <v>316</v>
      </c>
      <c r="H798" s="1" t="s">
        <v>323</v>
      </c>
      <c r="I798" s="1" t="s">
        <v>319</v>
      </c>
      <c r="J798" s="1" t="s">
        <v>100</v>
      </c>
      <c r="K798" s="1">
        <v>8</v>
      </c>
      <c r="L798" s="1">
        <v>4</v>
      </c>
      <c r="M798" s="1">
        <v>2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114.8</v>
      </c>
      <c r="T798" s="1">
        <v>1046</v>
      </c>
      <c r="U798" s="1">
        <v>102</v>
      </c>
      <c r="V798" s="1">
        <v>0</v>
      </c>
      <c r="W798" s="1">
        <v>0</v>
      </c>
      <c r="X798" s="1">
        <v>0</v>
      </c>
      <c r="Y798" s="1">
        <v>11850</v>
      </c>
      <c r="Z798" s="1">
        <v>24700</v>
      </c>
      <c r="AA798" s="1">
        <v>21200</v>
      </c>
      <c r="AB798" s="1">
        <v>11850</v>
      </c>
      <c r="AC798" s="1">
        <v>4</v>
      </c>
      <c r="AD798" s="1">
        <v>5</v>
      </c>
      <c r="AE798" s="1">
        <v>6</v>
      </c>
      <c r="AF798" s="1">
        <v>0</v>
      </c>
      <c r="AG798" s="1">
        <v>2</v>
      </c>
      <c r="AH798" s="1">
        <v>0</v>
      </c>
      <c r="AI798" s="30" t="str">
        <f>VLOOKUP(A798,General!B:AT,19,FALSE)</f>
        <v>Flipsid3 Tactics</v>
      </c>
      <c r="AJ798" s="1">
        <f>IF(VLOOKUP(A798,General!B:AT,11,FALSE)=E798,1,0)</f>
        <v>0</v>
      </c>
      <c r="AK798" s="1">
        <f t="shared" si="74"/>
        <v>0</v>
      </c>
      <c r="AL798" s="1">
        <f t="shared" si="75"/>
        <v>1</v>
      </c>
      <c r="AM798" s="1">
        <f t="shared" si="76"/>
        <v>-9350</v>
      </c>
      <c r="AN798" s="1">
        <f t="shared" si="77"/>
        <v>12850</v>
      </c>
      <c r="AO798" s="1">
        <f t="shared" si="72"/>
        <v>0</v>
      </c>
      <c r="AP798" s="1">
        <f t="shared" si="73"/>
        <v>1</v>
      </c>
      <c r="AQ798" s="1">
        <f>IF(IF(Y798&gt;AA798,VLOOKUP(A798,General!B:AT,11,FALSE),VLOOKUP(A798,General!B:AT,12,FALSE))=AI798,1,0)</f>
        <v>0</v>
      </c>
      <c r="AR798" s="1">
        <f>IF(VLOOKUP(A798,General!B:AT,11,FALSE)=E798,Y798-AA798,AA798-Y798)</f>
        <v>9350</v>
      </c>
      <c r="AS798" s="1">
        <f>IF(IF(Z798&gt;AB798,VLOOKUP(A798,General!B:AT,11,FALSE),VLOOKUP(A798,General!B:AT,12,FALSE))=AI798,1,0)</f>
        <v>1</v>
      </c>
      <c r="AT798" s="1">
        <f>IF(VLOOKUP(A798,General!B:AT,11,FALSE)=E798,Z798-AB798,AB798-Z798)</f>
        <v>-12850</v>
      </c>
    </row>
    <row r="799" spans="1:46" ht="15" customHeight="1" x14ac:dyDescent="0.2">
      <c r="A799" s="1" t="s">
        <v>353</v>
      </c>
      <c r="B799" s="1">
        <v>20</v>
      </c>
      <c r="C799" s="1">
        <v>301708</v>
      </c>
      <c r="D799" s="1">
        <v>83.801025390625</v>
      </c>
      <c r="E799" s="1" t="s">
        <v>70</v>
      </c>
      <c r="F799" s="1" t="s">
        <v>315</v>
      </c>
      <c r="G799" s="1" t="s">
        <v>316</v>
      </c>
      <c r="H799" s="1" t="s">
        <v>320</v>
      </c>
      <c r="I799" s="1" t="s">
        <v>315</v>
      </c>
      <c r="J799" s="1" t="s">
        <v>70</v>
      </c>
      <c r="K799" s="1">
        <v>5</v>
      </c>
      <c r="L799" s="1">
        <v>3</v>
      </c>
      <c r="M799" s="1">
        <v>1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85.8</v>
      </c>
      <c r="T799" s="1">
        <v>838</v>
      </c>
      <c r="U799" s="1">
        <v>20</v>
      </c>
      <c r="V799" s="1">
        <v>0</v>
      </c>
      <c r="W799" s="1">
        <v>0</v>
      </c>
      <c r="X799" s="1">
        <v>0</v>
      </c>
      <c r="Y799" s="1">
        <v>21650</v>
      </c>
      <c r="Z799" s="1">
        <v>1400</v>
      </c>
      <c r="AA799" s="1">
        <v>12800</v>
      </c>
      <c r="AB799" s="1">
        <v>27100</v>
      </c>
      <c r="AC799" s="1">
        <v>3</v>
      </c>
      <c r="AD799" s="1">
        <v>1</v>
      </c>
      <c r="AE799" s="1">
        <v>1</v>
      </c>
      <c r="AF799" s="1">
        <v>0</v>
      </c>
      <c r="AG799" s="1">
        <v>0</v>
      </c>
      <c r="AH799" s="1">
        <v>0</v>
      </c>
      <c r="AI799" s="30" t="str">
        <f>VLOOKUP(A799,General!B:AT,19,FALSE)</f>
        <v>Flipsid3 Tactics</v>
      </c>
      <c r="AJ799" s="1">
        <f>IF(VLOOKUP(A799,General!B:AT,11,FALSE)=E799,1,0)</f>
        <v>0</v>
      </c>
      <c r="AK799" s="1">
        <f t="shared" si="74"/>
        <v>1</v>
      </c>
      <c r="AL799" s="1">
        <f t="shared" si="75"/>
        <v>0</v>
      </c>
      <c r="AM799" s="1">
        <f t="shared" si="76"/>
        <v>8850</v>
      </c>
      <c r="AN799" s="1">
        <f t="shared" si="77"/>
        <v>-25700</v>
      </c>
      <c r="AO799" s="1">
        <f t="shared" si="72"/>
        <v>0</v>
      </c>
      <c r="AP799" s="1">
        <f t="shared" si="73"/>
        <v>1</v>
      </c>
      <c r="AQ799" s="1">
        <f>IF(IF(Y799&gt;AA799,VLOOKUP(A799,General!B:AT,11,FALSE),VLOOKUP(A799,General!B:AT,12,FALSE))=AI799,1,0)</f>
        <v>1</v>
      </c>
      <c r="AR799" s="1">
        <f>IF(VLOOKUP(A799,General!B:AT,11,FALSE)=E799,Y799-AA799,AA799-Y799)</f>
        <v>-8850</v>
      </c>
      <c r="AS799" s="1">
        <f>IF(IF(Z799&gt;AB799,VLOOKUP(A799,General!B:AT,11,FALSE),VLOOKUP(A799,General!B:AT,12,FALSE))=AI799,1,0)</f>
        <v>0</v>
      </c>
      <c r="AT799" s="1">
        <f>IF(VLOOKUP(A799,General!B:AT,11,FALSE)=E799,Z799-AB799,AB799-Z799)</f>
        <v>25700</v>
      </c>
    </row>
    <row r="800" spans="1:46" ht="15" customHeight="1" x14ac:dyDescent="0.2">
      <c r="A800" s="1" t="s">
        <v>353</v>
      </c>
      <c r="B800" s="1">
        <v>21</v>
      </c>
      <c r="C800" s="1">
        <v>312438</v>
      </c>
      <c r="D800" s="1">
        <v>172.896240234375</v>
      </c>
      <c r="E800" s="1" t="s">
        <v>70</v>
      </c>
      <c r="F800" s="1" t="s">
        <v>315</v>
      </c>
      <c r="G800" s="1" t="s">
        <v>321</v>
      </c>
      <c r="H800" s="1" t="s">
        <v>322</v>
      </c>
      <c r="K800" s="1">
        <v>8</v>
      </c>
      <c r="L800" s="1">
        <v>2</v>
      </c>
      <c r="M800" s="1">
        <v>1</v>
      </c>
      <c r="N800" s="1">
        <v>0</v>
      </c>
      <c r="O800" s="1">
        <v>1</v>
      </c>
      <c r="P800" s="1">
        <v>0</v>
      </c>
      <c r="Q800" s="1">
        <v>0</v>
      </c>
      <c r="R800" s="1">
        <v>0</v>
      </c>
      <c r="S800" s="1">
        <v>117.4</v>
      </c>
      <c r="T800" s="1">
        <v>1025</v>
      </c>
      <c r="U800" s="1">
        <v>149</v>
      </c>
      <c r="V800" s="1">
        <v>0</v>
      </c>
      <c r="W800" s="1">
        <v>1</v>
      </c>
      <c r="X800" s="1">
        <v>1</v>
      </c>
      <c r="Y800" s="1">
        <v>21550</v>
      </c>
      <c r="Z800" s="1">
        <v>21550</v>
      </c>
      <c r="AA800" s="1">
        <v>21200</v>
      </c>
      <c r="AB800" s="1">
        <v>29000</v>
      </c>
      <c r="AC800" s="1">
        <v>10</v>
      </c>
      <c r="AD800" s="1">
        <v>6</v>
      </c>
      <c r="AE800" s="1">
        <v>5</v>
      </c>
      <c r="AF800" s="1">
        <v>1</v>
      </c>
      <c r="AG800" s="1">
        <v>1</v>
      </c>
      <c r="AH800" s="1">
        <v>4</v>
      </c>
      <c r="AI800" s="30" t="str">
        <f>VLOOKUP(A800,General!B:AT,19,FALSE)</f>
        <v>Flipsid3 Tactics</v>
      </c>
      <c r="AJ800" s="1">
        <f>IF(VLOOKUP(A800,General!B:AT,11,FALSE)=E800,1,0)</f>
        <v>0</v>
      </c>
      <c r="AK800" s="1">
        <f t="shared" si="74"/>
        <v>1</v>
      </c>
      <c r="AL800" s="1">
        <f t="shared" si="75"/>
        <v>0</v>
      </c>
      <c r="AM800" s="1">
        <f t="shared" si="76"/>
        <v>350</v>
      </c>
      <c r="AN800" s="1">
        <f t="shared" si="77"/>
        <v>-7450</v>
      </c>
      <c r="AO800" s="1">
        <f t="shared" si="72"/>
        <v>0</v>
      </c>
      <c r="AP800" s="1">
        <f t="shared" si="73"/>
        <v>1</v>
      </c>
      <c r="AQ800" s="1">
        <f>IF(IF(Y800&gt;AA800,VLOOKUP(A800,General!B:AT,11,FALSE),VLOOKUP(A800,General!B:AT,12,FALSE))=AI800,1,0)</f>
        <v>1</v>
      </c>
      <c r="AR800" s="1">
        <f>IF(VLOOKUP(A800,General!B:AT,11,FALSE)=E800,Y800-AA800,AA800-Y800)</f>
        <v>-350</v>
      </c>
      <c r="AS800" s="1">
        <f>IF(IF(Z800&gt;AB800,VLOOKUP(A800,General!B:AT,11,FALSE),VLOOKUP(A800,General!B:AT,12,FALSE))=AI800,1,0)</f>
        <v>0</v>
      </c>
      <c r="AT800" s="1">
        <f>IF(VLOOKUP(A800,General!B:AT,11,FALSE)=E800,Z800-AB800,AB800-Z800)</f>
        <v>7450</v>
      </c>
    </row>
    <row r="801" spans="1:46" ht="15" customHeight="1" x14ac:dyDescent="0.2">
      <c r="A801" s="1" t="s">
        <v>353</v>
      </c>
      <c r="B801" s="1">
        <v>22</v>
      </c>
      <c r="C801" s="1">
        <v>334563</v>
      </c>
      <c r="D801" s="1">
        <v>92.32568359375</v>
      </c>
      <c r="E801" s="1" t="s">
        <v>70</v>
      </c>
      <c r="F801" s="1" t="s">
        <v>315</v>
      </c>
      <c r="G801" s="1" t="s">
        <v>316</v>
      </c>
      <c r="H801" s="1" t="s">
        <v>320</v>
      </c>
      <c r="I801" s="1" t="s">
        <v>315</v>
      </c>
      <c r="J801" s="1" t="s">
        <v>70</v>
      </c>
      <c r="K801" s="1">
        <v>6</v>
      </c>
      <c r="L801" s="1">
        <v>4</v>
      </c>
      <c r="M801" s="1">
        <v>1</v>
      </c>
      <c r="N801" s="1">
        <v>0</v>
      </c>
      <c r="O801" s="1">
        <v>0</v>
      </c>
      <c r="P801" s="1">
        <v>0</v>
      </c>
      <c r="Q801" s="1">
        <v>1</v>
      </c>
      <c r="R801" s="1">
        <v>0</v>
      </c>
      <c r="S801" s="1">
        <v>107</v>
      </c>
      <c r="T801" s="1">
        <v>1035</v>
      </c>
      <c r="U801" s="1">
        <v>35</v>
      </c>
      <c r="V801" s="1">
        <v>0</v>
      </c>
      <c r="W801" s="1">
        <v>0</v>
      </c>
      <c r="X801" s="1">
        <v>0</v>
      </c>
      <c r="Y801" s="1">
        <v>37950</v>
      </c>
      <c r="Z801" s="1">
        <v>2300</v>
      </c>
      <c r="AA801" s="1">
        <v>17850</v>
      </c>
      <c r="AB801" s="1">
        <v>31050</v>
      </c>
      <c r="AC801" s="1">
        <v>5</v>
      </c>
      <c r="AD801" s="1">
        <v>2</v>
      </c>
      <c r="AE801" s="1">
        <v>3</v>
      </c>
      <c r="AF801" s="1">
        <v>0</v>
      </c>
      <c r="AG801" s="1">
        <v>0</v>
      </c>
      <c r="AH801" s="1">
        <v>3</v>
      </c>
      <c r="AI801" s="30" t="str">
        <f>VLOOKUP(A801,General!B:AT,19,FALSE)</f>
        <v>Flipsid3 Tactics</v>
      </c>
      <c r="AJ801" s="1">
        <f>IF(VLOOKUP(A801,General!B:AT,11,FALSE)=E801,1,0)</f>
        <v>0</v>
      </c>
      <c r="AK801" s="1">
        <f t="shared" si="74"/>
        <v>1</v>
      </c>
      <c r="AL801" s="1">
        <f t="shared" si="75"/>
        <v>0</v>
      </c>
      <c r="AM801" s="1">
        <f t="shared" si="76"/>
        <v>20100</v>
      </c>
      <c r="AN801" s="1">
        <f t="shared" si="77"/>
        <v>-28750</v>
      </c>
      <c r="AO801" s="1">
        <f t="shared" si="72"/>
        <v>0</v>
      </c>
      <c r="AP801" s="1">
        <f t="shared" si="73"/>
        <v>1</v>
      </c>
      <c r="AQ801" s="1">
        <f>IF(IF(Y801&gt;AA801,VLOOKUP(A801,General!B:AT,11,FALSE),VLOOKUP(A801,General!B:AT,12,FALSE))=AI801,1,0)</f>
        <v>1</v>
      </c>
      <c r="AR801" s="1">
        <f>IF(VLOOKUP(A801,General!B:AT,11,FALSE)=E801,Y801-AA801,AA801-Y801)</f>
        <v>-20100</v>
      </c>
      <c r="AS801" s="1">
        <f>IF(IF(Z801&gt;AB801,VLOOKUP(A801,General!B:AT,11,FALSE),VLOOKUP(A801,General!B:AT,12,FALSE))=AI801,1,0)</f>
        <v>0</v>
      </c>
      <c r="AT801" s="1">
        <f>IF(VLOOKUP(A801,General!B:AT,11,FALSE)=E801,Z801-AB801,AB801-Z801)</f>
        <v>28750</v>
      </c>
    </row>
    <row r="802" spans="1:46" ht="15" customHeight="1" x14ac:dyDescent="0.2">
      <c r="A802" s="1" t="s">
        <v>353</v>
      </c>
      <c r="B802" s="1">
        <v>23</v>
      </c>
      <c r="C802" s="1">
        <v>346388</v>
      </c>
      <c r="D802" s="1">
        <v>143.920166015625</v>
      </c>
      <c r="E802" s="1" t="s">
        <v>100</v>
      </c>
      <c r="F802" s="1" t="s">
        <v>319</v>
      </c>
      <c r="G802" s="1" t="s">
        <v>324</v>
      </c>
      <c r="H802" s="1" t="s">
        <v>322</v>
      </c>
      <c r="K802" s="1">
        <v>7</v>
      </c>
      <c r="L802" s="1">
        <v>4</v>
      </c>
      <c r="M802" s="1">
        <v>0</v>
      </c>
      <c r="N802" s="1">
        <v>1</v>
      </c>
      <c r="O802" s="1">
        <v>0</v>
      </c>
      <c r="P802" s="1">
        <v>0</v>
      </c>
      <c r="Q802" s="1">
        <v>1</v>
      </c>
      <c r="R802" s="1">
        <v>0</v>
      </c>
      <c r="S802" s="1">
        <v>137.9</v>
      </c>
      <c r="T802" s="1">
        <v>1276</v>
      </c>
      <c r="U802" s="1">
        <v>103</v>
      </c>
      <c r="V802" s="1">
        <v>0</v>
      </c>
      <c r="W802" s="1">
        <v>1</v>
      </c>
      <c r="X802" s="1">
        <v>0</v>
      </c>
      <c r="Y802" s="1">
        <v>33450</v>
      </c>
      <c r="Z802" s="1">
        <v>26100</v>
      </c>
      <c r="AA802" s="1">
        <v>30350</v>
      </c>
      <c r="AB802" s="1">
        <v>31950</v>
      </c>
      <c r="AC802" s="1">
        <v>14</v>
      </c>
      <c r="AD802" s="1">
        <v>10</v>
      </c>
      <c r="AE802" s="1">
        <v>3</v>
      </c>
      <c r="AF802" s="1">
        <v>0</v>
      </c>
      <c r="AG802" s="1">
        <v>3</v>
      </c>
      <c r="AH802" s="1">
        <v>4</v>
      </c>
      <c r="AI802" s="30" t="str">
        <f>VLOOKUP(A802,General!B:AT,19,FALSE)</f>
        <v>Flipsid3 Tactics</v>
      </c>
      <c r="AJ802" s="1">
        <f>IF(VLOOKUP(A802,General!B:AT,11,FALSE)=E802,1,0)</f>
        <v>1</v>
      </c>
      <c r="AK802" s="1">
        <f t="shared" si="74"/>
        <v>1</v>
      </c>
      <c r="AL802" s="1">
        <f t="shared" si="75"/>
        <v>0</v>
      </c>
      <c r="AM802" s="1">
        <f t="shared" si="76"/>
        <v>3100</v>
      </c>
      <c r="AN802" s="1">
        <f t="shared" si="77"/>
        <v>-5850</v>
      </c>
      <c r="AO802" s="1">
        <f t="shared" si="72"/>
        <v>1</v>
      </c>
      <c r="AP802" s="1">
        <f t="shared" si="73"/>
        <v>0</v>
      </c>
      <c r="AQ802" s="1">
        <f>IF(IF(Y802&gt;AA802,VLOOKUP(A802,General!B:AT,11,FALSE),VLOOKUP(A802,General!B:AT,12,FALSE))=AI802,1,0)</f>
        <v>1</v>
      </c>
      <c r="AR802" s="1">
        <f>IF(VLOOKUP(A802,General!B:AT,11,FALSE)=E802,Y802-AA802,AA802-Y802)</f>
        <v>3100</v>
      </c>
      <c r="AS802" s="1">
        <f>IF(IF(Z802&gt;AB802,VLOOKUP(A802,General!B:AT,11,FALSE),VLOOKUP(A802,General!B:AT,12,FALSE))=AI802,1,0)</f>
        <v>0</v>
      </c>
      <c r="AT802" s="1">
        <f>IF(VLOOKUP(A802,General!B:AT,11,FALSE)=E802,Z802-AB802,AB802-Z802)</f>
        <v>-5850</v>
      </c>
    </row>
    <row r="803" spans="1:46" ht="15" customHeight="1" x14ac:dyDescent="0.2">
      <c r="A803" s="1" t="s">
        <v>353</v>
      </c>
      <c r="B803" s="1">
        <v>24</v>
      </c>
      <c r="C803" s="1">
        <v>364811</v>
      </c>
      <c r="D803" s="1">
        <v>73.211181640625</v>
      </c>
      <c r="E803" s="1" t="s">
        <v>70</v>
      </c>
      <c r="F803" s="1" t="s">
        <v>315</v>
      </c>
      <c r="G803" s="1" t="s">
        <v>316</v>
      </c>
      <c r="H803" s="1" t="s">
        <v>322</v>
      </c>
      <c r="K803" s="1">
        <v>8</v>
      </c>
      <c r="L803" s="1">
        <v>1</v>
      </c>
      <c r="M803" s="1">
        <v>2</v>
      </c>
      <c r="N803" s="1">
        <v>1</v>
      </c>
      <c r="O803" s="1">
        <v>0</v>
      </c>
      <c r="P803" s="1">
        <v>0</v>
      </c>
      <c r="Q803" s="1">
        <v>2</v>
      </c>
      <c r="R803" s="1">
        <v>0</v>
      </c>
      <c r="S803" s="1">
        <v>129.9</v>
      </c>
      <c r="T803" s="1">
        <v>1183</v>
      </c>
      <c r="U803" s="1">
        <v>116</v>
      </c>
      <c r="V803" s="1">
        <v>0</v>
      </c>
      <c r="W803" s="1">
        <v>0</v>
      </c>
      <c r="X803" s="1">
        <v>0</v>
      </c>
      <c r="Y803" s="1">
        <v>31650</v>
      </c>
      <c r="Z803" s="1">
        <v>26950</v>
      </c>
      <c r="AA803" s="1">
        <v>22900</v>
      </c>
      <c r="AB803" s="1">
        <v>28150</v>
      </c>
      <c r="AC803" s="1">
        <v>10</v>
      </c>
      <c r="AD803" s="1">
        <v>6</v>
      </c>
      <c r="AE803" s="1">
        <v>5</v>
      </c>
      <c r="AF803" s="1">
        <v>0</v>
      </c>
      <c r="AG803" s="1">
        <v>3</v>
      </c>
      <c r="AH803" s="1">
        <v>2</v>
      </c>
      <c r="AI803" s="30" t="str">
        <f>VLOOKUP(A803,General!B:AT,19,FALSE)</f>
        <v>Flipsid3 Tactics</v>
      </c>
      <c r="AJ803" s="1">
        <f>IF(VLOOKUP(A803,General!B:AT,11,FALSE)=E803,1,0)</f>
        <v>0</v>
      </c>
      <c r="AK803" s="1">
        <f t="shared" si="74"/>
        <v>1</v>
      </c>
      <c r="AL803" s="1">
        <f t="shared" si="75"/>
        <v>0</v>
      </c>
      <c r="AM803" s="1">
        <f t="shared" si="76"/>
        <v>8750</v>
      </c>
      <c r="AN803" s="1">
        <f t="shared" si="77"/>
        <v>-1200</v>
      </c>
      <c r="AO803" s="1">
        <f t="shared" si="72"/>
        <v>0</v>
      </c>
      <c r="AP803" s="1">
        <f t="shared" si="73"/>
        <v>1</v>
      </c>
      <c r="AQ803" s="1">
        <f>IF(IF(Y803&gt;AA803,VLOOKUP(A803,General!B:AT,11,FALSE),VLOOKUP(A803,General!B:AT,12,FALSE))=AI803,1,0)</f>
        <v>1</v>
      </c>
      <c r="AR803" s="1">
        <f>IF(VLOOKUP(A803,General!B:AT,11,FALSE)=E803,Y803-AA803,AA803-Y803)</f>
        <v>-8750</v>
      </c>
      <c r="AS803" s="1">
        <f>IF(IF(Z803&gt;AB803,VLOOKUP(A803,General!B:AT,11,FALSE),VLOOKUP(A803,General!B:AT,12,FALSE))=AI803,1,0)</f>
        <v>0</v>
      </c>
      <c r="AT803" s="1">
        <f>IF(VLOOKUP(A803,General!B:AT,11,FALSE)=E803,Z803-AB803,AB803-Z803)</f>
        <v>1200</v>
      </c>
    </row>
    <row r="804" spans="1:46" ht="15" customHeight="1" x14ac:dyDescent="0.2">
      <c r="A804" s="1" t="s">
        <v>353</v>
      </c>
      <c r="B804" s="1">
        <v>25</v>
      </c>
      <c r="C804" s="1">
        <v>374195</v>
      </c>
      <c r="D804" s="1">
        <v>52.908447265625</v>
      </c>
      <c r="E804" s="1" t="s">
        <v>70</v>
      </c>
      <c r="F804" s="1" t="s">
        <v>315</v>
      </c>
      <c r="G804" s="1" t="s">
        <v>316</v>
      </c>
      <c r="H804" s="1" t="s">
        <v>320</v>
      </c>
      <c r="I804" s="1" t="s">
        <v>315</v>
      </c>
      <c r="J804" s="1" t="s">
        <v>70</v>
      </c>
      <c r="K804" s="1">
        <v>6</v>
      </c>
      <c r="L804" s="1">
        <v>3</v>
      </c>
      <c r="M804" s="1">
        <v>0</v>
      </c>
      <c r="N804" s="1">
        <v>1</v>
      </c>
      <c r="O804" s="1">
        <v>0</v>
      </c>
      <c r="P804" s="1">
        <v>0</v>
      </c>
      <c r="Q804" s="1">
        <v>1</v>
      </c>
      <c r="R804" s="1">
        <v>0</v>
      </c>
      <c r="S804" s="1">
        <v>80.599999999999994</v>
      </c>
      <c r="T804" s="1">
        <v>806</v>
      </c>
      <c r="U804" s="1">
        <v>0</v>
      </c>
      <c r="V804" s="1">
        <v>0</v>
      </c>
      <c r="W804" s="1">
        <v>0</v>
      </c>
      <c r="X804" s="1">
        <v>0</v>
      </c>
      <c r="Y804" s="1">
        <v>21850</v>
      </c>
      <c r="Z804" s="1">
        <v>2100</v>
      </c>
      <c r="AA804" s="1">
        <v>17950</v>
      </c>
      <c r="AB804" s="1">
        <v>28100</v>
      </c>
      <c r="AC804" s="1">
        <v>3</v>
      </c>
      <c r="AD804" s="1">
        <v>2</v>
      </c>
      <c r="AE804" s="1">
        <v>2</v>
      </c>
      <c r="AF804" s="1">
        <v>0</v>
      </c>
      <c r="AG804" s="1">
        <v>0</v>
      </c>
      <c r="AH804" s="1">
        <v>1</v>
      </c>
      <c r="AI804" s="30" t="str">
        <f>VLOOKUP(A804,General!B:AT,19,FALSE)</f>
        <v>Flipsid3 Tactics</v>
      </c>
      <c r="AJ804" s="1">
        <f>IF(VLOOKUP(A804,General!B:AT,11,FALSE)=E804,1,0)</f>
        <v>0</v>
      </c>
      <c r="AK804" s="1">
        <f t="shared" si="74"/>
        <v>1</v>
      </c>
      <c r="AL804" s="1">
        <f t="shared" si="75"/>
        <v>0</v>
      </c>
      <c r="AM804" s="1">
        <f t="shared" si="76"/>
        <v>3900</v>
      </c>
      <c r="AN804" s="1">
        <f t="shared" si="77"/>
        <v>-26000</v>
      </c>
      <c r="AO804" s="1">
        <f t="shared" si="72"/>
        <v>0</v>
      </c>
      <c r="AP804" s="1">
        <f t="shared" si="73"/>
        <v>1</v>
      </c>
      <c r="AQ804" s="1">
        <f>IF(IF(Y804&gt;AA804,VLOOKUP(A804,General!B:AT,11,FALSE),VLOOKUP(A804,General!B:AT,12,FALSE))=AI804,1,0)</f>
        <v>1</v>
      </c>
      <c r="AR804" s="1">
        <f>IF(VLOOKUP(A804,General!B:AT,11,FALSE)=E804,Y804-AA804,AA804-Y804)</f>
        <v>-3900</v>
      </c>
      <c r="AS804" s="1">
        <f>IF(IF(Z804&gt;AB804,VLOOKUP(A804,General!B:AT,11,FALSE),VLOOKUP(A804,General!B:AT,12,FALSE))=AI804,1,0)</f>
        <v>0</v>
      </c>
      <c r="AT804" s="1">
        <f>IF(VLOOKUP(A804,General!B:AT,11,FALSE)=E804,Z804-AB804,AB804-Z804)</f>
        <v>26000</v>
      </c>
    </row>
    <row r="805" spans="1:46" ht="15" customHeight="1" x14ac:dyDescent="0.2">
      <c r="A805" s="1" t="s">
        <v>353</v>
      </c>
      <c r="B805" s="1">
        <v>26</v>
      </c>
      <c r="C805" s="1">
        <v>380977</v>
      </c>
      <c r="D805" s="1">
        <v>142.02734375</v>
      </c>
      <c r="E805" s="1" t="s">
        <v>70</v>
      </c>
      <c r="F805" s="1" t="s">
        <v>315</v>
      </c>
      <c r="G805" s="1" t="s">
        <v>324</v>
      </c>
      <c r="H805" s="1" t="s">
        <v>322</v>
      </c>
      <c r="K805" s="1">
        <v>9</v>
      </c>
      <c r="L805" s="1">
        <v>3</v>
      </c>
      <c r="M805" s="1">
        <v>0</v>
      </c>
      <c r="N805" s="1">
        <v>2</v>
      </c>
      <c r="O805" s="1">
        <v>0</v>
      </c>
      <c r="P805" s="1">
        <v>0</v>
      </c>
      <c r="Q805" s="1">
        <v>1</v>
      </c>
      <c r="R805" s="1">
        <v>0</v>
      </c>
      <c r="S805" s="1">
        <v>138.6</v>
      </c>
      <c r="T805" s="1">
        <v>1203</v>
      </c>
      <c r="U805" s="1">
        <v>183</v>
      </c>
      <c r="V805" s="1">
        <v>0</v>
      </c>
      <c r="W805" s="1">
        <v>0</v>
      </c>
      <c r="X805" s="1">
        <v>0</v>
      </c>
      <c r="Y805" s="1">
        <v>22450</v>
      </c>
      <c r="Z805" s="1">
        <v>26000</v>
      </c>
      <c r="AA805" s="1">
        <v>25650</v>
      </c>
      <c r="AB805" s="1">
        <v>31750</v>
      </c>
      <c r="AC805" s="1">
        <v>9</v>
      </c>
      <c r="AD805" s="1">
        <v>5</v>
      </c>
      <c r="AE805" s="1">
        <v>4</v>
      </c>
      <c r="AF805" s="1">
        <v>1</v>
      </c>
      <c r="AG805" s="1">
        <v>2</v>
      </c>
      <c r="AH805" s="1">
        <v>3</v>
      </c>
      <c r="AI805" s="30" t="str">
        <f>VLOOKUP(A805,General!B:AT,19,FALSE)</f>
        <v>Flipsid3 Tactics</v>
      </c>
      <c r="AJ805" s="1">
        <f>IF(VLOOKUP(A805,General!B:AT,11,FALSE)=E805,1,0)</f>
        <v>0</v>
      </c>
      <c r="AK805" s="1">
        <f t="shared" si="74"/>
        <v>0</v>
      </c>
      <c r="AL805" s="1">
        <f t="shared" si="75"/>
        <v>0</v>
      </c>
      <c r="AM805" s="1">
        <f t="shared" si="76"/>
        <v>-3200</v>
      </c>
      <c r="AN805" s="1">
        <f t="shared" si="77"/>
        <v>-5750</v>
      </c>
      <c r="AO805" s="1">
        <f t="shared" si="72"/>
        <v>0</v>
      </c>
      <c r="AP805" s="1">
        <f t="shared" si="73"/>
        <v>1</v>
      </c>
      <c r="AQ805" s="1">
        <f>IF(IF(Y805&gt;AA805,VLOOKUP(A805,General!B:AT,11,FALSE),VLOOKUP(A805,General!B:AT,12,FALSE))=AI805,1,0)</f>
        <v>0</v>
      </c>
      <c r="AR805" s="1">
        <f>IF(VLOOKUP(A805,General!B:AT,11,FALSE)=E805,Y805-AA805,AA805-Y805)</f>
        <v>3200</v>
      </c>
      <c r="AS805" s="1">
        <f>IF(IF(Z805&gt;AB805,VLOOKUP(A805,General!B:AT,11,FALSE),VLOOKUP(A805,General!B:AT,12,FALSE))=AI805,1,0)</f>
        <v>0</v>
      </c>
      <c r="AT805" s="1">
        <f>IF(VLOOKUP(A805,General!B:AT,11,FALSE)=E805,Z805-AB805,AB805-Z805)</f>
        <v>5750</v>
      </c>
    </row>
    <row r="806" spans="1:46" ht="15" customHeight="1" x14ac:dyDescent="0.2">
      <c r="A806" s="1" t="s">
        <v>353</v>
      </c>
      <c r="B806" s="1">
        <v>27</v>
      </c>
      <c r="C806" s="1">
        <v>399153</v>
      </c>
      <c r="D806" s="1">
        <v>106.4189453125</v>
      </c>
      <c r="E806" s="1" t="s">
        <v>70</v>
      </c>
      <c r="F806" s="1" t="s">
        <v>315</v>
      </c>
      <c r="G806" s="1" t="s">
        <v>321</v>
      </c>
      <c r="H806" s="1" t="s">
        <v>320</v>
      </c>
      <c r="I806" s="1" t="s">
        <v>315</v>
      </c>
      <c r="J806" s="1" t="s">
        <v>70</v>
      </c>
      <c r="K806" s="1">
        <v>8</v>
      </c>
      <c r="L806" s="1">
        <v>4</v>
      </c>
      <c r="M806" s="1">
        <v>2</v>
      </c>
      <c r="N806" s="1">
        <v>0</v>
      </c>
      <c r="O806" s="1">
        <v>0</v>
      </c>
      <c r="P806" s="1">
        <v>0</v>
      </c>
      <c r="Q806" s="1">
        <v>3</v>
      </c>
      <c r="R806" s="1">
        <v>0</v>
      </c>
      <c r="S806" s="1">
        <v>121</v>
      </c>
      <c r="T806" s="1">
        <v>1162</v>
      </c>
      <c r="U806" s="1">
        <v>48</v>
      </c>
      <c r="V806" s="1">
        <v>0</v>
      </c>
      <c r="W806" s="1">
        <v>1</v>
      </c>
      <c r="X806" s="1">
        <v>1</v>
      </c>
      <c r="Y806" s="1">
        <v>31800</v>
      </c>
      <c r="Z806" s="1">
        <v>1700</v>
      </c>
      <c r="AA806" s="1">
        <v>11450</v>
      </c>
      <c r="AB806" s="1">
        <v>31550</v>
      </c>
      <c r="AC806" s="1">
        <v>3</v>
      </c>
      <c r="AD806" s="1">
        <v>2</v>
      </c>
      <c r="AE806" s="1">
        <v>4</v>
      </c>
      <c r="AF806" s="1">
        <v>0</v>
      </c>
      <c r="AG806" s="1">
        <v>0</v>
      </c>
      <c r="AH806" s="1">
        <v>2</v>
      </c>
      <c r="AI806" s="30" t="str">
        <f>VLOOKUP(A806,General!B:AT,19,FALSE)</f>
        <v>Flipsid3 Tactics</v>
      </c>
      <c r="AJ806" s="1">
        <f>IF(VLOOKUP(A806,General!B:AT,11,FALSE)=E806,1,0)</f>
        <v>0</v>
      </c>
      <c r="AK806" s="1">
        <f t="shared" si="74"/>
        <v>1</v>
      </c>
      <c r="AL806" s="1">
        <f t="shared" si="75"/>
        <v>0</v>
      </c>
      <c r="AM806" s="1">
        <f t="shared" si="76"/>
        <v>20350</v>
      </c>
      <c r="AN806" s="1">
        <f t="shared" si="77"/>
        <v>-29850</v>
      </c>
      <c r="AO806" s="1">
        <f t="shared" si="72"/>
        <v>0</v>
      </c>
      <c r="AP806" s="1">
        <f t="shared" si="73"/>
        <v>1</v>
      </c>
      <c r="AQ806" s="1">
        <f>IF(IF(Y806&gt;AA806,VLOOKUP(A806,General!B:AT,11,FALSE),VLOOKUP(A806,General!B:AT,12,FALSE))=AI806,1,0)</f>
        <v>1</v>
      </c>
      <c r="AR806" s="1">
        <f>IF(VLOOKUP(A806,General!B:AT,11,FALSE)=E806,Y806-AA806,AA806-Y806)</f>
        <v>-20350</v>
      </c>
      <c r="AS806" s="1">
        <f>IF(IF(Z806&gt;AB806,VLOOKUP(A806,General!B:AT,11,FALSE),VLOOKUP(A806,General!B:AT,12,FALSE))=AI806,1,0)</f>
        <v>0</v>
      </c>
      <c r="AT806" s="1">
        <f>IF(VLOOKUP(A806,General!B:AT,11,FALSE)=E806,Z806-AB806,AB806-Z806)</f>
        <v>29850</v>
      </c>
    </row>
    <row r="807" spans="1:46" ht="15" customHeight="1" x14ac:dyDescent="0.2">
      <c r="A807" s="1" t="s">
        <v>353</v>
      </c>
      <c r="B807" s="1">
        <v>28</v>
      </c>
      <c r="C807" s="1">
        <v>412778</v>
      </c>
      <c r="D807" s="1">
        <v>165.37255859375</v>
      </c>
      <c r="E807" s="1" t="s">
        <v>70</v>
      </c>
      <c r="F807" s="1" t="s">
        <v>315</v>
      </c>
      <c r="G807" s="1" t="s">
        <v>321</v>
      </c>
      <c r="H807" s="1" t="s">
        <v>322</v>
      </c>
      <c r="K807" s="1">
        <v>9</v>
      </c>
      <c r="L807" s="1">
        <v>3</v>
      </c>
      <c r="M807" s="1">
        <v>0</v>
      </c>
      <c r="N807" s="1">
        <v>2</v>
      </c>
      <c r="O807" s="1">
        <v>0</v>
      </c>
      <c r="P807" s="1">
        <v>0</v>
      </c>
      <c r="Q807" s="1">
        <v>1</v>
      </c>
      <c r="R807" s="1">
        <v>0</v>
      </c>
      <c r="S807" s="1">
        <v>140.1</v>
      </c>
      <c r="T807" s="1">
        <v>1227</v>
      </c>
      <c r="U807" s="1">
        <v>174</v>
      </c>
      <c r="V807" s="1">
        <v>0</v>
      </c>
      <c r="W807" s="1">
        <v>1</v>
      </c>
      <c r="X807" s="1">
        <v>1</v>
      </c>
      <c r="Y807" s="1">
        <v>26900</v>
      </c>
      <c r="Z807" s="1">
        <v>26000</v>
      </c>
      <c r="AA807" s="1">
        <v>29350</v>
      </c>
      <c r="AB807" s="1">
        <v>33250</v>
      </c>
      <c r="AC807" s="1">
        <v>15</v>
      </c>
      <c r="AD807" s="1">
        <v>8</v>
      </c>
      <c r="AE807" s="1">
        <v>3</v>
      </c>
      <c r="AF807" s="1">
        <v>0</v>
      </c>
      <c r="AG807" s="1">
        <v>3</v>
      </c>
      <c r="AH807" s="1">
        <v>3</v>
      </c>
      <c r="AI807" s="30" t="str">
        <f>VLOOKUP(A807,General!B:AT,19,FALSE)</f>
        <v>Flipsid3 Tactics</v>
      </c>
      <c r="AJ807" s="1">
        <f>IF(VLOOKUP(A807,General!B:AT,11,FALSE)=E807,1,0)</f>
        <v>0</v>
      </c>
      <c r="AK807" s="1">
        <f t="shared" si="74"/>
        <v>0</v>
      </c>
      <c r="AL807" s="1">
        <f t="shared" si="75"/>
        <v>0</v>
      </c>
      <c r="AM807" s="1">
        <f t="shared" si="76"/>
        <v>-2450</v>
      </c>
      <c r="AN807" s="1">
        <f t="shared" si="77"/>
        <v>-7250</v>
      </c>
      <c r="AO807" s="1">
        <f t="shared" si="72"/>
        <v>0</v>
      </c>
      <c r="AP807" s="1">
        <f t="shared" si="73"/>
        <v>1</v>
      </c>
      <c r="AQ807" s="1">
        <f>IF(IF(Y807&gt;AA807,VLOOKUP(A807,General!B:AT,11,FALSE),VLOOKUP(A807,General!B:AT,12,FALSE))=AI807,1,0)</f>
        <v>0</v>
      </c>
      <c r="AR807" s="1">
        <f>IF(VLOOKUP(A807,General!B:AT,11,FALSE)=E807,Y807-AA807,AA807-Y807)</f>
        <v>2450</v>
      </c>
      <c r="AS807" s="1">
        <f>IF(IF(Z807&gt;AB807,VLOOKUP(A807,General!B:AT,11,FALSE),VLOOKUP(A807,General!B:AT,12,FALSE))=AI807,1,0)</f>
        <v>0</v>
      </c>
      <c r="AT807" s="1">
        <f>IF(VLOOKUP(A807,General!B:AT,11,FALSE)=E807,Z807-AB807,AB807-Z807)</f>
        <v>7250</v>
      </c>
    </row>
    <row r="808" spans="1:46" ht="15" customHeight="1" x14ac:dyDescent="0.2">
      <c r="A808" s="1" t="s">
        <v>353</v>
      </c>
      <c r="B808" s="1">
        <v>29</v>
      </c>
      <c r="C808" s="1">
        <v>433944</v>
      </c>
      <c r="D808" s="1">
        <v>151.9365234375</v>
      </c>
      <c r="E808" s="1" t="s">
        <v>70</v>
      </c>
      <c r="F808" s="1" t="s">
        <v>315</v>
      </c>
      <c r="G808" s="1" t="s">
        <v>321</v>
      </c>
      <c r="H808" s="1" t="s">
        <v>322</v>
      </c>
      <c r="K808" s="1">
        <v>9</v>
      </c>
      <c r="L808" s="1">
        <v>2</v>
      </c>
      <c r="M808" s="1">
        <v>2</v>
      </c>
      <c r="N808" s="1">
        <v>1</v>
      </c>
      <c r="O808" s="1">
        <v>0</v>
      </c>
      <c r="P808" s="1">
        <v>0</v>
      </c>
      <c r="Q808" s="1">
        <v>2</v>
      </c>
      <c r="R808" s="1">
        <v>0</v>
      </c>
      <c r="S808" s="1">
        <v>123.1</v>
      </c>
      <c r="T808" s="1">
        <v>1136</v>
      </c>
      <c r="U808" s="1">
        <v>95</v>
      </c>
      <c r="V808" s="1">
        <v>0</v>
      </c>
      <c r="W808" s="1">
        <v>1</v>
      </c>
      <c r="X808" s="1">
        <v>1</v>
      </c>
      <c r="Y808" s="1">
        <v>26200</v>
      </c>
      <c r="Z808" s="1">
        <v>25650</v>
      </c>
      <c r="AA808" s="1">
        <v>26650</v>
      </c>
      <c r="AB808" s="1">
        <v>28300</v>
      </c>
      <c r="AC808" s="1">
        <v>11</v>
      </c>
      <c r="AD808" s="1">
        <v>8</v>
      </c>
      <c r="AE808" s="1">
        <v>2</v>
      </c>
      <c r="AF808" s="1">
        <v>0</v>
      </c>
      <c r="AG808" s="1">
        <v>3</v>
      </c>
      <c r="AH808" s="1">
        <v>3</v>
      </c>
      <c r="AI808" s="30" t="str">
        <f>VLOOKUP(A808,General!B:AT,19,FALSE)</f>
        <v>Flipsid3 Tactics</v>
      </c>
      <c r="AJ808" s="1">
        <f>IF(VLOOKUP(A808,General!B:AT,11,FALSE)=E808,1,0)</f>
        <v>0</v>
      </c>
      <c r="AK808" s="1">
        <f t="shared" si="74"/>
        <v>0</v>
      </c>
      <c r="AL808" s="1">
        <f t="shared" si="75"/>
        <v>0</v>
      </c>
      <c r="AM808" s="1">
        <f t="shared" si="76"/>
        <v>-450</v>
      </c>
      <c r="AN808" s="1">
        <f t="shared" si="77"/>
        <v>-2650</v>
      </c>
      <c r="AO808" s="1">
        <f t="shared" si="72"/>
        <v>0</v>
      </c>
      <c r="AP808" s="1">
        <f t="shared" si="73"/>
        <v>1</v>
      </c>
      <c r="AQ808" s="1">
        <f>IF(IF(Y808&gt;AA808,VLOOKUP(A808,General!B:AT,11,FALSE),VLOOKUP(A808,General!B:AT,12,FALSE))=AI808,1,0)</f>
        <v>0</v>
      </c>
      <c r="AR808" s="1">
        <f>IF(VLOOKUP(A808,General!B:AT,11,FALSE)=E808,Y808-AA808,AA808-Y808)</f>
        <v>450</v>
      </c>
      <c r="AS808" s="1">
        <f>IF(IF(Z808&gt;AB808,VLOOKUP(A808,General!B:AT,11,FALSE),VLOOKUP(A808,General!B:AT,12,FALSE))=AI808,1,0)</f>
        <v>0</v>
      </c>
      <c r="AT808" s="1">
        <f>IF(VLOOKUP(A808,General!B:AT,11,FALSE)=E808,Z808-AB808,AB808-Z808)</f>
        <v>2650</v>
      </c>
    </row>
    <row r="809" spans="1:46" ht="15" customHeight="1" x14ac:dyDescent="0.2">
      <c r="A809" s="1" t="s">
        <v>353</v>
      </c>
      <c r="B809" s="1">
        <v>30</v>
      </c>
      <c r="C809" s="1">
        <v>453394</v>
      </c>
      <c r="D809" s="1">
        <v>255.22705078125</v>
      </c>
      <c r="E809" s="1" t="s">
        <v>100</v>
      </c>
      <c r="F809" s="1" t="s">
        <v>319</v>
      </c>
      <c r="G809" s="1" t="s">
        <v>324</v>
      </c>
      <c r="H809" s="1" t="s">
        <v>322</v>
      </c>
      <c r="K809" s="1">
        <v>8</v>
      </c>
      <c r="L809" s="1">
        <v>2</v>
      </c>
      <c r="M809" s="1">
        <v>3</v>
      </c>
      <c r="N809" s="1">
        <v>0</v>
      </c>
      <c r="O809" s="1">
        <v>0</v>
      </c>
      <c r="P809" s="1">
        <v>0</v>
      </c>
      <c r="Q809" s="1">
        <v>1</v>
      </c>
      <c r="R809" s="1">
        <v>0</v>
      </c>
      <c r="S809" s="1">
        <v>182</v>
      </c>
      <c r="T809" s="1">
        <v>1138</v>
      </c>
      <c r="U809" s="1">
        <v>107</v>
      </c>
      <c r="V809" s="1">
        <v>1</v>
      </c>
      <c r="W809" s="1">
        <v>1</v>
      </c>
      <c r="X809" s="1">
        <v>0</v>
      </c>
      <c r="Y809" s="1">
        <v>22100</v>
      </c>
      <c r="Z809" s="1">
        <v>24800</v>
      </c>
      <c r="AA809" s="1">
        <v>24300</v>
      </c>
      <c r="AB809" s="1">
        <v>27850</v>
      </c>
      <c r="AC809" s="1">
        <v>11</v>
      </c>
      <c r="AD809" s="1">
        <v>8</v>
      </c>
      <c r="AE809" s="1">
        <v>3</v>
      </c>
      <c r="AF809" s="1">
        <v>1</v>
      </c>
      <c r="AG809" s="1">
        <v>4</v>
      </c>
      <c r="AH809" s="1">
        <v>0</v>
      </c>
      <c r="AI809" s="30" t="str">
        <f>VLOOKUP(A809,General!B:AT,19,FALSE)</f>
        <v>Flipsid3 Tactics</v>
      </c>
      <c r="AJ809" s="1">
        <f>IF(VLOOKUP(A809,General!B:AT,11,FALSE)=E809,1,0)</f>
        <v>1</v>
      </c>
      <c r="AK809" s="1">
        <f t="shared" si="74"/>
        <v>0</v>
      </c>
      <c r="AL809" s="1">
        <f t="shared" si="75"/>
        <v>0</v>
      </c>
      <c r="AM809" s="1">
        <f t="shared" si="76"/>
        <v>-2200</v>
      </c>
      <c r="AN809" s="1">
        <f t="shared" si="77"/>
        <v>-3050</v>
      </c>
      <c r="AO809" s="1">
        <f t="shared" si="72"/>
        <v>1</v>
      </c>
      <c r="AP809" s="1">
        <f t="shared" si="73"/>
        <v>0</v>
      </c>
      <c r="AQ809" s="1">
        <f>IF(IF(Y809&gt;AA809,VLOOKUP(A809,General!B:AT,11,FALSE),VLOOKUP(A809,General!B:AT,12,FALSE))=AI809,1,0)</f>
        <v>0</v>
      </c>
      <c r="AR809" s="1">
        <f>IF(VLOOKUP(A809,General!B:AT,11,FALSE)=E809,Y809-AA809,AA809-Y809)</f>
        <v>-2200</v>
      </c>
      <c r="AS809" s="1">
        <f>IF(IF(Z809&gt;AB809,VLOOKUP(A809,General!B:AT,11,FALSE),VLOOKUP(A809,General!B:AT,12,FALSE))=AI809,1,0)</f>
        <v>0</v>
      </c>
      <c r="AT809" s="1">
        <f>IF(VLOOKUP(A809,General!B:AT,11,FALSE)=E809,Z809-AB809,AB809-Z809)</f>
        <v>-3050</v>
      </c>
    </row>
    <row r="810" spans="1:46" ht="15" customHeight="1" x14ac:dyDescent="0.2">
      <c r="A810" s="1" t="s">
        <v>353</v>
      </c>
      <c r="B810" s="1">
        <v>31</v>
      </c>
      <c r="C810" s="1">
        <v>486051</v>
      </c>
      <c r="D810" s="1">
        <v>130.952880859375</v>
      </c>
      <c r="E810" s="1" t="s">
        <v>70</v>
      </c>
      <c r="F810" s="1" t="s">
        <v>315</v>
      </c>
      <c r="G810" s="1" t="s">
        <v>316</v>
      </c>
      <c r="H810" s="1" t="s">
        <v>322</v>
      </c>
      <c r="K810" s="1">
        <v>6</v>
      </c>
      <c r="L810" s="1">
        <v>2</v>
      </c>
      <c r="M810" s="1">
        <v>2</v>
      </c>
      <c r="N810" s="1">
        <v>0</v>
      </c>
      <c r="O810" s="1">
        <v>0</v>
      </c>
      <c r="P810" s="1">
        <v>0</v>
      </c>
      <c r="Q810" s="1">
        <v>2</v>
      </c>
      <c r="R810" s="1">
        <v>0</v>
      </c>
      <c r="S810" s="1">
        <v>86.1</v>
      </c>
      <c r="T810" s="1">
        <v>745</v>
      </c>
      <c r="U810" s="1">
        <v>116</v>
      </c>
      <c r="V810" s="1">
        <v>0</v>
      </c>
      <c r="W810" s="1">
        <v>0</v>
      </c>
      <c r="X810" s="1">
        <v>0</v>
      </c>
      <c r="Y810" s="1">
        <v>7800</v>
      </c>
      <c r="Z810" s="1">
        <v>27650</v>
      </c>
      <c r="AA810" s="1">
        <v>18550</v>
      </c>
      <c r="AB810" s="1">
        <v>28050</v>
      </c>
      <c r="AC810" s="1">
        <v>8</v>
      </c>
      <c r="AD810" s="1">
        <v>4</v>
      </c>
      <c r="AE810" s="1">
        <v>2</v>
      </c>
      <c r="AF810" s="1">
        <v>0</v>
      </c>
      <c r="AG810" s="1">
        <v>2</v>
      </c>
      <c r="AH810" s="1">
        <v>1</v>
      </c>
      <c r="AI810" s="30" t="str">
        <f>VLOOKUP(A810,General!B:AT,19,FALSE)</f>
        <v>Flipsid3 Tactics</v>
      </c>
      <c r="AJ810" s="1">
        <f>IF(VLOOKUP(A810,General!B:AT,11,FALSE)=E810,1,0)</f>
        <v>0</v>
      </c>
      <c r="AK810" s="1">
        <f t="shared" si="74"/>
        <v>0</v>
      </c>
      <c r="AL810" s="1">
        <f t="shared" si="75"/>
        <v>0</v>
      </c>
      <c r="AM810" s="1">
        <f t="shared" si="76"/>
        <v>-10750</v>
      </c>
      <c r="AN810" s="1">
        <f t="shared" si="77"/>
        <v>-400</v>
      </c>
      <c r="AO810" s="1">
        <f t="shared" si="72"/>
        <v>0</v>
      </c>
      <c r="AP810" s="1">
        <f t="shared" si="73"/>
        <v>1</v>
      </c>
      <c r="AQ810" s="1">
        <f>IF(IF(Y810&gt;AA810,VLOOKUP(A810,General!B:AT,11,FALSE),VLOOKUP(A810,General!B:AT,12,FALSE))=AI810,1,0)</f>
        <v>0</v>
      </c>
      <c r="AR810" s="1">
        <f>IF(VLOOKUP(A810,General!B:AT,11,FALSE)=E810,Y810-AA810,AA810-Y810)</f>
        <v>10750</v>
      </c>
      <c r="AS810" s="1">
        <f>IF(IF(Z810&gt;AB810,VLOOKUP(A810,General!B:AT,11,FALSE),VLOOKUP(A810,General!B:AT,12,FALSE))=AI810,1,0)</f>
        <v>0</v>
      </c>
      <c r="AT810" s="1">
        <f>IF(VLOOKUP(A810,General!B:AT,11,FALSE)=E810,Z810-AB810,AB810-Z810)</f>
        <v>400</v>
      </c>
    </row>
    <row r="811" spans="1:46" ht="15" customHeight="1" x14ac:dyDescent="0.2">
      <c r="A811" s="1" t="s">
        <v>353</v>
      </c>
      <c r="B811" s="1">
        <v>32</v>
      </c>
      <c r="C811" s="1">
        <v>502818</v>
      </c>
      <c r="D811" s="1">
        <v>112.613037109375</v>
      </c>
      <c r="E811" s="1" t="s">
        <v>100</v>
      </c>
      <c r="F811" s="1" t="s">
        <v>319</v>
      </c>
      <c r="G811" s="1" t="s">
        <v>324</v>
      </c>
      <c r="H811" s="1" t="s">
        <v>322</v>
      </c>
      <c r="K811" s="1">
        <v>8</v>
      </c>
      <c r="L811" s="1">
        <v>4</v>
      </c>
      <c r="M811" s="1">
        <v>2</v>
      </c>
      <c r="N811" s="1">
        <v>0</v>
      </c>
      <c r="O811" s="1">
        <v>0</v>
      </c>
      <c r="P811" s="1">
        <v>0</v>
      </c>
      <c r="Q811" s="1">
        <v>2</v>
      </c>
      <c r="R811" s="1">
        <v>0</v>
      </c>
      <c r="S811" s="1">
        <v>126.7</v>
      </c>
      <c r="T811" s="1">
        <v>1126</v>
      </c>
      <c r="U811" s="1">
        <v>139</v>
      </c>
      <c r="V811" s="1">
        <v>0</v>
      </c>
      <c r="W811" s="1">
        <v>1</v>
      </c>
      <c r="X811" s="1">
        <v>0</v>
      </c>
      <c r="Y811" s="1">
        <v>40700</v>
      </c>
      <c r="Z811" s="1">
        <v>23700</v>
      </c>
      <c r="AA811" s="1">
        <v>29850</v>
      </c>
      <c r="AB811" s="1">
        <v>30000</v>
      </c>
      <c r="AC811" s="1">
        <v>11</v>
      </c>
      <c r="AD811" s="1">
        <v>7</v>
      </c>
      <c r="AE811" s="1">
        <v>0</v>
      </c>
      <c r="AF811" s="1">
        <v>0</v>
      </c>
      <c r="AG811" s="1">
        <v>3</v>
      </c>
      <c r="AH811" s="1">
        <v>3</v>
      </c>
      <c r="AI811" s="30" t="str">
        <f>VLOOKUP(A811,General!B:AT,19,FALSE)</f>
        <v>Flipsid3 Tactics</v>
      </c>
      <c r="AJ811" s="1">
        <f>IF(VLOOKUP(A811,General!B:AT,11,FALSE)=E811,1,0)</f>
        <v>1</v>
      </c>
      <c r="AK811" s="1">
        <f t="shared" si="74"/>
        <v>1</v>
      </c>
      <c r="AL811" s="1">
        <f t="shared" si="75"/>
        <v>0</v>
      </c>
      <c r="AM811" s="1">
        <f t="shared" si="76"/>
        <v>10850</v>
      </c>
      <c r="AN811" s="1">
        <f t="shared" si="77"/>
        <v>-6300</v>
      </c>
      <c r="AO811" s="1">
        <f t="shared" si="72"/>
        <v>1</v>
      </c>
      <c r="AP811" s="1">
        <f t="shared" si="73"/>
        <v>0</v>
      </c>
      <c r="AQ811" s="1">
        <f>IF(IF(Y811&gt;AA811,VLOOKUP(A811,General!B:AT,11,FALSE),VLOOKUP(A811,General!B:AT,12,FALSE))=AI811,1,0)</f>
        <v>1</v>
      </c>
      <c r="AR811" s="1">
        <f>IF(VLOOKUP(A811,General!B:AT,11,FALSE)=E811,Y811-AA811,AA811-Y811)</f>
        <v>10850</v>
      </c>
      <c r="AS811" s="1">
        <f>IF(IF(Z811&gt;AB811,VLOOKUP(A811,General!B:AT,11,FALSE),VLOOKUP(A811,General!B:AT,12,FALSE))=AI811,1,0)</f>
        <v>0</v>
      </c>
      <c r="AT811" s="1">
        <f>IF(VLOOKUP(A811,General!B:AT,11,FALSE)=E811,Z811-AB811,AB811-Z811)</f>
        <v>-6300</v>
      </c>
    </row>
    <row r="812" spans="1:46" ht="15" customHeight="1" x14ac:dyDescent="0.2">
      <c r="A812" s="1" t="s">
        <v>353</v>
      </c>
      <c r="B812" s="1">
        <v>33</v>
      </c>
      <c r="C812" s="1">
        <v>517237</v>
      </c>
      <c r="D812" s="1">
        <v>248.336669921875</v>
      </c>
      <c r="E812" s="1" t="s">
        <v>70</v>
      </c>
      <c r="F812" s="1" t="s">
        <v>315</v>
      </c>
      <c r="G812" s="1" t="s">
        <v>316</v>
      </c>
      <c r="H812" s="1" t="s">
        <v>322</v>
      </c>
      <c r="K812" s="1">
        <v>8</v>
      </c>
      <c r="L812" s="1">
        <v>3</v>
      </c>
      <c r="M812" s="1">
        <v>1</v>
      </c>
      <c r="N812" s="1">
        <v>1</v>
      </c>
      <c r="O812" s="1">
        <v>0</v>
      </c>
      <c r="P812" s="1">
        <v>0</v>
      </c>
      <c r="Q812" s="1">
        <v>1</v>
      </c>
      <c r="R812" s="1">
        <v>0</v>
      </c>
      <c r="S812" s="1">
        <v>119.1</v>
      </c>
      <c r="T812" s="1">
        <v>1040</v>
      </c>
      <c r="U812" s="1">
        <v>151</v>
      </c>
      <c r="V812" s="1">
        <v>0</v>
      </c>
      <c r="W812" s="1">
        <v>0</v>
      </c>
      <c r="X812" s="1">
        <v>0</v>
      </c>
      <c r="Y812" s="1">
        <v>39200</v>
      </c>
      <c r="Z812" s="1">
        <v>20900</v>
      </c>
      <c r="AA812" s="1">
        <v>23800</v>
      </c>
      <c r="AB812" s="1">
        <v>31800</v>
      </c>
      <c r="AC812" s="1">
        <v>13</v>
      </c>
      <c r="AD812" s="1">
        <v>7</v>
      </c>
      <c r="AE812" s="1">
        <v>5</v>
      </c>
      <c r="AF812" s="1">
        <v>0</v>
      </c>
      <c r="AG812" s="1">
        <v>3</v>
      </c>
      <c r="AH812" s="1">
        <v>5</v>
      </c>
      <c r="AI812" s="30" t="str">
        <f>VLOOKUP(A812,General!B:AT,19,FALSE)</f>
        <v>Flipsid3 Tactics</v>
      </c>
      <c r="AJ812" s="1">
        <f>IF(VLOOKUP(A812,General!B:AT,11,FALSE)=E812,1,0)</f>
        <v>0</v>
      </c>
      <c r="AK812" s="1">
        <f t="shared" si="74"/>
        <v>1</v>
      </c>
      <c r="AL812" s="1">
        <f t="shared" si="75"/>
        <v>0</v>
      </c>
      <c r="AM812" s="1">
        <f t="shared" si="76"/>
        <v>15400</v>
      </c>
      <c r="AN812" s="1">
        <f t="shared" si="77"/>
        <v>-10900</v>
      </c>
      <c r="AO812" s="1">
        <f t="shared" si="72"/>
        <v>0</v>
      </c>
      <c r="AP812" s="1">
        <f t="shared" si="73"/>
        <v>1</v>
      </c>
      <c r="AQ812" s="1">
        <f>IF(IF(Y812&gt;AA812,VLOOKUP(A812,General!B:AT,11,FALSE),VLOOKUP(A812,General!B:AT,12,FALSE))=AI812,1,0)</f>
        <v>1</v>
      </c>
      <c r="AR812" s="1">
        <f>IF(VLOOKUP(A812,General!B:AT,11,FALSE)=E812,Y812-AA812,AA812-Y812)</f>
        <v>-15400</v>
      </c>
      <c r="AS812" s="1">
        <f>IF(IF(Z812&gt;AB812,VLOOKUP(A812,General!B:AT,11,FALSE),VLOOKUP(A812,General!B:AT,12,FALSE))=AI812,1,0)</f>
        <v>0</v>
      </c>
      <c r="AT812" s="1">
        <f>IF(VLOOKUP(A812,General!B:AT,11,FALSE)=E812,Z812-AB812,AB812-Z812)</f>
        <v>10900</v>
      </c>
    </row>
    <row r="813" spans="1:46" ht="15" customHeight="1" x14ac:dyDescent="0.2">
      <c r="A813" s="1" t="s">
        <v>353</v>
      </c>
      <c r="B813" s="1">
        <v>34</v>
      </c>
      <c r="C813" s="1">
        <v>549014</v>
      </c>
      <c r="D813" s="1">
        <v>139.0400390625</v>
      </c>
      <c r="E813" s="1" t="s">
        <v>100</v>
      </c>
      <c r="F813" s="1" t="s">
        <v>315</v>
      </c>
      <c r="G813" s="1" t="s">
        <v>316</v>
      </c>
      <c r="H813" s="1" t="s">
        <v>322</v>
      </c>
      <c r="K813" s="1">
        <v>8</v>
      </c>
      <c r="L813" s="1">
        <v>4</v>
      </c>
      <c r="M813" s="1">
        <v>0</v>
      </c>
      <c r="N813" s="1">
        <v>0</v>
      </c>
      <c r="O813" s="1">
        <v>1</v>
      </c>
      <c r="P813" s="1">
        <v>0</v>
      </c>
      <c r="Q813" s="1">
        <v>2</v>
      </c>
      <c r="R813" s="1">
        <v>0</v>
      </c>
      <c r="S813" s="1">
        <v>119.1</v>
      </c>
      <c r="T813" s="1">
        <v>1087</v>
      </c>
      <c r="U813" s="1">
        <v>104</v>
      </c>
      <c r="V813" s="1">
        <v>0</v>
      </c>
      <c r="W813" s="1">
        <v>0</v>
      </c>
      <c r="X813" s="1">
        <v>0</v>
      </c>
      <c r="Y813" s="1">
        <v>24950</v>
      </c>
      <c r="Z813" s="1">
        <v>30700</v>
      </c>
      <c r="AA813" s="1">
        <v>13700</v>
      </c>
      <c r="AB813" s="1">
        <v>26700</v>
      </c>
      <c r="AC813" s="1">
        <v>12</v>
      </c>
      <c r="AD813" s="1">
        <v>8</v>
      </c>
      <c r="AE813" s="1">
        <v>6</v>
      </c>
      <c r="AF813" s="1">
        <v>0</v>
      </c>
      <c r="AG813" s="1">
        <v>2</v>
      </c>
      <c r="AH813" s="1">
        <v>4</v>
      </c>
      <c r="AI813" s="30" t="str">
        <f>VLOOKUP(A813,General!B:AT,19,FALSE)</f>
        <v>Flipsid3 Tactics</v>
      </c>
      <c r="AJ813" s="1">
        <f>IF(VLOOKUP(A813,General!B:AT,11,FALSE)=E813,1,0)</f>
        <v>1</v>
      </c>
      <c r="AK813" s="1">
        <f t="shared" si="74"/>
        <v>1</v>
      </c>
      <c r="AL813" s="1">
        <f t="shared" si="75"/>
        <v>1</v>
      </c>
      <c r="AM813" s="1">
        <f t="shared" si="76"/>
        <v>11250</v>
      </c>
      <c r="AN813" s="1">
        <f t="shared" si="77"/>
        <v>4000</v>
      </c>
      <c r="AO813" s="1">
        <f t="shared" si="72"/>
        <v>1</v>
      </c>
      <c r="AP813" s="1">
        <f t="shared" si="73"/>
        <v>1</v>
      </c>
      <c r="AQ813" s="1">
        <f>IF(IF(Y813&gt;AA813,VLOOKUP(A813,General!B:AT,11,FALSE),VLOOKUP(A813,General!B:AT,12,FALSE))=AI813,1,0)</f>
        <v>1</v>
      </c>
      <c r="AR813" s="1">
        <f>IF(VLOOKUP(A813,General!B:AT,11,FALSE)=E813,Y813-AA813,AA813-Y813)</f>
        <v>11250</v>
      </c>
      <c r="AS813" s="1">
        <f>IF(IF(Z813&gt;AB813,VLOOKUP(A813,General!B:AT,11,FALSE),VLOOKUP(A813,General!B:AT,12,FALSE))=AI813,1,0)</f>
        <v>1</v>
      </c>
      <c r="AT813" s="1">
        <f>IF(VLOOKUP(A813,General!B:AT,11,FALSE)=E813,Z813-AB813,AB813-Z813)</f>
        <v>4000</v>
      </c>
    </row>
    <row r="814" spans="1:46" ht="15" customHeight="1" x14ac:dyDescent="0.2">
      <c r="A814" s="1" t="s">
        <v>353</v>
      </c>
      <c r="B814" s="1">
        <v>35</v>
      </c>
      <c r="C814" s="1">
        <v>566817</v>
      </c>
      <c r="D814" s="1">
        <v>148.6044921875</v>
      </c>
      <c r="E814" s="1" t="s">
        <v>70</v>
      </c>
      <c r="F814" s="1" t="s">
        <v>319</v>
      </c>
      <c r="G814" s="1" t="s">
        <v>324</v>
      </c>
      <c r="H814" s="1" t="s">
        <v>322</v>
      </c>
      <c r="K814" s="1">
        <v>8</v>
      </c>
      <c r="L814" s="1">
        <v>4</v>
      </c>
      <c r="M814" s="1">
        <v>2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136.5</v>
      </c>
      <c r="T814" s="1">
        <v>1222</v>
      </c>
      <c r="U814" s="1">
        <v>143</v>
      </c>
      <c r="V814" s="1">
        <v>0</v>
      </c>
      <c r="W814" s="1">
        <v>1</v>
      </c>
      <c r="X814" s="1">
        <v>0</v>
      </c>
      <c r="Y814" s="1">
        <v>37850</v>
      </c>
      <c r="Z814" s="1">
        <v>31450</v>
      </c>
      <c r="AA814" s="1">
        <v>31600</v>
      </c>
      <c r="AB814" s="1">
        <v>25200</v>
      </c>
      <c r="AC814" s="1">
        <v>13</v>
      </c>
      <c r="AD814" s="1">
        <v>9</v>
      </c>
      <c r="AE814" s="1">
        <v>5</v>
      </c>
      <c r="AF814" s="1">
        <v>0</v>
      </c>
      <c r="AG814" s="1">
        <v>3</v>
      </c>
      <c r="AH814" s="1">
        <v>4</v>
      </c>
      <c r="AI814" s="30" t="str">
        <f>VLOOKUP(A814,General!B:AT,19,FALSE)</f>
        <v>Flipsid3 Tactics</v>
      </c>
      <c r="AJ814" s="1">
        <f>IF(VLOOKUP(A814,General!B:AT,11,FALSE)=E814,1,0)</f>
        <v>0</v>
      </c>
      <c r="AK814" s="1">
        <f t="shared" si="74"/>
        <v>1</v>
      </c>
      <c r="AL814" s="1">
        <f t="shared" si="75"/>
        <v>1</v>
      </c>
      <c r="AM814" s="1">
        <f t="shared" si="76"/>
        <v>6250</v>
      </c>
      <c r="AN814" s="1">
        <f t="shared" si="77"/>
        <v>6250</v>
      </c>
      <c r="AO814" s="1">
        <f t="shared" si="72"/>
        <v>0</v>
      </c>
      <c r="AP814" s="1">
        <f t="shared" si="73"/>
        <v>0</v>
      </c>
      <c r="AQ814" s="1">
        <f>IF(IF(Y814&gt;AA814,VLOOKUP(A814,General!B:AT,11,FALSE),VLOOKUP(A814,General!B:AT,12,FALSE))=AI814,1,0)</f>
        <v>1</v>
      </c>
      <c r="AR814" s="1">
        <f>IF(VLOOKUP(A814,General!B:AT,11,FALSE)=E814,Y814-AA814,AA814-Y814)</f>
        <v>-6250</v>
      </c>
      <c r="AS814" s="1">
        <f>IF(IF(Z814&gt;AB814,VLOOKUP(A814,General!B:AT,11,FALSE),VLOOKUP(A814,General!B:AT,12,FALSE))=AI814,1,0)</f>
        <v>1</v>
      </c>
      <c r="AT814" s="1">
        <f>IF(VLOOKUP(A814,General!B:AT,11,FALSE)=E814,Z814-AB814,AB814-Z814)</f>
        <v>-6250</v>
      </c>
    </row>
    <row r="815" spans="1:46" ht="15" customHeight="1" x14ac:dyDescent="0.2">
      <c r="A815" s="1" t="s">
        <v>353</v>
      </c>
      <c r="B815" s="1">
        <v>36</v>
      </c>
      <c r="C815" s="1">
        <v>585843</v>
      </c>
      <c r="D815" s="1">
        <v>226.7275390625</v>
      </c>
      <c r="E815" s="1" t="s">
        <v>100</v>
      </c>
      <c r="F815" s="1" t="s">
        <v>315</v>
      </c>
      <c r="G815" s="1" t="s">
        <v>316</v>
      </c>
      <c r="H815" s="1" t="s">
        <v>322</v>
      </c>
      <c r="K815" s="1">
        <v>6</v>
      </c>
      <c r="L815" s="1">
        <v>2</v>
      </c>
      <c r="M815" s="1">
        <v>2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98</v>
      </c>
      <c r="T815" s="1">
        <v>891</v>
      </c>
      <c r="U815" s="1">
        <v>86</v>
      </c>
      <c r="V815" s="1">
        <v>0</v>
      </c>
      <c r="W815" s="1">
        <v>0</v>
      </c>
      <c r="X815" s="1">
        <v>0</v>
      </c>
      <c r="Y815" s="1">
        <v>25650</v>
      </c>
      <c r="Z815" s="1">
        <v>25950</v>
      </c>
      <c r="AA815" s="1">
        <v>25450</v>
      </c>
      <c r="AB815" s="1">
        <v>23300</v>
      </c>
      <c r="AC815" s="1">
        <v>9</v>
      </c>
      <c r="AD815" s="1">
        <v>5</v>
      </c>
      <c r="AE815" s="1">
        <v>4</v>
      </c>
      <c r="AF815" s="1">
        <v>0</v>
      </c>
      <c r="AG815" s="1">
        <v>2</v>
      </c>
      <c r="AH815" s="1">
        <v>2</v>
      </c>
      <c r="AI815" s="30" t="str">
        <f>VLOOKUP(A815,General!B:AT,19,FALSE)</f>
        <v>Flipsid3 Tactics</v>
      </c>
      <c r="AJ815" s="1">
        <f>IF(VLOOKUP(A815,General!B:AT,11,FALSE)=E815,1,0)</f>
        <v>1</v>
      </c>
      <c r="AK815" s="1">
        <f t="shared" si="74"/>
        <v>1</v>
      </c>
      <c r="AL815" s="1">
        <f t="shared" si="75"/>
        <v>1</v>
      </c>
      <c r="AM815" s="1">
        <f t="shared" si="76"/>
        <v>200</v>
      </c>
      <c r="AN815" s="1">
        <f t="shared" si="77"/>
        <v>2650</v>
      </c>
      <c r="AO815" s="1">
        <f t="shared" si="72"/>
        <v>1</v>
      </c>
      <c r="AP815" s="1">
        <f t="shared" si="73"/>
        <v>1</v>
      </c>
      <c r="AQ815" s="1">
        <f>IF(IF(Y815&gt;AA815,VLOOKUP(A815,General!B:AT,11,FALSE),VLOOKUP(A815,General!B:AT,12,FALSE))=AI815,1,0)</f>
        <v>1</v>
      </c>
      <c r="AR815" s="1">
        <f>IF(VLOOKUP(A815,General!B:AT,11,FALSE)=E815,Y815-AA815,AA815-Y815)</f>
        <v>200</v>
      </c>
      <c r="AS815" s="1">
        <f>IF(IF(Z815&gt;AB815,VLOOKUP(A815,General!B:AT,11,FALSE),VLOOKUP(A815,General!B:AT,12,FALSE))=AI815,1,0)</f>
        <v>1</v>
      </c>
      <c r="AT815" s="1">
        <f>IF(VLOOKUP(A815,General!B:AT,11,FALSE)=E815,Z815-AB815,AB815-Z815)</f>
        <v>2650</v>
      </c>
    </row>
    <row r="816" spans="1:46" ht="15" customHeight="1" x14ac:dyDescent="0.2">
      <c r="A816" s="1" t="s">
        <v>353</v>
      </c>
      <c r="B816" s="1">
        <v>37</v>
      </c>
      <c r="C816" s="1">
        <v>614858</v>
      </c>
      <c r="D816" s="1">
        <v>56.83447265625</v>
      </c>
      <c r="E816" s="1" t="s">
        <v>100</v>
      </c>
      <c r="F816" s="1" t="s">
        <v>315</v>
      </c>
      <c r="G816" s="1" t="s">
        <v>316</v>
      </c>
      <c r="H816" s="1" t="s">
        <v>322</v>
      </c>
      <c r="K816" s="1">
        <v>7</v>
      </c>
      <c r="L816" s="1">
        <v>5</v>
      </c>
      <c r="M816" s="1">
        <v>1</v>
      </c>
      <c r="N816" s="1">
        <v>0</v>
      </c>
      <c r="O816" s="1">
        <v>0</v>
      </c>
      <c r="P816" s="1">
        <v>0</v>
      </c>
      <c r="Q816" s="1">
        <v>2</v>
      </c>
      <c r="R816" s="1">
        <v>0</v>
      </c>
      <c r="S816" s="1">
        <v>106.8</v>
      </c>
      <c r="T816" s="1">
        <v>947</v>
      </c>
      <c r="U816" s="1">
        <v>121</v>
      </c>
      <c r="V816" s="1">
        <v>0</v>
      </c>
      <c r="W816" s="1">
        <v>0</v>
      </c>
      <c r="X816" s="1">
        <v>0</v>
      </c>
      <c r="Y816" s="1">
        <v>18050</v>
      </c>
      <c r="Z816" s="1">
        <v>29600</v>
      </c>
      <c r="AA816" s="1">
        <v>15550</v>
      </c>
      <c r="AB816" s="1">
        <v>23700</v>
      </c>
      <c r="AC816" s="1">
        <v>7</v>
      </c>
      <c r="AD816" s="1">
        <v>3</v>
      </c>
      <c r="AE816" s="1">
        <v>3</v>
      </c>
      <c r="AF816" s="1">
        <v>0</v>
      </c>
      <c r="AG816" s="1">
        <v>2</v>
      </c>
      <c r="AH816" s="1">
        <v>4</v>
      </c>
      <c r="AI816" s="30" t="str">
        <f>VLOOKUP(A816,General!B:AT,19,FALSE)</f>
        <v>Flipsid3 Tactics</v>
      </c>
      <c r="AJ816" s="1">
        <f>IF(VLOOKUP(A816,General!B:AT,11,FALSE)=E816,1,0)</f>
        <v>1</v>
      </c>
      <c r="AK816" s="1">
        <f t="shared" si="74"/>
        <v>1</v>
      </c>
      <c r="AL816" s="1">
        <f t="shared" si="75"/>
        <v>1</v>
      </c>
      <c r="AM816" s="1">
        <f t="shared" si="76"/>
        <v>2500</v>
      </c>
      <c r="AN816" s="1">
        <f t="shared" si="77"/>
        <v>5900</v>
      </c>
      <c r="AO816" s="1">
        <f t="shared" si="72"/>
        <v>1</v>
      </c>
      <c r="AP816" s="1">
        <f t="shared" si="73"/>
        <v>1</v>
      </c>
      <c r="AQ816" s="1">
        <f>IF(IF(Y816&gt;AA816,VLOOKUP(A816,General!B:AT,11,FALSE),VLOOKUP(A816,General!B:AT,12,FALSE))=AI816,1,0)</f>
        <v>1</v>
      </c>
      <c r="AR816" s="1">
        <f>IF(VLOOKUP(A816,General!B:AT,11,FALSE)=E816,Y816-AA816,AA816-Y816)</f>
        <v>2500</v>
      </c>
      <c r="AS816" s="1">
        <f>IF(IF(Z816&gt;AB816,VLOOKUP(A816,General!B:AT,11,FALSE),VLOOKUP(A816,General!B:AT,12,FALSE))=AI816,1,0)</f>
        <v>1</v>
      </c>
      <c r="AT816" s="1">
        <f>IF(VLOOKUP(A816,General!B:AT,11,FALSE)=E816,Z816-AB816,AB816-Z816)</f>
        <v>5900</v>
      </c>
    </row>
    <row r="817" spans="1:46" ht="15" customHeight="1" x14ac:dyDescent="0.2">
      <c r="A817" s="1" t="s">
        <v>353</v>
      </c>
      <c r="B817" s="1">
        <v>38</v>
      </c>
      <c r="C817" s="1">
        <v>622148</v>
      </c>
      <c r="D817" s="1">
        <v>94.5703125</v>
      </c>
      <c r="E817" s="1" t="s">
        <v>100</v>
      </c>
      <c r="F817" s="1" t="s">
        <v>315</v>
      </c>
      <c r="G817" s="1" t="s">
        <v>316</v>
      </c>
      <c r="H817" s="1" t="s">
        <v>322</v>
      </c>
      <c r="K817" s="1">
        <v>7</v>
      </c>
      <c r="L817" s="1">
        <v>2</v>
      </c>
      <c r="M817" s="1">
        <v>1</v>
      </c>
      <c r="N817" s="1">
        <v>1</v>
      </c>
      <c r="O817" s="1">
        <v>0</v>
      </c>
      <c r="P817" s="1">
        <v>0</v>
      </c>
      <c r="Q817" s="1">
        <v>1</v>
      </c>
      <c r="R817" s="1">
        <v>0</v>
      </c>
      <c r="S817" s="1">
        <v>117.7</v>
      </c>
      <c r="T817" s="1">
        <v>1030</v>
      </c>
      <c r="U817" s="1">
        <v>147</v>
      </c>
      <c r="V817" s="1">
        <v>0</v>
      </c>
      <c r="W817" s="1">
        <v>0</v>
      </c>
      <c r="X817" s="1">
        <v>0</v>
      </c>
      <c r="Y817" s="1">
        <v>38450</v>
      </c>
      <c r="Z817" s="1">
        <v>30300</v>
      </c>
      <c r="AA817" s="1">
        <v>33600</v>
      </c>
      <c r="AB817" s="1">
        <v>26850</v>
      </c>
      <c r="AC817" s="1">
        <v>10</v>
      </c>
      <c r="AD817" s="1">
        <v>5</v>
      </c>
      <c r="AE817" s="1">
        <v>4</v>
      </c>
      <c r="AF817" s="1">
        <v>0</v>
      </c>
      <c r="AG817" s="1">
        <v>4</v>
      </c>
      <c r="AH817" s="1">
        <v>1</v>
      </c>
      <c r="AI817" s="30" t="str">
        <f>VLOOKUP(A817,General!B:AT,19,FALSE)</f>
        <v>Flipsid3 Tactics</v>
      </c>
      <c r="AJ817" s="1">
        <f>IF(VLOOKUP(A817,General!B:AT,11,FALSE)=E817,1,0)</f>
        <v>1</v>
      </c>
      <c r="AK817" s="1">
        <f t="shared" si="74"/>
        <v>1</v>
      </c>
      <c r="AL817" s="1">
        <f t="shared" si="75"/>
        <v>1</v>
      </c>
      <c r="AM817" s="1">
        <f t="shared" si="76"/>
        <v>4850</v>
      </c>
      <c r="AN817" s="1">
        <f t="shared" si="77"/>
        <v>3450</v>
      </c>
      <c r="AO817" s="1">
        <f t="shared" si="72"/>
        <v>1</v>
      </c>
      <c r="AP817" s="1">
        <f t="shared" si="73"/>
        <v>1</v>
      </c>
      <c r="AQ817" s="1">
        <f>IF(IF(Y817&gt;AA817,VLOOKUP(A817,General!B:AT,11,FALSE),VLOOKUP(A817,General!B:AT,12,FALSE))=AI817,1,0)</f>
        <v>1</v>
      </c>
      <c r="AR817" s="1">
        <f>IF(VLOOKUP(A817,General!B:AT,11,FALSE)=E817,Y817-AA817,AA817-Y817)</f>
        <v>4850</v>
      </c>
      <c r="AS817" s="1">
        <f>IF(IF(Z817&gt;AB817,VLOOKUP(A817,General!B:AT,11,FALSE),VLOOKUP(A817,General!B:AT,12,FALSE))=AI817,1,0)</f>
        <v>1</v>
      </c>
      <c r="AT817" s="1">
        <f>IF(VLOOKUP(A817,General!B:AT,11,FALSE)=E817,Z817-AB817,AB817-Z817)</f>
        <v>3450</v>
      </c>
    </row>
    <row r="818" spans="1:46" ht="15" customHeight="1" x14ac:dyDescent="0.2">
      <c r="A818" s="1" t="s">
        <v>353</v>
      </c>
      <c r="B818" s="1">
        <v>39</v>
      </c>
      <c r="C818" s="1">
        <v>634260</v>
      </c>
      <c r="D818" s="1">
        <v>257.96435546875</v>
      </c>
      <c r="E818" s="1" t="s">
        <v>70</v>
      </c>
      <c r="F818" s="1" t="s">
        <v>319</v>
      </c>
      <c r="G818" s="1" t="s">
        <v>324</v>
      </c>
      <c r="H818" s="1" t="s">
        <v>323</v>
      </c>
      <c r="I818" s="1" t="s">
        <v>315</v>
      </c>
      <c r="J818" s="1" t="s">
        <v>70</v>
      </c>
      <c r="K818" s="1">
        <v>9</v>
      </c>
      <c r="L818" s="1">
        <v>4</v>
      </c>
      <c r="M818" s="1">
        <v>1</v>
      </c>
      <c r="N818" s="1">
        <v>1</v>
      </c>
      <c r="O818" s="1">
        <v>0</v>
      </c>
      <c r="P818" s="1">
        <v>0</v>
      </c>
      <c r="Q818" s="1">
        <v>2</v>
      </c>
      <c r="R818" s="1">
        <v>0</v>
      </c>
      <c r="S818" s="1">
        <v>157</v>
      </c>
      <c r="T818" s="1">
        <v>1094</v>
      </c>
      <c r="U818" s="1">
        <v>193</v>
      </c>
      <c r="V818" s="1">
        <v>1</v>
      </c>
      <c r="W818" s="1">
        <v>1</v>
      </c>
      <c r="X818" s="1">
        <v>0</v>
      </c>
      <c r="Y818" s="1">
        <v>42200</v>
      </c>
      <c r="Z818" s="1">
        <v>32450</v>
      </c>
      <c r="AA818" s="1">
        <v>17850</v>
      </c>
      <c r="AB818" s="1">
        <v>18400</v>
      </c>
      <c r="AC818" s="1">
        <v>10</v>
      </c>
      <c r="AD818" s="1">
        <v>7</v>
      </c>
      <c r="AE818" s="1">
        <v>4</v>
      </c>
      <c r="AF818" s="1">
        <v>0</v>
      </c>
      <c r="AG818" s="1">
        <v>1</v>
      </c>
      <c r="AH818" s="1">
        <v>3</v>
      </c>
      <c r="AI818" s="30" t="str">
        <f>VLOOKUP(A818,General!B:AT,19,FALSE)</f>
        <v>Flipsid3 Tactics</v>
      </c>
      <c r="AJ818" s="1">
        <f>IF(VLOOKUP(A818,General!B:AT,11,FALSE)=E818,1,0)</f>
        <v>0</v>
      </c>
      <c r="AK818" s="1">
        <f t="shared" si="74"/>
        <v>1</v>
      </c>
      <c r="AL818" s="1">
        <f t="shared" si="75"/>
        <v>1</v>
      </c>
      <c r="AM818" s="1">
        <f t="shared" si="76"/>
        <v>24350</v>
      </c>
      <c r="AN818" s="1">
        <f t="shared" si="77"/>
        <v>14050</v>
      </c>
      <c r="AO818" s="1">
        <f t="shared" si="72"/>
        <v>0</v>
      </c>
      <c r="AP818" s="1">
        <f t="shared" si="73"/>
        <v>0</v>
      </c>
      <c r="AQ818" s="1">
        <f>IF(IF(Y818&gt;AA818,VLOOKUP(A818,General!B:AT,11,FALSE),VLOOKUP(A818,General!B:AT,12,FALSE))=AI818,1,0)</f>
        <v>1</v>
      </c>
      <c r="AR818" s="1">
        <f>IF(VLOOKUP(A818,General!B:AT,11,FALSE)=E818,Y818-AA818,AA818-Y818)</f>
        <v>-24350</v>
      </c>
      <c r="AS818" s="1">
        <f>IF(IF(Z818&gt;AB818,VLOOKUP(A818,General!B:AT,11,FALSE),VLOOKUP(A818,General!B:AT,12,FALSE))=AI818,1,0)</f>
        <v>1</v>
      </c>
      <c r="AT818" s="1">
        <f>IF(VLOOKUP(A818,General!B:AT,11,FALSE)=E818,Z818-AB818,AB818-Z818)</f>
        <v>-14050</v>
      </c>
    </row>
    <row r="819" spans="1:46" ht="15" customHeight="1" x14ac:dyDescent="0.2">
      <c r="A819" s="1" t="s">
        <v>353</v>
      </c>
      <c r="B819" s="1">
        <v>40</v>
      </c>
      <c r="C819" s="1">
        <v>667267</v>
      </c>
      <c r="D819" s="1">
        <v>106.98193359375</v>
      </c>
      <c r="E819" s="1" t="s">
        <v>100</v>
      </c>
      <c r="F819" s="1" t="s">
        <v>315</v>
      </c>
      <c r="G819" s="1" t="s">
        <v>316</v>
      </c>
      <c r="H819" s="1" t="s">
        <v>322</v>
      </c>
      <c r="K819" s="1">
        <v>6</v>
      </c>
      <c r="L819" s="1">
        <v>2</v>
      </c>
      <c r="M819" s="1">
        <v>2</v>
      </c>
      <c r="N819" s="1">
        <v>0</v>
      </c>
      <c r="O819" s="1">
        <v>0</v>
      </c>
      <c r="P819" s="1">
        <v>0</v>
      </c>
      <c r="Q819" s="1">
        <v>1</v>
      </c>
      <c r="R819" s="1">
        <v>0</v>
      </c>
      <c r="S819" s="1">
        <v>96.3</v>
      </c>
      <c r="T819" s="1">
        <v>849</v>
      </c>
      <c r="U819" s="1">
        <v>114</v>
      </c>
      <c r="V819" s="1">
        <v>0</v>
      </c>
      <c r="W819" s="1">
        <v>0</v>
      </c>
      <c r="X819" s="1">
        <v>0</v>
      </c>
      <c r="Y819" s="1">
        <v>34400</v>
      </c>
      <c r="Z819" s="1">
        <v>29050</v>
      </c>
      <c r="AA819" s="1">
        <v>18300</v>
      </c>
      <c r="AB819" s="1">
        <v>27450</v>
      </c>
      <c r="AC819" s="1">
        <v>11</v>
      </c>
      <c r="AD819" s="1">
        <v>8</v>
      </c>
      <c r="AE819" s="1">
        <v>3</v>
      </c>
      <c r="AF819" s="1">
        <v>0</v>
      </c>
      <c r="AG819" s="1">
        <v>5</v>
      </c>
      <c r="AH819" s="1">
        <v>2</v>
      </c>
      <c r="AI819" s="30" t="str">
        <f>VLOOKUP(A819,General!B:AT,19,FALSE)</f>
        <v>Flipsid3 Tactics</v>
      </c>
      <c r="AJ819" s="1">
        <f>IF(VLOOKUP(A819,General!B:AT,11,FALSE)=E819,1,0)</f>
        <v>1</v>
      </c>
      <c r="AK819" s="1">
        <f t="shared" si="74"/>
        <v>1</v>
      </c>
      <c r="AL819" s="1">
        <f t="shared" si="75"/>
        <v>1</v>
      </c>
      <c r="AM819" s="1">
        <f t="shared" si="76"/>
        <v>16100</v>
      </c>
      <c r="AN819" s="1">
        <f t="shared" si="77"/>
        <v>1600</v>
      </c>
      <c r="AO819" s="1">
        <f t="shared" si="72"/>
        <v>1</v>
      </c>
      <c r="AP819" s="1">
        <f t="shared" si="73"/>
        <v>1</v>
      </c>
      <c r="AQ819" s="1">
        <f>IF(IF(Y819&gt;AA819,VLOOKUP(A819,General!B:AT,11,FALSE),VLOOKUP(A819,General!B:AT,12,FALSE))=AI819,1,0)</f>
        <v>1</v>
      </c>
      <c r="AR819" s="1">
        <f>IF(VLOOKUP(A819,General!B:AT,11,FALSE)=E819,Y819-AA819,AA819-Y819)</f>
        <v>16100</v>
      </c>
      <c r="AS819" s="1">
        <f>IF(IF(Z819&gt;AB819,VLOOKUP(A819,General!B:AT,11,FALSE),VLOOKUP(A819,General!B:AT,12,FALSE))=AI819,1,0)</f>
        <v>1</v>
      </c>
      <c r="AT819" s="1">
        <f>IF(VLOOKUP(A819,General!B:AT,11,FALSE)=E819,Z819-AB819,AB819-Z819)</f>
        <v>1600</v>
      </c>
    </row>
    <row r="820" spans="1:46" ht="15" customHeight="1" x14ac:dyDescent="0.2">
      <c r="A820" s="1" t="s">
        <v>353</v>
      </c>
      <c r="B820" s="1">
        <v>41</v>
      </c>
      <c r="C820" s="1">
        <v>680967</v>
      </c>
      <c r="D820" s="1">
        <v>142.00390625</v>
      </c>
      <c r="E820" s="1" t="s">
        <v>100</v>
      </c>
      <c r="F820" s="1" t="s">
        <v>315</v>
      </c>
      <c r="G820" s="1" t="s">
        <v>324</v>
      </c>
      <c r="H820" s="1" t="s">
        <v>322</v>
      </c>
      <c r="K820" s="1">
        <v>7</v>
      </c>
      <c r="L820" s="1">
        <v>5</v>
      </c>
      <c r="M820" s="1">
        <v>1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108.2</v>
      </c>
      <c r="T820" s="1">
        <v>984</v>
      </c>
      <c r="U820" s="1">
        <v>98</v>
      </c>
      <c r="V820" s="1">
        <v>0</v>
      </c>
      <c r="W820" s="1">
        <v>1</v>
      </c>
      <c r="X820" s="1">
        <v>0</v>
      </c>
      <c r="Y820" s="1">
        <v>39100</v>
      </c>
      <c r="Z820" s="1">
        <v>30800</v>
      </c>
      <c r="AA820" s="1">
        <v>30250</v>
      </c>
      <c r="AB820" s="1">
        <v>26150</v>
      </c>
      <c r="AC820" s="1">
        <v>11</v>
      </c>
      <c r="AD820" s="1">
        <v>8</v>
      </c>
      <c r="AE820" s="1">
        <v>2</v>
      </c>
      <c r="AF820" s="1">
        <v>0</v>
      </c>
      <c r="AG820" s="1">
        <v>2</v>
      </c>
      <c r="AH820" s="1">
        <v>2</v>
      </c>
      <c r="AI820" s="30" t="str">
        <f>VLOOKUP(A820,General!B:AT,19,FALSE)</f>
        <v>Flipsid3 Tactics</v>
      </c>
      <c r="AJ820" s="1">
        <f>IF(VLOOKUP(A820,General!B:AT,11,FALSE)=E820,1,0)</f>
        <v>1</v>
      </c>
      <c r="AK820" s="1">
        <f t="shared" si="74"/>
        <v>1</v>
      </c>
      <c r="AL820" s="1">
        <f t="shared" si="75"/>
        <v>1</v>
      </c>
      <c r="AM820" s="1">
        <f t="shared" si="76"/>
        <v>8850</v>
      </c>
      <c r="AN820" s="1">
        <f t="shared" si="77"/>
        <v>4650</v>
      </c>
      <c r="AO820" s="1">
        <f t="shared" si="72"/>
        <v>1</v>
      </c>
      <c r="AP820" s="1">
        <f t="shared" si="73"/>
        <v>1</v>
      </c>
      <c r="AQ820" s="1">
        <f>IF(IF(Y820&gt;AA820,VLOOKUP(A820,General!B:AT,11,FALSE),VLOOKUP(A820,General!B:AT,12,FALSE))=AI820,1,0)</f>
        <v>1</v>
      </c>
      <c r="AR820" s="1">
        <f>IF(VLOOKUP(A820,General!B:AT,11,FALSE)=E820,Y820-AA820,AA820-Y820)</f>
        <v>8850</v>
      </c>
      <c r="AS820" s="1">
        <f>IF(IF(Z820&gt;AB820,VLOOKUP(A820,General!B:AT,11,FALSE),VLOOKUP(A820,General!B:AT,12,FALSE))=AI820,1,0)</f>
        <v>1</v>
      </c>
      <c r="AT820" s="1">
        <f>IF(VLOOKUP(A820,General!B:AT,11,FALSE)=E820,Z820-AB820,AB820-Z820)</f>
        <v>4650</v>
      </c>
    </row>
    <row r="821" spans="1:46" ht="15" customHeight="1" x14ac:dyDescent="0.2">
      <c r="A821" s="1" t="s">
        <v>353</v>
      </c>
      <c r="B821" s="1">
        <v>42</v>
      </c>
      <c r="C821" s="1">
        <v>699143</v>
      </c>
      <c r="D821" s="1">
        <v>262.59423828125</v>
      </c>
      <c r="E821" s="1" t="s">
        <v>70</v>
      </c>
      <c r="F821" s="1" t="s">
        <v>319</v>
      </c>
      <c r="G821" s="1" t="s">
        <v>324</v>
      </c>
      <c r="H821" s="1" t="s">
        <v>322</v>
      </c>
      <c r="K821" s="1">
        <v>9</v>
      </c>
      <c r="L821" s="1">
        <v>1</v>
      </c>
      <c r="M821" s="1">
        <v>1</v>
      </c>
      <c r="N821" s="1">
        <v>2</v>
      </c>
      <c r="O821" s="1">
        <v>0</v>
      </c>
      <c r="P821" s="1">
        <v>0</v>
      </c>
      <c r="Q821" s="1">
        <v>1</v>
      </c>
      <c r="R821" s="1">
        <v>0</v>
      </c>
      <c r="S821" s="1">
        <v>139.1</v>
      </c>
      <c r="T821" s="1">
        <v>1133</v>
      </c>
      <c r="U821" s="1">
        <v>113</v>
      </c>
      <c r="V821" s="1">
        <v>1</v>
      </c>
      <c r="W821" s="1">
        <v>1</v>
      </c>
      <c r="X821" s="1">
        <v>0</v>
      </c>
      <c r="Y821" s="1">
        <v>44650</v>
      </c>
      <c r="Z821" s="1">
        <v>33900</v>
      </c>
      <c r="AA821" s="1">
        <v>11700</v>
      </c>
      <c r="AB821" s="1">
        <v>20350</v>
      </c>
      <c r="AC821" s="1">
        <v>9</v>
      </c>
      <c r="AD821" s="1">
        <v>7</v>
      </c>
      <c r="AE821" s="1">
        <v>2</v>
      </c>
      <c r="AF821" s="1">
        <v>0</v>
      </c>
      <c r="AG821" s="1">
        <v>2</v>
      </c>
      <c r="AH821" s="1">
        <v>3</v>
      </c>
      <c r="AI821" s="30" t="str">
        <f>VLOOKUP(A821,General!B:AT,19,FALSE)</f>
        <v>Flipsid3 Tactics</v>
      </c>
      <c r="AJ821" s="1">
        <f>IF(VLOOKUP(A821,General!B:AT,11,FALSE)=E821,1,0)</f>
        <v>0</v>
      </c>
      <c r="AK821" s="1">
        <f t="shared" si="74"/>
        <v>1</v>
      </c>
      <c r="AL821" s="1">
        <f t="shared" si="75"/>
        <v>1</v>
      </c>
      <c r="AM821" s="1">
        <f t="shared" si="76"/>
        <v>32950</v>
      </c>
      <c r="AN821" s="1">
        <f t="shared" si="77"/>
        <v>13550</v>
      </c>
      <c r="AO821" s="1">
        <f t="shared" si="72"/>
        <v>0</v>
      </c>
      <c r="AP821" s="1">
        <f t="shared" si="73"/>
        <v>0</v>
      </c>
      <c r="AQ821" s="1">
        <f>IF(IF(Y821&gt;AA821,VLOOKUP(A821,General!B:AT,11,FALSE),VLOOKUP(A821,General!B:AT,12,FALSE))=AI821,1,0)</f>
        <v>1</v>
      </c>
      <c r="AR821" s="1">
        <f>IF(VLOOKUP(A821,General!B:AT,11,FALSE)=E821,Y821-AA821,AA821-Y821)</f>
        <v>-32950</v>
      </c>
      <c r="AS821" s="1">
        <f>IF(IF(Z821&gt;AB821,VLOOKUP(A821,General!B:AT,11,FALSE),VLOOKUP(A821,General!B:AT,12,FALSE))=AI821,1,0)</f>
        <v>1</v>
      </c>
      <c r="AT821" s="1">
        <f>IF(VLOOKUP(A821,General!B:AT,11,FALSE)=E821,Z821-AB821,AB821-Z821)</f>
        <v>-13550</v>
      </c>
    </row>
    <row r="822" spans="1:46" ht="15" customHeight="1" x14ac:dyDescent="0.2">
      <c r="A822" s="1" t="s">
        <v>353</v>
      </c>
      <c r="B822" s="1">
        <v>43</v>
      </c>
      <c r="C822" s="1">
        <v>732742</v>
      </c>
      <c r="D822" s="1">
        <v>252.0361328125</v>
      </c>
      <c r="E822" s="1" t="s">
        <v>70</v>
      </c>
      <c r="F822" s="1" t="s">
        <v>319</v>
      </c>
      <c r="G822" s="1" t="s">
        <v>324</v>
      </c>
      <c r="H822" s="1" t="s">
        <v>322</v>
      </c>
      <c r="K822" s="1">
        <v>8</v>
      </c>
      <c r="L822" s="1">
        <v>3</v>
      </c>
      <c r="M822" s="1">
        <v>1</v>
      </c>
      <c r="N822" s="1">
        <v>1</v>
      </c>
      <c r="O822" s="1">
        <v>0</v>
      </c>
      <c r="P822" s="1">
        <v>0</v>
      </c>
      <c r="Q822" s="1">
        <v>2</v>
      </c>
      <c r="R822" s="1">
        <v>0</v>
      </c>
      <c r="S822" s="1">
        <v>124</v>
      </c>
      <c r="T822" s="1">
        <v>1118</v>
      </c>
      <c r="U822" s="1">
        <v>120</v>
      </c>
      <c r="V822" s="1">
        <v>0</v>
      </c>
      <c r="W822" s="1">
        <v>1</v>
      </c>
      <c r="X822" s="1">
        <v>0</v>
      </c>
      <c r="Y822" s="1">
        <v>23550</v>
      </c>
      <c r="Z822" s="1">
        <v>29150</v>
      </c>
      <c r="AA822" s="1">
        <v>18350</v>
      </c>
      <c r="AB822" s="1">
        <v>26250</v>
      </c>
      <c r="AC822" s="1">
        <v>10</v>
      </c>
      <c r="AD822" s="1">
        <v>6</v>
      </c>
      <c r="AE822" s="1">
        <v>3</v>
      </c>
      <c r="AF822" s="1">
        <v>0</v>
      </c>
      <c r="AG822" s="1">
        <v>4</v>
      </c>
      <c r="AH822" s="1">
        <v>2</v>
      </c>
      <c r="AI822" s="30" t="str">
        <f>VLOOKUP(A822,General!B:AT,19,FALSE)</f>
        <v>Flipsid3 Tactics</v>
      </c>
      <c r="AJ822" s="1">
        <f>IF(VLOOKUP(A822,General!B:AT,11,FALSE)=E822,1,0)</f>
        <v>0</v>
      </c>
      <c r="AK822" s="1">
        <f t="shared" si="74"/>
        <v>1</v>
      </c>
      <c r="AL822" s="1">
        <f t="shared" si="75"/>
        <v>1</v>
      </c>
      <c r="AM822" s="1">
        <f t="shared" si="76"/>
        <v>5200</v>
      </c>
      <c r="AN822" s="1">
        <f t="shared" si="77"/>
        <v>2900</v>
      </c>
      <c r="AO822" s="1">
        <f t="shared" si="72"/>
        <v>0</v>
      </c>
      <c r="AP822" s="1">
        <f t="shared" si="73"/>
        <v>0</v>
      </c>
      <c r="AQ822" s="1">
        <f>IF(IF(Y822&gt;AA822,VLOOKUP(A822,General!B:AT,11,FALSE),VLOOKUP(A822,General!B:AT,12,FALSE))=AI822,1,0)</f>
        <v>1</v>
      </c>
      <c r="AR822" s="1">
        <f>IF(VLOOKUP(A822,General!B:AT,11,FALSE)=E822,Y822-AA822,AA822-Y822)</f>
        <v>-5200</v>
      </c>
      <c r="AS822" s="1">
        <f>IF(IF(Z822&gt;AB822,VLOOKUP(A822,General!B:AT,11,FALSE),VLOOKUP(A822,General!B:AT,12,FALSE))=AI822,1,0)</f>
        <v>1</v>
      </c>
      <c r="AT822" s="1">
        <f>IF(VLOOKUP(A822,General!B:AT,11,FALSE)=E822,Z822-AB822,AB822-Z822)</f>
        <v>-2900</v>
      </c>
    </row>
    <row r="823" spans="1:46" ht="15" customHeight="1" x14ac:dyDescent="0.2">
      <c r="A823" s="1" t="s">
        <v>353</v>
      </c>
      <c r="B823" s="1">
        <v>44</v>
      </c>
      <c r="C823" s="1">
        <v>764990</v>
      </c>
      <c r="D823" s="1">
        <v>114.43505859375</v>
      </c>
      <c r="E823" s="1" t="s">
        <v>100</v>
      </c>
      <c r="F823" s="1" t="s">
        <v>315</v>
      </c>
      <c r="G823" s="1" t="s">
        <v>316</v>
      </c>
      <c r="H823" s="1" t="s">
        <v>322</v>
      </c>
      <c r="K823" s="1">
        <v>9</v>
      </c>
      <c r="L823" s="1">
        <v>2</v>
      </c>
      <c r="M823" s="1">
        <v>2</v>
      </c>
      <c r="N823" s="1">
        <v>1</v>
      </c>
      <c r="O823" s="1">
        <v>0</v>
      </c>
      <c r="P823" s="1">
        <v>0</v>
      </c>
      <c r="Q823" s="1">
        <v>1</v>
      </c>
      <c r="R823" s="1">
        <v>0</v>
      </c>
      <c r="S823" s="1">
        <v>143.5</v>
      </c>
      <c r="T823" s="1">
        <v>1281</v>
      </c>
      <c r="U823" s="1">
        <v>154</v>
      </c>
      <c r="V823" s="1">
        <v>0</v>
      </c>
      <c r="W823" s="1">
        <v>0</v>
      </c>
      <c r="X823" s="1">
        <v>0</v>
      </c>
      <c r="Y823" s="1">
        <v>29550</v>
      </c>
      <c r="Z823" s="1">
        <v>26500</v>
      </c>
      <c r="AA823" s="1">
        <v>42400</v>
      </c>
      <c r="AB823" s="1">
        <v>28050</v>
      </c>
      <c r="AC823" s="1">
        <v>13</v>
      </c>
      <c r="AD823" s="1">
        <v>9</v>
      </c>
      <c r="AE823" s="1">
        <v>6</v>
      </c>
      <c r="AF823" s="1">
        <v>0</v>
      </c>
      <c r="AG823" s="1">
        <v>4</v>
      </c>
      <c r="AH823" s="1">
        <v>2</v>
      </c>
      <c r="AI823" s="30" t="str">
        <f>VLOOKUP(A823,General!B:AT,19,FALSE)</f>
        <v>Flipsid3 Tactics</v>
      </c>
      <c r="AJ823" s="1">
        <f>IF(VLOOKUP(A823,General!B:AT,11,FALSE)=E823,1,0)</f>
        <v>1</v>
      </c>
      <c r="AK823" s="1">
        <f t="shared" si="74"/>
        <v>0</v>
      </c>
      <c r="AL823" s="1">
        <f t="shared" si="75"/>
        <v>0</v>
      </c>
      <c r="AM823" s="1">
        <f t="shared" si="76"/>
        <v>-12850</v>
      </c>
      <c r="AN823" s="1">
        <f t="shared" si="77"/>
        <v>-1550</v>
      </c>
      <c r="AO823" s="1">
        <f t="shared" si="72"/>
        <v>1</v>
      </c>
      <c r="AP823" s="1">
        <f t="shared" si="73"/>
        <v>1</v>
      </c>
      <c r="AQ823" s="1">
        <f>IF(IF(Y823&gt;AA823,VLOOKUP(A823,General!B:AT,11,FALSE),VLOOKUP(A823,General!B:AT,12,FALSE))=AI823,1,0)</f>
        <v>0</v>
      </c>
      <c r="AR823" s="1">
        <f>IF(VLOOKUP(A823,General!B:AT,11,FALSE)=E823,Y823-AA823,AA823-Y823)</f>
        <v>-12850</v>
      </c>
      <c r="AS823" s="1">
        <f>IF(IF(Z823&gt;AB823,VLOOKUP(A823,General!B:AT,11,FALSE),VLOOKUP(A823,General!B:AT,12,FALSE))=AI823,1,0)</f>
        <v>0</v>
      </c>
      <c r="AT823" s="1">
        <f>IF(VLOOKUP(A823,General!B:AT,11,FALSE)=E823,Z823-AB823,AB823-Z823)</f>
        <v>-1550</v>
      </c>
    </row>
    <row r="824" spans="1:46" ht="15" customHeight="1" x14ac:dyDescent="0.2">
      <c r="A824" s="1" t="s">
        <v>353</v>
      </c>
      <c r="B824" s="1">
        <v>45</v>
      </c>
      <c r="C824" s="1">
        <v>779644</v>
      </c>
      <c r="D824" s="1">
        <v>238.70947265625</v>
      </c>
      <c r="E824" s="1" t="s">
        <v>70</v>
      </c>
      <c r="F824" s="1" t="s">
        <v>319</v>
      </c>
      <c r="G824" s="1" t="s">
        <v>324</v>
      </c>
      <c r="H824" s="1" t="s">
        <v>322</v>
      </c>
      <c r="K824" s="1">
        <v>7</v>
      </c>
      <c r="L824" s="1">
        <v>3</v>
      </c>
      <c r="M824" s="1">
        <v>2</v>
      </c>
      <c r="N824" s="1">
        <v>0</v>
      </c>
      <c r="O824" s="1">
        <v>0</v>
      </c>
      <c r="P824" s="1">
        <v>0</v>
      </c>
      <c r="Q824" s="1">
        <v>2</v>
      </c>
      <c r="R824" s="1">
        <v>0</v>
      </c>
      <c r="S824" s="1">
        <v>230.8</v>
      </c>
      <c r="T824" s="1">
        <v>1311</v>
      </c>
      <c r="U824" s="1">
        <v>126</v>
      </c>
      <c r="V824" s="1">
        <v>1</v>
      </c>
      <c r="W824" s="1">
        <v>1</v>
      </c>
      <c r="X824" s="1">
        <v>0</v>
      </c>
      <c r="Y824" s="1">
        <v>21500</v>
      </c>
      <c r="Z824" s="1">
        <v>27200</v>
      </c>
      <c r="AA824" s="1">
        <v>32700</v>
      </c>
      <c r="AB824" s="1">
        <v>27250</v>
      </c>
      <c r="AC824" s="1">
        <v>7</v>
      </c>
      <c r="AD824" s="1">
        <v>6</v>
      </c>
      <c r="AE824" s="1">
        <v>4</v>
      </c>
      <c r="AF824" s="1">
        <v>0</v>
      </c>
      <c r="AG824" s="1">
        <v>3</v>
      </c>
      <c r="AH824" s="1">
        <v>2</v>
      </c>
      <c r="AI824" s="30" t="str">
        <f>VLOOKUP(A824,General!B:AT,19,FALSE)</f>
        <v>Flipsid3 Tactics</v>
      </c>
      <c r="AJ824" s="1">
        <f>IF(VLOOKUP(A824,General!B:AT,11,FALSE)=E824,1,0)</f>
        <v>0</v>
      </c>
      <c r="AK824" s="1">
        <f t="shared" si="74"/>
        <v>0</v>
      </c>
      <c r="AL824" s="1">
        <f t="shared" si="75"/>
        <v>0</v>
      </c>
      <c r="AM824" s="1">
        <f t="shared" si="76"/>
        <v>-11200</v>
      </c>
      <c r="AN824" s="1">
        <f t="shared" si="77"/>
        <v>-50</v>
      </c>
      <c r="AO824" s="1">
        <f t="shared" si="72"/>
        <v>0</v>
      </c>
      <c r="AP824" s="1">
        <f t="shared" si="73"/>
        <v>0</v>
      </c>
      <c r="AQ824" s="1">
        <f>IF(IF(Y824&gt;AA824,VLOOKUP(A824,General!B:AT,11,FALSE),VLOOKUP(A824,General!B:AT,12,FALSE))=AI824,1,0)</f>
        <v>0</v>
      </c>
      <c r="AR824" s="1">
        <f>IF(VLOOKUP(A824,General!B:AT,11,FALSE)=E824,Y824-AA824,AA824-Y824)</f>
        <v>11200</v>
      </c>
      <c r="AS824" s="1">
        <f>IF(IF(Z824&gt;AB824,VLOOKUP(A824,General!B:AT,11,FALSE),VLOOKUP(A824,General!B:AT,12,FALSE))=AI824,1,0)</f>
        <v>0</v>
      </c>
      <c r="AT824" s="1">
        <f>IF(VLOOKUP(A824,General!B:AT,11,FALSE)=E824,Z824-AB824,AB824-Z824)</f>
        <v>50</v>
      </c>
    </row>
    <row r="825" spans="1:46" ht="15" customHeight="1" x14ac:dyDescent="0.2">
      <c r="A825" s="1" t="s">
        <v>353</v>
      </c>
      <c r="B825" s="1">
        <v>46</v>
      </c>
      <c r="C825" s="1">
        <v>810188</v>
      </c>
      <c r="D825" s="1">
        <v>129.85009765625</v>
      </c>
      <c r="E825" s="1" t="s">
        <v>70</v>
      </c>
      <c r="F825" s="1" t="s">
        <v>319</v>
      </c>
      <c r="G825" s="1" t="s">
        <v>324</v>
      </c>
      <c r="H825" s="1" t="s">
        <v>322</v>
      </c>
      <c r="K825" s="1">
        <v>8</v>
      </c>
      <c r="L825" s="1">
        <v>6</v>
      </c>
      <c r="M825" s="1">
        <v>1</v>
      </c>
      <c r="N825" s="1">
        <v>0</v>
      </c>
      <c r="O825" s="1">
        <v>0</v>
      </c>
      <c r="P825" s="1">
        <v>0</v>
      </c>
      <c r="Q825" s="1">
        <v>3</v>
      </c>
      <c r="R825" s="1">
        <v>1</v>
      </c>
      <c r="S825" s="1">
        <v>142.6</v>
      </c>
      <c r="T825" s="1">
        <v>1340</v>
      </c>
      <c r="U825" s="1">
        <v>86</v>
      </c>
      <c r="V825" s="1">
        <v>0</v>
      </c>
      <c r="W825" s="1">
        <v>0</v>
      </c>
      <c r="X825" s="1">
        <v>0</v>
      </c>
      <c r="Y825" s="1">
        <v>9100</v>
      </c>
      <c r="Z825" s="1">
        <v>30000</v>
      </c>
      <c r="AA825" s="1">
        <v>24100</v>
      </c>
      <c r="AB825" s="1">
        <v>26850</v>
      </c>
      <c r="AC825" s="1">
        <v>13</v>
      </c>
      <c r="AD825" s="1">
        <v>10</v>
      </c>
      <c r="AE825" s="1">
        <v>5</v>
      </c>
      <c r="AF825" s="1">
        <v>0</v>
      </c>
      <c r="AG825" s="1">
        <v>5</v>
      </c>
      <c r="AH825" s="1">
        <v>4</v>
      </c>
      <c r="AI825" s="30" t="str">
        <f>VLOOKUP(A825,General!B:AT,19,FALSE)</f>
        <v>Flipsid3 Tactics</v>
      </c>
      <c r="AJ825" s="1">
        <f>IF(VLOOKUP(A825,General!B:AT,11,FALSE)=E825,1,0)</f>
        <v>0</v>
      </c>
      <c r="AK825" s="1">
        <f t="shared" si="74"/>
        <v>0</v>
      </c>
      <c r="AL825" s="1">
        <f t="shared" si="75"/>
        <v>1</v>
      </c>
      <c r="AM825" s="1">
        <f t="shared" si="76"/>
        <v>-15000</v>
      </c>
      <c r="AN825" s="1">
        <f t="shared" si="77"/>
        <v>3150</v>
      </c>
      <c r="AO825" s="1">
        <f t="shared" si="72"/>
        <v>0</v>
      </c>
      <c r="AP825" s="1">
        <f t="shared" si="73"/>
        <v>0</v>
      </c>
      <c r="AQ825" s="1">
        <f>IF(IF(Y825&gt;AA825,VLOOKUP(A825,General!B:AT,11,FALSE),VLOOKUP(A825,General!B:AT,12,FALSE))=AI825,1,0)</f>
        <v>0</v>
      </c>
      <c r="AR825" s="1">
        <f>IF(VLOOKUP(A825,General!B:AT,11,FALSE)=E825,Y825-AA825,AA825-Y825)</f>
        <v>15000</v>
      </c>
      <c r="AS825" s="1">
        <f>IF(IF(Z825&gt;AB825,VLOOKUP(A825,General!B:AT,11,FALSE),VLOOKUP(A825,General!B:AT,12,FALSE))=AI825,1,0)</f>
        <v>1</v>
      </c>
      <c r="AT825" s="1">
        <f>IF(VLOOKUP(A825,General!B:AT,11,FALSE)=E825,Z825-AB825,AB825-Z825)</f>
        <v>-3150</v>
      </c>
    </row>
    <row r="826" spans="1:46" ht="15" customHeight="1" x14ac:dyDescent="0.2">
      <c r="A826" s="1" t="s">
        <v>353</v>
      </c>
      <c r="B826" s="1">
        <v>47</v>
      </c>
      <c r="C826" s="1">
        <v>826816</v>
      </c>
      <c r="D826" s="1">
        <v>175.8994140625</v>
      </c>
      <c r="E826" s="1" t="s">
        <v>70</v>
      </c>
      <c r="F826" s="1" t="s">
        <v>319</v>
      </c>
      <c r="G826" s="1" t="s">
        <v>324</v>
      </c>
      <c r="H826" s="1" t="s">
        <v>322</v>
      </c>
      <c r="K826" s="1">
        <v>2</v>
      </c>
      <c r="L826" s="1">
        <v>2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34.799999999999997</v>
      </c>
      <c r="T826" s="1">
        <v>244</v>
      </c>
      <c r="U826" s="1">
        <v>16</v>
      </c>
      <c r="V826" s="1">
        <v>1</v>
      </c>
      <c r="W826" s="1">
        <v>1</v>
      </c>
      <c r="X826" s="1">
        <v>0</v>
      </c>
      <c r="Y826" s="1">
        <v>28500</v>
      </c>
      <c r="Z826" s="1">
        <v>27150</v>
      </c>
      <c r="AA826" s="1">
        <v>41500</v>
      </c>
      <c r="AB826" s="1">
        <v>27600</v>
      </c>
      <c r="AC826" s="1">
        <v>11</v>
      </c>
      <c r="AD826" s="1">
        <v>10</v>
      </c>
      <c r="AE826" s="1">
        <v>4</v>
      </c>
      <c r="AF826" s="1">
        <v>0</v>
      </c>
      <c r="AG826" s="1">
        <v>5</v>
      </c>
      <c r="AH826" s="1">
        <v>2</v>
      </c>
      <c r="AI826" s="30" t="str">
        <f>VLOOKUP(A826,General!B:AT,19,FALSE)</f>
        <v>Flipsid3 Tactics</v>
      </c>
      <c r="AJ826" s="1">
        <f>IF(VLOOKUP(A826,General!B:AT,11,FALSE)=E826,1,0)</f>
        <v>0</v>
      </c>
      <c r="AK826" s="1">
        <f t="shared" si="74"/>
        <v>0</v>
      </c>
      <c r="AL826" s="1">
        <f t="shared" si="75"/>
        <v>0</v>
      </c>
      <c r="AM826" s="1">
        <f t="shared" si="76"/>
        <v>-13000</v>
      </c>
      <c r="AN826" s="1">
        <f t="shared" si="77"/>
        <v>-450</v>
      </c>
      <c r="AO826" s="1">
        <f t="shared" si="72"/>
        <v>0</v>
      </c>
      <c r="AP826" s="1">
        <f t="shared" si="73"/>
        <v>0</v>
      </c>
      <c r="AQ826" s="1">
        <f>IF(IF(Y826&gt;AA826,VLOOKUP(A826,General!B:AT,11,FALSE),VLOOKUP(A826,General!B:AT,12,FALSE))=AI826,1,0)</f>
        <v>0</v>
      </c>
      <c r="AR826" s="1">
        <f>IF(VLOOKUP(A826,General!B:AT,11,FALSE)=E826,Y826-AA826,AA826-Y826)</f>
        <v>13000</v>
      </c>
      <c r="AS826" s="1">
        <f>IF(IF(Z826&gt;AB826,VLOOKUP(A826,General!B:AT,11,FALSE),VLOOKUP(A826,General!B:AT,12,FALSE))=AI826,1,0)</f>
        <v>0</v>
      </c>
      <c r="AT826" s="1">
        <f>IF(VLOOKUP(A826,General!B:AT,11,FALSE)=E826,Z826-AB826,AB826-Z826)</f>
        <v>450</v>
      </c>
    </row>
    <row r="827" spans="1:46" ht="15" customHeight="1" x14ac:dyDescent="0.2">
      <c r="A827" s="1" t="s">
        <v>353</v>
      </c>
      <c r="B827" s="1">
        <v>48</v>
      </c>
      <c r="C827" s="1">
        <v>849328</v>
      </c>
      <c r="D827" s="1">
        <v>251.35595703125</v>
      </c>
      <c r="E827" s="1" t="s">
        <v>100</v>
      </c>
      <c r="F827" s="1" t="s">
        <v>315</v>
      </c>
      <c r="G827" s="1" t="s">
        <v>316</v>
      </c>
      <c r="H827" s="1" t="s">
        <v>322</v>
      </c>
      <c r="K827" s="1">
        <v>9</v>
      </c>
      <c r="L827" s="1">
        <v>5</v>
      </c>
      <c r="M827" s="1">
        <v>2</v>
      </c>
      <c r="N827" s="1">
        <v>0</v>
      </c>
      <c r="O827" s="1">
        <v>0</v>
      </c>
      <c r="P827" s="1">
        <v>0</v>
      </c>
      <c r="Q827" s="1">
        <v>5</v>
      </c>
      <c r="R827" s="1">
        <v>0</v>
      </c>
      <c r="S827" s="1">
        <v>122.9</v>
      </c>
      <c r="T827" s="1">
        <v>1074</v>
      </c>
      <c r="U827" s="1">
        <v>155</v>
      </c>
      <c r="V827" s="1">
        <v>0</v>
      </c>
      <c r="W827" s="1">
        <v>0</v>
      </c>
      <c r="X827" s="1">
        <v>0</v>
      </c>
      <c r="Y827" s="1">
        <v>11850</v>
      </c>
      <c r="Z827" s="1">
        <v>24450</v>
      </c>
      <c r="AA827" s="1">
        <v>41950</v>
      </c>
      <c r="AB827" s="1">
        <v>28200</v>
      </c>
      <c r="AC827" s="1">
        <v>12</v>
      </c>
      <c r="AD827" s="1">
        <v>8</v>
      </c>
      <c r="AE827" s="1">
        <v>4</v>
      </c>
      <c r="AF827" s="1">
        <v>1</v>
      </c>
      <c r="AG827" s="1">
        <v>3</v>
      </c>
      <c r="AH827" s="1">
        <v>1</v>
      </c>
      <c r="AI827" s="30" t="str">
        <f>VLOOKUP(A827,General!B:AT,19,FALSE)</f>
        <v>Flipsid3 Tactics</v>
      </c>
      <c r="AJ827" s="1">
        <f>IF(VLOOKUP(A827,General!B:AT,11,FALSE)=E827,1,0)</f>
        <v>1</v>
      </c>
      <c r="AK827" s="1">
        <f t="shared" si="74"/>
        <v>0</v>
      </c>
      <c r="AL827" s="1">
        <f t="shared" si="75"/>
        <v>0</v>
      </c>
      <c r="AM827" s="1">
        <f t="shared" si="76"/>
        <v>-30100</v>
      </c>
      <c r="AN827" s="1">
        <f t="shared" si="77"/>
        <v>-3750</v>
      </c>
      <c r="AO827" s="1">
        <f t="shared" si="72"/>
        <v>1</v>
      </c>
      <c r="AP827" s="1">
        <f t="shared" si="73"/>
        <v>1</v>
      </c>
      <c r="AQ827" s="1">
        <f>IF(IF(Y827&gt;AA827,VLOOKUP(A827,General!B:AT,11,FALSE),VLOOKUP(A827,General!B:AT,12,FALSE))=AI827,1,0)</f>
        <v>0</v>
      </c>
      <c r="AR827" s="1">
        <f>IF(VLOOKUP(A827,General!B:AT,11,FALSE)=E827,Y827-AA827,AA827-Y827)</f>
        <v>-30100</v>
      </c>
      <c r="AS827" s="1">
        <f>IF(IF(Z827&gt;AB827,VLOOKUP(A827,General!B:AT,11,FALSE),VLOOKUP(A827,General!B:AT,12,FALSE))=AI827,1,0)</f>
        <v>0</v>
      </c>
      <c r="AT827" s="1">
        <f>IF(VLOOKUP(A827,General!B:AT,11,FALSE)=E827,Z827-AB827,AB827-Z827)</f>
        <v>-3750</v>
      </c>
    </row>
    <row r="828" spans="1:46" ht="15" customHeight="1" x14ac:dyDescent="0.2">
      <c r="A828" s="1" t="s">
        <v>353</v>
      </c>
      <c r="B828" s="1">
        <v>49</v>
      </c>
      <c r="C828" s="1">
        <v>881488</v>
      </c>
      <c r="D828" s="1">
        <v>133.142578125</v>
      </c>
      <c r="E828" s="1" t="s">
        <v>70</v>
      </c>
      <c r="F828" s="1" t="s">
        <v>319</v>
      </c>
      <c r="G828" s="1" t="s">
        <v>324</v>
      </c>
      <c r="H828" s="1" t="s">
        <v>322</v>
      </c>
      <c r="K828" s="1">
        <v>3</v>
      </c>
      <c r="L828" s="1">
        <v>1</v>
      </c>
      <c r="M828" s="1">
        <v>1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64.900000000000006</v>
      </c>
      <c r="T828" s="1">
        <v>588</v>
      </c>
      <c r="U828" s="1">
        <v>60</v>
      </c>
      <c r="V828" s="1">
        <v>1</v>
      </c>
      <c r="W828" s="1">
        <v>1</v>
      </c>
      <c r="X828" s="1">
        <v>0</v>
      </c>
      <c r="Y828" s="1">
        <v>18500</v>
      </c>
      <c r="Z828" s="1">
        <v>30800</v>
      </c>
      <c r="AA828" s="1">
        <v>43000</v>
      </c>
      <c r="AB828" s="1">
        <v>26400</v>
      </c>
      <c r="AC828" s="1">
        <v>10</v>
      </c>
      <c r="AD828" s="1">
        <v>5</v>
      </c>
      <c r="AE828" s="1">
        <v>2</v>
      </c>
      <c r="AF828" s="1">
        <v>0</v>
      </c>
      <c r="AG828" s="1">
        <v>3</v>
      </c>
      <c r="AH828" s="1">
        <v>3</v>
      </c>
      <c r="AI828" s="30" t="str">
        <f>VLOOKUP(A828,General!B:AT,19,FALSE)</f>
        <v>Flipsid3 Tactics</v>
      </c>
      <c r="AJ828" s="1">
        <f>IF(VLOOKUP(A828,General!B:AT,11,FALSE)=E828,1,0)</f>
        <v>0</v>
      </c>
      <c r="AK828" s="1">
        <f t="shared" si="74"/>
        <v>0</v>
      </c>
      <c r="AL828" s="1">
        <f t="shared" si="75"/>
        <v>1</v>
      </c>
      <c r="AM828" s="1">
        <f t="shared" si="76"/>
        <v>-24500</v>
      </c>
      <c r="AN828" s="1">
        <f t="shared" si="77"/>
        <v>4400</v>
      </c>
      <c r="AO828" s="1">
        <f t="shared" si="72"/>
        <v>0</v>
      </c>
      <c r="AP828" s="1">
        <f t="shared" si="73"/>
        <v>0</v>
      </c>
      <c r="AQ828" s="1">
        <f>IF(IF(Y828&gt;AA828,VLOOKUP(A828,General!B:AT,11,FALSE),VLOOKUP(A828,General!B:AT,12,FALSE))=AI828,1,0)</f>
        <v>0</v>
      </c>
      <c r="AR828" s="1">
        <f>IF(VLOOKUP(A828,General!B:AT,11,FALSE)=E828,Y828-AA828,AA828-Y828)</f>
        <v>24500</v>
      </c>
      <c r="AS828" s="1">
        <f>IF(IF(Z828&gt;AB828,VLOOKUP(A828,General!B:AT,11,FALSE),VLOOKUP(A828,General!B:AT,12,FALSE))=AI828,1,0)</f>
        <v>1</v>
      </c>
      <c r="AT828" s="1">
        <f>IF(VLOOKUP(A828,General!B:AT,11,FALSE)=E828,Z828-AB828,AB828-Z828)</f>
        <v>-4400</v>
      </c>
    </row>
    <row r="829" spans="1:46" ht="15" customHeight="1" x14ac:dyDescent="0.2">
      <c r="A829" s="1" t="s">
        <v>353</v>
      </c>
      <c r="B829" s="1">
        <v>50</v>
      </c>
      <c r="C829" s="1">
        <v>898535</v>
      </c>
      <c r="D829" s="1">
        <v>142.01953125</v>
      </c>
      <c r="E829" s="1" t="s">
        <v>100</v>
      </c>
      <c r="F829" s="1" t="s">
        <v>315</v>
      </c>
      <c r="G829" s="1" t="s">
        <v>324</v>
      </c>
      <c r="H829" s="1" t="s">
        <v>322</v>
      </c>
      <c r="K829" s="1">
        <v>7</v>
      </c>
      <c r="L829" s="1">
        <v>4</v>
      </c>
      <c r="M829" s="1">
        <v>0</v>
      </c>
      <c r="N829" s="1">
        <v>1</v>
      </c>
      <c r="O829" s="1">
        <v>0</v>
      </c>
      <c r="P829" s="1">
        <v>0</v>
      </c>
      <c r="Q829" s="1">
        <v>1</v>
      </c>
      <c r="R829" s="1">
        <v>0</v>
      </c>
      <c r="S829" s="1">
        <v>106.3</v>
      </c>
      <c r="T829" s="1">
        <v>951</v>
      </c>
      <c r="U829" s="1">
        <v>112</v>
      </c>
      <c r="V829" s="1">
        <v>0</v>
      </c>
      <c r="W829" s="1">
        <v>0</v>
      </c>
      <c r="X829" s="1">
        <v>0</v>
      </c>
      <c r="Y829" s="1">
        <v>27000</v>
      </c>
      <c r="Z829" s="1">
        <v>30700</v>
      </c>
      <c r="AA829" s="1">
        <v>43100</v>
      </c>
      <c r="AB829" s="1">
        <v>27600</v>
      </c>
      <c r="AC829" s="1">
        <v>12</v>
      </c>
      <c r="AD829" s="1">
        <v>8</v>
      </c>
      <c r="AE829" s="1">
        <v>4</v>
      </c>
      <c r="AF829" s="1">
        <v>0</v>
      </c>
      <c r="AG829" s="1">
        <v>4</v>
      </c>
      <c r="AH829" s="1">
        <v>2</v>
      </c>
      <c r="AI829" s="30" t="str">
        <f>VLOOKUP(A829,General!B:AT,19,FALSE)</f>
        <v>Flipsid3 Tactics</v>
      </c>
      <c r="AJ829" s="1">
        <f>IF(VLOOKUP(A829,General!B:AT,11,FALSE)=E829,1,0)</f>
        <v>1</v>
      </c>
      <c r="AK829" s="1">
        <f t="shared" si="74"/>
        <v>0</v>
      </c>
      <c r="AL829" s="1">
        <f t="shared" si="75"/>
        <v>1</v>
      </c>
      <c r="AM829" s="1">
        <f t="shared" si="76"/>
        <v>-16100</v>
      </c>
      <c r="AN829" s="1">
        <f t="shared" si="77"/>
        <v>3100</v>
      </c>
      <c r="AO829" s="1">
        <f t="shared" si="72"/>
        <v>1</v>
      </c>
      <c r="AP829" s="1">
        <f t="shared" si="73"/>
        <v>1</v>
      </c>
      <c r="AQ829" s="1">
        <f>IF(IF(Y829&gt;AA829,VLOOKUP(A829,General!B:AT,11,FALSE),VLOOKUP(A829,General!B:AT,12,FALSE))=AI829,1,0)</f>
        <v>0</v>
      </c>
      <c r="AR829" s="1">
        <f>IF(VLOOKUP(A829,General!B:AT,11,FALSE)=E829,Y829-AA829,AA829-Y829)</f>
        <v>-16100</v>
      </c>
      <c r="AS829" s="1">
        <f>IF(IF(Z829&gt;AB829,VLOOKUP(A829,General!B:AT,11,FALSE),VLOOKUP(A829,General!B:AT,12,FALSE))=AI829,1,0)</f>
        <v>1</v>
      </c>
      <c r="AT829" s="1">
        <f>IF(VLOOKUP(A829,General!B:AT,11,FALSE)=E829,Z829-AB829,AB829-Z829)</f>
        <v>3100</v>
      </c>
    </row>
    <row r="830" spans="1:46" ht="15" customHeight="1" x14ac:dyDescent="0.2">
      <c r="A830" s="1" t="s">
        <v>353</v>
      </c>
      <c r="B830" s="1">
        <v>51</v>
      </c>
      <c r="C830" s="1">
        <v>916711</v>
      </c>
      <c r="D830" s="1">
        <v>222.33251953125</v>
      </c>
      <c r="E830" s="1" t="s">
        <v>100</v>
      </c>
      <c r="F830" s="1" t="s">
        <v>315</v>
      </c>
      <c r="G830" s="1" t="s">
        <v>316</v>
      </c>
      <c r="H830" s="1" t="s">
        <v>322</v>
      </c>
      <c r="K830" s="1">
        <v>8</v>
      </c>
      <c r="L830" s="1">
        <v>2</v>
      </c>
      <c r="M830" s="1">
        <v>3</v>
      </c>
      <c r="N830" s="1">
        <v>0</v>
      </c>
      <c r="O830" s="1">
        <v>0</v>
      </c>
      <c r="P830" s="1">
        <v>0</v>
      </c>
      <c r="Q830" s="1">
        <v>1</v>
      </c>
      <c r="R830" s="1">
        <v>0</v>
      </c>
      <c r="S830" s="1">
        <v>106.2</v>
      </c>
      <c r="T830" s="1">
        <v>999</v>
      </c>
      <c r="U830" s="1">
        <v>63</v>
      </c>
      <c r="V830" s="1">
        <v>0</v>
      </c>
      <c r="W830" s="1">
        <v>0</v>
      </c>
      <c r="X830" s="1">
        <v>0</v>
      </c>
      <c r="Y830" s="1">
        <v>24250</v>
      </c>
      <c r="Z830" s="1">
        <v>29400</v>
      </c>
      <c r="AA830" s="1">
        <v>43600</v>
      </c>
      <c r="AB830" s="1">
        <v>28350</v>
      </c>
      <c r="AC830" s="1">
        <v>11</v>
      </c>
      <c r="AD830" s="1">
        <v>8</v>
      </c>
      <c r="AE830" s="1">
        <v>4</v>
      </c>
      <c r="AF830" s="1">
        <v>0</v>
      </c>
      <c r="AG830" s="1">
        <v>2</v>
      </c>
      <c r="AH830" s="1">
        <v>1</v>
      </c>
      <c r="AI830" s="30" t="str">
        <f>VLOOKUP(A830,General!B:AT,19,FALSE)</f>
        <v>Flipsid3 Tactics</v>
      </c>
      <c r="AJ830" s="1">
        <f>IF(VLOOKUP(A830,General!B:AT,11,FALSE)=E830,1,0)</f>
        <v>1</v>
      </c>
      <c r="AK830" s="1">
        <f t="shared" si="74"/>
        <v>0</v>
      </c>
      <c r="AL830" s="1">
        <f t="shared" si="75"/>
        <v>1</v>
      </c>
      <c r="AM830" s="1">
        <f t="shared" si="76"/>
        <v>-19350</v>
      </c>
      <c r="AN830" s="1">
        <f t="shared" si="77"/>
        <v>1050</v>
      </c>
      <c r="AO830" s="1">
        <f t="shared" si="72"/>
        <v>1</v>
      </c>
      <c r="AP830" s="1">
        <f t="shared" si="73"/>
        <v>1</v>
      </c>
      <c r="AQ830" s="1">
        <f>IF(IF(Y830&gt;AA830,VLOOKUP(A830,General!B:AT,11,FALSE),VLOOKUP(A830,General!B:AT,12,FALSE))=AI830,1,0)</f>
        <v>0</v>
      </c>
      <c r="AR830" s="1">
        <f>IF(VLOOKUP(A830,General!B:AT,11,FALSE)=E830,Y830-AA830,AA830-Y830)</f>
        <v>-19350</v>
      </c>
      <c r="AS830" s="1">
        <f>IF(IF(Z830&gt;AB830,VLOOKUP(A830,General!B:AT,11,FALSE),VLOOKUP(A830,General!B:AT,12,FALSE))=AI830,1,0)</f>
        <v>1</v>
      </c>
      <c r="AT830" s="1">
        <f>IF(VLOOKUP(A830,General!B:AT,11,FALSE)=E830,Z830-AB830,AB830-Z830)</f>
        <v>1050</v>
      </c>
    </row>
    <row r="831" spans="1:46" ht="15" customHeight="1" x14ac:dyDescent="0.2">
      <c r="A831" s="1" t="s">
        <v>353</v>
      </c>
      <c r="B831" s="1">
        <v>52</v>
      </c>
      <c r="C831" s="1">
        <v>945159</v>
      </c>
      <c r="D831" s="1">
        <v>133.35400390625</v>
      </c>
      <c r="E831" s="1" t="s">
        <v>100</v>
      </c>
      <c r="F831" s="1" t="s">
        <v>315</v>
      </c>
      <c r="G831" s="1" t="s">
        <v>316</v>
      </c>
      <c r="H831" s="1" t="s">
        <v>322</v>
      </c>
      <c r="K831" s="1">
        <v>6</v>
      </c>
      <c r="L831" s="1">
        <v>4</v>
      </c>
      <c r="M831" s="1">
        <v>1</v>
      </c>
      <c r="N831" s="1">
        <v>0</v>
      </c>
      <c r="O831" s="1">
        <v>0</v>
      </c>
      <c r="P831" s="1">
        <v>0</v>
      </c>
      <c r="Q831" s="1">
        <v>2</v>
      </c>
      <c r="R831" s="1">
        <v>0</v>
      </c>
      <c r="S831" s="1">
        <v>103.9</v>
      </c>
      <c r="T831" s="1">
        <v>919</v>
      </c>
      <c r="U831" s="1">
        <v>120</v>
      </c>
      <c r="V831" s="1">
        <v>0</v>
      </c>
      <c r="W831" s="1">
        <v>0</v>
      </c>
      <c r="X831" s="1">
        <v>0</v>
      </c>
      <c r="Y831" s="1">
        <v>18950</v>
      </c>
      <c r="Z831" s="1">
        <v>29150</v>
      </c>
      <c r="AA831" s="1">
        <v>35950</v>
      </c>
      <c r="AB831" s="1">
        <v>27450</v>
      </c>
      <c r="AC831" s="1">
        <v>9</v>
      </c>
      <c r="AD831" s="1">
        <v>6</v>
      </c>
      <c r="AE831" s="1">
        <v>4</v>
      </c>
      <c r="AF831" s="1">
        <v>0</v>
      </c>
      <c r="AG831" s="1">
        <v>4</v>
      </c>
      <c r="AH831" s="1">
        <v>4</v>
      </c>
      <c r="AI831" s="30" t="str">
        <f>VLOOKUP(A831,General!B:AT,19,FALSE)</f>
        <v>Flipsid3 Tactics</v>
      </c>
      <c r="AJ831" s="1">
        <f>IF(VLOOKUP(A831,General!B:AT,11,FALSE)=E831,1,0)</f>
        <v>1</v>
      </c>
      <c r="AK831" s="1">
        <f t="shared" si="74"/>
        <v>0</v>
      </c>
      <c r="AL831" s="1">
        <f t="shared" si="75"/>
        <v>1</v>
      </c>
      <c r="AM831" s="1">
        <f t="shared" si="76"/>
        <v>-17000</v>
      </c>
      <c r="AN831" s="1">
        <f t="shared" si="77"/>
        <v>1700</v>
      </c>
      <c r="AO831" s="1">
        <f t="shared" si="72"/>
        <v>1</v>
      </c>
      <c r="AP831" s="1">
        <f t="shared" si="73"/>
        <v>1</v>
      </c>
      <c r="AQ831" s="1">
        <f>IF(IF(Y831&gt;AA831,VLOOKUP(A831,General!B:AT,11,FALSE),VLOOKUP(A831,General!B:AT,12,FALSE))=AI831,1,0)</f>
        <v>0</v>
      </c>
      <c r="AR831" s="1">
        <f>IF(VLOOKUP(A831,General!B:AT,11,FALSE)=E831,Y831-AA831,AA831-Y831)</f>
        <v>-17000</v>
      </c>
      <c r="AS831" s="1">
        <f>IF(IF(Z831&gt;AB831,VLOOKUP(A831,General!B:AT,11,FALSE),VLOOKUP(A831,General!B:AT,12,FALSE))=AI831,1,0)</f>
        <v>1</v>
      </c>
      <c r="AT831" s="1">
        <f>IF(VLOOKUP(A831,General!B:AT,11,FALSE)=E831,Z831-AB831,AB831-Z831)</f>
        <v>1700</v>
      </c>
    </row>
    <row r="832" spans="1:46" ht="15" customHeight="1" x14ac:dyDescent="0.2">
      <c r="A832" s="1" t="s">
        <v>353</v>
      </c>
      <c r="B832" s="1">
        <v>53</v>
      </c>
      <c r="C832" s="1">
        <v>962233</v>
      </c>
      <c r="D832" s="1">
        <v>133.7294921875</v>
      </c>
      <c r="E832" s="1" t="s">
        <v>100</v>
      </c>
      <c r="F832" s="1" t="s">
        <v>315</v>
      </c>
      <c r="G832" s="1" t="s">
        <v>316</v>
      </c>
      <c r="H832" s="1" t="s">
        <v>322</v>
      </c>
      <c r="K832" s="1">
        <v>5</v>
      </c>
      <c r="L832" s="1">
        <v>2</v>
      </c>
      <c r="M832" s="1">
        <v>0</v>
      </c>
      <c r="N832" s="1">
        <v>1</v>
      </c>
      <c r="O832" s="1">
        <v>0</v>
      </c>
      <c r="P832" s="1">
        <v>0</v>
      </c>
      <c r="Q832" s="1">
        <v>0</v>
      </c>
      <c r="R832" s="1">
        <v>0</v>
      </c>
      <c r="S832" s="1">
        <v>72.2</v>
      </c>
      <c r="T832" s="1">
        <v>632</v>
      </c>
      <c r="U832" s="1">
        <v>90</v>
      </c>
      <c r="V832" s="1">
        <v>0</v>
      </c>
      <c r="W832" s="1">
        <v>0</v>
      </c>
      <c r="X832" s="1">
        <v>0</v>
      </c>
      <c r="Y832" s="1">
        <v>39400</v>
      </c>
      <c r="Z832" s="1">
        <v>30700</v>
      </c>
      <c r="AA832" s="1">
        <v>30450</v>
      </c>
      <c r="AB832" s="1">
        <v>25950</v>
      </c>
      <c r="AC832" s="1">
        <v>7</v>
      </c>
      <c r="AD832" s="1">
        <v>7</v>
      </c>
      <c r="AE832" s="1">
        <v>3</v>
      </c>
      <c r="AF832" s="1">
        <v>0</v>
      </c>
      <c r="AG832" s="1">
        <v>2</v>
      </c>
      <c r="AH832" s="1">
        <v>4</v>
      </c>
      <c r="AI832" s="30" t="str">
        <f>VLOOKUP(A832,General!B:AT,19,FALSE)</f>
        <v>Flipsid3 Tactics</v>
      </c>
      <c r="AJ832" s="1">
        <f>IF(VLOOKUP(A832,General!B:AT,11,FALSE)=E832,1,0)</f>
        <v>1</v>
      </c>
      <c r="AK832" s="1">
        <f t="shared" si="74"/>
        <v>1</v>
      </c>
      <c r="AL832" s="1">
        <f t="shared" si="75"/>
        <v>1</v>
      </c>
      <c r="AM832" s="1">
        <f t="shared" si="76"/>
        <v>8950</v>
      </c>
      <c r="AN832" s="1">
        <f t="shared" si="77"/>
        <v>4750</v>
      </c>
      <c r="AO832" s="1">
        <f t="shared" si="72"/>
        <v>1</v>
      </c>
      <c r="AP832" s="1">
        <f t="shared" si="73"/>
        <v>1</v>
      </c>
      <c r="AQ832" s="1">
        <f>IF(IF(Y832&gt;AA832,VLOOKUP(A832,General!B:AT,11,FALSE),VLOOKUP(A832,General!B:AT,12,FALSE))=AI832,1,0)</f>
        <v>1</v>
      </c>
      <c r="AR832" s="1">
        <f>IF(VLOOKUP(A832,General!B:AT,11,FALSE)=E832,Y832-AA832,AA832-Y832)</f>
        <v>8950</v>
      </c>
      <c r="AS832" s="1">
        <f>IF(IF(Z832&gt;AB832,VLOOKUP(A832,General!B:AT,11,FALSE),VLOOKUP(A832,General!B:AT,12,FALSE))=AI832,1,0)</f>
        <v>1</v>
      </c>
      <c r="AT832" s="1">
        <f>IF(VLOOKUP(A832,General!B:AT,11,FALSE)=E832,Z832-AB832,AB832-Z832)</f>
        <v>4750</v>
      </c>
    </row>
    <row r="833" spans="1:46" ht="15" customHeight="1" x14ac:dyDescent="0.2">
      <c r="A833" s="1" t="s">
        <v>353</v>
      </c>
      <c r="B833" s="1">
        <v>54</v>
      </c>
      <c r="C833" s="1">
        <v>979353</v>
      </c>
      <c r="D833" s="1">
        <v>219.3759765625</v>
      </c>
      <c r="E833" s="1" t="s">
        <v>70</v>
      </c>
      <c r="F833" s="1" t="s">
        <v>319</v>
      </c>
      <c r="G833" s="1" t="s">
        <v>324</v>
      </c>
      <c r="H833" s="1" t="s">
        <v>323</v>
      </c>
      <c r="I833" s="1" t="s">
        <v>315</v>
      </c>
      <c r="J833" s="1" t="s">
        <v>70</v>
      </c>
      <c r="K833" s="1">
        <v>9</v>
      </c>
      <c r="L833" s="1">
        <v>1</v>
      </c>
      <c r="M833" s="1">
        <v>2</v>
      </c>
      <c r="N833" s="1">
        <v>0</v>
      </c>
      <c r="O833" s="1">
        <v>1</v>
      </c>
      <c r="P833" s="1">
        <v>0</v>
      </c>
      <c r="Q833" s="1">
        <v>0</v>
      </c>
      <c r="R833" s="1">
        <v>0</v>
      </c>
      <c r="S833" s="1">
        <v>154.69999999999999</v>
      </c>
      <c r="T833" s="1">
        <v>1243</v>
      </c>
      <c r="U833" s="1">
        <v>129</v>
      </c>
      <c r="V833" s="1">
        <v>1</v>
      </c>
      <c r="W833" s="1">
        <v>1</v>
      </c>
      <c r="X833" s="1">
        <v>0</v>
      </c>
      <c r="Y833" s="1">
        <v>45650</v>
      </c>
      <c r="Z833" s="1">
        <v>31750</v>
      </c>
      <c r="AA833" s="1">
        <v>14800</v>
      </c>
      <c r="AB833" s="1">
        <v>14600</v>
      </c>
      <c r="AC833" s="1">
        <v>6</v>
      </c>
      <c r="AD833" s="1">
        <v>8</v>
      </c>
      <c r="AE833" s="1">
        <v>5</v>
      </c>
      <c r="AF833" s="1">
        <v>1</v>
      </c>
      <c r="AG833" s="1">
        <v>0</v>
      </c>
      <c r="AH833" s="1">
        <v>5</v>
      </c>
      <c r="AI833" s="30" t="str">
        <f>VLOOKUP(A833,General!B:AT,19,FALSE)</f>
        <v>Flipsid3 Tactics</v>
      </c>
      <c r="AJ833" s="1">
        <f>IF(VLOOKUP(A833,General!B:AT,11,FALSE)=E833,1,0)</f>
        <v>0</v>
      </c>
      <c r="AK833" s="1">
        <f t="shared" si="74"/>
        <v>1</v>
      </c>
      <c r="AL833" s="1">
        <f t="shared" si="75"/>
        <v>1</v>
      </c>
      <c r="AM833" s="1">
        <f t="shared" si="76"/>
        <v>30850</v>
      </c>
      <c r="AN833" s="1">
        <f t="shared" si="77"/>
        <v>17150</v>
      </c>
      <c r="AO833" s="1">
        <f t="shared" si="72"/>
        <v>0</v>
      </c>
      <c r="AP833" s="1">
        <f t="shared" si="73"/>
        <v>0</v>
      </c>
      <c r="AQ833" s="1">
        <f>IF(IF(Y833&gt;AA833,VLOOKUP(A833,General!B:AT,11,FALSE),VLOOKUP(A833,General!B:AT,12,FALSE))=AI833,1,0)</f>
        <v>1</v>
      </c>
      <c r="AR833" s="1">
        <f>IF(VLOOKUP(A833,General!B:AT,11,FALSE)=E833,Y833-AA833,AA833-Y833)</f>
        <v>-30850</v>
      </c>
      <c r="AS833" s="1">
        <f>IF(IF(Z833&gt;AB833,VLOOKUP(A833,General!B:AT,11,FALSE),VLOOKUP(A833,General!B:AT,12,FALSE))=AI833,1,0)</f>
        <v>1</v>
      </c>
      <c r="AT833" s="1">
        <f>IF(VLOOKUP(A833,General!B:AT,11,FALSE)=E833,Z833-AB833,AB833-Z833)</f>
        <v>-17150</v>
      </c>
    </row>
    <row r="834" spans="1:46" ht="15" customHeight="1" x14ac:dyDescent="0.2">
      <c r="A834" s="1" t="s">
        <v>353</v>
      </c>
      <c r="B834" s="1">
        <v>55</v>
      </c>
      <c r="C834" s="1">
        <v>1007427</v>
      </c>
      <c r="D834" s="1">
        <v>102.61767578125</v>
      </c>
      <c r="E834" s="1" t="s">
        <v>70</v>
      </c>
      <c r="F834" s="1" t="s">
        <v>319</v>
      </c>
      <c r="G834" s="1" t="s">
        <v>324</v>
      </c>
      <c r="H834" s="1" t="s">
        <v>322</v>
      </c>
      <c r="K834" s="1">
        <v>5</v>
      </c>
      <c r="L834" s="1">
        <v>2</v>
      </c>
      <c r="M834" s="1">
        <v>0</v>
      </c>
      <c r="N834" s="1">
        <v>1</v>
      </c>
      <c r="O834" s="1">
        <v>0</v>
      </c>
      <c r="P834" s="1">
        <v>0</v>
      </c>
      <c r="Q834" s="1">
        <v>0</v>
      </c>
      <c r="R834" s="1">
        <v>0</v>
      </c>
      <c r="S834" s="1">
        <v>90.5</v>
      </c>
      <c r="T834" s="1">
        <v>843</v>
      </c>
      <c r="U834" s="1">
        <v>62</v>
      </c>
      <c r="V834" s="1">
        <v>0</v>
      </c>
      <c r="W834" s="1">
        <v>1</v>
      </c>
      <c r="X834" s="1">
        <v>0</v>
      </c>
      <c r="Y834" s="1">
        <v>45450</v>
      </c>
      <c r="Z834" s="1">
        <v>29200</v>
      </c>
      <c r="AA834" s="1">
        <v>18550</v>
      </c>
      <c r="AB834" s="1">
        <v>27050</v>
      </c>
      <c r="AC834" s="1">
        <v>8</v>
      </c>
      <c r="AD834" s="1">
        <v>5</v>
      </c>
      <c r="AE834" s="1">
        <v>4</v>
      </c>
      <c r="AF834" s="1">
        <v>0</v>
      </c>
      <c r="AG834" s="1">
        <v>2</v>
      </c>
      <c r="AH834" s="1">
        <v>1</v>
      </c>
      <c r="AI834" s="30" t="str">
        <f>VLOOKUP(A834,General!B:AT,19,FALSE)</f>
        <v>Flipsid3 Tactics</v>
      </c>
      <c r="AJ834" s="1">
        <f>IF(VLOOKUP(A834,General!B:AT,11,FALSE)=E834,1,0)</f>
        <v>0</v>
      </c>
      <c r="AK834" s="1">
        <f t="shared" si="74"/>
        <v>1</v>
      </c>
      <c r="AL834" s="1">
        <f t="shared" si="75"/>
        <v>1</v>
      </c>
      <c r="AM834" s="1">
        <f t="shared" si="76"/>
        <v>26900</v>
      </c>
      <c r="AN834" s="1">
        <f t="shared" si="77"/>
        <v>2150</v>
      </c>
      <c r="AO834" s="1">
        <f t="shared" ref="AO834:AO897" si="78">IF(AI834=E834,1,0)</f>
        <v>0</v>
      </c>
      <c r="AP834" s="1">
        <f t="shared" ref="AP834:AP897" si="79">IF(F834="CT",1,0)</f>
        <v>0</v>
      </c>
      <c r="AQ834" s="1">
        <f>IF(IF(Y834&gt;AA834,VLOOKUP(A834,General!B:AT,11,FALSE),VLOOKUP(A834,General!B:AT,12,FALSE))=AI834,1,0)</f>
        <v>1</v>
      </c>
      <c r="AR834" s="1">
        <f>IF(VLOOKUP(A834,General!B:AT,11,FALSE)=E834,Y834-AA834,AA834-Y834)</f>
        <v>-26900</v>
      </c>
      <c r="AS834" s="1">
        <f>IF(IF(Z834&gt;AB834,VLOOKUP(A834,General!B:AT,11,FALSE),VLOOKUP(A834,General!B:AT,12,FALSE))=AI834,1,0)</f>
        <v>1</v>
      </c>
      <c r="AT834" s="1">
        <f>IF(VLOOKUP(A834,General!B:AT,11,FALSE)=E834,Z834-AB834,AB834-Z834)</f>
        <v>-2150</v>
      </c>
    </row>
    <row r="835" spans="1:46" ht="15" customHeight="1" x14ac:dyDescent="0.2">
      <c r="A835" s="1" t="s">
        <v>353</v>
      </c>
      <c r="B835" s="1">
        <v>56</v>
      </c>
      <c r="C835" s="1">
        <v>1020568</v>
      </c>
      <c r="D835" s="1">
        <v>169.79150390625</v>
      </c>
      <c r="E835" s="1" t="s">
        <v>100</v>
      </c>
      <c r="F835" s="1" t="s">
        <v>315</v>
      </c>
      <c r="G835" s="1" t="s">
        <v>321</v>
      </c>
      <c r="H835" s="1" t="s">
        <v>322</v>
      </c>
      <c r="K835" s="1">
        <v>9</v>
      </c>
      <c r="L835" s="1">
        <v>2</v>
      </c>
      <c r="M835" s="1">
        <v>0</v>
      </c>
      <c r="N835" s="1">
        <v>1</v>
      </c>
      <c r="O835" s="1">
        <v>1</v>
      </c>
      <c r="P835" s="1">
        <v>0</v>
      </c>
      <c r="Q835" s="1">
        <v>1</v>
      </c>
      <c r="R835" s="1">
        <v>0</v>
      </c>
      <c r="S835" s="1">
        <v>127.8</v>
      </c>
      <c r="T835" s="1">
        <v>1190</v>
      </c>
      <c r="U835" s="1">
        <v>88</v>
      </c>
      <c r="V835" s="1">
        <v>0</v>
      </c>
      <c r="W835" s="1">
        <v>1</v>
      </c>
      <c r="X835" s="1">
        <v>1</v>
      </c>
      <c r="Y835" s="1">
        <v>28800</v>
      </c>
      <c r="Z835" s="1">
        <v>28350</v>
      </c>
      <c r="AA835" s="1">
        <v>41600</v>
      </c>
      <c r="AB835" s="1">
        <v>28050</v>
      </c>
      <c r="AC835" s="1">
        <v>12</v>
      </c>
      <c r="AD835" s="1">
        <v>8</v>
      </c>
      <c r="AE835" s="1">
        <v>2</v>
      </c>
      <c r="AF835" s="1">
        <v>0</v>
      </c>
      <c r="AG835" s="1">
        <v>5</v>
      </c>
      <c r="AH835" s="1">
        <v>2</v>
      </c>
      <c r="AI835" s="30" t="str">
        <f>VLOOKUP(A835,General!B:AT,19,FALSE)</f>
        <v>Flipsid3 Tactics</v>
      </c>
      <c r="AJ835" s="1">
        <f>IF(VLOOKUP(A835,General!B:AT,11,FALSE)=E835,1,0)</f>
        <v>1</v>
      </c>
      <c r="AK835" s="1">
        <f t="shared" ref="AK835:AK898" si="80">IF(Y835&gt;AA835,1,0)</f>
        <v>0</v>
      </c>
      <c r="AL835" s="1">
        <f t="shared" ref="AL835:AL898" si="81">IF(Z835&gt;AB835,1,0)</f>
        <v>1</v>
      </c>
      <c r="AM835" s="1">
        <f t="shared" ref="AM835:AM898" si="82">Y835-AA835</f>
        <v>-12800</v>
      </c>
      <c r="AN835" s="1">
        <f t="shared" ref="AN835:AN898" si="83">Z835-AB835</f>
        <v>300</v>
      </c>
      <c r="AO835" s="1">
        <f t="shared" si="78"/>
        <v>1</v>
      </c>
      <c r="AP835" s="1">
        <f t="shared" si="79"/>
        <v>1</v>
      </c>
      <c r="AQ835" s="1">
        <f>IF(IF(Y835&gt;AA835,VLOOKUP(A835,General!B:AT,11,FALSE),VLOOKUP(A835,General!B:AT,12,FALSE))=AI835,1,0)</f>
        <v>0</v>
      </c>
      <c r="AR835" s="1">
        <f>IF(VLOOKUP(A835,General!B:AT,11,FALSE)=E835,Y835-AA835,AA835-Y835)</f>
        <v>-12800</v>
      </c>
      <c r="AS835" s="1">
        <f>IF(IF(Z835&gt;AB835,VLOOKUP(A835,General!B:AT,11,FALSE),VLOOKUP(A835,General!B:AT,12,FALSE))=AI835,1,0)</f>
        <v>1</v>
      </c>
      <c r="AT835" s="1">
        <f>IF(VLOOKUP(A835,General!B:AT,11,FALSE)=E835,Z835-AB835,AB835-Z835)</f>
        <v>300</v>
      </c>
    </row>
    <row r="836" spans="1:46" ht="15" customHeight="1" x14ac:dyDescent="0.2">
      <c r="A836" s="1" t="s">
        <v>353</v>
      </c>
      <c r="B836" s="1">
        <v>57</v>
      </c>
      <c r="C836" s="1">
        <v>1042297</v>
      </c>
      <c r="D836" s="1">
        <v>248.0947265625</v>
      </c>
      <c r="E836" s="1" t="s">
        <v>100</v>
      </c>
      <c r="F836" s="1" t="s">
        <v>315</v>
      </c>
      <c r="G836" s="1" t="s">
        <v>321</v>
      </c>
      <c r="H836" s="1" t="s">
        <v>322</v>
      </c>
      <c r="K836" s="1">
        <v>9</v>
      </c>
      <c r="L836" s="1">
        <v>5</v>
      </c>
      <c r="M836" s="1">
        <v>2</v>
      </c>
      <c r="N836" s="1">
        <v>0</v>
      </c>
      <c r="O836" s="1">
        <v>0</v>
      </c>
      <c r="P836" s="1">
        <v>0</v>
      </c>
      <c r="Q836" s="1">
        <v>2</v>
      </c>
      <c r="R836" s="1">
        <v>0</v>
      </c>
      <c r="S836" s="1">
        <v>138.6</v>
      </c>
      <c r="T836" s="1">
        <v>1222</v>
      </c>
      <c r="U836" s="1">
        <v>164</v>
      </c>
      <c r="V836" s="1">
        <v>0</v>
      </c>
      <c r="W836" s="1">
        <v>1</v>
      </c>
      <c r="X836" s="1">
        <v>1</v>
      </c>
      <c r="Y836" s="1">
        <v>19750</v>
      </c>
      <c r="Z836" s="1">
        <v>25400</v>
      </c>
      <c r="AA836" s="1">
        <v>49200</v>
      </c>
      <c r="AB836" s="1">
        <v>28150</v>
      </c>
      <c r="AC836" s="1">
        <v>12</v>
      </c>
      <c r="AD836" s="1">
        <v>6</v>
      </c>
      <c r="AE836" s="1">
        <v>3</v>
      </c>
      <c r="AF836" s="1">
        <v>0</v>
      </c>
      <c r="AG836" s="1">
        <v>3</v>
      </c>
      <c r="AH836" s="1">
        <v>2</v>
      </c>
      <c r="AI836" s="30" t="str">
        <f>VLOOKUP(A836,General!B:AT,19,FALSE)</f>
        <v>Flipsid3 Tactics</v>
      </c>
      <c r="AJ836" s="1">
        <f>IF(VLOOKUP(A836,General!B:AT,11,FALSE)=E836,1,0)</f>
        <v>1</v>
      </c>
      <c r="AK836" s="1">
        <f t="shared" si="80"/>
        <v>0</v>
      </c>
      <c r="AL836" s="1">
        <f t="shared" si="81"/>
        <v>0</v>
      </c>
      <c r="AM836" s="1">
        <f t="shared" si="82"/>
        <v>-29450</v>
      </c>
      <c r="AN836" s="1">
        <f t="shared" si="83"/>
        <v>-2750</v>
      </c>
      <c r="AO836" s="1">
        <f t="shared" si="78"/>
        <v>1</v>
      </c>
      <c r="AP836" s="1">
        <f t="shared" si="79"/>
        <v>1</v>
      </c>
      <c r="AQ836" s="1">
        <f>IF(IF(Y836&gt;AA836,VLOOKUP(A836,General!B:AT,11,FALSE),VLOOKUP(A836,General!B:AT,12,FALSE))=AI836,1,0)</f>
        <v>0</v>
      </c>
      <c r="AR836" s="1">
        <f>IF(VLOOKUP(A836,General!B:AT,11,FALSE)=E836,Y836-AA836,AA836-Y836)</f>
        <v>-29450</v>
      </c>
      <c r="AS836" s="1">
        <f>IF(IF(Z836&gt;AB836,VLOOKUP(A836,General!B:AT,11,FALSE),VLOOKUP(A836,General!B:AT,12,FALSE))=AI836,1,0)</f>
        <v>0</v>
      </c>
      <c r="AT836" s="1">
        <f>IF(VLOOKUP(A836,General!B:AT,11,FALSE)=E836,Z836-AB836,AB836-Z836)</f>
        <v>-2750</v>
      </c>
    </row>
    <row r="837" spans="1:46" ht="15" customHeight="1" x14ac:dyDescent="0.2">
      <c r="A837" s="1" t="s">
        <v>353</v>
      </c>
      <c r="B837" s="1">
        <v>58</v>
      </c>
      <c r="C837" s="1">
        <v>1074042</v>
      </c>
      <c r="D837" s="1">
        <v>114.4658203125</v>
      </c>
      <c r="E837" s="1" t="s">
        <v>70</v>
      </c>
      <c r="F837" s="1" t="s">
        <v>319</v>
      </c>
      <c r="G837" s="1" t="s">
        <v>324</v>
      </c>
      <c r="H837" s="1" t="s">
        <v>322</v>
      </c>
      <c r="K837" s="1">
        <v>9</v>
      </c>
      <c r="L837" s="1">
        <v>3</v>
      </c>
      <c r="M837" s="1">
        <v>0</v>
      </c>
      <c r="N837" s="1">
        <v>2</v>
      </c>
      <c r="O837" s="1">
        <v>0</v>
      </c>
      <c r="P837" s="1">
        <v>0</v>
      </c>
      <c r="Q837" s="1">
        <v>1</v>
      </c>
      <c r="R837" s="1">
        <v>0</v>
      </c>
      <c r="S837" s="1">
        <v>135.69999999999999</v>
      </c>
      <c r="T837" s="1">
        <v>1278</v>
      </c>
      <c r="U837" s="1">
        <v>79</v>
      </c>
      <c r="V837" s="1">
        <v>0</v>
      </c>
      <c r="W837" s="1">
        <v>0</v>
      </c>
      <c r="X837" s="1">
        <v>0</v>
      </c>
      <c r="Y837" s="1">
        <v>19950</v>
      </c>
      <c r="Z837" s="1">
        <v>29200</v>
      </c>
      <c r="AA837" s="1">
        <v>36050</v>
      </c>
      <c r="AB837" s="1">
        <v>25100</v>
      </c>
      <c r="AC837" s="1">
        <v>9</v>
      </c>
      <c r="AD837" s="1">
        <v>8</v>
      </c>
      <c r="AE837" s="1">
        <v>4</v>
      </c>
      <c r="AF837" s="1">
        <v>0</v>
      </c>
      <c r="AG837" s="1">
        <v>2</v>
      </c>
      <c r="AH837" s="1">
        <v>2</v>
      </c>
      <c r="AI837" s="30" t="str">
        <f>VLOOKUP(A837,General!B:AT,19,FALSE)</f>
        <v>Flipsid3 Tactics</v>
      </c>
      <c r="AJ837" s="1">
        <f>IF(VLOOKUP(A837,General!B:AT,11,FALSE)=E837,1,0)</f>
        <v>0</v>
      </c>
      <c r="AK837" s="1">
        <f t="shared" si="80"/>
        <v>0</v>
      </c>
      <c r="AL837" s="1">
        <f t="shared" si="81"/>
        <v>1</v>
      </c>
      <c r="AM837" s="1">
        <f t="shared" si="82"/>
        <v>-16100</v>
      </c>
      <c r="AN837" s="1">
        <f t="shared" si="83"/>
        <v>4100</v>
      </c>
      <c r="AO837" s="1">
        <f t="shared" si="78"/>
        <v>0</v>
      </c>
      <c r="AP837" s="1">
        <f t="shared" si="79"/>
        <v>0</v>
      </c>
      <c r="AQ837" s="1">
        <f>IF(IF(Y837&gt;AA837,VLOOKUP(A837,General!B:AT,11,FALSE),VLOOKUP(A837,General!B:AT,12,FALSE))=AI837,1,0)</f>
        <v>0</v>
      </c>
      <c r="AR837" s="1">
        <f>IF(VLOOKUP(A837,General!B:AT,11,FALSE)=E837,Y837-AA837,AA837-Y837)</f>
        <v>16100</v>
      </c>
      <c r="AS837" s="1">
        <f>IF(IF(Z837&gt;AB837,VLOOKUP(A837,General!B:AT,11,FALSE),VLOOKUP(A837,General!B:AT,12,FALSE))=AI837,1,0)</f>
        <v>1</v>
      </c>
      <c r="AT837" s="1">
        <f>IF(VLOOKUP(A837,General!B:AT,11,FALSE)=E837,Z837-AB837,AB837-Z837)</f>
        <v>-4100</v>
      </c>
    </row>
    <row r="838" spans="1:46" ht="15" customHeight="1" x14ac:dyDescent="0.2">
      <c r="A838" s="1" t="s">
        <v>353</v>
      </c>
      <c r="B838" s="1">
        <v>59</v>
      </c>
      <c r="C838" s="1">
        <v>1088702</v>
      </c>
      <c r="D838" s="1">
        <v>108.546875</v>
      </c>
      <c r="E838" s="1" t="s">
        <v>70</v>
      </c>
      <c r="F838" s="1" t="s">
        <v>319</v>
      </c>
      <c r="G838" s="1" t="s">
        <v>324</v>
      </c>
      <c r="H838" s="1" t="s">
        <v>322</v>
      </c>
      <c r="K838" s="1">
        <v>8</v>
      </c>
      <c r="L838" s="1">
        <v>2</v>
      </c>
      <c r="M838" s="1">
        <v>0</v>
      </c>
      <c r="N838" s="1">
        <v>2</v>
      </c>
      <c r="O838" s="1">
        <v>0</v>
      </c>
      <c r="P838" s="1">
        <v>0</v>
      </c>
      <c r="Q838" s="1">
        <v>2</v>
      </c>
      <c r="R838" s="1">
        <v>0</v>
      </c>
      <c r="S838" s="1">
        <v>129.5</v>
      </c>
      <c r="T838" s="1">
        <v>1186</v>
      </c>
      <c r="U838" s="1">
        <v>109</v>
      </c>
      <c r="V838" s="1">
        <v>0</v>
      </c>
      <c r="W838" s="1">
        <v>0</v>
      </c>
      <c r="X838" s="1">
        <v>0</v>
      </c>
      <c r="Y838" s="1">
        <v>28800</v>
      </c>
      <c r="Z838" s="1">
        <v>26800</v>
      </c>
      <c r="AA838" s="1">
        <v>43450</v>
      </c>
      <c r="AB838" s="1">
        <v>25600</v>
      </c>
      <c r="AC838" s="1">
        <v>9</v>
      </c>
      <c r="AD838" s="1">
        <v>7</v>
      </c>
      <c r="AE838" s="1">
        <v>4</v>
      </c>
      <c r="AF838" s="1">
        <v>0</v>
      </c>
      <c r="AG838" s="1">
        <v>3</v>
      </c>
      <c r="AH838" s="1">
        <v>2</v>
      </c>
      <c r="AI838" s="30" t="str">
        <f>VLOOKUP(A838,General!B:AT,19,FALSE)</f>
        <v>Flipsid3 Tactics</v>
      </c>
      <c r="AJ838" s="1">
        <f>IF(VLOOKUP(A838,General!B:AT,11,FALSE)=E838,1,0)</f>
        <v>0</v>
      </c>
      <c r="AK838" s="1">
        <f t="shared" si="80"/>
        <v>0</v>
      </c>
      <c r="AL838" s="1">
        <f t="shared" si="81"/>
        <v>1</v>
      </c>
      <c r="AM838" s="1">
        <f t="shared" si="82"/>
        <v>-14650</v>
      </c>
      <c r="AN838" s="1">
        <f t="shared" si="83"/>
        <v>1200</v>
      </c>
      <c r="AO838" s="1">
        <f t="shared" si="78"/>
        <v>0</v>
      </c>
      <c r="AP838" s="1">
        <f t="shared" si="79"/>
        <v>0</v>
      </c>
      <c r="AQ838" s="1">
        <f>IF(IF(Y838&gt;AA838,VLOOKUP(A838,General!B:AT,11,FALSE),VLOOKUP(A838,General!B:AT,12,FALSE))=AI838,1,0)</f>
        <v>0</v>
      </c>
      <c r="AR838" s="1">
        <f>IF(VLOOKUP(A838,General!B:AT,11,FALSE)=E838,Y838-AA838,AA838-Y838)</f>
        <v>14650</v>
      </c>
      <c r="AS838" s="1">
        <f>IF(IF(Z838&gt;AB838,VLOOKUP(A838,General!B:AT,11,FALSE),VLOOKUP(A838,General!B:AT,12,FALSE))=AI838,1,0)</f>
        <v>1</v>
      </c>
      <c r="AT838" s="1">
        <f>IF(VLOOKUP(A838,General!B:AT,11,FALSE)=E838,Z838-AB838,AB838-Z838)</f>
        <v>-1200</v>
      </c>
    </row>
    <row r="839" spans="1:46" ht="15" customHeight="1" x14ac:dyDescent="0.2">
      <c r="A839" s="1" t="s">
        <v>353</v>
      </c>
      <c r="B839" s="1">
        <v>59</v>
      </c>
      <c r="C839" s="1">
        <v>1088702</v>
      </c>
      <c r="D839" s="1">
        <v>108.546875</v>
      </c>
      <c r="E839" s="1" t="s">
        <v>70</v>
      </c>
      <c r="F839" s="1" t="s">
        <v>319</v>
      </c>
      <c r="G839" s="1" t="s">
        <v>324</v>
      </c>
      <c r="H839" s="1" t="s">
        <v>322</v>
      </c>
      <c r="K839" s="1">
        <v>8</v>
      </c>
      <c r="L839" s="1">
        <v>2</v>
      </c>
      <c r="M839" s="1">
        <v>0</v>
      </c>
      <c r="N839" s="1">
        <v>2</v>
      </c>
      <c r="O839" s="1">
        <v>0</v>
      </c>
      <c r="P839" s="1">
        <v>0</v>
      </c>
      <c r="Q839" s="1">
        <v>2</v>
      </c>
      <c r="R839" s="1">
        <v>0</v>
      </c>
      <c r="S839" s="1">
        <v>129.5</v>
      </c>
      <c r="T839" s="1">
        <v>1186</v>
      </c>
      <c r="U839" s="1">
        <v>109</v>
      </c>
      <c r="V839" s="1">
        <v>0</v>
      </c>
      <c r="W839" s="1">
        <v>0</v>
      </c>
      <c r="X839" s="1">
        <v>0</v>
      </c>
      <c r="Y839" s="1">
        <v>28800</v>
      </c>
      <c r="Z839" s="1">
        <v>26800</v>
      </c>
      <c r="AA839" s="1">
        <v>43450</v>
      </c>
      <c r="AB839" s="1">
        <v>25600</v>
      </c>
      <c r="AC839" s="1">
        <v>9</v>
      </c>
      <c r="AD839" s="1">
        <v>7</v>
      </c>
      <c r="AE839" s="1">
        <v>4</v>
      </c>
      <c r="AF839" s="1">
        <v>0</v>
      </c>
      <c r="AG839" s="1">
        <v>3</v>
      </c>
      <c r="AH839" s="1">
        <v>2</v>
      </c>
      <c r="AI839" s="30" t="str">
        <f>VLOOKUP(A839,General!B:AT,19,FALSE)</f>
        <v>Flipsid3 Tactics</v>
      </c>
      <c r="AJ839" s="1">
        <f>IF(VLOOKUP(A839,General!B:AT,11,FALSE)=E839,1,0)</f>
        <v>0</v>
      </c>
      <c r="AK839" s="1">
        <f t="shared" si="80"/>
        <v>0</v>
      </c>
      <c r="AL839" s="1">
        <f t="shared" si="81"/>
        <v>1</v>
      </c>
      <c r="AM839" s="1">
        <f t="shared" si="82"/>
        <v>-14650</v>
      </c>
      <c r="AN839" s="1">
        <f t="shared" si="83"/>
        <v>1200</v>
      </c>
      <c r="AO839" s="1">
        <f t="shared" si="78"/>
        <v>0</v>
      </c>
      <c r="AP839" s="1">
        <f t="shared" si="79"/>
        <v>0</v>
      </c>
      <c r="AQ839" s="1">
        <f>IF(IF(Y839&gt;AA839,VLOOKUP(A839,General!B:AT,11,FALSE),VLOOKUP(A839,General!B:AT,12,FALSE))=AI839,1,0)</f>
        <v>0</v>
      </c>
      <c r="AR839" s="1">
        <f>IF(VLOOKUP(A839,General!B:AT,11,FALSE)=E839,Y839-AA839,AA839-Y839)</f>
        <v>14650</v>
      </c>
      <c r="AS839" s="1">
        <f>IF(IF(Z839&gt;AB839,VLOOKUP(A839,General!B:AT,11,FALSE),VLOOKUP(A839,General!B:AT,12,FALSE))=AI839,1,0)</f>
        <v>1</v>
      </c>
      <c r="AT839" s="1">
        <f>IF(VLOOKUP(A839,General!B:AT,11,FALSE)=E839,Z839-AB839,AB839-Z839)</f>
        <v>-1200</v>
      </c>
    </row>
    <row r="840" spans="1:46" x14ac:dyDescent="0.2">
      <c r="A840" s="1" t="s">
        <v>354</v>
      </c>
      <c r="B840" s="1">
        <v>1</v>
      </c>
      <c r="C840" s="1">
        <v>1800</v>
      </c>
      <c r="D840" s="1">
        <v>130.44987487793</v>
      </c>
      <c r="E840" s="1" t="s">
        <v>92</v>
      </c>
      <c r="F840" s="1" t="s">
        <v>319</v>
      </c>
      <c r="G840" s="1" t="s">
        <v>324</v>
      </c>
      <c r="H840" s="1" t="s">
        <v>317</v>
      </c>
      <c r="K840" s="1">
        <v>7</v>
      </c>
      <c r="L840" s="1">
        <v>4</v>
      </c>
      <c r="M840" s="1">
        <v>0</v>
      </c>
      <c r="N840" s="1">
        <v>1</v>
      </c>
      <c r="O840" s="1">
        <v>0</v>
      </c>
      <c r="P840" s="1">
        <v>0</v>
      </c>
      <c r="Q840" s="1">
        <v>1</v>
      </c>
      <c r="R840" s="1">
        <v>0</v>
      </c>
      <c r="S840" s="1">
        <v>99.9</v>
      </c>
      <c r="T840" s="1">
        <v>965</v>
      </c>
      <c r="U840" s="1">
        <v>34</v>
      </c>
      <c r="V840" s="1">
        <v>0</v>
      </c>
      <c r="W840" s="1">
        <v>1</v>
      </c>
      <c r="X840" s="1">
        <v>0</v>
      </c>
      <c r="Y840" s="1">
        <v>4000</v>
      </c>
      <c r="Z840" s="1">
        <v>4500</v>
      </c>
      <c r="AA840" s="1">
        <v>4000</v>
      </c>
      <c r="AB840" s="1">
        <v>4400</v>
      </c>
      <c r="AC840" s="1">
        <v>3</v>
      </c>
      <c r="AD840" s="1">
        <v>2</v>
      </c>
      <c r="AE840" s="1">
        <v>0</v>
      </c>
      <c r="AF840" s="1">
        <v>2</v>
      </c>
      <c r="AG840" s="1">
        <v>0</v>
      </c>
      <c r="AH840" s="1">
        <v>1</v>
      </c>
      <c r="AI840" s="30" t="str">
        <f>VLOOKUP(A840,General!B:AT,19,FALSE)</f>
        <v>FaZe Clan</v>
      </c>
      <c r="AJ840" s="1">
        <f>IF(VLOOKUP(A840,General!B:AT,11,FALSE)=E840,1,0)</f>
        <v>0</v>
      </c>
      <c r="AK840" s="1">
        <f t="shared" si="80"/>
        <v>0</v>
      </c>
      <c r="AL840" s="1">
        <f t="shared" si="81"/>
        <v>1</v>
      </c>
      <c r="AM840" s="1">
        <f t="shared" si="82"/>
        <v>0</v>
      </c>
      <c r="AN840" s="1">
        <f t="shared" si="83"/>
        <v>100</v>
      </c>
      <c r="AO840" s="1">
        <f t="shared" si="78"/>
        <v>1</v>
      </c>
      <c r="AP840" s="1">
        <f t="shared" si="79"/>
        <v>0</v>
      </c>
      <c r="AQ840" s="1">
        <f>IF(IF(Y840&gt;AA840,VLOOKUP(A840,General!B:AT,11,FALSE),VLOOKUP(A840,General!B:AT,12,FALSE))=AI840,1,0)</f>
        <v>1</v>
      </c>
      <c r="AR840" s="1">
        <f>IF(VLOOKUP(A840,General!B:AT,11,FALSE)=E840,Y840-AA840,AA840-Y840)</f>
        <v>0</v>
      </c>
      <c r="AS840" s="1">
        <f>IF(IF(Z840&gt;AB840,VLOOKUP(A840,General!B:AT,11,FALSE),VLOOKUP(A840,General!B:AT,12,FALSE))=AI840,1,0)</f>
        <v>0</v>
      </c>
      <c r="AT840" s="1">
        <f>IF(VLOOKUP(A840,General!B:AT,11,FALSE)=E840,Z840-AB840,AB840-Z840)</f>
        <v>-100</v>
      </c>
    </row>
    <row r="841" spans="1:46" ht="15" customHeight="1" x14ac:dyDescent="0.2">
      <c r="A841" s="1" t="s">
        <v>354</v>
      </c>
      <c r="B841" s="1">
        <v>2</v>
      </c>
      <c r="C841" s="1">
        <v>18488</v>
      </c>
      <c r="D841" s="1">
        <v>151.32060241699199</v>
      </c>
      <c r="E841" s="1" t="s">
        <v>92</v>
      </c>
      <c r="F841" s="1" t="s">
        <v>319</v>
      </c>
      <c r="G841" s="1" t="s">
        <v>324</v>
      </c>
      <c r="H841" s="1" t="s">
        <v>318</v>
      </c>
      <c r="I841" s="1" t="s">
        <v>315</v>
      </c>
      <c r="J841" s="1" t="s">
        <v>102</v>
      </c>
      <c r="K841" s="1">
        <v>7</v>
      </c>
      <c r="L841" s="1">
        <v>3</v>
      </c>
      <c r="M841" s="1">
        <v>2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111.1</v>
      </c>
      <c r="T841" s="1">
        <v>973</v>
      </c>
      <c r="U841" s="1">
        <v>128</v>
      </c>
      <c r="V841" s="1">
        <v>1</v>
      </c>
      <c r="W841" s="1">
        <v>1</v>
      </c>
      <c r="X841" s="1">
        <v>0</v>
      </c>
      <c r="Y841" s="1">
        <v>8100</v>
      </c>
      <c r="Z841" s="1">
        <v>7450</v>
      </c>
      <c r="AA841" s="1">
        <v>18650</v>
      </c>
      <c r="AB841" s="1">
        <v>18150</v>
      </c>
      <c r="AC841" s="1">
        <v>1</v>
      </c>
      <c r="AD841" s="1">
        <v>3</v>
      </c>
      <c r="AE841" s="1">
        <v>1</v>
      </c>
      <c r="AF841" s="1">
        <v>0</v>
      </c>
      <c r="AG841" s="1">
        <v>2</v>
      </c>
      <c r="AH841" s="1">
        <v>0</v>
      </c>
      <c r="AI841" s="30" t="str">
        <f>VLOOKUP(A841,General!B:AT,19,FALSE)</f>
        <v>FaZe Clan</v>
      </c>
      <c r="AJ841" s="1">
        <f>IF(VLOOKUP(A841,General!B:AT,11,FALSE)=E841,1,0)</f>
        <v>0</v>
      </c>
      <c r="AK841" s="1">
        <f t="shared" si="80"/>
        <v>0</v>
      </c>
      <c r="AL841" s="1">
        <f t="shared" si="81"/>
        <v>0</v>
      </c>
      <c r="AM841" s="1">
        <f t="shared" si="82"/>
        <v>-10550</v>
      </c>
      <c r="AN841" s="1">
        <f t="shared" si="83"/>
        <v>-10700</v>
      </c>
      <c r="AO841" s="1">
        <f t="shared" si="78"/>
        <v>1</v>
      </c>
      <c r="AP841" s="1">
        <f t="shared" si="79"/>
        <v>0</v>
      </c>
      <c r="AQ841" s="1">
        <f>IF(IF(Y841&gt;AA841,VLOOKUP(A841,General!B:AT,11,FALSE),VLOOKUP(A841,General!B:AT,12,FALSE))=AI841,1,0)</f>
        <v>1</v>
      </c>
      <c r="AR841" s="1">
        <f>IF(VLOOKUP(A841,General!B:AT,11,FALSE)=E841,Y841-AA841,AA841-Y841)</f>
        <v>10550</v>
      </c>
      <c r="AS841" s="1">
        <f>IF(IF(Z841&gt;AB841,VLOOKUP(A841,General!B:AT,11,FALSE),VLOOKUP(A841,General!B:AT,12,FALSE))=AI841,1,0)</f>
        <v>1</v>
      </c>
      <c r="AT841" s="1">
        <f>IF(VLOOKUP(A841,General!B:AT,11,FALSE)=E841,Z841-AB841,AB841-Z841)</f>
        <v>10700</v>
      </c>
    </row>
    <row r="842" spans="1:46" ht="15" customHeight="1" x14ac:dyDescent="0.2">
      <c r="A842" s="1" t="s">
        <v>354</v>
      </c>
      <c r="B842" s="1">
        <v>3</v>
      </c>
      <c r="C842" s="1">
        <v>37850</v>
      </c>
      <c r="D842" s="1">
        <v>117.02627563476599</v>
      </c>
      <c r="E842" s="1" t="s">
        <v>92</v>
      </c>
      <c r="F842" s="1" t="s">
        <v>319</v>
      </c>
      <c r="G842" s="1" t="s">
        <v>324</v>
      </c>
      <c r="H842" s="1" t="s">
        <v>320</v>
      </c>
      <c r="I842" s="1" t="s">
        <v>315</v>
      </c>
      <c r="J842" s="1" t="s">
        <v>102</v>
      </c>
      <c r="K842" s="1">
        <v>6</v>
      </c>
      <c r="L842" s="1">
        <v>2</v>
      </c>
      <c r="M842" s="1">
        <v>0</v>
      </c>
      <c r="N842" s="1">
        <v>0</v>
      </c>
      <c r="O842" s="1">
        <v>1</v>
      </c>
      <c r="P842" s="1">
        <v>0</v>
      </c>
      <c r="Q842" s="1">
        <v>1</v>
      </c>
      <c r="R842" s="1">
        <v>0</v>
      </c>
      <c r="S842" s="1">
        <v>107.1</v>
      </c>
      <c r="T842" s="1">
        <v>962</v>
      </c>
      <c r="U842" s="1">
        <v>75</v>
      </c>
      <c r="V842" s="1">
        <v>1</v>
      </c>
      <c r="W842" s="1">
        <v>1</v>
      </c>
      <c r="X842" s="1">
        <v>0</v>
      </c>
      <c r="Y842" s="1">
        <v>10650</v>
      </c>
      <c r="Z842" s="1">
        <v>6550</v>
      </c>
      <c r="AA842" s="1">
        <v>21450</v>
      </c>
      <c r="AB842" s="1">
        <v>20650</v>
      </c>
      <c r="AC842" s="1">
        <v>6</v>
      </c>
      <c r="AD842" s="1">
        <v>4</v>
      </c>
      <c r="AE842" s="1">
        <v>4</v>
      </c>
      <c r="AF842" s="1">
        <v>0</v>
      </c>
      <c r="AG842" s="1">
        <v>3</v>
      </c>
      <c r="AH842" s="1">
        <v>0</v>
      </c>
      <c r="AI842" s="30" t="str">
        <f>VLOOKUP(A842,General!B:AT,19,FALSE)</f>
        <v>FaZe Clan</v>
      </c>
      <c r="AJ842" s="1">
        <f>IF(VLOOKUP(A842,General!B:AT,11,FALSE)=E842,1,0)</f>
        <v>0</v>
      </c>
      <c r="AK842" s="1">
        <f t="shared" si="80"/>
        <v>0</v>
      </c>
      <c r="AL842" s="1">
        <f t="shared" si="81"/>
        <v>0</v>
      </c>
      <c r="AM842" s="1">
        <f t="shared" si="82"/>
        <v>-10800</v>
      </c>
      <c r="AN842" s="1">
        <f t="shared" si="83"/>
        <v>-14100</v>
      </c>
      <c r="AO842" s="1">
        <f t="shared" si="78"/>
        <v>1</v>
      </c>
      <c r="AP842" s="1">
        <f t="shared" si="79"/>
        <v>0</v>
      </c>
      <c r="AQ842" s="1">
        <f>IF(IF(Y842&gt;AA842,VLOOKUP(A842,General!B:AT,11,FALSE),VLOOKUP(A842,General!B:AT,12,FALSE))=AI842,1,0)</f>
        <v>1</v>
      </c>
      <c r="AR842" s="1">
        <f>IF(VLOOKUP(A842,General!B:AT,11,FALSE)=E842,Y842-AA842,AA842-Y842)</f>
        <v>10800</v>
      </c>
      <c r="AS842" s="1">
        <f>IF(IF(Z842&gt;AB842,VLOOKUP(A842,General!B:AT,11,FALSE),VLOOKUP(A842,General!B:AT,12,FALSE))=AI842,1,0)</f>
        <v>1</v>
      </c>
      <c r="AT842" s="1">
        <f>IF(VLOOKUP(A842,General!B:AT,11,FALSE)=E842,Z842-AB842,AB842-Z842)</f>
        <v>14100</v>
      </c>
    </row>
    <row r="843" spans="1:46" ht="15" customHeight="1" x14ac:dyDescent="0.2">
      <c r="A843" s="1" t="s">
        <v>354</v>
      </c>
      <c r="B843" s="1">
        <v>4</v>
      </c>
      <c r="C843" s="1">
        <v>52830</v>
      </c>
      <c r="D843" s="1">
        <v>88.544158935546903</v>
      </c>
      <c r="E843" s="1" t="s">
        <v>92</v>
      </c>
      <c r="F843" s="1" t="s">
        <v>319</v>
      </c>
      <c r="G843" s="1" t="s">
        <v>324</v>
      </c>
      <c r="H843" s="1" t="s">
        <v>322</v>
      </c>
      <c r="K843" s="1">
        <v>7</v>
      </c>
      <c r="L843" s="1">
        <v>2</v>
      </c>
      <c r="M843" s="1">
        <v>1</v>
      </c>
      <c r="N843" s="1">
        <v>1</v>
      </c>
      <c r="O843" s="1">
        <v>0</v>
      </c>
      <c r="P843" s="1">
        <v>0</v>
      </c>
      <c r="Q843" s="1">
        <v>1</v>
      </c>
      <c r="R843" s="1">
        <v>0</v>
      </c>
      <c r="S843" s="1">
        <v>104</v>
      </c>
      <c r="T843" s="1">
        <v>901</v>
      </c>
      <c r="U843" s="1">
        <v>139</v>
      </c>
      <c r="V843" s="1">
        <v>0</v>
      </c>
      <c r="W843" s="1">
        <v>1</v>
      </c>
      <c r="X843" s="1">
        <v>0</v>
      </c>
      <c r="Y843" s="1">
        <v>21700</v>
      </c>
      <c r="Z843" s="1">
        <v>24550</v>
      </c>
      <c r="AA843" s="1">
        <v>28050</v>
      </c>
      <c r="AB843" s="1">
        <v>25050</v>
      </c>
      <c r="AC843" s="1">
        <v>6</v>
      </c>
      <c r="AD843" s="1">
        <v>4</v>
      </c>
      <c r="AE843" s="1">
        <v>3</v>
      </c>
      <c r="AF843" s="1">
        <v>0</v>
      </c>
      <c r="AG843" s="1">
        <v>4</v>
      </c>
      <c r="AH843" s="1">
        <v>0</v>
      </c>
      <c r="AI843" s="30" t="str">
        <f>VLOOKUP(A843,General!B:AT,19,FALSE)</f>
        <v>FaZe Clan</v>
      </c>
      <c r="AJ843" s="1">
        <f>IF(VLOOKUP(A843,General!B:AT,11,FALSE)=E843,1,0)</f>
        <v>0</v>
      </c>
      <c r="AK843" s="1">
        <f t="shared" si="80"/>
        <v>0</v>
      </c>
      <c r="AL843" s="1">
        <f t="shared" si="81"/>
        <v>0</v>
      </c>
      <c r="AM843" s="1">
        <f t="shared" si="82"/>
        <v>-6350</v>
      </c>
      <c r="AN843" s="1">
        <f t="shared" si="83"/>
        <v>-500</v>
      </c>
      <c r="AO843" s="1">
        <f t="shared" si="78"/>
        <v>1</v>
      </c>
      <c r="AP843" s="1">
        <f t="shared" si="79"/>
        <v>0</v>
      </c>
      <c r="AQ843" s="1">
        <f>IF(IF(Y843&gt;AA843,VLOOKUP(A843,General!B:AT,11,FALSE),VLOOKUP(A843,General!B:AT,12,FALSE))=AI843,1,0)</f>
        <v>1</v>
      </c>
      <c r="AR843" s="1">
        <f>IF(VLOOKUP(A843,General!B:AT,11,FALSE)=E843,Y843-AA843,AA843-Y843)</f>
        <v>6350</v>
      </c>
      <c r="AS843" s="1">
        <f>IF(IF(Z843&gt;AB843,VLOOKUP(A843,General!B:AT,11,FALSE),VLOOKUP(A843,General!B:AT,12,FALSE))=AI843,1,0)</f>
        <v>1</v>
      </c>
      <c r="AT843" s="1">
        <f>IF(VLOOKUP(A843,General!B:AT,11,FALSE)=E843,Z843-AB843,AB843-Z843)</f>
        <v>500</v>
      </c>
    </row>
    <row r="844" spans="1:46" ht="15" customHeight="1" x14ac:dyDescent="0.2">
      <c r="A844" s="1" t="s">
        <v>354</v>
      </c>
      <c r="B844" s="1">
        <v>5</v>
      </c>
      <c r="C844" s="1">
        <v>64172</v>
      </c>
      <c r="D844" s="1">
        <v>91.203826904296903</v>
      </c>
      <c r="E844" s="1" t="s">
        <v>92</v>
      </c>
      <c r="F844" s="1" t="s">
        <v>319</v>
      </c>
      <c r="G844" s="1" t="s">
        <v>324</v>
      </c>
      <c r="H844" s="1" t="s">
        <v>320</v>
      </c>
      <c r="I844" s="1" t="s">
        <v>315</v>
      </c>
      <c r="J844" s="1" t="s">
        <v>102</v>
      </c>
      <c r="K844" s="1">
        <v>6</v>
      </c>
      <c r="L844" s="1">
        <v>1</v>
      </c>
      <c r="M844" s="1">
        <v>1</v>
      </c>
      <c r="N844" s="1">
        <v>1</v>
      </c>
      <c r="O844" s="1">
        <v>0</v>
      </c>
      <c r="P844" s="1">
        <v>0</v>
      </c>
      <c r="Q844" s="1">
        <v>0</v>
      </c>
      <c r="R844" s="1">
        <v>0</v>
      </c>
      <c r="S844" s="1">
        <v>115.3</v>
      </c>
      <c r="T844" s="1">
        <v>1106</v>
      </c>
      <c r="U844" s="1">
        <v>47</v>
      </c>
      <c r="V844" s="1">
        <v>0</v>
      </c>
      <c r="W844" s="1">
        <v>1</v>
      </c>
      <c r="X844" s="1">
        <v>0</v>
      </c>
      <c r="Y844" s="1">
        <v>17350</v>
      </c>
      <c r="Z844" s="1">
        <v>6800</v>
      </c>
      <c r="AA844" s="1">
        <v>30400</v>
      </c>
      <c r="AB844" s="1">
        <v>25400</v>
      </c>
      <c r="AC844" s="1">
        <v>3</v>
      </c>
      <c r="AD844" s="1">
        <v>1</v>
      </c>
      <c r="AE844" s="1">
        <v>3</v>
      </c>
      <c r="AF844" s="1">
        <v>0</v>
      </c>
      <c r="AG844" s="1">
        <v>3</v>
      </c>
      <c r="AH844" s="1">
        <v>0</v>
      </c>
      <c r="AI844" s="30" t="str">
        <f>VLOOKUP(A844,General!B:AT,19,FALSE)</f>
        <v>FaZe Clan</v>
      </c>
      <c r="AJ844" s="1">
        <f>IF(VLOOKUP(A844,General!B:AT,11,FALSE)=E844,1,0)</f>
        <v>0</v>
      </c>
      <c r="AK844" s="1">
        <f t="shared" si="80"/>
        <v>0</v>
      </c>
      <c r="AL844" s="1">
        <f t="shared" si="81"/>
        <v>0</v>
      </c>
      <c r="AM844" s="1">
        <f t="shared" si="82"/>
        <v>-13050</v>
      </c>
      <c r="AN844" s="1">
        <f t="shared" si="83"/>
        <v>-18600</v>
      </c>
      <c r="AO844" s="1">
        <f t="shared" si="78"/>
        <v>1</v>
      </c>
      <c r="AP844" s="1">
        <f t="shared" si="79"/>
        <v>0</v>
      </c>
      <c r="AQ844" s="1">
        <f>IF(IF(Y844&gt;AA844,VLOOKUP(A844,General!B:AT,11,FALSE),VLOOKUP(A844,General!B:AT,12,FALSE))=AI844,1,0)</f>
        <v>1</v>
      </c>
      <c r="AR844" s="1">
        <f>IF(VLOOKUP(A844,General!B:AT,11,FALSE)=E844,Y844-AA844,AA844-Y844)</f>
        <v>13050</v>
      </c>
      <c r="AS844" s="1">
        <f>IF(IF(Z844&gt;AB844,VLOOKUP(A844,General!B:AT,11,FALSE),VLOOKUP(A844,General!B:AT,12,FALSE))=AI844,1,0)</f>
        <v>1</v>
      </c>
      <c r="AT844" s="1">
        <f>IF(VLOOKUP(A844,General!B:AT,11,FALSE)=E844,Z844-AB844,AB844-Z844)</f>
        <v>18600</v>
      </c>
    </row>
    <row r="845" spans="1:46" ht="15" customHeight="1" x14ac:dyDescent="0.2">
      <c r="A845" s="1" t="s">
        <v>354</v>
      </c>
      <c r="B845" s="1">
        <v>6</v>
      </c>
      <c r="C845" s="1">
        <v>75852</v>
      </c>
      <c r="D845" s="1">
        <v>172.433837890625</v>
      </c>
      <c r="E845" s="1" t="s">
        <v>92</v>
      </c>
      <c r="F845" s="1" t="s">
        <v>319</v>
      </c>
      <c r="G845" s="1" t="s">
        <v>324</v>
      </c>
      <c r="H845" s="1" t="s">
        <v>322</v>
      </c>
      <c r="K845" s="1">
        <v>5</v>
      </c>
      <c r="L845" s="1">
        <v>1</v>
      </c>
      <c r="M845" s="1">
        <v>2</v>
      </c>
      <c r="N845" s="1">
        <v>0</v>
      </c>
      <c r="O845" s="1">
        <v>0</v>
      </c>
      <c r="P845" s="1">
        <v>0</v>
      </c>
      <c r="Q845" s="1">
        <v>1</v>
      </c>
      <c r="R845" s="1">
        <v>0</v>
      </c>
      <c r="S845" s="1">
        <v>89.6</v>
      </c>
      <c r="T845" s="1">
        <v>707</v>
      </c>
      <c r="U845" s="1">
        <v>66</v>
      </c>
      <c r="V845" s="1">
        <v>1</v>
      </c>
      <c r="W845" s="1">
        <v>1</v>
      </c>
      <c r="X845" s="1">
        <v>0</v>
      </c>
      <c r="Y845" s="1">
        <v>28050</v>
      </c>
      <c r="Z845" s="1">
        <v>27800</v>
      </c>
      <c r="AA845" s="1">
        <v>35900</v>
      </c>
      <c r="AB845" s="1">
        <v>25400</v>
      </c>
      <c r="AC845" s="1">
        <v>14</v>
      </c>
      <c r="AD845" s="1">
        <v>10</v>
      </c>
      <c r="AE845" s="1">
        <v>5</v>
      </c>
      <c r="AF845" s="1">
        <v>0</v>
      </c>
      <c r="AG845" s="1">
        <v>4</v>
      </c>
      <c r="AH845" s="1">
        <v>2</v>
      </c>
      <c r="AI845" s="30" t="str">
        <f>VLOOKUP(A845,General!B:AT,19,FALSE)</f>
        <v>FaZe Clan</v>
      </c>
      <c r="AJ845" s="1">
        <f>IF(VLOOKUP(A845,General!B:AT,11,FALSE)=E845,1,0)</f>
        <v>0</v>
      </c>
      <c r="AK845" s="1">
        <f t="shared" si="80"/>
        <v>0</v>
      </c>
      <c r="AL845" s="1">
        <f t="shared" si="81"/>
        <v>1</v>
      </c>
      <c r="AM845" s="1">
        <f t="shared" si="82"/>
        <v>-7850</v>
      </c>
      <c r="AN845" s="1">
        <f t="shared" si="83"/>
        <v>2400</v>
      </c>
      <c r="AO845" s="1">
        <f t="shared" si="78"/>
        <v>1</v>
      </c>
      <c r="AP845" s="1">
        <f t="shared" si="79"/>
        <v>0</v>
      </c>
      <c r="AQ845" s="1">
        <f>IF(IF(Y845&gt;AA845,VLOOKUP(A845,General!B:AT,11,FALSE),VLOOKUP(A845,General!B:AT,12,FALSE))=AI845,1,0)</f>
        <v>1</v>
      </c>
      <c r="AR845" s="1">
        <f>IF(VLOOKUP(A845,General!B:AT,11,FALSE)=E845,Y845-AA845,AA845-Y845)</f>
        <v>7850</v>
      </c>
      <c r="AS845" s="1">
        <f>IF(IF(Z845&gt;AB845,VLOOKUP(A845,General!B:AT,11,FALSE),VLOOKUP(A845,General!B:AT,12,FALSE))=AI845,1,0)</f>
        <v>0</v>
      </c>
      <c r="AT845" s="1">
        <f>IF(VLOOKUP(A845,General!B:AT,11,FALSE)=E845,Z845-AB845,AB845-Z845)</f>
        <v>-2400</v>
      </c>
    </row>
    <row r="846" spans="1:46" ht="15" customHeight="1" x14ac:dyDescent="0.2">
      <c r="A846" s="1" t="s">
        <v>354</v>
      </c>
      <c r="B846" s="1">
        <v>7</v>
      </c>
      <c r="C846" s="1">
        <v>97919</v>
      </c>
      <c r="D846" s="1">
        <v>100.575317382813</v>
      </c>
      <c r="E846" s="1" t="s">
        <v>92</v>
      </c>
      <c r="F846" s="1" t="s">
        <v>319</v>
      </c>
      <c r="G846" s="1" t="s">
        <v>324</v>
      </c>
      <c r="H846" s="1" t="s">
        <v>322</v>
      </c>
      <c r="K846" s="1">
        <v>7</v>
      </c>
      <c r="L846" s="1">
        <v>7</v>
      </c>
      <c r="M846" s="1">
        <v>0</v>
      </c>
      <c r="N846" s="1">
        <v>0</v>
      </c>
      <c r="O846" s="1">
        <v>0</v>
      </c>
      <c r="P846" s="1">
        <v>0</v>
      </c>
      <c r="Q846" s="1">
        <v>2</v>
      </c>
      <c r="R846" s="1">
        <v>0</v>
      </c>
      <c r="S846" s="1">
        <v>115.6</v>
      </c>
      <c r="T846" s="1">
        <v>835</v>
      </c>
      <c r="U846" s="1">
        <v>85</v>
      </c>
      <c r="V846" s="1">
        <v>1</v>
      </c>
      <c r="W846" s="1">
        <v>1</v>
      </c>
      <c r="X846" s="1">
        <v>0</v>
      </c>
      <c r="Y846" s="1">
        <v>18150</v>
      </c>
      <c r="Z846" s="1">
        <v>24250</v>
      </c>
      <c r="AA846" s="1">
        <v>46750</v>
      </c>
      <c r="AB846" s="1">
        <v>27750</v>
      </c>
      <c r="AC846" s="1">
        <v>9</v>
      </c>
      <c r="AD846" s="1">
        <v>7</v>
      </c>
      <c r="AE846" s="1">
        <v>3</v>
      </c>
      <c r="AF846" s="1">
        <v>0</v>
      </c>
      <c r="AG846" s="1">
        <v>4</v>
      </c>
      <c r="AH846" s="1">
        <v>2</v>
      </c>
      <c r="AI846" s="30" t="str">
        <f>VLOOKUP(A846,General!B:AT,19,FALSE)</f>
        <v>FaZe Clan</v>
      </c>
      <c r="AJ846" s="1">
        <f>IF(VLOOKUP(A846,General!B:AT,11,FALSE)=E846,1,0)</f>
        <v>0</v>
      </c>
      <c r="AK846" s="1">
        <f t="shared" si="80"/>
        <v>0</v>
      </c>
      <c r="AL846" s="1">
        <f t="shared" si="81"/>
        <v>0</v>
      </c>
      <c r="AM846" s="1">
        <f t="shared" si="82"/>
        <v>-28600</v>
      </c>
      <c r="AN846" s="1">
        <f t="shared" si="83"/>
        <v>-3500</v>
      </c>
      <c r="AO846" s="1">
        <f t="shared" si="78"/>
        <v>1</v>
      </c>
      <c r="AP846" s="1">
        <f t="shared" si="79"/>
        <v>0</v>
      </c>
      <c r="AQ846" s="1">
        <f>IF(IF(Y846&gt;AA846,VLOOKUP(A846,General!B:AT,11,FALSE),VLOOKUP(A846,General!B:AT,12,FALSE))=AI846,1,0)</f>
        <v>1</v>
      </c>
      <c r="AR846" s="1">
        <f>IF(VLOOKUP(A846,General!B:AT,11,FALSE)=E846,Y846-AA846,AA846-Y846)</f>
        <v>28600</v>
      </c>
      <c r="AS846" s="1">
        <f>IF(IF(Z846&gt;AB846,VLOOKUP(A846,General!B:AT,11,FALSE),VLOOKUP(A846,General!B:AT,12,FALSE))=AI846,1,0)</f>
        <v>1</v>
      </c>
      <c r="AT846" s="1">
        <f>IF(VLOOKUP(A846,General!B:AT,11,FALSE)=E846,Z846-AB846,AB846-Z846)</f>
        <v>3500</v>
      </c>
    </row>
    <row r="847" spans="1:46" ht="15" customHeight="1" x14ac:dyDescent="0.2">
      <c r="A847" s="1" t="s">
        <v>354</v>
      </c>
      <c r="B847" s="1">
        <v>8</v>
      </c>
      <c r="C847" s="1">
        <v>110805</v>
      </c>
      <c r="D847" s="1">
        <v>150.20202636718801</v>
      </c>
      <c r="E847" s="1" t="s">
        <v>92</v>
      </c>
      <c r="F847" s="1" t="s">
        <v>319</v>
      </c>
      <c r="G847" s="1" t="s">
        <v>324</v>
      </c>
      <c r="H847" s="1" t="s">
        <v>322</v>
      </c>
      <c r="K847" s="1">
        <v>7</v>
      </c>
      <c r="L847" s="1">
        <v>1</v>
      </c>
      <c r="M847" s="1">
        <v>3</v>
      </c>
      <c r="N847" s="1">
        <v>0</v>
      </c>
      <c r="O847" s="1">
        <v>0</v>
      </c>
      <c r="P847" s="1">
        <v>0</v>
      </c>
      <c r="Q847" s="1">
        <v>1</v>
      </c>
      <c r="R847" s="1">
        <v>0</v>
      </c>
      <c r="S847" s="1">
        <v>93.6</v>
      </c>
      <c r="T847" s="1">
        <v>870</v>
      </c>
      <c r="U847" s="1">
        <v>62</v>
      </c>
      <c r="V847" s="1">
        <v>1</v>
      </c>
      <c r="W847" s="1">
        <v>1</v>
      </c>
      <c r="X847" s="1">
        <v>0</v>
      </c>
      <c r="Y847" s="1">
        <v>21000</v>
      </c>
      <c r="Z847" s="1">
        <v>21600</v>
      </c>
      <c r="AA847" s="1">
        <v>52050</v>
      </c>
      <c r="AB847" s="1">
        <v>27550</v>
      </c>
      <c r="AC847" s="1">
        <v>6</v>
      </c>
      <c r="AD847" s="1">
        <v>7</v>
      </c>
      <c r="AE847" s="1">
        <v>4</v>
      </c>
      <c r="AF847" s="1">
        <v>0</v>
      </c>
      <c r="AG847" s="1">
        <v>5</v>
      </c>
      <c r="AH847" s="1">
        <v>1</v>
      </c>
      <c r="AI847" s="30" t="str">
        <f>VLOOKUP(A847,General!B:AT,19,FALSE)</f>
        <v>FaZe Clan</v>
      </c>
      <c r="AJ847" s="1">
        <f>IF(VLOOKUP(A847,General!B:AT,11,FALSE)=E847,1,0)</f>
        <v>0</v>
      </c>
      <c r="AK847" s="1">
        <f t="shared" si="80"/>
        <v>0</v>
      </c>
      <c r="AL847" s="1">
        <f t="shared" si="81"/>
        <v>0</v>
      </c>
      <c r="AM847" s="1">
        <f t="shared" si="82"/>
        <v>-31050</v>
      </c>
      <c r="AN847" s="1">
        <f t="shared" si="83"/>
        <v>-5950</v>
      </c>
      <c r="AO847" s="1">
        <f t="shared" si="78"/>
        <v>1</v>
      </c>
      <c r="AP847" s="1">
        <f t="shared" si="79"/>
        <v>0</v>
      </c>
      <c r="AQ847" s="1">
        <f>IF(IF(Y847&gt;AA847,VLOOKUP(A847,General!B:AT,11,FALSE),VLOOKUP(A847,General!B:AT,12,FALSE))=AI847,1,0)</f>
        <v>1</v>
      </c>
      <c r="AR847" s="1">
        <f>IF(VLOOKUP(A847,General!B:AT,11,FALSE)=E847,Y847-AA847,AA847-Y847)</f>
        <v>31050</v>
      </c>
      <c r="AS847" s="1">
        <f>IF(IF(Z847&gt;AB847,VLOOKUP(A847,General!B:AT,11,FALSE),VLOOKUP(A847,General!B:AT,12,FALSE))=AI847,1,0)</f>
        <v>1</v>
      </c>
      <c r="AT847" s="1">
        <f>IF(VLOOKUP(A847,General!B:AT,11,FALSE)=E847,Z847-AB847,AB847-Z847)</f>
        <v>5950</v>
      </c>
    </row>
    <row r="848" spans="1:46" ht="15" customHeight="1" x14ac:dyDescent="0.2">
      <c r="A848" s="1" t="s">
        <v>354</v>
      </c>
      <c r="B848" s="1">
        <v>9</v>
      </c>
      <c r="C848" s="1">
        <v>130029</v>
      </c>
      <c r="D848" s="1">
        <v>149.396240234375</v>
      </c>
      <c r="E848" s="1" t="s">
        <v>92</v>
      </c>
      <c r="F848" s="1" t="s">
        <v>319</v>
      </c>
      <c r="G848" s="1" t="s">
        <v>324</v>
      </c>
      <c r="H848" s="1" t="s">
        <v>320</v>
      </c>
      <c r="I848" s="1" t="s">
        <v>315</v>
      </c>
      <c r="J848" s="1" t="s">
        <v>102</v>
      </c>
      <c r="K848" s="1">
        <v>7</v>
      </c>
      <c r="L848" s="1">
        <v>3</v>
      </c>
      <c r="M848" s="1">
        <v>2</v>
      </c>
      <c r="N848" s="1">
        <v>0</v>
      </c>
      <c r="O848" s="1">
        <v>0</v>
      </c>
      <c r="P848" s="1">
        <v>0</v>
      </c>
      <c r="Q848" s="1">
        <v>1</v>
      </c>
      <c r="R848" s="1">
        <v>0</v>
      </c>
      <c r="S848" s="1">
        <v>112.5</v>
      </c>
      <c r="T848" s="1">
        <v>1064</v>
      </c>
      <c r="U848" s="1">
        <v>54</v>
      </c>
      <c r="V848" s="1">
        <v>0</v>
      </c>
      <c r="W848" s="1">
        <v>1</v>
      </c>
      <c r="X848" s="1">
        <v>0</v>
      </c>
      <c r="Y848" s="1">
        <v>18000</v>
      </c>
      <c r="Z848" s="1">
        <v>5800</v>
      </c>
      <c r="AA848" s="1">
        <v>53950</v>
      </c>
      <c r="AB848" s="1">
        <v>27650</v>
      </c>
      <c r="AC848" s="1">
        <v>5</v>
      </c>
      <c r="AD848" s="1">
        <v>6</v>
      </c>
      <c r="AE848" s="1">
        <v>6</v>
      </c>
      <c r="AF848" s="1">
        <v>0</v>
      </c>
      <c r="AG848" s="1">
        <v>5</v>
      </c>
      <c r="AH848" s="1">
        <v>0</v>
      </c>
      <c r="AI848" s="30" t="str">
        <f>VLOOKUP(A848,General!B:AT,19,FALSE)</f>
        <v>FaZe Clan</v>
      </c>
      <c r="AJ848" s="1">
        <f>IF(VLOOKUP(A848,General!B:AT,11,FALSE)=E848,1,0)</f>
        <v>0</v>
      </c>
      <c r="AK848" s="1">
        <f t="shared" si="80"/>
        <v>0</v>
      </c>
      <c r="AL848" s="1">
        <f t="shared" si="81"/>
        <v>0</v>
      </c>
      <c r="AM848" s="1">
        <f t="shared" si="82"/>
        <v>-35950</v>
      </c>
      <c r="AN848" s="1">
        <f t="shared" si="83"/>
        <v>-21850</v>
      </c>
      <c r="AO848" s="1">
        <f t="shared" si="78"/>
        <v>1</v>
      </c>
      <c r="AP848" s="1">
        <f t="shared" si="79"/>
        <v>0</v>
      </c>
      <c r="AQ848" s="1">
        <f>IF(IF(Y848&gt;AA848,VLOOKUP(A848,General!B:AT,11,FALSE),VLOOKUP(A848,General!B:AT,12,FALSE))=AI848,1,0)</f>
        <v>1</v>
      </c>
      <c r="AR848" s="1">
        <f>IF(VLOOKUP(A848,General!B:AT,11,FALSE)=E848,Y848-AA848,AA848-Y848)</f>
        <v>35950</v>
      </c>
      <c r="AS848" s="1">
        <f>IF(IF(Z848&gt;AB848,VLOOKUP(A848,General!B:AT,11,FALSE),VLOOKUP(A848,General!B:AT,12,FALSE))=AI848,1,0)</f>
        <v>1</v>
      </c>
      <c r="AT848" s="1">
        <f>IF(VLOOKUP(A848,General!B:AT,11,FALSE)=E848,Z848-AB848,AB848-Z848)</f>
        <v>21850</v>
      </c>
    </row>
    <row r="849" spans="1:46" ht="15" customHeight="1" x14ac:dyDescent="0.2">
      <c r="A849" s="1" t="s">
        <v>354</v>
      </c>
      <c r="B849" s="1">
        <v>10</v>
      </c>
      <c r="C849" s="1">
        <v>149149</v>
      </c>
      <c r="D849" s="1">
        <v>279.61926269531301</v>
      </c>
      <c r="E849" s="1" t="s">
        <v>102</v>
      </c>
      <c r="F849" s="1" t="s">
        <v>315</v>
      </c>
      <c r="G849" s="1" t="s">
        <v>321</v>
      </c>
      <c r="H849" s="1" t="s">
        <v>322</v>
      </c>
      <c r="K849" s="1">
        <v>8</v>
      </c>
      <c r="L849" s="1">
        <v>4</v>
      </c>
      <c r="M849" s="1">
        <v>2</v>
      </c>
      <c r="N849" s="1">
        <v>0</v>
      </c>
      <c r="O849" s="1">
        <v>0</v>
      </c>
      <c r="P849" s="1">
        <v>0</v>
      </c>
      <c r="Q849" s="1">
        <v>3</v>
      </c>
      <c r="R849" s="1">
        <v>0</v>
      </c>
      <c r="S849" s="1">
        <v>121.9</v>
      </c>
      <c r="T849" s="1">
        <v>1111</v>
      </c>
      <c r="U849" s="1">
        <v>108</v>
      </c>
      <c r="V849" s="1">
        <v>0</v>
      </c>
      <c r="W849" s="1">
        <v>1</v>
      </c>
      <c r="X849" s="1">
        <v>1</v>
      </c>
      <c r="Y849" s="1">
        <v>29100</v>
      </c>
      <c r="Z849" s="1">
        <v>28600</v>
      </c>
      <c r="AA849" s="1">
        <v>59300</v>
      </c>
      <c r="AB849" s="1">
        <v>27650</v>
      </c>
      <c r="AC849" s="1">
        <v>11</v>
      </c>
      <c r="AD849" s="1">
        <v>9</v>
      </c>
      <c r="AE849" s="1">
        <v>5</v>
      </c>
      <c r="AF849" s="1">
        <v>0</v>
      </c>
      <c r="AG849" s="1">
        <v>5</v>
      </c>
      <c r="AH849" s="1">
        <v>2</v>
      </c>
      <c r="AI849" s="30" t="str">
        <f>VLOOKUP(A849,General!B:AT,19,FALSE)</f>
        <v>FaZe Clan</v>
      </c>
      <c r="AJ849" s="1">
        <f>IF(VLOOKUP(A849,General!B:AT,11,FALSE)=E849,1,0)</f>
        <v>1</v>
      </c>
      <c r="AK849" s="1">
        <f t="shared" si="80"/>
        <v>0</v>
      </c>
      <c r="AL849" s="1">
        <f t="shared" si="81"/>
        <v>1</v>
      </c>
      <c r="AM849" s="1">
        <f t="shared" si="82"/>
        <v>-30200</v>
      </c>
      <c r="AN849" s="1">
        <f t="shared" si="83"/>
        <v>950</v>
      </c>
      <c r="AO849" s="1">
        <f t="shared" si="78"/>
        <v>0</v>
      </c>
      <c r="AP849" s="1">
        <f t="shared" si="79"/>
        <v>1</v>
      </c>
      <c r="AQ849" s="1">
        <f>IF(IF(Y849&gt;AA849,VLOOKUP(A849,General!B:AT,11,FALSE),VLOOKUP(A849,General!B:AT,12,FALSE))=AI849,1,0)</f>
        <v>1</v>
      </c>
      <c r="AR849" s="1">
        <f>IF(VLOOKUP(A849,General!B:AT,11,FALSE)=E849,Y849-AA849,AA849-Y849)</f>
        <v>-30200</v>
      </c>
      <c r="AS849" s="1">
        <f>IF(IF(Z849&gt;AB849,VLOOKUP(A849,General!B:AT,11,FALSE),VLOOKUP(A849,General!B:AT,12,FALSE))=AI849,1,0)</f>
        <v>0</v>
      </c>
      <c r="AT849" s="1">
        <f>IF(VLOOKUP(A849,General!B:AT,11,FALSE)=E849,Z849-AB849,AB849-Z849)</f>
        <v>950</v>
      </c>
    </row>
    <row r="850" spans="1:46" ht="15" customHeight="1" x14ac:dyDescent="0.2">
      <c r="A850" s="1" t="s">
        <v>354</v>
      </c>
      <c r="B850" s="1">
        <v>11</v>
      </c>
      <c r="C850" s="1">
        <v>184917</v>
      </c>
      <c r="D850" s="1">
        <v>131.94396972656301</v>
      </c>
      <c r="E850" s="1" t="s">
        <v>92</v>
      </c>
      <c r="F850" s="1" t="s">
        <v>319</v>
      </c>
      <c r="G850" s="1" t="s">
        <v>324</v>
      </c>
      <c r="H850" s="1" t="s">
        <v>322</v>
      </c>
      <c r="K850" s="1">
        <v>8</v>
      </c>
      <c r="L850" s="1">
        <v>1</v>
      </c>
      <c r="M850" s="1">
        <v>2</v>
      </c>
      <c r="N850" s="1">
        <v>1</v>
      </c>
      <c r="O850" s="1">
        <v>0</v>
      </c>
      <c r="P850" s="1">
        <v>0</v>
      </c>
      <c r="Q850" s="1">
        <v>0</v>
      </c>
      <c r="R850" s="1">
        <v>0</v>
      </c>
      <c r="S850" s="1">
        <v>151.9</v>
      </c>
      <c r="T850" s="1">
        <v>1467</v>
      </c>
      <c r="U850" s="1">
        <v>47</v>
      </c>
      <c r="V850" s="1">
        <v>0</v>
      </c>
      <c r="W850" s="1">
        <v>1</v>
      </c>
      <c r="X850" s="1">
        <v>0</v>
      </c>
      <c r="Y850" s="1">
        <v>20300</v>
      </c>
      <c r="Z850" s="1">
        <v>27650</v>
      </c>
      <c r="AA850" s="1">
        <v>57200</v>
      </c>
      <c r="AB850" s="1">
        <v>27450</v>
      </c>
      <c r="AC850" s="1">
        <v>10</v>
      </c>
      <c r="AD850" s="1">
        <v>7</v>
      </c>
      <c r="AE850" s="1">
        <v>4</v>
      </c>
      <c r="AF850" s="1">
        <v>0</v>
      </c>
      <c r="AG850" s="1">
        <v>5</v>
      </c>
      <c r="AH850" s="1">
        <v>2</v>
      </c>
      <c r="AI850" s="30" t="str">
        <f>VLOOKUP(A850,General!B:AT,19,FALSE)</f>
        <v>FaZe Clan</v>
      </c>
      <c r="AJ850" s="1">
        <f>IF(VLOOKUP(A850,General!B:AT,11,FALSE)=E850,1,0)</f>
        <v>0</v>
      </c>
      <c r="AK850" s="1">
        <f t="shared" si="80"/>
        <v>0</v>
      </c>
      <c r="AL850" s="1">
        <f t="shared" si="81"/>
        <v>1</v>
      </c>
      <c r="AM850" s="1">
        <f t="shared" si="82"/>
        <v>-36900</v>
      </c>
      <c r="AN850" s="1">
        <f t="shared" si="83"/>
        <v>200</v>
      </c>
      <c r="AO850" s="1">
        <f t="shared" si="78"/>
        <v>1</v>
      </c>
      <c r="AP850" s="1">
        <f t="shared" si="79"/>
        <v>0</v>
      </c>
      <c r="AQ850" s="1">
        <f>IF(IF(Y850&gt;AA850,VLOOKUP(A850,General!B:AT,11,FALSE),VLOOKUP(A850,General!B:AT,12,FALSE))=AI850,1,0)</f>
        <v>1</v>
      </c>
      <c r="AR850" s="1">
        <f>IF(VLOOKUP(A850,General!B:AT,11,FALSE)=E850,Y850-AA850,AA850-Y850)</f>
        <v>36900</v>
      </c>
      <c r="AS850" s="1">
        <f>IF(IF(Z850&gt;AB850,VLOOKUP(A850,General!B:AT,11,FALSE),VLOOKUP(A850,General!B:AT,12,FALSE))=AI850,1,0)</f>
        <v>0</v>
      </c>
      <c r="AT850" s="1">
        <f>IF(VLOOKUP(A850,General!B:AT,11,FALSE)=E850,Z850-AB850,AB850-Z850)</f>
        <v>-200</v>
      </c>
    </row>
    <row r="851" spans="1:46" ht="15" customHeight="1" x14ac:dyDescent="0.2">
      <c r="A851" s="1" t="s">
        <v>354</v>
      </c>
      <c r="B851" s="1">
        <v>12</v>
      </c>
      <c r="C851" s="1">
        <v>201807</v>
      </c>
      <c r="D851" s="1">
        <v>88.0357666015625</v>
      </c>
      <c r="E851" s="1" t="s">
        <v>102</v>
      </c>
      <c r="F851" s="1" t="s">
        <v>315</v>
      </c>
      <c r="G851" s="1" t="s">
        <v>316</v>
      </c>
      <c r="H851" s="1" t="s">
        <v>323</v>
      </c>
      <c r="I851" s="1" t="s">
        <v>315</v>
      </c>
      <c r="J851" s="1" t="s">
        <v>102</v>
      </c>
      <c r="K851" s="1">
        <v>6</v>
      </c>
      <c r="L851" s="1">
        <v>4</v>
      </c>
      <c r="M851" s="1">
        <v>1</v>
      </c>
      <c r="N851" s="1">
        <v>0</v>
      </c>
      <c r="O851" s="1">
        <v>0</v>
      </c>
      <c r="P851" s="1">
        <v>0</v>
      </c>
      <c r="Q851" s="1">
        <v>1</v>
      </c>
      <c r="R851" s="1">
        <v>0</v>
      </c>
      <c r="S851" s="1">
        <v>88</v>
      </c>
      <c r="T851" s="1">
        <v>807</v>
      </c>
      <c r="U851" s="1">
        <v>73</v>
      </c>
      <c r="V851" s="1">
        <v>0</v>
      </c>
      <c r="W851" s="1">
        <v>0</v>
      </c>
      <c r="X851" s="1">
        <v>0</v>
      </c>
      <c r="Y851" s="1">
        <v>12950</v>
      </c>
      <c r="Z851" s="1">
        <v>12700</v>
      </c>
      <c r="AA851" s="1">
        <v>48600</v>
      </c>
      <c r="AB851" s="1">
        <v>27650</v>
      </c>
      <c r="AC851" s="1">
        <v>1</v>
      </c>
      <c r="AD851" s="1">
        <v>4</v>
      </c>
      <c r="AE851" s="1">
        <v>3</v>
      </c>
      <c r="AF851" s="1">
        <v>0</v>
      </c>
      <c r="AG851" s="1">
        <v>3</v>
      </c>
      <c r="AH851" s="1">
        <v>0</v>
      </c>
      <c r="AI851" s="30" t="str">
        <f>VLOOKUP(A851,General!B:AT,19,FALSE)</f>
        <v>FaZe Clan</v>
      </c>
      <c r="AJ851" s="1">
        <f>IF(VLOOKUP(A851,General!B:AT,11,FALSE)=E851,1,0)</f>
        <v>1</v>
      </c>
      <c r="AK851" s="1">
        <f t="shared" si="80"/>
        <v>0</v>
      </c>
      <c r="AL851" s="1">
        <f t="shared" si="81"/>
        <v>0</v>
      </c>
      <c r="AM851" s="1">
        <f t="shared" si="82"/>
        <v>-35650</v>
      </c>
      <c r="AN851" s="1">
        <f t="shared" si="83"/>
        <v>-14950</v>
      </c>
      <c r="AO851" s="1">
        <f t="shared" si="78"/>
        <v>0</v>
      </c>
      <c r="AP851" s="1">
        <f t="shared" si="79"/>
        <v>1</v>
      </c>
      <c r="AQ851" s="1">
        <f>IF(IF(Y851&gt;AA851,VLOOKUP(A851,General!B:AT,11,FALSE),VLOOKUP(A851,General!B:AT,12,FALSE))=AI851,1,0)</f>
        <v>1</v>
      </c>
      <c r="AR851" s="1">
        <f>IF(VLOOKUP(A851,General!B:AT,11,FALSE)=E851,Y851-AA851,AA851-Y851)</f>
        <v>-35650</v>
      </c>
      <c r="AS851" s="1">
        <f>IF(IF(Z851&gt;AB851,VLOOKUP(A851,General!B:AT,11,FALSE),VLOOKUP(A851,General!B:AT,12,FALSE))=AI851,1,0)</f>
        <v>1</v>
      </c>
      <c r="AT851" s="1">
        <f>IF(VLOOKUP(A851,General!B:AT,11,FALSE)=E851,Z851-AB851,AB851-Z851)</f>
        <v>-14950</v>
      </c>
    </row>
    <row r="852" spans="1:46" ht="15" customHeight="1" x14ac:dyDescent="0.2">
      <c r="A852" s="1" t="s">
        <v>354</v>
      </c>
      <c r="B852" s="1">
        <v>13</v>
      </c>
      <c r="C852" s="1">
        <v>213080</v>
      </c>
      <c r="D852" s="1">
        <v>138.35852050781301</v>
      </c>
      <c r="E852" s="1" t="s">
        <v>102</v>
      </c>
      <c r="F852" s="1" t="s">
        <v>315</v>
      </c>
      <c r="G852" s="1" t="s">
        <v>316</v>
      </c>
      <c r="H852" s="1" t="s">
        <v>322</v>
      </c>
      <c r="K852" s="1">
        <v>6</v>
      </c>
      <c r="L852" s="1">
        <v>4</v>
      </c>
      <c r="M852" s="1">
        <v>1</v>
      </c>
      <c r="N852" s="1">
        <v>0</v>
      </c>
      <c r="O852" s="1">
        <v>0</v>
      </c>
      <c r="P852" s="1">
        <v>0</v>
      </c>
      <c r="Q852" s="1">
        <v>1</v>
      </c>
      <c r="R852" s="1">
        <v>0</v>
      </c>
      <c r="S852" s="1">
        <v>82.9</v>
      </c>
      <c r="T852" s="1">
        <v>808</v>
      </c>
      <c r="U852" s="1">
        <v>21</v>
      </c>
      <c r="V852" s="1">
        <v>0</v>
      </c>
      <c r="W852" s="1">
        <v>0</v>
      </c>
      <c r="X852" s="1">
        <v>0</v>
      </c>
      <c r="Y852" s="1">
        <v>17600</v>
      </c>
      <c r="Z852" s="1">
        <v>30900</v>
      </c>
      <c r="AA852" s="1">
        <v>38500</v>
      </c>
      <c r="AB852" s="1">
        <v>27250</v>
      </c>
      <c r="AC852" s="1">
        <v>12</v>
      </c>
      <c r="AD852" s="1">
        <v>8</v>
      </c>
      <c r="AE852" s="1">
        <v>4</v>
      </c>
      <c r="AF852" s="1">
        <v>0</v>
      </c>
      <c r="AG852" s="1">
        <v>3</v>
      </c>
      <c r="AH852" s="1">
        <v>2</v>
      </c>
      <c r="AI852" s="30" t="str">
        <f>VLOOKUP(A852,General!B:AT,19,FALSE)</f>
        <v>FaZe Clan</v>
      </c>
      <c r="AJ852" s="1">
        <f>IF(VLOOKUP(A852,General!B:AT,11,FALSE)=E852,1,0)</f>
        <v>1</v>
      </c>
      <c r="AK852" s="1">
        <f t="shared" si="80"/>
        <v>0</v>
      </c>
      <c r="AL852" s="1">
        <f t="shared" si="81"/>
        <v>1</v>
      </c>
      <c r="AM852" s="1">
        <f t="shared" si="82"/>
        <v>-20900</v>
      </c>
      <c r="AN852" s="1">
        <f t="shared" si="83"/>
        <v>3650</v>
      </c>
      <c r="AO852" s="1">
        <f t="shared" si="78"/>
        <v>0</v>
      </c>
      <c r="AP852" s="1">
        <f t="shared" si="79"/>
        <v>1</v>
      </c>
      <c r="AQ852" s="1">
        <f>IF(IF(Y852&gt;AA852,VLOOKUP(A852,General!B:AT,11,FALSE),VLOOKUP(A852,General!B:AT,12,FALSE))=AI852,1,0)</f>
        <v>1</v>
      </c>
      <c r="AR852" s="1">
        <f>IF(VLOOKUP(A852,General!B:AT,11,FALSE)=E852,Y852-AA852,AA852-Y852)</f>
        <v>-20900</v>
      </c>
      <c r="AS852" s="1">
        <f>IF(IF(Z852&gt;AB852,VLOOKUP(A852,General!B:AT,11,FALSE),VLOOKUP(A852,General!B:AT,12,FALSE))=AI852,1,0)</f>
        <v>0</v>
      </c>
      <c r="AT852" s="1">
        <f>IF(VLOOKUP(A852,General!B:AT,11,FALSE)=E852,Z852-AB852,AB852-Z852)</f>
        <v>3650</v>
      </c>
    </row>
    <row r="853" spans="1:46" ht="15" customHeight="1" x14ac:dyDescent="0.2">
      <c r="A853" s="1" t="s">
        <v>354</v>
      </c>
      <c r="B853" s="1">
        <v>14</v>
      </c>
      <c r="C853" s="1">
        <v>230785</v>
      </c>
      <c r="D853" s="1">
        <v>74.7137451171875</v>
      </c>
      <c r="E853" s="1" t="s">
        <v>92</v>
      </c>
      <c r="F853" s="1" t="s">
        <v>319</v>
      </c>
      <c r="G853" s="1" t="s">
        <v>324</v>
      </c>
      <c r="H853" s="1" t="s">
        <v>322</v>
      </c>
      <c r="K853" s="1">
        <v>7</v>
      </c>
      <c r="L853" s="1">
        <v>3</v>
      </c>
      <c r="M853" s="1">
        <v>2</v>
      </c>
      <c r="N853" s="1">
        <v>0</v>
      </c>
      <c r="O853" s="1">
        <v>0</v>
      </c>
      <c r="P853" s="1">
        <v>0</v>
      </c>
      <c r="Q853" s="1">
        <v>2</v>
      </c>
      <c r="R853" s="1">
        <v>0</v>
      </c>
      <c r="S853" s="1">
        <v>104.7</v>
      </c>
      <c r="T853" s="1">
        <v>967</v>
      </c>
      <c r="U853" s="1">
        <v>80</v>
      </c>
      <c r="V853" s="1">
        <v>0</v>
      </c>
      <c r="W853" s="1">
        <v>1</v>
      </c>
      <c r="X853" s="1">
        <v>0</v>
      </c>
      <c r="Y853" s="1">
        <v>24250</v>
      </c>
      <c r="Z853" s="1">
        <v>32450</v>
      </c>
      <c r="AA853" s="1">
        <v>21850</v>
      </c>
      <c r="AB853" s="1">
        <v>20500</v>
      </c>
      <c r="AC853" s="1">
        <v>5</v>
      </c>
      <c r="AD853" s="1">
        <v>3</v>
      </c>
      <c r="AE853" s="1">
        <v>2</v>
      </c>
      <c r="AF853" s="1">
        <v>0</v>
      </c>
      <c r="AG853" s="1">
        <v>2</v>
      </c>
      <c r="AH853" s="1">
        <v>4</v>
      </c>
      <c r="AI853" s="30" t="str">
        <f>VLOOKUP(A853,General!B:AT,19,FALSE)</f>
        <v>FaZe Clan</v>
      </c>
      <c r="AJ853" s="1">
        <f>IF(VLOOKUP(A853,General!B:AT,11,FALSE)=E853,1,0)</f>
        <v>0</v>
      </c>
      <c r="AK853" s="1">
        <f t="shared" si="80"/>
        <v>1</v>
      </c>
      <c r="AL853" s="1">
        <f t="shared" si="81"/>
        <v>1</v>
      </c>
      <c r="AM853" s="1">
        <f t="shared" si="82"/>
        <v>2400</v>
      </c>
      <c r="AN853" s="1">
        <f t="shared" si="83"/>
        <v>11950</v>
      </c>
      <c r="AO853" s="1">
        <f t="shared" si="78"/>
        <v>1</v>
      </c>
      <c r="AP853" s="1">
        <f t="shared" si="79"/>
        <v>0</v>
      </c>
      <c r="AQ853" s="1">
        <f>IF(IF(Y853&gt;AA853,VLOOKUP(A853,General!B:AT,11,FALSE),VLOOKUP(A853,General!B:AT,12,FALSE))=AI853,1,0)</f>
        <v>0</v>
      </c>
      <c r="AR853" s="1">
        <f>IF(VLOOKUP(A853,General!B:AT,11,FALSE)=E853,Y853-AA853,AA853-Y853)</f>
        <v>-2400</v>
      </c>
      <c r="AS853" s="1">
        <f>IF(IF(Z853&gt;AB853,VLOOKUP(A853,General!B:AT,11,FALSE),VLOOKUP(A853,General!B:AT,12,FALSE))=AI853,1,0)</f>
        <v>0</v>
      </c>
      <c r="AT853" s="1">
        <f>IF(VLOOKUP(A853,General!B:AT,11,FALSE)=E853,Z853-AB853,AB853-Z853)</f>
        <v>-11950</v>
      </c>
    </row>
    <row r="854" spans="1:46" ht="15" customHeight="1" x14ac:dyDescent="0.2">
      <c r="A854" s="1" t="s">
        <v>354</v>
      </c>
      <c r="B854" s="1">
        <v>15</v>
      </c>
      <c r="C854" s="1">
        <v>240355</v>
      </c>
      <c r="D854" s="1">
        <v>172.81726074218801</v>
      </c>
      <c r="E854" s="1" t="s">
        <v>92</v>
      </c>
      <c r="F854" s="1" t="s">
        <v>319</v>
      </c>
      <c r="G854" s="1" t="s">
        <v>324</v>
      </c>
      <c r="H854" s="1" t="s">
        <v>322</v>
      </c>
      <c r="K854" s="1">
        <v>5</v>
      </c>
      <c r="L854" s="1">
        <v>1</v>
      </c>
      <c r="M854" s="1">
        <v>0</v>
      </c>
      <c r="N854" s="1">
        <v>0</v>
      </c>
      <c r="O854" s="1">
        <v>1</v>
      </c>
      <c r="P854" s="1">
        <v>0</v>
      </c>
      <c r="Q854" s="1">
        <v>0</v>
      </c>
      <c r="R854" s="1">
        <v>0</v>
      </c>
      <c r="S854" s="1">
        <v>95.9</v>
      </c>
      <c r="T854" s="1">
        <v>904</v>
      </c>
      <c r="U854" s="1">
        <v>55</v>
      </c>
      <c r="V854" s="1">
        <v>0</v>
      </c>
      <c r="W854" s="1">
        <v>0</v>
      </c>
      <c r="X854" s="1">
        <v>0</v>
      </c>
      <c r="Y854" s="1">
        <v>17200</v>
      </c>
      <c r="Z854" s="1">
        <v>17150</v>
      </c>
      <c r="AA854" s="1">
        <v>21800</v>
      </c>
      <c r="AB854" s="1">
        <v>27750</v>
      </c>
      <c r="AC854" s="1">
        <v>3</v>
      </c>
      <c r="AD854" s="1">
        <v>1</v>
      </c>
      <c r="AE854" s="1">
        <v>4</v>
      </c>
      <c r="AF854" s="1">
        <v>1</v>
      </c>
      <c r="AG854" s="1">
        <v>0</v>
      </c>
      <c r="AH854" s="1">
        <v>0</v>
      </c>
      <c r="AI854" s="30" t="str">
        <f>VLOOKUP(A854,General!B:AT,19,FALSE)</f>
        <v>FaZe Clan</v>
      </c>
      <c r="AJ854" s="1">
        <f>IF(VLOOKUP(A854,General!B:AT,11,FALSE)=E854,1,0)</f>
        <v>0</v>
      </c>
      <c r="AK854" s="1">
        <f t="shared" si="80"/>
        <v>0</v>
      </c>
      <c r="AL854" s="1">
        <f t="shared" si="81"/>
        <v>0</v>
      </c>
      <c r="AM854" s="1">
        <f t="shared" si="82"/>
        <v>-4600</v>
      </c>
      <c r="AN854" s="1">
        <f t="shared" si="83"/>
        <v>-10600</v>
      </c>
      <c r="AO854" s="1">
        <f t="shared" si="78"/>
        <v>1</v>
      </c>
      <c r="AP854" s="1">
        <f t="shared" si="79"/>
        <v>0</v>
      </c>
      <c r="AQ854" s="1">
        <f>IF(IF(Y854&gt;AA854,VLOOKUP(A854,General!B:AT,11,FALSE),VLOOKUP(A854,General!B:AT,12,FALSE))=AI854,1,0)</f>
        <v>1</v>
      </c>
      <c r="AR854" s="1">
        <f>IF(VLOOKUP(A854,General!B:AT,11,FALSE)=E854,Y854-AA854,AA854-Y854)</f>
        <v>4600</v>
      </c>
      <c r="AS854" s="1">
        <f>IF(IF(Z854&gt;AB854,VLOOKUP(A854,General!B:AT,11,FALSE),VLOOKUP(A854,General!B:AT,12,FALSE))=AI854,1,0)</f>
        <v>1</v>
      </c>
      <c r="AT854" s="1">
        <f>IF(VLOOKUP(A854,General!B:AT,11,FALSE)=E854,Z854-AB854,AB854-Z854)</f>
        <v>10600</v>
      </c>
    </row>
    <row r="855" spans="1:46" x14ac:dyDescent="0.2">
      <c r="A855" s="1" t="s">
        <v>354</v>
      </c>
      <c r="B855" s="1">
        <v>16</v>
      </c>
      <c r="C855" s="1">
        <v>262466</v>
      </c>
      <c r="D855" s="1">
        <v>69.316162109375</v>
      </c>
      <c r="E855" s="1" t="s">
        <v>92</v>
      </c>
      <c r="F855" s="1" t="s">
        <v>315</v>
      </c>
      <c r="G855" s="1" t="s">
        <v>316</v>
      </c>
      <c r="H855" s="1" t="s">
        <v>317</v>
      </c>
      <c r="K855" s="1">
        <v>6</v>
      </c>
      <c r="L855" s="1">
        <v>4</v>
      </c>
      <c r="M855" s="1">
        <v>1</v>
      </c>
      <c r="N855" s="1">
        <v>0</v>
      </c>
      <c r="O855" s="1">
        <v>0</v>
      </c>
      <c r="P855" s="1">
        <v>0</v>
      </c>
      <c r="Q855" s="1">
        <v>1</v>
      </c>
      <c r="R855" s="1">
        <v>0</v>
      </c>
      <c r="S855" s="1">
        <v>92</v>
      </c>
      <c r="T855" s="1">
        <v>852</v>
      </c>
      <c r="U855" s="1">
        <v>68</v>
      </c>
      <c r="V855" s="1">
        <v>0</v>
      </c>
      <c r="W855" s="1">
        <v>0</v>
      </c>
      <c r="X855" s="1">
        <v>0</v>
      </c>
      <c r="Y855" s="1">
        <v>4000</v>
      </c>
      <c r="Z855" s="1">
        <v>4350</v>
      </c>
      <c r="AA855" s="1">
        <v>4000</v>
      </c>
      <c r="AB855" s="1">
        <v>4300</v>
      </c>
      <c r="AC855" s="1">
        <v>0</v>
      </c>
      <c r="AD855" s="1">
        <v>0</v>
      </c>
      <c r="AE855" s="1">
        <v>0</v>
      </c>
      <c r="AF855" s="1">
        <v>3</v>
      </c>
      <c r="AG855" s="1">
        <v>0</v>
      </c>
      <c r="AH855" s="1">
        <v>0</v>
      </c>
      <c r="AI855" s="30" t="str">
        <f>VLOOKUP(A855,General!B:AT,19,FALSE)</f>
        <v>FaZe Clan</v>
      </c>
      <c r="AJ855" s="1">
        <f>IF(VLOOKUP(A855,General!B:AT,11,FALSE)=E855,1,0)</f>
        <v>0</v>
      </c>
      <c r="AK855" s="1">
        <f t="shared" si="80"/>
        <v>0</v>
      </c>
      <c r="AL855" s="1">
        <f t="shared" si="81"/>
        <v>1</v>
      </c>
      <c r="AM855" s="1">
        <f t="shared" si="82"/>
        <v>0</v>
      </c>
      <c r="AN855" s="1">
        <f t="shared" si="83"/>
        <v>50</v>
      </c>
      <c r="AO855" s="1">
        <f t="shared" si="78"/>
        <v>1</v>
      </c>
      <c r="AP855" s="1">
        <f t="shared" si="79"/>
        <v>1</v>
      </c>
      <c r="AQ855" s="1">
        <f>IF(IF(Y855&gt;AA855,VLOOKUP(A855,General!B:AT,11,FALSE),VLOOKUP(A855,General!B:AT,12,FALSE))=AI855,1,0)</f>
        <v>1</v>
      </c>
      <c r="AR855" s="1">
        <f>IF(VLOOKUP(A855,General!B:AT,11,FALSE)=E855,Y855-AA855,AA855-Y855)</f>
        <v>0</v>
      </c>
      <c r="AS855" s="1">
        <f>IF(IF(Z855&gt;AB855,VLOOKUP(A855,General!B:AT,11,FALSE),VLOOKUP(A855,General!B:AT,12,FALSE))=AI855,1,0)</f>
        <v>0</v>
      </c>
      <c r="AT855" s="1">
        <f>IF(VLOOKUP(A855,General!B:AT,11,FALSE)=E855,Z855-AB855,AB855-Z855)</f>
        <v>-50</v>
      </c>
    </row>
    <row r="856" spans="1:46" ht="15" customHeight="1" x14ac:dyDescent="0.2">
      <c r="A856" s="1" t="s">
        <v>354</v>
      </c>
      <c r="B856" s="1">
        <v>17</v>
      </c>
      <c r="C856" s="1">
        <v>271344</v>
      </c>
      <c r="D856" s="1">
        <v>112.152587890625</v>
      </c>
      <c r="E856" s="1" t="s">
        <v>92</v>
      </c>
      <c r="F856" s="1" t="s">
        <v>315</v>
      </c>
      <c r="G856" s="1" t="s">
        <v>316</v>
      </c>
      <c r="H856" s="1" t="s">
        <v>320</v>
      </c>
      <c r="I856" s="1" t="s">
        <v>315</v>
      </c>
      <c r="J856" s="1" t="s">
        <v>92</v>
      </c>
      <c r="K856" s="1">
        <v>7</v>
      </c>
      <c r="L856" s="1">
        <v>4</v>
      </c>
      <c r="M856" s="1">
        <v>0</v>
      </c>
      <c r="N856" s="1">
        <v>1</v>
      </c>
      <c r="O856" s="1">
        <v>0</v>
      </c>
      <c r="P856" s="1">
        <v>0</v>
      </c>
      <c r="Q856" s="1">
        <v>0</v>
      </c>
      <c r="R856" s="1">
        <v>0</v>
      </c>
      <c r="S856" s="1">
        <v>113.4</v>
      </c>
      <c r="T856" s="1">
        <v>987</v>
      </c>
      <c r="U856" s="1">
        <v>147</v>
      </c>
      <c r="V856" s="1">
        <v>0</v>
      </c>
      <c r="W856" s="1">
        <v>0</v>
      </c>
      <c r="X856" s="1">
        <v>0</v>
      </c>
      <c r="Y856" s="1">
        <v>18450</v>
      </c>
      <c r="Z856" s="1">
        <v>7700</v>
      </c>
      <c r="AA856" s="1">
        <v>7750</v>
      </c>
      <c r="AB856" s="1">
        <v>21450</v>
      </c>
      <c r="AC856" s="1">
        <v>3</v>
      </c>
      <c r="AD856" s="1">
        <v>4</v>
      </c>
      <c r="AE856" s="1">
        <v>2</v>
      </c>
      <c r="AF856" s="1">
        <v>1</v>
      </c>
      <c r="AG856" s="1">
        <v>0</v>
      </c>
      <c r="AH856" s="1">
        <v>0</v>
      </c>
      <c r="AI856" s="30" t="str">
        <f>VLOOKUP(A856,General!B:AT,19,FALSE)</f>
        <v>FaZe Clan</v>
      </c>
      <c r="AJ856" s="1">
        <f>IF(VLOOKUP(A856,General!B:AT,11,FALSE)=E856,1,0)</f>
        <v>0</v>
      </c>
      <c r="AK856" s="1">
        <f t="shared" si="80"/>
        <v>1</v>
      </c>
      <c r="AL856" s="1">
        <f t="shared" si="81"/>
        <v>0</v>
      </c>
      <c r="AM856" s="1">
        <f t="shared" si="82"/>
        <v>10700</v>
      </c>
      <c r="AN856" s="1">
        <f t="shared" si="83"/>
        <v>-13750</v>
      </c>
      <c r="AO856" s="1">
        <f t="shared" si="78"/>
        <v>1</v>
      </c>
      <c r="AP856" s="1">
        <f t="shared" si="79"/>
        <v>1</v>
      </c>
      <c r="AQ856" s="1">
        <f>IF(IF(Y856&gt;AA856,VLOOKUP(A856,General!B:AT,11,FALSE),VLOOKUP(A856,General!B:AT,12,FALSE))=AI856,1,0)</f>
        <v>0</v>
      </c>
      <c r="AR856" s="1">
        <f>IF(VLOOKUP(A856,General!B:AT,11,FALSE)=E856,Y856-AA856,AA856-Y856)</f>
        <v>-10700</v>
      </c>
      <c r="AS856" s="1">
        <f>IF(IF(Z856&gt;AB856,VLOOKUP(A856,General!B:AT,11,FALSE),VLOOKUP(A856,General!B:AT,12,FALSE))=AI856,1,0)</f>
        <v>1</v>
      </c>
      <c r="AT856" s="1">
        <f>IF(VLOOKUP(A856,General!B:AT,11,FALSE)=E856,Z856-AB856,AB856-Z856)</f>
        <v>13750</v>
      </c>
    </row>
    <row r="857" spans="1:46" ht="15" customHeight="1" x14ac:dyDescent="0.2">
      <c r="A857" s="1" t="s">
        <v>354</v>
      </c>
      <c r="B857" s="1">
        <v>18</v>
      </c>
      <c r="C857" s="1">
        <v>285700</v>
      </c>
      <c r="D857" s="1">
        <v>62.393310546875</v>
      </c>
      <c r="E857" s="1" t="s">
        <v>92</v>
      </c>
      <c r="F857" s="1" t="s">
        <v>315</v>
      </c>
      <c r="G857" s="1" t="s">
        <v>316</v>
      </c>
      <c r="H857" s="1" t="s">
        <v>320</v>
      </c>
      <c r="I857" s="1" t="s">
        <v>315</v>
      </c>
      <c r="J857" s="1" t="s">
        <v>92</v>
      </c>
      <c r="K857" s="1">
        <v>7</v>
      </c>
      <c r="L857" s="1">
        <v>4</v>
      </c>
      <c r="M857" s="1">
        <v>0</v>
      </c>
      <c r="N857" s="1">
        <v>1</v>
      </c>
      <c r="O857" s="1">
        <v>0</v>
      </c>
      <c r="P857" s="1">
        <v>0</v>
      </c>
      <c r="Q857" s="1">
        <v>3</v>
      </c>
      <c r="R857" s="1">
        <v>0</v>
      </c>
      <c r="S857" s="1">
        <v>103.6</v>
      </c>
      <c r="T857" s="1">
        <v>911</v>
      </c>
      <c r="U857" s="1">
        <v>125</v>
      </c>
      <c r="V857" s="1">
        <v>0</v>
      </c>
      <c r="W857" s="1">
        <v>0</v>
      </c>
      <c r="X857" s="1">
        <v>0</v>
      </c>
      <c r="Y857" s="1">
        <v>18000</v>
      </c>
      <c r="Z857" s="1">
        <v>9600</v>
      </c>
      <c r="AA857" s="1">
        <v>9950</v>
      </c>
      <c r="AB857" s="1">
        <v>27450</v>
      </c>
      <c r="AC857" s="1">
        <v>3</v>
      </c>
      <c r="AD857" s="1">
        <v>2</v>
      </c>
      <c r="AE857" s="1">
        <v>4</v>
      </c>
      <c r="AF857" s="1">
        <v>0</v>
      </c>
      <c r="AG857" s="1">
        <v>0</v>
      </c>
      <c r="AH857" s="1">
        <v>1</v>
      </c>
      <c r="AI857" s="30" t="str">
        <f>VLOOKUP(A857,General!B:AT,19,FALSE)</f>
        <v>FaZe Clan</v>
      </c>
      <c r="AJ857" s="1">
        <f>IF(VLOOKUP(A857,General!B:AT,11,FALSE)=E857,1,0)</f>
        <v>0</v>
      </c>
      <c r="AK857" s="1">
        <f t="shared" si="80"/>
        <v>1</v>
      </c>
      <c r="AL857" s="1">
        <f t="shared" si="81"/>
        <v>0</v>
      </c>
      <c r="AM857" s="1">
        <f t="shared" si="82"/>
        <v>8050</v>
      </c>
      <c r="AN857" s="1">
        <f t="shared" si="83"/>
        <v>-17850</v>
      </c>
      <c r="AO857" s="1">
        <f t="shared" si="78"/>
        <v>1</v>
      </c>
      <c r="AP857" s="1">
        <f t="shared" si="79"/>
        <v>1</v>
      </c>
      <c r="AQ857" s="1">
        <f>IF(IF(Y857&gt;AA857,VLOOKUP(A857,General!B:AT,11,FALSE),VLOOKUP(A857,General!B:AT,12,FALSE))=AI857,1,0)</f>
        <v>0</v>
      </c>
      <c r="AR857" s="1">
        <f>IF(VLOOKUP(A857,General!B:AT,11,FALSE)=E857,Y857-AA857,AA857-Y857)</f>
        <v>-8050</v>
      </c>
      <c r="AS857" s="1">
        <f>IF(IF(Z857&gt;AB857,VLOOKUP(A857,General!B:AT,11,FALSE),VLOOKUP(A857,General!B:AT,12,FALSE))=AI857,1,0)</f>
        <v>1</v>
      </c>
      <c r="AT857" s="1">
        <f>IF(VLOOKUP(A857,General!B:AT,11,FALSE)=E857,Z857-AB857,AB857-Z857)</f>
        <v>17850</v>
      </c>
    </row>
    <row r="858" spans="1:46" ht="15" customHeight="1" x14ac:dyDescent="0.2">
      <c r="A858" s="1" t="s">
        <v>354</v>
      </c>
      <c r="B858" s="1">
        <v>19</v>
      </c>
      <c r="C858" s="1">
        <v>293697</v>
      </c>
      <c r="D858" s="1">
        <v>101.936279296875</v>
      </c>
      <c r="E858" s="1" t="s">
        <v>92</v>
      </c>
      <c r="F858" s="1" t="s">
        <v>315</v>
      </c>
      <c r="G858" s="1" t="s">
        <v>316</v>
      </c>
      <c r="H858" s="1" t="s">
        <v>323</v>
      </c>
      <c r="I858" s="1" t="s">
        <v>315</v>
      </c>
      <c r="J858" s="1" t="s">
        <v>92</v>
      </c>
      <c r="K858" s="1">
        <v>7</v>
      </c>
      <c r="L858" s="1">
        <v>1</v>
      </c>
      <c r="M858" s="1">
        <v>3</v>
      </c>
      <c r="N858" s="1">
        <v>0</v>
      </c>
      <c r="O858" s="1">
        <v>0</v>
      </c>
      <c r="P858" s="1">
        <v>0</v>
      </c>
      <c r="Q858" s="1">
        <v>1</v>
      </c>
      <c r="R858" s="1">
        <v>0</v>
      </c>
      <c r="S858" s="1">
        <v>121</v>
      </c>
      <c r="T858" s="1">
        <v>1083</v>
      </c>
      <c r="U858" s="1">
        <v>127</v>
      </c>
      <c r="V858" s="1">
        <v>0</v>
      </c>
      <c r="W858" s="1">
        <v>0</v>
      </c>
      <c r="X858" s="1">
        <v>0</v>
      </c>
      <c r="Y858" s="1">
        <v>21450</v>
      </c>
      <c r="Z858" s="1">
        <v>12600</v>
      </c>
      <c r="AA858" s="1">
        <v>12950</v>
      </c>
      <c r="AB858" s="1">
        <v>27500</v>
      </c>
      <c r="AC858" s="1">
        <v>8</v>
      </c>
      <c r="AD858" s="1">
        <v>3</v>
      </c>
      <c r="AE858" s="1">
        <v>6</v>
      </c>
      <c r="AF858" s="1">
        <v>0</v>
      </c>
      <c r="AG858" s="1">
        <v>2</v>
      </c>
      <c r="AH858" s="1">
        <v>3</v>
      </c>
      <c r="AI858" s="30" t="str">
        <f>VLOOKUP(A858,General!B:AT,19,FALSE)</f>
        <v>FaZe Clan</v>
      </c>
      <c r="AJ858" s="1">
        <f>IF(VLOOKUP(A858,General!B:AT,11,FALSE)=E858,1,0)</f>
        <v>0</v>
      </c>
      <c r="AK858" s="1">
        <f t="shared" si="80"/>
        <v>1</v>
      </c>
      <c r="AL858" s="1">
        <f t="shared" si="81"/>
        <v>0</v>
      </c>
      <c r="AM858" s="1">
        <f t="shared" si="82"/>
        <v>8500</v>
      </c>
      <c r="AN858" s="1">
        <f t="shared" si="83"/>
        <v>-14900</v>
      </c>
      <c r="AO858" s="1">
        <f t="shared" si="78"/>
        <v>1</v>
      </c>
      <c r="AP858" s="1">
        <f t="shared" si="79"/>
        <v>1</v>
      </c>
      <c r="AQ858" s="1">
        <f>IF(IF(Y858&gt;AA858,VLOOKUP(A858,General!B:AT,11,FALSE),VLOOKUP(A858,General!B:AT,12,FALSE))=AI858,1,0)</f>
        <v>0</v>
      </c>
      <c r="AR858" s="1">
        <f>IF(VLOOKUP(A858,General!B:AT,11,FALSE)=E858,Y858-AA858,AA858-Y858)</f>
        <v>-8500</v>
      </c>
      <c r="AS858" s="1">
        <f>IF(IF(Z858&gt;AB858,VLOOKUP(A858,General!B:AT,11,FALSE),VLOOKUP(A858,General!B:AT,12,FALSE))=AI858,1,0)</f>
        <v>1</v>
      </c>
      <c r="AT858" s="1">
        <f>IF(VLOOKUP(A858,General!B:AT,11,FALSE)=E858,Z858-AB858,AB858-Z858)</f>
        <v>14900</v>
      </c>
    </row>
    <row r="859" spans="1:46" x14ac:dyDescent="0.2">
      <c r="A859" s="1" t="s">
        <v>355</v>
      </c>
      <c r="B859" s="1">
        <v>1</v>
      </c>
      <c r="C859" s="1">
        <v>1801</v>
      </c>
      <c r="D859" s="1">
        <v>146.219314575195</v>
      </c>
      <c r="E859" s="1" t="s">
        <v>84</v>
      </c>
      <c r="F859" s="1" t="s">
        <v>315</v>
      </c>
      <c r="G859" s="1" t="s">
        <v>321</v>
      </c>
      <c r="H859" s="1" t="s">
        <v>317</v>
      </c>
      <c r="K859" s="1">
        <v>8</v>
      </c>
      <c r="L859" s="1">
        <v>1</v>
      </c>
      <c r="M859" s="1">
        <v>2</v>
      </c>
      <c r="N859" s="1">
        <v>1</v>
      </c>
      <c r="O859" s="1">
        <v>0</v>
      </c>
      <c r="P859" s="1">
        <v>0</v>
      </c>
      <c r="Q859" s="1">
        <v>1</v>
      </c>
      <c r="R859" s="1">
        <v>0</v>
      </c>
      <c r="S859" s="1">
        <v>125.5</v>
      </c>
      <c r="T859" s="1">
        <v>1210</v>
      </c>
      <c r="U859" s="1">
        <v>41</v>
      </c>
      <c r="V859" s="1">
        <v>0</v>
      </c>
      <c r="W859" s="1">
        <v>1</v>
      </c>
      <c r="X859" s="1">
        <v>1</v>
      </c>
      <c r="Y859" s="1">
        <v>4000</v>
      </c>
      <c r="Z859" s="1">
        <v>4500</v>
      </c>
      <c r="AA859" s="1">
        <v>4000</v>
      </c>
      <c r="AB859" s="1">
        <v>4200</v>
      </c>
      <c r="AC859" s="1">
        <v>4</v>
      </c>
      <c r="AD859" s="1">
        <v>1</v>
      </c>
      <c r="AE859" s="1">
        <v>0</v>
      </c>
      <c r="AF859" s="1">
        <v>1</v>
      </c>
      <c r="AG859" s="1">
        <v>0</v>
      </c>
      <c r="AH859" s="1">
        <v>0</v>
      </c>
      <c r="AI859" s="30" t="str">
        <f>VLOOKUP(A859,General!B:AT,19,FALSE)</f>
        <v>Gambit Gaming</v>
      </c>
      <c r="AJ859" s="1">
        <f>IF(VLOOKUP(A859,General!B:AT,11,FALSE)=E859,1,0)</f>
        <v>1</v>
      </c>
      <c r="AK859" s="1">
        <f t="shared" si="80"/>
        <v>0</v>
      </c>
      <c r="AL859" s="1">
        <f t="shared" si="81"/>
        <v>1</v>
      </c>
      <c r="AM859" s="1">
        <f t="shared" si="82"/>
        <v>0</v>
      </c>
      <c r="AN859" s="1">
        <f t="shared" si="83"/>
        <v>300</v>
      </c>
      <c r="AO859" s="1">
        <f t="shared" si="78"/>
        <v>1</v>
      </c>
      <c r="AP859" s="1">
        <f t="shared" si="79"/>
        <v>1</v>
      </c>
      <c r="AQ859" s="1">
        <f>IF(IF(Y859&gt;AA859,VLOOKUP(A859,General!B:AT,11,FALSE),VLOOKUP(A859,General!B:AT,12,FALSE))=AI859,1,0)</f>
        <v>0</v>
      </c>
      <c r="AR859" s="1">
        <f>IF(VLOOKUP(A859,General!B:AT,11,FALSE)=E859,Y859-AA859,AA859-Y859)</f>
        <v>0</v>
      </c>
      <c r="AS859" s="1">
        <f>IF(IF(Z859&gt;AB859,VLOOKUP(A859,General!B:AT,11,FALSE),VLOOKUP(A859,General!B:AT,12,FALSE))=AI859,1,0)</f>
        <v>1</v>
      </c>
      <c r="AT859" s="1">
        <f>IF(VLOOKUP(A859,General!B:AT,11,FALSE)=E859,Z859-AB859,AB859-Z859)</f>
        <v>300</v>
      </c>
    </row>
    <row r="860" spans="1:46" ht="15" customHeight="1" x14ac:dyDescent="0.2">
      <c r="A860" s="1" t="s">
        <v>355</v>
      </c>
      <c r="B860" s="1">
        <v>2</v>
      </c>
      <c r="C860" s="1">
        <v>20509</v>
      </c>
      <c r="D860" s="1">
        <v>124.751907348633</v>
      </c>
      <c r="E860" s="1" t="s">
        <v>84</v>
      </c>
      <c r="F860" s="1" t="s">
        <v>315</v>
      </c>
      <c r="G860" s="1" t="s">
        <v>321</v>
      </c>
      <c r="H860" s="1" t="s">
        <v>323</v>
      </c>
      <c r="I860" s="1" t="s">
        <v>319</v>
      </c>
      <c r="J860" s="1" t="s">
        <v>104</v>
      </c>
      <c r="K860" s="1">
        <v>8</v>
      </c>
      <c r="L860" s="1">
        <v>3</v>
      </c>
      <c r="M860" s="1">
        <v>1</v>
      </c>
      <c r="N860" s="1">
        <v>1</v>
      </c>
      <c r="O860" s="1">
        <v>0</v>
      </c>
      <c r="P860" s="1">
        <v>0</v>
      </c>
      <c r="Q860" s="1">
        <v>0</v>
      </c>
      <c r="R860" s="1">
        <v>0</v>
      </c>
      <c r="S860" s="1">
        <v>124.6</v>
      </c>
      <c r="T860" s="1">
        <v>1077</v>
      </c>
      <c r="U860" s="1">
        <v>169</v>
      </c>
      <c r="V860" s="1">
        <v>0</v>
      </c>
      <c r="W860" s="1">
        <v>1</v>
      </c>
      <c r="X860" s="1">
        <v>1</v>
      </c>
      <c r="Y860" s="1">
        <v>19800</v>
      </c>
      <c r="Z860" s="1">
        <v>19800</v>
      </c>
      <c r="AA860" s="1">
        <v>12800</v>
      </c>
      <c r="AB860" s="1">
        <v>11800</v>
      </c>
      <c r="AC860" s="1">
        <v>6</v>
      </c>
      <c r="AD860" s="1">
        <v>6</v>
      </c>
      <c r="AE860" s="1">
        <v>3</v>
      </c>
      <c r="AF860" s="1">
        <v>0</v>
      </c>
      <c r="AG860" s="1">
        <v>1</v>
      </c>
      <c r="AH860" s="1">
        <v>0</v>
      </c>
      <c r="AI860" s="30" t="str">
        <f>VLOOKUP(A860,General!B:AT,19,FALSE)</f>
        <v>Gambit Gaming</v>
      </c>
      <c r="AJ860" s="1">
        <f>IF(VLOOKUP(A860,General!B:AT,11,FALSE)=E860,1,0)</f>
        <v>1</v>
      </c>
      <c r="AK860" s="1">
        <f t="shared" si="80"/>
        <v>1</v>
      </c>
      <c r="AL860" s="1">
        <f t="shared" si="81"/>
        <v>1</v>
      </c>
      <c r="AM860" s="1">
        <f t="shared" si="82"/>
        <v>7000</v>
      </c>
      <c r="AN860" s="1">
        <f t="shared" si="83"/>
        <v>8000</v>
      </c>
      <c r="AO860" s="1">
        <f t="shared" si="78"/>
        <v>1</v>
      </c>
      <c r="AP860" s="1">
        <f t="shared" si="79"/>
        <v>1</v>
      </c>
      <c r="AQ860" s="1">
        <f>IF(IF(Y860&gt;AA860,VLOOKUP(A860,General!B:AT,11,FALSE),VLOOKUP(A860,General!B:AT,12,FALSE))=AI860,1,0)</f>
        <v>1</v>
      </c>
      <c r="AR860" s="1">
        <f>IF(VLOOKUP(A860,General!B:AT,11,FALSE)=E860,Y860-AA860,AA860-Y860)</f>
        <v>7000</v>
      </c>
      <c r="AS860" s="1">
        <f>IF(IF(Z860&gt;AB860,VLOOKUP(A860,General!B:AT,11,FALSE),VLOOKUP(A860,General!B:AT,12,FALSE))=AI860,1,0)</f>
        <v>1</v>
      </c>
      <c r="AT860" s="1">
        <f>IF(VLOOKUP(A860,General!B:AT,11,FALSE)=E860,Z860-AB860,AB860-Z860)</f>
        <v>8000</v>
      </c>
    </row>
    <row r="861" spans="1:46" ht="15" customHeight="1" x14ac:dyDescent="0.2">
      <c r="A861" s="1" t="s">
        <v>355</v>
      </c>
      <c r="B861" s="1">
        <v>3</v>
      </c>
      <c r="C861" s="1">
        <v>36476</v>
      </c>
      <c r="D861" s="1">
        <v>140.66467285156301</v>
      </c>
      <c r="E861" s="1" t="s">
        <v>84</v>
      </c>
      <c r="F861" s="1" t="s">
        <v>315</v>
      </c>
      <c r="G861" s="1" t="s">
        <v>316</v>
      </c>
      <c r="H861" s="1" t="s">
        <v>320</v>
      </c>
      <c r="I861" s="1" t="s">
        <v>319</v>
      </c>
      <c r="J861" s="1" t="s">
        <v>104</v>
      </c>
      <c r="K861" s="1">
        <v>7</v>
      </c>
      <c r="L861" s="1">
        <v>3</v>
      </c>
      <c r="M861" s="1">
        <v>2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100.6</v>
      </c>
      <c r="T861" s="1">
        <v>964</v>
      </c>
      <c r="U861" s="1">
        <v>42</v>
      </c>
      <c r="V861" s="1">
        <v>0</v>
      </c>
      <c r="W861" s="1">
        <v>0</v>
      </c>
      <c r="X861" s="1">
        <v>0</v>
      </c>
      <c r="Y861" s="1">
        <v>21550</v>
      </c>
      <c r="Z861" s="1">
        <v>26100</v>
      </c>
      <c r="AA861" s="1">
        <v>15900</v>
      </c>
      <c r="AB861" s="1">
        <v>2450</v>
      </c>
      <c r="AC861" s="1">
        <v>5</v>
      </c>
      <c r="AD861" s="1">
        <v>3</v>
      </c>
      <c r="AE861" s="1">
        <v>5</v>
      </c>
      <c r="AF861" s="1">
        <v>0</v>
      </c>
      <c r="AG861" s="1">
        <v>0</v>
      </c>
      <c r="AH861" s="1">
        <v>0</v>
      </c>
      <c r="AI861" s="30" t="str">
        <f>VLOOKUP(A861,General!B:AT,19,FALSE)</f>
        <v>Gambit Gaming</v>
      </c>
      <c r="AJ861" s="1">
        <f>IF(VLOOKUP(A861,General!B:AT,11,FALSE)=E861,1,0)</f>
        <v>1</v>
      </c>
      <c r="AK861" s="1">
        <f t="shared" si="80"/>
        <v>1</v>
      </c>
      <c r="AL861" s="1">
        <f t="shared" si="81"/>
        <v>1</v>
      </c>
      <c r="AM861" s="1">
        <f t="shared" si="82"/>
        <v>5650</v>
      </c>
      <c r="AN861" s="1">
        <f t="shared" si="83"/>
        <v>23650</v>
      </c>
      <c r="AO861" s="1">
        <f t="shared" si="78"/>
        <v>1</v>
      </c>
      <c r="AP861" s="1">
        <f t="shared" si="79"/>
        <v>1</v>
      </c>
      <c r="AQ861" s="1">
        <f>IF(IF(Y861&gt;AA861,VLOOKUP(A861,General!B:AT,11,FALSE),VLOOKUP(A861,General!B:AT,12,FALSE))=AI861,1,0)</f>
        <v>1</v>
      </c>
      <c r="AR861" s="1">
        <f>IF(VLOOKUP(A861,General!B:AT,11,FALSE)=E861,Y861-AA861,AA861-Y861)</f>
        <v>5650</v>
      </c>
      <c r="AS861" s="1">
        <f>IF(IF(Z861&gt;AB861,VLOOKUP(A861,General!B:AT,11,FALSE),VLOOKUP(A861,General!B:AT,12,FALSE))=AI861,1,0)</f>
        <v>1</v>
      </c>
      <c r="AT861" s="1">
        <f>IF(VLOOKUP(A861,General!B:AT,11,FALSE)=E861,Z861-AB861,AB861-Z861)</f>
        <v>23650</v>
      </c>
    </row>
    <row r="862" spans="1:46" ht="15" customHeight="1" x14ac:dyDescent="0.2">
      <c r="A862" s="1" t="s">
        <v>355</v>
      </c>
      <c r="B862" s="1">
        <v>4</v>
      </c>
      <c r="C862" s="1">
        <v>54478</v>
      </c>
      <c r="D862" s="1">
        <v>117.18670654296901</v>
      </c>
      <c r="E862" s="1" t="s">
        <v>84</v>
      </c>
      <c r="F862" s="1" t="s">
        <v>315</v>
      </c>
      <c r="G862" s="1" t="s">
        <v>316</v>
      </c>
      <c r="H862" s="1" t="s">
        <v>322</v>
      </c>
      <c r="K862" s="1">
        <v>9</v>
      </c>
      <c r="L862" s="1">
        <v>5</v>
      </c>
      <c r="M862" s="1">
        <v>2</v>
      </c>
      <c r="N862" s="1">
        <v>0</v>
      </c>
      <c r="O862" s="1">
        <v>0</v>
      </c>
      <c r="P862" s="1">
        <v>0</v>
      </c>
      <c r="Q862" s="1">
        <v>4</v>
      </c>
      <c r="R862" s="1">
        <v>0</v>
      </c>
      <c r="S862" s="1">
        <v>158.19999999999999</v>
      </c>
      <c r="T862" s="1">
        <v>1383</v>
      </c>
      <c r="U862" s="1">
        <v>199</v>
      </c>
      <c r="V862" s="1">
        <v>0</v>
      </c>
      <c r="W862" s="1">
        <v>0</v>
      </c>
      <c r="X862" s="1">
        <v>0</v>
      </c>
      <c r="Y862" s="1">
        <v>22600</v>
      </c>
      <c r="Z862" s="1">
        <v>28300</v>
      </c>
      <c r="AA862" s="1">
        <v>25550</v>
      </c>
      <c r="AB862" s="1">
        <v>25500</v>
      </c>
      <c r="AC862" s="1">
        <v>11</v>
      </c>
      <c r="AD862" s="1">
        <v>9</v>
      </c>
      <c r="AE862" s="1">
        <v>7</v>
      </c>
      <c r="AF862" s="1">
        <v>0</v>
      </c>
      <c r="AG862" s="1">
        <v>3</v>
      </c>
      <c r="AH862" s="1">
        <v>1</v>
      </c>
      <c r="AI862" s="30" t="str">
        <f>VLOOKUP(A862,General!B:AT,19,FALSE)</f>
        <v>Gambit Gaming</v>
      </c>
      <c r="AJ862" s="1">
        <f>IF(VLOOKUP(A862,General!B:AT,11,FALSE)=E862,1,0)</f>
        <v>1</v>
      </c>
      <c r="AK862" s="1">
        <f t="shared" si="80"/>
        <v>0</v>
      </c>
      <c r="AL862" s="1">
        <f t="shared" si="81"/>
        <v>1</v>
      </c>
      <c r="AM862" s="1">
        <f t="shared" si="82"/>
        <v>-2950</v>
      </c>
      <c r="AN862" s="1">
        <f t="shared" si="83"/>
        <v>2800</v>
      </c>
      <c r="AO862" s="1">
        <f t="shared" si="78"/>
        <v>1</v>
      </c>
      <c r="AP862" s="1">
        <f t="shared" si="79"/>
        <v>1</v>
      </c>
      <c r="AQ862" s="1">
        <f>IF(IF(Y862&gt;AA862,VLOOKUP(A862,General!B:AT,11,FALSE),VLOOKUP(A862,General!B:AT,12,FALSE))=AI862,1,0)</f>
        <v>0</v>
      </c>
      <c r="AR862" s="1">
        <f>IF(VLOOKUP(A862,General!B:AT,11,FALSE)=E862,Y862-AA862,AA862-Y862)</f>
        <v>-2950</v>
      </c>
      <c r="AS862" s="1">
        <f>IF(IF(Z862&gt;AB862,VLOOKUP(A862,General!B:AT,11,FALSE),VLOOKUP(A862,General!B:AT,12,FALSE))=AI862,1,0)</f>
        <v>1</v>
      </c>
      <c r="AT862" s="1">
        <f>IF(VLOOKUP(A862,General!B:AT,11,FALSE)=E862,Z862-AB862,AB862-Z862)</f>
        <v>2800</v>
      </c>
    </row>
    <row r="863" spans="1:46" ht="15" customHeight="1" x14ac:dyDescent="0.2">
      <c r="A863" s="1" t="s">
        <v>355</v>
      </c>
      <c r="B863" s="1">
        <v>5</v>
      </c>
      <c r="C863" s="1">
        <v>69479</v>
      </c>
      <c r="D863" s="1">
        <v>103.37054443359401</v>
      </c>
      <c r="E863" s="1" t="s">
        <v>84</v>
      </c>
      <c r="F863" s="1" t="s">
        <v>315</v>
      </c>
      <c r="G863" s="1" t="s">
        <v>321</v>
      </c>
      <c r="H863" s="1" t="s">
        <v>320</v>
      </c>
      <c r="I863" s="1" t="s">
        <v>319</v>
      </c>
      <c r="J863" s="1" t="s">
        <v>104</v>
      </c>
      <c r="K863" s="1">
        <v>7</v>
      </c>
      <c r="L863" s="1">
        <v>5</v>
      </c>
      <c r="M863" s="1">
        <v>1</v>
      </c>
      <c r="N863" s="1">
        <v>0</v>
      </c>
      <c r="O863" s="1">
        <v>0</v>
      </c>
      <c r="P863" s="1">
        <v>0</v>
      </c>
      <c r="Q863" s="1">
        <v>1</v>
      </c>
      <c r="R863" s="1">
        <v>0</v>
      </c>
      <c r="S863" s="1">
        <v>122.5</v>
      </c>
      <c r="T863" s="1">
        <v>1079</v>
      </c>
      <c r="U863" s="1">
        <v>146</v>
      </c>
      <c r="V863" s="1">
        <v>0</v>
      </c>
      <c r="W863" s="1">
        <v>1</v>
      </c>
      <c r="X863" s="1">
        <v>1</v>
      </c>
      <c r="Y863" s="1">
        <v>26950</v>
      </c>
      <c r="Z863" s="1">
        <v>30350</v>
      </c>
      <c r="AA863" s="1">
        <v>16750</v>
      </c>
      <c r="AB863" s="1">
        <v>5750</v>
      </c>
      <c r="AC863" s="1">
        <v>4</v>
      </c>
      <c r="AD863" s="1">
        <v>4</v>
      </c>
      <c r="AE863" s="1">
        <v>4</v>
      </c>
      <c r="AF863" s="1">
        <v>0</v>
      </c>
      <c r="AG863" s="1">
        <v>0</v>
      </c>
      <c r="AH863" s="1">
        <v>1</v>
      </c>
      <c r="AI863" s="30" t="str">
        <f>VLOOKUP(A863,General!B:AT,19,FALSE)</f>
        <v>Gambit Gaming</v>
      </c>
      <c r="AJ863" s="1">
        <f>IF(VLOOKUP(A863,General!B:AT,11,FALSE)=E863,1,0)</f>
        <v>1</v>
      </c>
      <c r="AK863" s="1">
        <f t="shared" si="80"/>
        <v>1</v>
      </c>
      <c r="AL863" s="1">
        <f t="shared" si="81"/>
        <v>1</v>
      </c>
      <c r="AM863" s="1">
        <f t="shared" si="82"/>
        <v>10200</v>
      </c>
      <c r="AN863" s="1">
        <f t="shared" si="83"/>
        <v>24600</v>
      </c>
      <c r="AO863" s="1">
        <f t="shared" si="78"/>
        <v>1</v>
      </c>
      <c r="AP863" s="1">
        <f t="shared" si="79"/>
        <v>1</v>
      </c>
      <c r="AQ863" s="1">
        <f>IF(IF(Y863&gt;AA863,VLOOKUP(A863,General!B:AT,11,FALSE),VLOOKUP(A863,General!B:AT,12,FALSE))=AI863,1,0)</f>
        <v>1</v>
      </c>
      <c r="AR863" s="1">
        <f>IF(VLOOKUP(A863,General!B:AT,11,FALSE)=E863,Y863-AA863,AA863-Y863)</f>
        <v>10200</v>
      </c>
      <c r="AS863" s="1">
        <f>IF(IF(Z863&gt;AB863,VLOOKUP(A863,General!B:AT,11,FALSE),VLOOKUP(A863,General!B:AT,12,FALSE))=AI863,1,0)</f>
        <v>1</v>
      </c>
      <c r="AT863" s="1">
        <f>IF(VLOOKUP(A863,General!B:AT,11,FALSE)=E863,Z863-AB863,AB863-Z863)</f>
        <v>24600</v>
      </c>
    </row>
    <row r="864" spans="1:46" ht="15" customHeight="1" x14ac:dyDescent="0.2">
      <c r="A864" s="1" t="s">
        <v>355</v>
      </c>
      <c r="B864" s="1">
        <v>6</v>
      </c>
      <c r="C864" s="1">
        <v>82715</v>
      </c>
      <c r="D864" s="1">
        <v>145.04577636718801</v>
      </c>
      <c r="E864" s="1" t="s">
        <v>104</v>
      </c>
      <c r="F864" s="1" t="s">
        <v>319</v>
      </c>
      <c r="G864" s="1" t="s">
        <v>324</v>
      </c>
      <c r="H864" s="1" t="s">
        <v>322</v>
      </c>
      <c r="K864" s="1">
        <v>6</v>
      </c>
      <c r="L864" s="1">
        <v>3</v>
      </c>
      <c r="M864" s="1">
        <v>0</v>
      </c>
      <c r="N864" s="1">
        <v>1</v>
      </c>
      <c r="O864" s="1">
        <v>0</v>
      </c>
      <c r="P864" s="1">
        <v>0</v>
      </c>
      <c r="Q864" s="1">
        <v>0</v>
      </c>
      <c r="R864" s="1">
        <v>0</v>
      </c>
      <c r="S864" s="1">
        <v>92.4</v>
      </c>
      <c r="T864" s="1">
        <v>827</v>
      </c>
      <c r="U864" s="1">
        <v>97</v>
      </c>
      <c r="V864" s="1">
        <v>0</v>
      </c>
      <c r="W864" s="1">
        <v>1</v>
      </c>
      <c r="X864" s="1">
        <v>0</v>
      </c>
      <c r="Y864" s="1">
        <v>23350</v>
      </c>
      <c r="Z864" s="1">
        <v>29700</v>
      </c>
      <c r="AA864" s="1">
        <v>32550</v>
      </c>
      <c r="AB864" s="1">
        <v>27150</v>
      </c>
      <c r="AC864" s="1">
        <v>12</v>
      </c>
      <c r="AD864" s="1">
        <v>8</v>
      </c>
      <c r="AE864" s="1">
        <v>4</v>
      </c>
      <c r="AF864" s="1">
        <v>0</v>
      </c>
      <c r="AG864" s="1">
        <v>4</v>
      </c>
      <c r="AH864" s="1">
        <v>1</v>
      </c>
      <c r="AI864" s="30" t="str">
        <f>VLOOKUP(A864,General!B:AT,19,FALSE)</f>
        <v>Gambit Gaming</v>
      </c>
      <c r="AJ864" s="1">
        <f>IF(VLOOKUP(A864,General!B:AT,11,FALSE)=E864,1,0)</f>
        <v>0</v>
      </c>
      <c r="AK864" s="1">
        <f t="shared" si="80"/>
        <v>0</v>
      </c>
      <c r="AL864" s="1">
        <f t="shared" si="81"/>
        <v>1</v>
      </c>
      <c r="AM864" s="1">
        <f t="shared" si="82"/>
        <v>-9200</v>
      </c>
      <c r="AN864" s="1">
        <f t="shared" si="83"/>
        <v>2550</v>
      </c>
      <c r="AO864" s="1">
        <f t="shared" si="78"/>
        <v>0</v>
      </c>
      <c r="AP864" s="1">
        <f t="shared" si="79"/>
        <v>0</v>
      </c>
      <c r="AQ864" s="1">
        <f>IF(IF(Y864&gt;AA864,VLOOKUP(A864,General!B:AT,11,FALSE),VLOOKUP(A864,General!B:AT,12,FALSE))=AI864,1,0)</f>
        <v>0</v>
      </c>
      <c r="AR864" s="1">
        <f>IF(VLOOKUP(A864,General!B:AT,11,FALSE)=E864,Y864-AA864,AA864-Y864)</f>
        <v>9200</v>
      </c>
      <c r="AS864" s="1">
        <f>IF(IF(Z864&gt;AB864,VLOOKUP(A864,General!B:AT,11,FALSE),VLOOKUP(A864,General!B:AT,12,FALSE))=AI864,1,0)</f>
        <v>1</v>
      </c>
      <c r="AT864" s="1">
        <f>IF(VLOOKUP(A864,General!B:AT,11,FALSE)=E864,Z864-AB864,AB864-Z864)</f>
        <v>-2550</v>
      </c>
    </row>
    <row r="865" spans="1:46" ht="15" customHeight="1" x14ac:dyDescent="0.2">
      <c r="A865" s="1" t="s">
        <v>355</v>
      </c>
      <c r="B865" s="1">
        <v>7</v>
      </c>
      <c r="C865" s="1">
        <v>101276</v>
      </c>
      <c r="D865" s="1">
        <v>134.71893310546901</v>
      </c>
      <c r="E865" s="1" t="s">
        <v>104</v>
      </c>
      <c r="F865" s="1" t="s">
        <v>319</v>
      </c>
      <c r="G865" s="1" t="s">
        <v>324</v>
      </c>
      <c r="H865" s="1" t="s">
        <v>322</v>
      </c>
      <c r="K865" s="1">
        <v>9</v>
      </c>
      <c r="L865" s="1">
        <v>2</v>
      </c>
      <c r="M865" s="1">
        <v>2</v>
      </c>
      <c r="N865" s="1">
        <v>1</v>
      </c>
      <c r="O865" s="1">
        <v>0</v>
      </c>
      <c r="P865" s="1">
        <v>0</v>
      </c>
      <c r="Q865" s="1">
        <v>1</v>
      </c>
      <c r="R865" s="1">
        <v>0</v>
      </c>
      <c r="S865" s="1">
        <v>125.3</v>
      </c>
      <c r="T865" s="1">
        <v>1153</v>
      </c>
      <c r="U865" s="1">
        <v>87</v>
      </c>
      <c r="V865" s="1">
        <v>0</v>
      </c>
      <c r="W865" s="1">
        <v>1</v>
      </c>
      <c r="X865" s="1">
        <v>0</v>
      </c>
      <c r="Y865" s="1">
        <v>19400</v>
      </c>
      <c r="Z865" s="1">
        <v>19050</v>
      </c>
      <c r="AA865" s="1">
        <v>24250</v>
      </c>
      <c r="AB865" s="1">
        <v>27050</v>
      </c>
      <c r="AC865" s="1">
        <v>14</v>
      </c>
      <c r="AD865" s="1">
        <v>8</v>
      </c>
      <c r="AE865" s="1">
        <v>1</v>
      </c>
      <c r="AF865" s="1">
        <v>0</v>
      </c>
      <c r="AG865" s="1">
        <v>4</v>
      </c>
      <c r="AH865" s="1">
        <v>0</v>
      </c>
      <c r="AI865" s="30" t="str">
        <f>VLOOKUP(A865,General!B:AT,19,FALSE)</f>
        <v>Gambit Gaming</v>
      </c>
      <c r="AJ865" s="1">
        <f>IF(VLOOKUP(A865,General!B:AT,11,FALSE)=E865,1,0)</f>
        <v>0</v>
      </c>
      <c r="AK865" s="1">
        <f t="shared" si="80"/>
        <v>0</v>
      </c>
      <c r="AL865" s="1">
        <f t="shared" si="81"/>
        <v>0</v>
      </c>
      <c r="AM865" s="1">
        <f t="shared" si="82"/>
        <v>-4850</v>
      </c>
      <c r="AN865" s="1">
        <f t="shared" si="83"/>
        <v>-8000</v>
      </c>
      <c r="AO865" s="1">
        <f t="shared" si="78"/>
        <v>0</v>
      </c>
      <c r="AP865" s="1">
        <f t="shared" si="79"/>
        <v>0</v>
      </c>
      <c r="AQ865" s="1">
        <f>IF(IF(Y865&gt;AA865,VLOOKUP(A865,General!B:AT,11,FALSE),VLOOKUP(A865,General!B:AT,12,FALSE))=AI865,1,0)</f>
        <v>0</v>
      </c>
      <c r="AR865" s="1">
        <f>IF(VLOOKUP(A865,General!B:AT,11,FALSE)=E865,Y865-AA865,AA865-Y865)</f>
        <v>4850</v>
      </c>
      <c r="AS865" s="1">
        <f>IF(IF(Z865&gt;AB865,VLOOKUP(A865,General!B:AT,11,FALSE),VLOOKUP(A865,General!B:AT,12,FALSE))=AI865,1,0)</f>
        <v>0</v>
      </c>
      <c r="AT865" s="1">
        <f>IF(VLOOKUP(A865,General!B:AT,11,FALSE)=E865,Z865-AB865,AB865-Z865)</f>
        <v>8000</v>
      </c>
    </row>
    <row r="866" spans="1:46" ht="15" customHeight="1" x14ac:dyDescent="0.2">
      <c r="A866" s="1" t="s">
        <v>355</v>
      </c>
      <c r="B866" s="1">
        <v>8</v>
      </c>
      <c r="C866" s="1">
        <v>118518</v>
      </c>
      <c r="D866" s="1">
        <v>70.778259277343807</v>
      </c>
      <c r="E866" s="1" t="s">
        <v>104</v>
      </c>
      <c r="F866" s="1" t="s">
        <v>319</v>
      </c>
      <c r="G866" s="1" t="s">
        <v>324</v>
      </c>
      <c r="H866" s="1" t="s">
        <v>320</v>
      </c>
      <c r="I866" s="1" t="s">
        <v>315</v>
      </c>
      <c r="J866" s="1" t="s">
        <v>84</v>
      </c>
      <c r="K866" s="1">
        <v>5</v>
      </c>
      <c r="L866" s="1">
        <v>0</v>
      </c>
      <c r="M866" s="1">
        <v>1</v>
      </c>
      <c r="N866" s="1">
        <v>1</v>
      </c>
      <c r="O866" s="1">
        <v>0</v>
      </c>
      <c r="P866" s="1">
        <v>0</v>
      </c>
      <c r="Q866" s="1">
        <v>0</v>
      </c>
      <c r="R866" s="1">
        <v>0</v>
      </c>
      <c r="S866" s="1">
        <v>82.6</v>
      </c>
      <c r="T866" s="1">
        <v>781</v>
      </c>
      <c r="U866" s="1">
        <v>45</v>
      </c>
      <c r="V866" s="1">
        <v>0</v>
      </c>
      <c r="W866" s="1">
        <v>0</v>
      </c>
      <c r="X866" s="1">
        <v>0</v>
      </c>
      <c r="Y866" s="1">
        <v>10950</v>
      </c>
      <c r="Z866" s="1">
        <v>1500</v>
      </c>
      <c r="AA866" s="1">
        <v>34300</v>
      </c>
      <c r="AB866" s="1">
        <v>27250</v>
      </c>
      <c r="AC866" s="1">
        <v>4</v>
      </c>
      <c r="AD866" s="1">
        <v>1</v>
      </c>
      <c r="AE866" s="1">
        <v>1</v>
      </c>
      <c r="AF866" s="1">
        <v>0</v>
      </c>
      <c r="AG866" s="1">
        <v>1</v>
      </c>
      <c r="AH866" s="1">
        <v>0</v>
      </c>
      <c r="AI866" s="30" t="str">
        <f>VLOOKUP(A866,General!B:AT,19,FALSE)</f>
        <v>Gambit Gaming</v>
      </c>
      <c r="AJ866" s="1">
        <f>IF(VLOOKUP(A866,General!B:AT,11,FALSE)=E866,1,0)</f>
        <v>0</v>
      </c>
      <c r="AK866" s="1">
        <f t="shared" si="80"/>
        <v>0</v>
      </c>
      <c r="AL866" s="1">
        <f t="shared" si="81"/>
        <v>0</v>
      </c>
      <c r="AM866" s="1">
        <f t="shared" si="82"/>
        <v>-23350</v>
      </c>
      <c r="AN866" s="1">
        <f t="shared" si="83"/>
        <v>-25750</v>
      </c>
      <c r="AO866" s="1">
        <f t="shared" si="78"/>
        <v>0</v>
      </c>
      <c r="AP866" s="1">
        <f t="shared" si="79"/>
        <v>0</v>
      </c>
      <c r="AQ866" s="1">
        <f>IF(IF(Y866&gt;AA866,VLOOKUP(A866,General!B:AT,11,FALSE),VLOOKUP(A866,General!B:AT,12,FALSE))=AI866,1,0)</f>
        <v>0</v>
      </c>
      <c r="AR866" s="1">
        <f>IF(VLOOKUP(A866,General!B:AT,11,FALSE)=E866,Y866-AA866,AA866-Y866)</f>
        <v>23350</v>
      </c>
      <c r="AS866" s="1">
        <f>IF(IF(Z866&gt;AB866,VLOOKUP(A866,General!B:AT,11,FALSE),VLOOKUP(A866,General!B:AT,12,FALSE))=AI866,1,0)</f>
        <v>0</v>
      </c>
      <c r="AT866" s="1">
        <f>IF(VLOOKUP(A866,General!B:AT,11,FALSE)=E866,Z866-AB866,AB866-Z866)</f>
        <v>25750</v>
      </c>
    </row>
    <row r="867" spans="1:46" ht="15" customHeight="1" x14ac:dyDescent="0.2">
      <c r="A867" s="1" t="s">
        <v>355</v>
      </c>
      <c r="B867" s="1">
        <v>9</v>
      </c>
      <c r="C867" s="1">
        <v>127586</v>
      </c>
      <c r="D867" s="1">
        <v>119.142578125</v>
      </c>
      <c r="E867" s="1" t="s">
        <v>104</v>
      </c>
      <c r="F867" s="1" t="s">
        <v>319</v>
      </c>
      <c r="G867" s="1" t="s">
        <v>324</v>
      </c>
      <c r="H867" s="1" t="s">
        <v>322</v>
      </c>
      <c r="K867" s="1">
        <v>8</v>
      </c>
      <c r="L867" s="1">
        <v>2</v>
      </c>
      <c r="M867" s="1">
        <v>3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108.7</v>
      </c>
      <c r="T867" s="1">
        <v>974</v>
      </c>
      <c r="U867" s="1">
        <v>105</v>
      </c>
      <c r="V867" s="1">
        <v>1</v>
      </c>
      <c r="W867" s="1">
        <v>1</v>
      </c>
      <c r="X867" s="1">
        <v>0</v>
      </c>
      <c r="Y867" s="1">
        <v>21550</v>
      </c>
      <c r="Z867" s="1">
        <v>22250</v>
      </c>
      <c r="AA867" s="1">
        <v>31350</v>
      </c>
      <c r="AB867" s="1">
        <v>27850</v>
      </c>
      <c r="AC867" s="1">
        <v>11</v>
      </c>
      <c r="AD867" s="1">
        <v>6</v>
      </c>
      <c r="AE867" s="1">
        <v>0</v>
      </c>
      <c r="AF867" s="1">
        <v>0</v>
      </c>
      <c r="AG867" s="1">
        <v>5</v>
      </c>
      <c r="AH867" s="1">
        <v>0</v>
      </c>
      <c r="AI867" s="30" t="str">
        <f>VLOOKUP(A867,General!B:AT,19,FALSE)</f>
        <v>Gambit Gaming</v>
      </c>
      <c r="AJ867" s="1">
        <f>IF(VLOOKUP(A867,General!B:AT,11,FALSE)=E867,1,0)</f>
        <v>0</v>
      </c>
      <c r="AK867" s="1">
        <f t="shared" si="80"/>
        <v>0</v>
      </c>
      <c r="AL867" s="1">
        <f t="shared" si="81"/>
        <v>0</v>
      </c>
      <c r="AM867" s="1">
        <f t="shared" si="82"/>
        <v>-9800</v>
      </c>
      <c r="AN867" s="1">
        <f t="shared" si="83"/>
        <v>-5600</v>
      </c>
      <c r="AO867" s="1">
        <f t="shared" si="78"/>
        <v>0</v>
      </c>
      <c r="AP867" s="1">
        <f t="shared" si="79"/>
        <v>0</v>
      </c>
      <c r="AQ867" s="1">
        <f>IF(IF(Y867&gt;AA867,VLOOKUP(A867,General!B:AT,11,FALSE),VLOOKUP(A867,General!B:AT,12,FALSE))=AI867,1,0)</f>
        <v>0</v>
      </c>
      <c r="AR867" s="1">
        <f>IF(VLOOKUP(A867,General!B:AT,11,FALSE)=E867,Y867-AA867,AA867-Y867)</f>
        <v>9800</v>
      </c>
      <c r="AS867" s="1">
        <f>IF(IF(Z867&gt;AB867,VLOOKUP(A867,General!B:AT,11,FALSE),VLOOKUP(A867,General!B:AT,12,FALSE))=AI867,1,0)</f>
        <v>0</v>
      </c>
      <c r="AT867" s="1">
        <f>IF(VLOOKUP(A867,General!B:AT,11,FALSE)=E867,Z867-AB867,AB867-Z867)</f>
        <v>5600</v>
      </c>
    </row>
    <row r="868" spans="1:46" ht="15" customHeight="1" x14ac:dyDescent="0.2">
      <c r="A868" s="1" t="s">
        <v>355</v>
      </c>
      <c r="B868" s="1">
        <v>10</v>
      </c>
      <c r="C868" s="1">
        <v>142834</v>
      </c>
      <c r="D868" s="1">
        <v>108.291381835938</v>
      </c>
      <c r="E868" s="1" t="s">
        <v>104</v>
      </c>
      <c r="F868" s="1" t="s">
        <v>319</v>
      </c>
      <c r="G868" s="1" t="s">
        <v>324</v>
      </c>
      <c r="H868" s="1" t="s">
        <v>320</v>
      </c>
      <c r="I868" s="1" t="s">
        <v>315</v>
      </c>
      <c r="J868" s="1" t="s">
        <v>84</v>
      </c>
      <c r="K868" s="1">
        <v>5</v>
      </c>
      <c r="L868" s="1">
        <v>1</v>
      </c>
      <c r="M868" s="1">
        <v>2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70.8</v>
      </c>
      <c r="T868" s="1">
        <v>701</v>
      </c>
      <c r="U868" s="1">
        <v>7</v>
      </c>
      <c r="V868" s="1">
        <v>0</v>
      </c>
      <c r="W868" s="1">
        <v>1</v>
      </c>
      <c r="X868" s="1">
        <v>0</v>
      </c>
      <c r="Y868" s="1">
        <v>15700</v>
      </c>
      <c r="Z868" s="1">
        <v>1900</v>
      </c>
      <c r="AA868" s="1">
        <v>47500</v>
      </c>
      <c r="AB868" s="1">
        <v>27550</v>
      </c>
      <c r="AC868" s="1">
        <v>10</v>
      </c>
      <c r="AD868" s="1">
        <v>4</v>
      </c>
      <c r="AE868" s="1">
        <v>1</v>
      </c>
      <c r="AF868" s="1">
        <v>0</v>
      </c>
      <c r="AG868" s="1">
        <v>5</v>
      </c>
      <c r="AH868" s="1">
        <v>0</v>
      </c>
      <c r="AI868" s="30" t="str">
        <f>VLOOKUP(A868,General!B:AT,19,FALSE)</f>
        <v>Gambit Gaming</v>
      </c>
      <c r="AJ868" s="1">
        <f>IF(VLOOKUP(A868,General!B:AT,11,FALSE)=E868,1,0)</f>
        <v>0</v>
      </c>
      <c r="AK868" s="1">
        <f t="shared" si="80"/>
        <v>0</v>
      </c>
      <c r="AL868" s="1">
        <f t="shared" si="81"/>
        <v>0</v>
      </c>
      <c r="AM868" s="1">
        <f t="shared" si="82"/>
        <v>-31800</v>
      </c>
      <c r="AN868" s="1">
        <f t="shared" si="83"/>
        <v>-25650</v>
      </c>
      <c r="AO868" s="1">
        <f t="shared" si="78"/>
        <v>0</v>
      </c>
      <c r="AP868" s="1">
        <f t="shared" si="79"/>
        <v>0</v>
      </c>
      <c r="AQ868" s="1">
        <f>IF(IF(Y868&gt;AA868,VLOOKUP(A868,General!B:AT,11,FALSE),VLOOKUP(A868,General!B:AT,12,FALSE))=AI868,1,0)</f>
        <v>0</v>
      </c>
      <c r="AR868" s="1">
        <f>IF(VLOOKUP(A868,General!B:AT,11,FALSE)=E868,Y868-AA868,AA868-Y868)</f>
        <v>31800</v>
      </c>
      <c r="AS868" s="1">
        <f>IF(IF(Z868&gt;AB868,VLOOKUP(A868,General!B:AT,11,FALSE),VLOOKUP(A868,General!B:AT,12,FALSE))=AI868,1,0)</f>
        <v>0</v>
      </c>
      <c r="AT868" s="1">
        <f>IF(VLOOKUP(A868,General!B:AT,11,FALSE)=E868,Z868-AB868,AB868-Z868)</f>
        <v>25650</v>
      </c>
    </row>
    <row r="869" spans="1:46" ht="15" customHeight="1" x14ac:dyDescent="0.2">
      <c r="A869" s="1" t="s">
        <v>355</v>
      </c>
      <c r="B869" s="1">
        <v>11</v>
      </c>
      <c r="C869" s="1">
        <v>156696</v>
      </c>
      <c r="D869" s="1">
        <v>107.845581054688</v>
      </c>
      <c r="E869" s="1" t="s">
        <v>84</v>
      </c>
      <c r="F869" s="1" t="s">
        <v>315</v>
      </c>
      <c r="G869" s="1" t="s">
        <v>316</v>
      </c>
      <c r="H869" s="1" t="s">
        <v>322</v>
      </c>
      <c r="K869" s="1">
        <v>7</v>
      </c>
      <c r="L869" s="1">
        <v>3</v>
      </c>
      <c r="M869" s="1">
        <v>2</v>
      </c>
      <c r="N869" s="1">
        <v>0</v>
      </c>
      <c r="O869" s="1">
        <v>0</v>
      </c>
      <c r="P869" s="1">
        <v>0</v>
      </c>
      <c r="Q869" s="1">
        <v>1</v>
      </c>
      <c r="R869" s="1">
        <v>0</v>
      </c>
      <c r="S869" s="1">
        <v>107.6</v>
      </c>
      <c r="T869" s="1">
        <v>971</v>
      </c>
      <c r="U869" s="1">
        <v>105</v>
      </c>
      <c r="V869" s="1">
        <v>0</v>
      </c>
      <c r="W869" s="1">
        <v>0</v>
      </c>
      <c r="X869" s="1">
        <v>0</v>
      </c>
      <c r="Y869" s="1">
        <v>30700</v>
      </c>
      <c r="Z869" s="1">
        <v>28600</v>
      </c>
      <c r="AA869" s="1">
        <v>49050</v>
      </c>
      <c r="AB869" s="1">
        <v>27550</v>
      </c>
      <c r="AC869" s="1">
        <v>11</v>
      </c>
      <c r="AD869" s="1">
        <v>6</v>
      </c>
      <c r="AE869" s="1">
        <v>5</v>
      </c>
      <c r="AF869" s="1">
        <v>0</v>
      </c>
      <c r="AG869" s="1">
        <v>3</v>
      </c>
      <c r="AH869" s="1">
        <v>2</v>
      </c>
      <c r="AI869" s="30" t="str">
        <f>VLOOKUP(A869,General!B:AT,19,FALSE)</f>
        <v>Gambit Gaming</v>
      </c>
      <c r="AJ869" s="1">
        <f>IF(VLOOKUP(A869,General!B:AT,11,FALSE)=E869,1,0)</f>
        <v>1</v>
      </c>
      <c r="AK869" s="1">
        <f t="shared" si="80"/>
        <v>0</v>
      </c>
      <c r="AL869" s="1">
        <f t="shared" si="81"/>
        <v>1</v>
      </c>
      <c r="AM869" s="1">
        <f t="shared" si="82"/>
        <v>-18350</v>
      </c>
      <c r="AN869" s="1">
        <f t="shared" si="83"/>
        <v>1050</v>
      </c>
      <c r="AO869" s="1">
        <f t="shared" si="78"/>
        <v>1</v>
      </c>
      <c r="AP869" s="1">
        <f t="shared" si="79"/>
        <v>1</v>
      </c>
      <c r="AQ869" s="1">
        <f>IF(IF(Y869&gt;AA869,VLOOKUP(A869,General!B:AT,11,FALSE),VLOOKUP(A869,General!B:AT,12,FALSE))=AI869,1,0)</f>
        <v>0</v>
      </c>
      <c r="AR869" s="1">
        <f>IF(VLOOKUP(A869,General!B:AT,11,FALSE)=E869,Y869-AA869,AA869-Y869)</f>
        <v>-18350</v>
      </c>
      <c r="AS869" s="1">
        <f>IF(IF(Z869&gt;AB869,VLOOKUP(A869,General!B:AT,11,FALSE),VLOOKUP(A869,General!B:AT,12,FALSE))=AI869,1,0)</f>
        <v>1</v>
      </c>
      <c r="AT869" s="1">
        <f>IF(VLOOKUP(A869,General!B:AT,11,FALSE)=E869,Z869-AB869,AB869-Z869)</f>
        <v>1050</v>
      </c>
    </row>
    <row r="870" spans="1:46" ht="15" customHeight="1" x14ac:dyDescent="0.2">
      <c r="A870" s="1" t="s">
        <v>355</v>
      </c>
      <c r="B870" s="1">
        <v>12</v>
      </c>
      <c r="C870" s="1">
        <v>170503</v>
      </c>
      <c r="D870" s="1">
        <v>127.153686523438</v>
      </c>
      <c r="E870" s="1" t="s">
        <v>104</v>
      </c>
      <c r="F870" s="1" t="s">
        <v>319</v>
      </c>
      <c r="G870" s="1" t="s">
        <v>324</v>
      </c>
      <c r="H870" s="1" t="s">
        <v>322</v>
      </c>
      <c r="K870" s="1">
        <v>9</v>
      </c>
      <c r="L870" s="1">
        <v>4</v>
      </c>
      <c r="M870" s="1">
        <v>1</v>
      </c>
      <c r="N870" s="1">
        <v>1</v>
      </c>
      <c r="O870" s="1">
        <v>0</v>
      </c>
      <c r="P870" s="1">
        <v>0</v>
      </c>
      <c r="Q870" s="1">
        <v>1</v>
      </c>
      <c r="R870" s="1">
        <v>0</v>
      </c>
      <c r="S870" s="1">
        <v>136.5</v>
      </c>
      <c r="T870" s="1">
        <v>1199</v>
      </c>
      <c r="U870" s="1">
        <v>163</v>
      </c>
      <c r="V870" s="1">
        <v>0</v>
      </c>
      <c r="W870" s="1">
        <v>1</v>
      </c>
      <c r="X870" s="1">
        <v>0</v>
      </c>
      <c r="Y870" s="1">
        <v>20650</v>
      </c>
      <c r="Z870" s="1">
        <v>30200</v>
      </c>
      <c r="AA870" s="1">
        <v>51650</v>
      </c>
      <c r="AB870" s="1">
        <v>27350</v>
      </c>
      <c r="AC870" s="1">
        <v>13</v>
      </c>
      <c r="AD870" s="1">
        <v>8</v>
      </c>
      <c r="AE870" s="1">
        <v>3</v>
      </c>
      <c r="AF870" s="1">
        <v>0</v>
      </c>
      <c r="AG870" s="1">
        <v>6</v>
      </c>
      <c r="AH870" s="1">
        <v>3</v>
      </c>
      <c r="AI870" s="30" t="str">
        <f>VLOOKUP(A870,General!B:AT,19,FALSE)</f>
        <v>Gambit Gaming</v>
      </c>
      <c r="AJ870" s="1">
        <f>IF(VLOOKUP(A870,General!B:AT,11,FALSE)=E870,1,0)</f>
        <v>0</v>
      </c>
      <c r="AK870" s="1">
        <f t="shared" si="80"/>
        <v>0</v>
      </c>
      <c r="AL870" s="1">
        <f t="shared" si="81"/>
        <v>1</v>
      </c>
      <c r="AM870" s="1">
        <f t="shared" si="82"/>
        <v>-31000</v>
      </c>
      <c r="AN870" s="1">
        <f t="shared" si="83"/>
        <v>2850</v>
      </c>
      <c r="AO870" s="1">
        <f t="shared" si="78"/>
        <v>0</v>
      </c>
      <c r="AP870" s="1">
        <f t="shared" si="79"/>
        <v>0</v>
      </c>
      <c r="AQ870" s="1">
        <f>IF(IF(Y870&gt;AA870,VLOOKUP(A870,General!B:AT,11,FALSE),VLOOKUP(A870,General!B:AT,12,FALSE))=AI870,1,0)</f>
        <v>0</v>
      </c>
      <c r="AR870" s="1">
        <f>IF(VLOOKUP(A870,General!B:AT,11,FALSE)=E870,Y870-AA870,AA870-Y870)</f>
        <v>31000</v>
      </c>
      <c r="AS870" s="1">
        <f>IF(IF(Z870&gt;AB870,VLOOKUP(A870,General!B:AT,11,FALSE),VLOOKUP(A870,General!B:AT,12,FALSE))=AI870,1,0)</f>
        <v>1</v>
      </c>
      <c r="AT870" s="1">
        <f>IF(VLOOKUP(A870,General!B:AT,11,FALSE)=E870,Z870-AB870,AB870-Z870)</f>
        <v>-2850</v>
      </c>
    </row>
    <row r="871" spans="1:46" ht="15" customHeight="1" x14ac:dyDescent="0.2">
      <c r="A871" s="1" t="s">
        <v>355</v>
      </c>
      <c r="B871" s="1">
        <v>13</v>
      </c>
      <c r="C871" s="1">
        <v>186780</v>
      </c>
      <c r="D871" s="1">
        <v>78.85986328125</v>
      </c>
      <c r="E871" s="1" t="s">
        <v>104</v>
      </c>
      <c r="F871" s="1" t="s">
        <v>319</v>
      </c>
      <c r="G871" s="1" t="s">
        <v>324</v>
      </c>
      <c r="H871" s="1" t="s">
        <v>320</v>
      </c>
      <c r="I871" s="1" t="s">
        <v>315</v>
      </c>
      <c r="J871" s="1" t="s">
        <v>84</v>
      </c>
      <c r="K871" s="1">
        <v>5</v>
      </c>
      <c r="L871" s="1">
        <v>3</v>
      </c>
      <c r="M871" s="1">
        <v>1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77.599999999999994</v>
      </c>
      <c r="T871" s="1">
        <v>752</v>
      </c>
      <c r="U871" s="1">
        <v>24</v>
      </c>
      <c r="V871" s="1">
        <v>0</v>
      </c>
      <c r="W871" s="1">
        <v>0</v>
      </c>
      <c r="X871" s="1">
        <v>0</v>
      </c>
      <c r="Y871" s="1">
        <v>14750</v>
      </c>
      <c r="Z871" s="1">
        <v>2900</v>
      </c>
      <c r="AA871" s="1">
        <v>43150</v>
      </c>
      <c r="AB871" s="1">
        <v>27550</v>
      </c>
      <c r="AC871" s="1">
        <v>5</v>
      </c>
      <c r="AD871" s="1">
        <v>5</v>
      </c>
      <c r="AE871" s="1">
        <v>0</v>
      </c>
      <c r="AF871" s="1">
        <v>0</v>
      </c>
      <c r="AG871" s="1">
        <v>5</v>
      </c>
      <c r="AH871" s="1">
        <v>0</v>
      </c>
      <c r="AI871" s="30" t="str">
        <f>VLOOKUP(A871,General!B:AT,19,FALSE)</f>
        <v>Gambit Gaming</v>
      </c>
      <c r="AJ871" s="1">
        <f>IF(VLOOKUP(A871,General!B:AT,11,FALSE)=E871,1,0)</f>
        <v>0</v>
      </c>
      <c r="AK871" s="1">
        <f t="shared" si="80"/>
        <v>0</v>
      </c>
      <c r="AL871" s="1">
        <f t="shared" si="81"/>
        <v>0</v>
      </c>
      <c r="AM871" s="1">
        <f t="shared" si="82"/>
        <v>-28400</v>
      </c>
      <c r="AN871" s="1">
        <f t="shared" si="83"/>
        <v>-24650</v>
      </c>
      <c r="AO871" s="1">
        <f t="shared" si="78"/>
        <v>0</v>
      </c>
      <c r="AP871" s="1">
        <f t="shared" si="79"/>
        <v>0</v>
      </c>
      <c r="AQ871" s="1">
        <f>IF(IF(Y871&gt;AA871,VLOOKUP(A871,General!B:AT,11,FALSE),VLOOKUP(A871,General!B:AT,12,FALSE))=AI871,1,0)</f>
        <v>0</v>
      </c>
      <c r="AR871" s="1">
        <f>IF(VLOOKUP(A871,General!B:AT,11,FALSE)=E871,Y871-AA871,AA871-Y871)</f>
        <v>28400</v>
      </c>
      <c r="AS871" s="1">
        <f>IF(IF(Z871&gt;AB871,VLOOKUP(A871,General!B:AT,11,FALSE),VLOOKUP(A871,General!B:AT,12,FALSE))=AI871,1,0)</f>
        <v>0</v>
      </c>
      <c r="AT871" s="1">
        <f>IF(VLOOKUP(A871,General!B:AT,11,FALSE)=E871,Z871-AB871,AB871-Z871)</f>
        <v>24650</v>
      </c>
    </row>
    <row r="872" spans="1:46" ht="15" customHeight="1" x14ac:dyDescent="0.2">
      <c r="A872" s="1" t="s">
        <v>355</v>
      </c>
      <c r="B872" s="1">
        <v>14</v>
      </c>
      <c r="C872" s="1">
        <v>196880</v>
      </c>
      <c r="D872" s="1">
        <v>53.5511474609375</v>
      </c>
      <c r="E872" s="1" t="s">
        <v>104</v>
      </c>
      <c r="F872" s="1" t="s">
        <v>319</v>
      </c>
      <c r="G872" s="1" t="s">
        <v>324</v>
      </c>
      <c r="H872" s="1" t="s">
        <v>322</v>
      </c>
      <c r="K872" s="1">
        <v>7</v>
      </c>
      <c r="L872" s="1">
        <v>2</v>
      </c>
      <c r="M872" s="1">
        <v>1</v>
      </c>
      <c r="N872" s="1">
        <v>1</v>
      </c>
      <c r="O872" s="1">
        <v>0</v>
      </c>
      <c r="P872" s="1">
        <v>0</v>
      </c>
      <c r="Q872" s="1">
        <v>1</v>
      </c>
      <c r="R872" s="1">
        <v>0</v>
      </c>
      <c r="S872" s="1">
        <v>117.8</v>
      </c>
      <c r="T872" s="1">
        <v>1054</v>
      </c>
      <c r="U872" s="1">
        <v>124</v>
      </c>
      <c r="V872" s="1">
        <v>0</v>
      </c>
      <c r="W872" s="1">
        <v>0</v>
      </c>
      <c r="X872" s="1">
        <v>0</v>
      </c>
      <c r="Y872" s="1">
        <v>21450</v>
      </c>
      <c r="Z872" s="1">
        <v>21800</v>
      </c>
      <c r="AA872" s="1">
        <v>37650</v>
      </c>
      <c r="AB872" s="1">
        <v>27950</v>
      </c>
      <c r="AC872" s="1">
        <v>1</v>
      </c>
      <c r="AD872" s="1">
        <v>1</v>
      </c>
      <c r="AE872" s="1">
        <v>1</v>
      </c>
      <c r="AF872" s="1">
        <v>0</v>
      </c>
      <c r="AG872" s="1">
        <v>0</v>
      </c>
      <c r="AH872" s="1">
        <v>1</v>
      </c>
      <c r="AI872" s="30" t="str">
        <f>VLOOKUP(A872,General!B:AT,19,FALSE)</f>
        <v>Gambit Gaming</v>
      </c>
      <c r="AJ872" s="1">
        <f>IF(VLOOKUP(A872,General!B:AT,11,FALSE)=E872,1,0)</f>
        <v>0</v>
      </c>
      <c r="AK872" s="1">
        <f t="shared" si="80"/>
        <v>0</v>
      </c>
      <c r="AL872" s="1">
        <f t="shared" si="81"/>
        <v>0</v>
      </c>
      <c r="AM872" s="1">
        <f t="shared" si="82"/>
        <v>-16200</v>
      </c>
      <c r="AN872" s="1">
        <f t="shared" si="83"/>
        <v>-6150</v>
      </c>
      <c r="AO872" s="1">
        <f t="shared" si="78"/>
        <v>0</v>
      </c>
      <c r="AP872" s="1">
        <f t="shared" si="79"/>
        <v>0</v>
      </c>
      <c r="AQ872" s="1">
        <f>IF(IF(Y872&gt;AA872,VLOOKUP(A872,General!B:AT,11,FALSE),VLOOKUP(A872,General!B:AT,12,FALSE))=AI872,1,0)</f>
        <v>0</v>
      </c>
      <c r="AR872" s="1">
        <f>IF(VLOOKUP(A872,General!B:AT,11,FALSE)=E872,Y872-AA872,AA872-Y872)</f>
        <v>16200</v>
      </c>
      <c r="AS872" s="1">
        <f>IF(IF(Z872&gt;AB872,VLOOKUP(A872,General!B:AT,11,FALSE),VLOOKUP(A872,General!B:AT,12,FALSE))=AI872,1,0)</f>
        <v>0</v>
      </c>
      <c r="AT872" s="1">
        <f>IF(VLOOKUP(A872,General!B:AT,11,FALSE)=E872,Z872-AB872,AB872-Z872)</f>
        <v>6150</v>
      </c>
    </row>
    <row r="873" spans="1:46" ht="15" customHeight="1" x14ac:dyDescent="0.2">
      <c r="A873" s="1" t="s">
        <v>355</v>
      </c>
      <c r="B873" s="1">
        <v>15</v>
      </c>
      <c r="C873" s="1">
        <v>203741</v>
      </c>
      <c r="D873" s="1">
        <v>202.53210449218801</v>
      </c>
      <c r="E873" s="1" t="s">
        <v>104</v>
      </c>
      <c r="F873" s="1" t="s">
        <v>319</v>
      </c>
      <c r="G873" s="1" t="s">
        <v>324</v>
      </c>
      <c r="H873" s="1" t="s">
        <v>318</v>
      </c>
      <c r="I873" s="1" t="s">
        <v>315</v>
      </c>
      <c r="J873" s="1" t="s">
        <v>84</v>
      </c>
      <c r="K873" s="1">
        <v>5</v>
      </c>
      <c r="L873" s="1">
        <v>2</v>
      </c>
      <c r="M873" s="1">
        <v>0</v>
      </c>
      <c r="N873" s="1">
        <v>1</v>
      </c>
      <c r="O873" s="1">
        <v>0</v>
      </c>
      <c r="P873" s="1">
        <v>0</v>
      </c>
      <c r="Q873" s="1">
        <v>0</v>
      </c>
      <c r="R873" s="1">
        <v>0</v>
      </c>
      <c r="S873" s="1">
        <v>152</v>
      </c>
      <c r="T873" s="1">
        <v>727</v>
      </c>
      <c r="U873" s="1">
        <v>101</v>
      </c>
      <c r="V873" s="1">
        <v>1</v>
      </c>
      <c r="W873" s="1">
        <v>1</v>
      </c>
      <c r="X873" s="1">
        <v>0</v>
      </c>
      <c r="Y873" s="1">
        <v>13250</v>
      </c>
      <c r="Z873" s="1">
        <v>12850</v>
      </c>
      <c r="AA873" s="1">
        <v>51300</v>
      </c>
      <c r="AB873" s="1">
        <v>30300</v>
      </c>
      <c r="AC873" s="1">
        <v>6</v>
      </c>
      <c r="AD873" s="1">
        <v>8</v>
      </c>
      <c r="AE873" s="1">
        <v>5</v>
      </c>
      <c r="AF873" s="1">
        <v>0</v>
      </c>
      <c r="AG873" s="1">
        <v>4</v>
      </c>
      <c r="AH873" s="1">
        <v>0</v>
      </c>
      <c r="AI873" s="30" t="str">
        <f>VLOOKUP(A873,General!B:AT,19,FALSE)</f>
        <v>Gambit Gaming</v>
      </c>
      <c r="AJ873" s="1">
        <f>IF(VLOOKUP(A873,General!B:AT,11,FALSE)=E873,1,0)</f>
        <v>0</v>
      </c>
      <c r="AK873" s="1">
        <f t="shared" si="80"/>
        <v>0</v>
      </c>
      <c r="AL873" s="1">
        <f t="shared" si="81"/>
        <v>0</v>
      </c>
      <c r="AM873" s="1">
        <f t="shared" si="82"/>
        <v>-38050</v>
      </c>
      <c r="AN873" s="1">
        <f t="shared" si="83"/>
        <v>-17450</v>
      </c>
      <c r="AO873" s="1">
        <f t="shared" si="78"/>
        <v>0</v>
      </c>
      <c r="AP873" s="1">
        <f t="shared" si="79"/>
        <v>0</v>
      </c>
      <c r="AQ873" s="1">
        <f>IF(IF(Y873&gt;AA873,VLOOKUP(A873,General!B:AT,11,FALSE),VLOOKUP(A873,General!B:AT,12,FALSE))=AI873,1,0)</f>
        <v>0</v>
      </c>
      <c r="AR873" s="1">
        <f>IF(VLOOKUP(A873,General!B:AT,11,FALSE)=E873,Y873-AA873,AA873-Y873)</f>
        <v>38050</v>
      </c>
      <c r="AS873" s="1">
        <f>IF(IF(Z873&gt;AB873,VLOOKUP(A873,General!B:AT,11,FALSE),VLOOKUP(A873,General!B:AT,12,FALSE))=AI873,1,0)</f>
        <v>0</v>
      </c>
      <c r="AT873" s="1">
        <f>IF(VLOOKUP(A873,General!B:AT,11,FALSE)=E873,Z873-AB873,AB873-Z873)</f>
        <v>17450</v>
      </c>
    </row>
    <row r="874" spans="1:46" x14ac:dyDescent="0.2">
      <c r="A874" s="1" t="s">
        <v>355</v>
      </c>
      <c r="B874" s="1">
        <v>16</v>
      </c>
      <c r="C874" s="1">
        <v>229649</v>
      </c>
      <c r="D874" s="1">
        <v>78.6329345703125</v>
      </c>
      <c r="E874" s="1" t="s">
        <v>84</v>
      </c>
      <c r="F874" s="1" t="s">
        <v>319</v>
      </c>
      <c r="G874" s="1" t="s">
        <v>324</v>
      </c>
      <c r="H874" s="1" t="s">
        <v>317</v>
      </c>
      <c r="K874" s="1">
        <v>6</v>
      </c>
      <c r="L874" s="1">
        <v>2</v>
      </c>
      <c r="M874" s="1">
        <v>2</v>
      </c>
      <c r="N874" s="1">
        <v>0</v>
      </c>
      <c r="O874" s="1">
        <v>0</v>
      </c>
      <c r="P874" s="1">
        <v>0</v>
      </c>
      <c r="Q874" s="1">
        <v>1</v>
      </c>
      <c r="R874" s="1">
        <v>1</v>
      </c>
      <c r="S874" s="1">
        <v>83.8</v>
      </c>
      <c r="T874" s="1">
        <v>821</v>
      </c>
      <c r="U874" s="1">
        <v>17</v>
      </c>
      <c r="V874" s="1">
        <v>0</v>
      </c>
      <c r="W874" s="1">
        <v>1</v>
      </c>
      <c r="X874" s="1">
        <v>0</v>
      </c>
      <c r="Y874" s="1">
        <v>4000</v>
      </c>
      <c r="Z874" s="1">
        <v>4550</v>
      </c>
      <c r="AA874" s="1">
        <v>4000</v>
      </c>
      <c r="AB874" s="1">
        <v>4450</v>
      </c>
      <c r="AC874" s="1">
        <v>1</v>
      </c>
      <c r="AD874" s="1">
        <v>2</v>
      </c>
      <c r="AE874" s="1">
        <v>1</v>
      </c>
      <c r="AF874" s="1">
        <v>2</v>
      </c>
      <c r="AG874" s="1">
        <v>0</v>
      </c>
      <c r="AH874" s="1">
        <v>0</v>
      </c>
      <c r="AI874" s="30" t="str">
        <f>VLOOKUP(A874,General!B:AT,19,FALSE)</f>
        <v>Gambit Gaming</v>
      </c>
      <c r="AJ874" s="1">
        <f>IF(VLOOKUP(A874,General!B:AT,11,FALSE)=E874,1,0)</f>
        <v>1</v>
      </c>
      <c r="AK874" s="1">
        <f t="shared" si="80"/>
        <v>0</v>
      </c>
      <c r="AL874" s="1">
        <f t="shared" si="81"/>
        <v>1</v>
      </c>
      <c r="AM874" s="1">
        <f t="shared" si="82"/>
        <v>0</v>
      </c>
      <c r="AN874" s="1">
        <f t="shared" si="83"/>
        <v>100</v>
      </c>
      <c r="AO874" s="1">
        <f t="shared" si="78"/>
        <v>1</v>
      </c>
      <c r="AP874" s="1">
        <f t="shared" si="79"/>
        <v>0</v>
      </c>
      <c r="AQ874" s="1">
        <f>IF(IF(Y874&gt;AA874,VLOOKUP(A874,General!B:AT,11,FALSE),VLOOKUP(A874,General!B:AT,12,FALSE))=AI874,1,0)</f>
        <v>0</v>
      </c>
      <c r="AR874" s="1">
        <f>IF(VLOOKUP(A874,General!B:AT,11,FALSE)=E874,Y874-AA874,AA874-Y874)</f>
        <v>0</v>
      </c>
      <c r="AS874" s="1">
        <f>IF(IF(Z874&gt;AB874,VLOOKUP(A874,General!B:AT,11,FALSE),VLOOKUP(A874,General!B:AT,12,FALSE))=AI874,1,0)</f>
        <v>1</v>
      </c>
      <c r="AT874" s="1">
        <f>IF(VLOOKUP(A874,General!B:AT,11,FALSE)=E874,Z874-AB874,AB874-Z874)</f>
        <v>100</v>
      </c>
    </row>
    <row r="875" spans="1:46" ht="15" customHeight="1" x14ac:dyDescent="0.2">
      <c r="A875" s="1" t="s">
        <v>355</v>
      </c>
      <c r="B875" s="1">
        <v>17</v>
      </c>
      <c r="C875" s="1">
        <v>239720</v>
      </c>
      <c r="D875" s="1">
        <v>90.3446044921875</v>
      </c>
      <c r="E875" s="1" t="s">
        <v>84</v>
      </c>
      <c r="F875" s="1" t="s">
        <v>319</v>
      </c>
      <c r="G875" s="1" t="s">
        <v>324</v>
      </c>
      <c r="H875" s="1" t="s">
        <v>320</v>
      </c>
      <c r="I875" s="1" t="s">
        <v>319</v>
      </c>
      <c r="J875" s="1" t="s">
        <v>84</v>
      </c>
      <c r="K875" s="1">
        <v>8</v>
      </c>
      <c r="L875" s="1">
        <v>4</v>
      </c>
      <c r="M875" s="1">
        <v>2</v>
      </c>
      <c r="N875" s="1">
        <v>0</v>
      </c>
      <c r="O875" s="1">
        <v>0</v>
      </c>
      <c r="P875" s="1">
        <v>0</v>
      </c>
      <c r="Q875" s="1">
        <v>3</v>
      </c>
      <c r="R875" s="1">
        <v>0</v>
      </c>
      <c r="S875" s="1">
        <v>109.5</v>
      </c>
      <c r="T875" s="1">
        <v>1011</v>
      </c>
      <c r="U875" s="1">
        <v>84</v>
      </c>
      <c r="V875" s="1">
        <v>0</v>
      </c>
      <c r="W875" s="1">
        <v>0</v>
      </c>
      <c r="X875" s="1">
        <v>0</v>
      </c>
      <c r="Y875" s="1">
        <v>7850</v>
      </c>
      <c r="Z875" s="1">
        <v>18750</v>
      </c>
      <c r="AA875" s="1">
        <v>18500</v>
      </c>
      <c r="AB875" s="1">
        <v>6500</v>
      </c>
      <c r="AC875" s="1">
        <v>5</v>
      </c>
      <c r="AD875" s="1">
        <v>4</v>
      </c>
      <c r="AE875" s="1">
        <v>1</v>
      </c>
      <c r="AF875" s="1">
        <v>0</v>
      </c>
      <c r="AG875" s="1">
        <v>3</v>
      </c>
      <c r="AH875" s="1">
        <v>0</v>
      </c>
      <c r="AI875" s="30" t="str">
        <f>VLOOKUP(A875,General!B:AT,19,FALSE)</f>
        <v>Gambit Gaming</v>
      </c>
      <c r="AJ875" s="1">
        <f>IF(VLOOKUP(A875,General!B:AT,11,FALSE)=E875,1,0)</f>
        <v>1</v>
      </c>
      <c r="AK875" s="1">
        <f t="shared" si="80"/>
        <v>0</v>
      </c>
      <c r="AL875" s="1">
        <f t="shared" si="81"/>
        <v>1</v>
      </c>
      <c r="AM875" s="1">
        <f t="shared" si="82"/>
        <v>-10650</v>
      </c>
      <c r="AN875" s="1">
        <f t="shared" si="83"/>
        <v>12250</v>
      </c>
      <c r="AO875" s="1">
        <f t="shared" si="78"/>
        <v>1</v>
      </c>
      <c r="AP875" s="1">
        <f t="shared" si="79"/>
        <v>0</v>
      </c>
      <c r="AQ875" s="1">
        <f>IF(IF(Y875&gt;AA875,VLOOKUP(A875,General!B:AT,11,FALSE),VLOOKUP(A875,General!B:AT,12,FALSE))=AI875,1,0)</f>
        <v>0</v>
      </c>
      <c r="AR875" s="1">
        <f>IF(VLOOKUP(A875,General!B:AT,11,FALSE)=E875,Y875-AA875,AA875-Y875)</f>
        <v>-10650</v>
      </c>
      <c r="AS875" s="1">
        <f>IF(IF(Z875&gt;AB875,VLOOKUP(A875,General!B:AT,11,FALSE),VLOOKUP(A875,General!B:AT,12,FALSE))=AI875,1,0)</f>
        <v>1</v>
      </c>
      <c r="AT875" s="1">
        <f>IF(VLOOKUP(A875,General!B:AT,11,FALSE)=E875,Z875-AB875,AB875-Z875)</f>
        <v>12250</v>
      </c>
    </row>
    <row r="876" spans="1:46" ht="15" customHeight="1" x14ac:dyDescent="0.2">
      <c r="A876" s="1" t="s">
        <v>355</v>
      </c>
      <c r="B876" s="1">
        <v>18</v>
      </c>
      <c r="C876" s="1">
        <v>251288</v>
      </c>
      <c r="D876" s="1">
        <v>114.448486328125</v>
      </c>
      <c r="E876" s="1" t="s">
        <v>84</v>
      </c>
      <c r="F876" s="1" t="s">
        <v>319</v>
      </c>
      <c r="G876" s="1" t="s">
        <v>324</v>
      </c>
      <c r="H876" s="1" t="s">
        <v>320</v>
      </c>
      <c r="I876" s="1" t="s">
        <v>319</v>
      </c>
      <c r="J876" s="1" t="s">
        <v>84</v>
      </c>
      <c r="K876" s="1">
        <v>4</v>
      </c>
      <c r="L876" s="1">
        <v>4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74.2</v>
      </c>
      <c r="T876" s="1">
        <v>636</v>
      </c>
      <c r="U876" s="1">
        <v>35</v>
      </c>
      <c r="V876" s="1">
        <v>1</v>
      </c>
      <c r="W876" s="1">
        <v>1</v>
      </c>
      <c r="X876" s="1">
        <v>0</v>
      </c>
      <c r="Y876" s="1">
        <v>11550</v>
      </c>
      <c r="Z876" s="1">
        <v>21250</v>
      </c>
      <c r="AA876" s="1">
        <v>19850</v>
      </c>
      <c r="AB876" s="1">
        <v>1700</v>
      </c>
      <c r="AC876" s="1">
        <v>5</v>
      </c>
      <c r="AD876" s="1">
        <v>3</v>
      </c>
      <c r="AE876" s="1">
        <v>2</v>
      </c>
      <c r="AF876" s="1">
        <v>0</v>
      </c>
      <c r="AG876" s="1">
        <v>0</v>
      </c>
      <c r="AH876" s="1">
        <v>0</v>
      </c>
      <c r="AI876" s="30" t="str">
        <f>VLOOKUP(A876,General!B:AT,19,FALSE)</f>
        <v>Gambit Gaming</v>
      </c>
      <c r="AJ876" s="1">
        <f>IF(VLOOKUP(A876,General!B:AT,11,FALSE)=E876,1,0)</f>
        <v>1</v>
      </c>
      <c r="AK876" s="1">
        <f t="shared" si="80"/>
        <v>0</v>
      </c>
      <c r="AL876" s="1">
        <f t="shared" si="81"/>
        <v>1</v>
      </c>
      <c r="AM876" s="1">
        <f t="shared" si="82"/>
        <v>-8300</v>
      </c>
      <c r="AN876" s="1">
        <f t="shared" si="83"/>
        <v>19550</v>
      </c>
      <c r="AO876" s="1">
        <f t="shared" si="78"/>
        <v>1</v>
      </c>
      <c r="AP876" s="1">
        <f t="shared" si="79"/>
        <v>0</v>
      </c>
      <c r="AQ876" s="1">
        <f>IF(IF(Y876&gt;AA876,VLOOKUP(A876,General!B:AT,11,FALSE),VLOOKUP(A876,General!B:AT,12,FALSE))=AI876,1,0)</f>
        <v>0</v>
      </c>
      <c r="AR876" s="1">
        <f>IF(VLOOKUP(A876,General!B:AT,11,FALSE)=E876,Y876-AA876,AA876-Y876)</f>
        <v>-8300</v>
      </c>
      <c r="AS876" s="1">
        <f>IF(IF(Z876&gt;AB876,VLOOKUP(A876,General!B:AT,11,FALSE),VLOOKUP(A876,General!B:AT,12,FALSE))=AI876,1,0)</f>
        <v>1</v>
      </c>
      <c r="AT876" s="1">
        <f>IF(VLOOKUP(A876,General!B:AT,11,FALSE)=E876,Z876-AB876,AB876-Z876)</f>
        <v>19550</v>
      </c>
    </row>
    <row r="877" spans="1:46" ht="15" customHeight="1" x14ac:dyDescent="0.2">
      <c r="A877" s="1" t="s">
        <v>355</v>
      </c>
      <c r="B877" s="1">
        <v>19</v>
      </c>
      <c r="C877" s="1">
        <v>265937</v>
      </c>
      <c r="D877" s="1">
        <v>167.85888671875</v>
      </c>
      <c r="E877" s="1" t="s">
        <v>84</v>
      </c>
      <c r="F877" s="1" t="s">
        <v>319</v>
      </c>
      <c r="G877" s="1" t="s">
        <v>324</v>
      </c>
      <c r="H877" s="1" t="s">
        <v>322</v>
      </c>
      <c r="K877" s="1">
        <v>8</v>
      </c>
      <c r="L877" s="1">
        <v>4</v>
      </c>
      <c r="M877" s="1">
        <v>0</v>
      </c>
      <c r="N877" s="1">
        <v>0</v>
      </c>
      <c r="O877" s="1">
        <v>1</v>
      </c>
      <c r="P877" s="1">
        <v>0</v>
      </c>
      <c r="Q877" s="1">
        <v>1</v>
      </c>
      <c r="R877" s="1">
        <v>0</v>
      </c>
      <c r="S877" s="1">
        <v>124.3</v>
      </c>
      <c r="T877" s="1">
        <v>1104</v>
      </c>
      <c r="U877" s="1">
        <v>139</v>
      </c>
      <c r="V877" s="1">
        <v>1</v>
      </c>
      <c r="W877" s="1">
        <v>1</v>
      </c>
      <c r="X877" s="1">
        <v>0</v>
      </c>
      <c r="Y877" s="1">
        <v>22250</v>
      </c>
      <c r="Z877" s="1">
        <v>25300</v>
      </c>
      <c r="AA877" s="1">
        <v>25900</v>
      </c>
      <c r="AB877" s="1">
        <v>23150</v>
      </c>
      <c r="AC877" s="1">
        <v>9</v>
      </c>
      <c r="AD877" s="1">
        <v>9</v>
      </c>
      <c r="AE877" s="1">
        <v>4</v>
      </c>
      <c r="AF877" s="1">
        <v>1</v>
      </c>
      <c r="AG877" s="1">
        <v>5</v>
      </c>
      <c r="AH877" s="1">
        <v>0</v>
      </c>
      <c r="AI877" s="30" t="str">
        <f>VLOOKUP(A877,General!B:AT,19,FALSE)</f>
        <v>Gambit Gaming</v>
      </c>
      <c r="AJ877" s="1">
        <f>IF(VLOOKUP(A877,General!B:AT,11,FALSE)=E877,1,0)</f>
        <v>1</v>
      </c>
      <c r="AK877" s="1">
        <f t="shared" si="80"/>
        <v>0</v>
      </c>
      <c r="AL877" s="1">
        <f t="shared" si="81"/>
        <v>1</v>
      </c>
      <c r="AM877" s="1">
        <f t="shared" si="82"/>
        <v>-3650</v>
      </c>
      <c r="AN877" s="1">
        <f t="shared" si="83"/>
        <v>2150</v>
      </c>
      <c r="AO877" s="1">
        <f t="shared" si="78"/>
        <v>1</v>
      </c>
      <c r="AP877" s="1">
        <f t="shared" si="79"/>
        <v>0</v>
      </c>
      <c r="AQ877" s="1">
        <f>IF(IF(Y877&gt;AA877,VLOOKUP(A877,General!B:AT,11,FALSE),VLOOKUP(A877,General!B:AT,12,FALSE))=AI877,1,0)</f>
        <v>0</v>
      </c>
      <c r="AR877" s="1">
        <f>IF(VLOOKUP(A877,General!B:AT,11,FALSE)=E877,Y877-AA877,AA877-Y877)</f>
        <v>-3650</v>
      </c>
      <c r="AS877" s="1">
        <f>IF(IF(Z877&gt;AB877,VLOOKUP(A877,General!B:AT,11,FALSE),VLOOKUP(A877,General!B:AT,12,FALSE))=AI877,1,0)</f>
        <v>1</v>
      </c>
      <c r="AT877" s="1">
        <f>IF(VLOOKUP(A877,General!B:AT,11,FALSE)=E877,Z877-AB877,AB877-Z877)</f>
        <v>2150</v>
      </c>
    </row>
    <row r="878" spans="1:46" ht="15" customHeight="1" x14ac:dyDescent="0.2">
      <c r="A878" s="1" t="s">
        <v>355</v>
      </c>
      <c r="B878" s="1">
        <v>20</v>
      </c>
      <c r="C878" s="1">
        <v>287413</v>
      </c>
      <c r="D878" s="1">
        <v>131.91015625</v>
      </c>
      <c r="E878" s="1" t="s">
        <v>84</v>
      </c>
      <c r="F878" s="1" t="s">
        <v>319</v>
      </c>
      <c r="G878" s="1" t="s">
        <v>324</v>
      </c>
      <c r="H878" s="1" t="s">
        <v>320</v>
      </c>
      <c r="I878" s="1" t="s">
        <v>319</v>
      </c>
      <c r="J878" s="1" t="s">
        <v>84</v>
      </c>
      <c r="K878" s="1">
        <v>7</v>
      </c>
      <c r="L878" s="1">
        <v>3</v>
      </c>
      <c r="M878" s="1">
        <v>2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102</v>
      </c>
      <c r="T878" s="1">
        <v>967</v>
      </c>
      <c r="U878" s="1">
        <v>53</v>
      </c>
      <c r="V878" s="1">
        <v>0</v>
      </c>
      <c r="W878" s="1">
        <v>1</v>
      </c>
      <c r="X878" s="1">
        <v>0</v>
      </c>
      <c r="Y878" s="1">
        <v>15600</v>
      </c>
      <c r="Z878" s="1">
        <v>25500</v>
      </c>
      <c r="AA878" s="1">
        <v>38100</v>
      </c>
      <c r="AB878" s="1">
        <v>5350</v>
      </c>
      <c r="AC878" s="1">
        <v>2</v>
      </c>
      <c r="AD878" s="1">
        <v>3</v>
      </c>
      <c r="AE878" s="1">
        <v>7</v>
      </c>
      <c r="AF878" s="1">
        <v>0</v>
      </c>
      <c r="AG878" s="1">
        <v>2</v>
      </c>
      <c r="AH878" s="1">
        <v>0</v>
      </c>
      <c r="AI878" s="30" t="str">
        <f>VLOOKUP(A878,General!B:AT,19,FALSE)</f>
        <v>Gambit Gaming</v>
      </c>
      <c r="AJ878" s="1">
        <f>IF(VLOOKUP(A878,General!B:AT,11,FALSE)=E878,1,0)</f>
        <v>1</v>
      </c>
      <c r="AK878" s="1">
        <f t="shared" si="80"/>
        <v>0</v>
      </c>
      <c r="AL878" s="1">
        <f t="shared" si="81"/>
        <v>1</v>
      </c>
      <c r="AM878" s="1">
        <f t="shared" si="82"/>
        <v>-22500</v>
      </c>
      <c r="AN878" s="1">
        <f t="shared" si="83"/>
        <v>20150</v>
      </c>
      <c r="AO878" s="1">
        <f t="shared" si="78"/>
        <v>1</v>
      </c>
      <c r="AP878" s="1">
        <f t="shared" si="79"/>
        <v>0</v>
      </c>
      <c r="AQ878" s="1">
        <f>IF(IF(Y878&gt;AA878,VLOOKUP(A878,General!B:AT,11,FALSE),VLOOKUP(A878,General!B:AT,12,FALSE))=AI878,1,0)</f>
        <v>0</v>
      </c>
      <c r="AR878" s="1">
        <f>IF(VLOOKUP(A878,General!B:AT,11,FALSE)=E878,Y878-AA878,AA878-Y878)</f>
        <v>-22500</v>
      </c>
      <c r="AS878" s="1">
        <f>IF(IF(Z878&gt;AB878,VLOOKUP(A878,General!B:AT,11,FALSE),VLOOKUP(A878,General!B:AT,12,FALSE))=AI878,1,0)</f>
        <v>1</v>
      </c>
      <c r="AT878" s="1">
        <f>IF(VLOOKUP(A878,General!B:AT,11,FALSE)=E878,Z878-AB878,AB878-Z878)</f>
        <v>20150</v>
      </c>
    </row>
    <row r="879" spans="1:46" ht="15" customHeight="1" x14ac:dyDescent="0.2">
      <c r="A879" s="1" t="s">
        <v>355</v>
      </c>
      <c r="B879" s="1">
        <v>21</v>
      </c>
      <c r="C879" s="1">
        <v>304297</v>
      </c>
      <c r="D879" s="1">
        <v>64.152099609375</v>
      </c>
      <c r="E879" s="1" t="s">
        <v>84</v>
      </c>
      <c r="F879" s="1" t="s">
        <v>319</v>
      </c>
      <c r="G879" s="1" t="s">
        <v>324</v>
      </c>
      <c r="H879" s="1" t="s">
        <v>322</v>
      </c>
      <c r="K879" s="1">
        <v>6</v>
      </c>
      <c r="L879" s="1">
        <v>2</v>
      </c>
      <c r="M879" s="1">
        <v>0</v>
      </c>
      <c r="N879" s="1">
        <v>0</v>
      </c>
      <c r="O879" s="1">
        <v>1</v>
      </c>
      <c r="P879" s="1">
        <v>0</v>
      </c>
      <c r="Q879" s="1">
        <v>1</v>
      </c>
      <c r="R879" s="1">
        <v>0</v>
      </c>
      <c r="S879" s="1">
        <v>82.7</v>
      </c>
      <c r="T879" s="1">
        <v>751</v>
      </c>
      <c r="U879" s="1">
        <v>76</v>
      </c>
      <c r="V879" s="1">
        <v>0</v>
      </c>
      <c r="W879" s="1">
        <v>1</v>
      </c>
      <c r="X879" s="1">
        <v>0</v>
      </c>
      <c r="Y879" s="1">
        <v>26850</v>
      </c>
      <c r="Z879" s="1">
        <v>27650</v>
      </c>
      <c r="AA879" s="1">
        <v>39150</v>
      </c>
      <c r="AB879" s="1">
        <v>27150</v>
      </c>
      <c r="AC879" s="1">
        <v>7</v>
      </c>
      <c r="AD879" s="1">
        <v>6</v>
      </c>
      <c r="AE879" s="1">
        <v>2</v>
      </c>
      <c r="AF879" s="1">
        <v>0</v>
      </c>
      <c r="AG879" s="1">
        <v>2</v>
      </c>
      <c r="AH879" s="1">
        <v>1</v>
      </c>
      <c r="AI879" s="30" t="str">
        <f>VLOOKUP(A879,General!B:AT,19,FALSE)</f>
        <v>Gambit Gaming</v>
      </c>
      <c r="AJ879" s="1">
        <f>IF(VLOOKUP(A879,General!B:AT,11,FALSE)=E879,1,0)</f>
        <v>1</v>
      </c>
      <c r="AK879" s="1">
        <f t="shared" si="80"/>
        <v>0</v>
      </c>
      <c r="AL879" s="1">
        <f t="shared" si="81"/>
        <v>1</v>
      </c>
      <c r="AM879" s="1">
        <f t="shared" si="82"/>
        <v>-12300</v>
      </c>
      <c r="AN879" s="1">
        <f t="shared" si="83"/>
        <v>500</v>
      </c>
      <c r="AO879" s="1">
        <f t="shared" si="78"/>
        <v>1</v>
      </c>
      <c r="AP879" s="1">
        <f t="shared" si="79"/>
        <v>0</v>
      </c>
      <c r="AQ879" s="1">
        <f>IF(IF(Y879&gt;AA879,VLOOKUP(A879,General!B:AT,11,FALSE),VLOOKUP(A879,General!B:AT,12,FALSE))=AI879,1,0)</f>
        <v>0</v>
      </c>
      <c r="AR879" s="1">
        <f>IF(VLOOKUP(A879,General!B:AT,11,FALSE)=E879,Y879-AA879,AA879-Y879)</f>
        <v>-12300</v>
      </c>
      <c r="AS879" s="1">
        <f>IF(IF(Z879&gt;AB879,VLOOKUP(A879,General!B:AT,11,FALSE),VLOOKUP(A879,General!B:AT,12,FALSE))=AI879,1,0)</f>
        <v>1</v>
      </c>
      <c r="AT879" s="1">
        <f>IF(VLOOKUP(A879,General!B:AT,11,FALSE)=E879,Z879-AB879,AB879-Z879)</f>
        <v>500</v>
      </c>
    </row>
    <row r="880" spans="1:46" ht="15" customHeight="1" x14ac:dyDescent="0.2">
      <c r="A880" s="1" t="s">
        <v>355</v>
      </c>
      <c r="B880" s="1">
        <v>22</v>
      </c>
      <c r="C880" s="1">
        <v>312519</v>
      </c>
      <c r="D880" s="1">
        <v>71.349365234375</v>
      </c>
      <c r="E880" s="1" t="s">
        <v>84</v>
      </c>
      <c r="F880" s="1" t="s">
        <v>319</v>
      </c>
      <c r="G880" s="1" t="s">
        <v>324</v>
      </c>
      <c r="H880" s="1" t="s">
        <v>320</v>
      </c>
      <c r="I880" s="1" t="s">
        <v>319</v>
      </c>
      <c r="J880" s="1" t="s">
        <v>84</v>
      </c>
      <c r="K880" s="1">
        <v>5</v>
      </c>
      <c r="L880" s="1">
        <v>3</v>
      </c>
      <c r="M880" s="1">
        <v>1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97.6</v>
      </c>
      <c r="T880" s="1">
        <v>930</v>
      </c>
      <c r="U880" s="1">
        <v>46</v>
      </c>
      <c r="V880" s="1">
        <v>0</v>
      </c>
      <c r="W880" s="1">
        <v>0</v>
      </c>
      <c r="X880" s="1">
        <v>0</v>
      </c>
      <c r="Y880" s="1">
        <v>18000</v>
      </c>
      <c r="Z880" s="1">
        <v>28050</v>
      </c>
      <c r="AA880" s="1">
        <v>43350</v>
      </c>
      <c r="AB880" s="1">
        <v>7800</v>
      </c>
      <c r="AC880" s="1">
        <v>7</v>
      </c>
      <c r="AD880" s="1">
        <v>3</v>
      </c>
      <c r="AE880" s="1">
        <v>4</v>
      </c>
      <c r="AF880" s="1">
        <v>0</v>
      </c>
      <c r="AG880" s="1">
        <v>0</v>
      </c>
      <c r="AH880" s="1">
        <v>0</v>
      </c>
      <c r="AI880" s="30" t="str">
        <f>VLOOKUP(A880,General!B:AT,19,FALSE)</f>
        <v>Gambit Gaming</v>
      </c>
      <c r="AJ880" s="1">
        <f>IF(VLOOKUP(A880,General!B:AT,11,FALSE)=E880,1,0)</f>
        <v>1</v>
      </c>
      <c r="AK880" s="1">
        <f t="shared" si="80"/>
        <v>0</v>
      </c>
      <c r="AL880" s="1">
        <f t="shared" si="81"/>
        <v>1</v>
      </c>
      <c r="AM880" s="1">
        <f t="shared" si="82"/>
        <v>-25350</v>
      </c>
      <c r="AN880" s="1">
        <f t="shared" si="83"/>
        <v>20250</v>
      </c>
      <c r="AO880" s="1">
        <f t="shared" si="78"/>
        <v>1</v>
      </c>
      <c r="AP880" s="1">
        <f t="shared" si="79"/>
        <v>0</v>
      </c>
      <c r="AQ880" s="1">
        <f>IF(IF(Y880&gt;AA880,VLOOKUP(A880,General!B:AT,11,FALSE),VLOOKUP(A880,General!B:AT,12,FALSE))=AI880,1,0)</f>
        <v>0</v>
      </c>
      <c r="AR880" s="1">
        <f>IF(VLOOKUP(A880,General!B:AT,11,FALSE)=E880,Y880-AA880,AA880-Y880)</f>
        <v>-25350</v>
      </c>
      <c r="AS880" s="1">
        <f>IF(IF(Z880&gt;AB880,VLOOKUP(A880,General!B:AT,11,FALSE),VLOOKUP(A880,General!B:AT,12,FALSE))=AI880,1,0)</f>
        <v>1</v>
      </c>
      <c r="AT880" s="1">
        <f>IF(VLOOKUP(A880,General!B:AT,11,FALSE)=E880,Z880-AB880,AB880-Z880)</f>
        <v>20250</v>
      </c>
    </row>
    <row r="881" spans="1:46" ht="15" customHeight="1" x14ac:dyDescent="0.2">
      <c r="A881" s="1" t="s">
        <v>355</v>
      </c>
      <c r="B881" s="1">
        <v>23</v>
      </c>
      <c r="C881" s="1">
        <v>321659</v>
      </c>
      <c r="D881" s="1">
        <v>147.57275390625</v>
      </c>
      <c r="E881" s="1" t="s">
        <v>84</v>
      </c>
      <c r="F881" s="1" t="s">
        <v>319</v>
      </c>
      <c r="G881" s="1" t="s">
        <v>324</v>
      </c>
      <c r="H881" s="1" t="s">
        <v>322</v>
      </c>
      <c r="K881" s="1">
        <v>5</v>
      </c>
      <c r="L881" s="1">
        <v>1</v>
      </c>
      <c r="M881" s="1">
        <v>2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91</v>
      </c>
      <c r="T881" s="1">
        <v>846</v>
      </c>
      <c r="U881" s="1">
        <v>64</v>
      </c>
      <c r="V881" s="1">
        <v>0</v>
      </c>
      <c r="W881" s="1">
        <v>1</v>
      </c>
      <c r="X881" s="1">
        <v>0</v>
      </c>
      <c r="Y881" s="1">
        <v>27400</v>
      </c>
      <c r="Z881" s="1">
        <v>28650</v>
      </c>
      <c r="AA881" s="1">
        <v>53400</v>
      </c>
      <c r="AB881" s="1">
        <v>27400</v>
      </c>
      <c r="AC881" s="1">
        <v>8</v>
      </c>
      <c r="AD881" s="1">
        <v>6</v>
      </c>
      <c r="AE881" s="1">
        <v>4</v>
      </c>
      <c r="AF881" s="1">
        <v>0</v>
      </c>
      <c r="AG881" s="1">
        <v>4</v>
      </c>
      <c r="AH881" s="1">
        <v>3</v>
      </c>
      <c r="AI881" s="30" t="str">
        <f>VLOOKUP(A881,General!B:AT,19,FALSE)</f>
        <v>Gambit Gaming</v>
      </c>
      <c r="AJ881" s="1">
        <f>IF(VLOOKUP(A881,General!B:AT,11,FALSE)=E881,1,0)</f>
        <v>1</v>
      </c>
      <c r="AK881" s="1">
        <f t="shared" si="80"/>
        <v>0</v>
      </c>
      <c r="AL881" s="1">
        <f t="shared" si="81"/>
        <v>1</v>
      </c>
      <c r="AM881" s="1">
        <f t="shared" si="82"/>
        <v>-26000</v>
      </c>
      <c r="AN881" s="1">
        <f t="shared" si="83"/>
        <v>1250</v>
      </c>
      <c r="AO881" s="1">
        <f t="shared" si="78"/>
        <v>1</v>
      </c>
      <c r="AP881" s="1">
        <f t="shared" si="79"/>
        <v>0</v>
      </c>
      <c r="AQ881" s="1">
        <f>IF(IF(Y881&gt;AA881,VLOOKUP(A881,General!B:AT,11,FALSE),VLOOKUP(A881,General!B:AT,12,FALSE))=AI881,1,0)</f>
        <v>0</v>
      </c>
      <c r="AR881" s="1">
        <f>IF(VLOOKUP(A881,General!B:AT,11,FALSE)=E881,Y881-AA881,AA881-Y881)</f>
        <v>-26000</v>
      </c>
      <c r="AS881" s="1">
        <f>IF(IF(Z881&gt;AB881,VLOOKUP(A881,General!B:AT,11,FALSE),VLOOKUP(A881,General!B:AT,12,FALSE))=AI881,1,0)</f>
        <v>1</v>
      </c>
      <c r="AT881" s="1">
        <f>IF(VLOOKUP(A881,General!B:AT,11,FALSE)=E881,Z881-AB881,AB881-Z881)</f>
        <v>1250</v>
      </c>
    </row>
    <row r="882" spans="1:46" ht="15" customHeight="1" x14ac:dyDescent="0.2">
      <c r="A882" s="1" t="s">
        <v>355</v>
      </c>
      <c r="B882" s="1">
        <v>24</v>
      </c>
      <c r="C882" s="1">
        <v>340543</v>
      </c>
      <c r="D882" s="1">
        <v>249.902587890625</v>
      </c>
      <c r="E882" s="1" t="s">
        <v>84</v>
      </c>
      <c r="F882" s="1" t="s">
        <v>319</v>
      </c>
      <c r="G882" s="1" t="s">
        <v>324</v>
      </c>
      <c r="H882" s="1" t="s">
        <v>322</v>
      </c>
      <c r="K882" s="1">
        <v>6</v>
      </c>
      <c r="L882" s="1">
        <v>2</v>
      </c>
      <c r="M882" s="1">
        <v>2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103.7</v>
      </c>
      <c r="T882" s="1">
        <v>935</v>
      </c>
      <c r="U882" s="1">
        <v>102</v>
      </c>
      <c r="V882" s="1">
        <v>0</v>
      </c>
      <c r="W882" s="1">
        <v>1</v>
      </c>
      <c r="X882" s="1">
        <v>0</v>
      </c>
      <c r="Y882" s="1">
        <v>17800</v>
      </c>
      <c r="Z882" s="1">
        <v>28550</v>
      </c>
      <c r="AA882" s="1">
        <v>67650</v>
      </c>
      <c r="AB882" s="1">
        <v>18200</v>
      </c>
      <c r="AC882" s="1">
        <v>10</v>
      </c>
      <c r="AD882" s="1">
        <v>7</v>
      </c>
      <c r="AE882" s="1">
        <v>5</v>
      </c>
      <c r="AF882" s="1">
        <v>0</v>
      </c>
      <c r="AG882" s="1">
        <v>4</v>
      </c>
      <c r="AH882" s="1">
        <v>1</v>
      </c>
      <c r="AI882" s="30" t="str">
        <f>VLOOKUP(A882,General!B:AT,19,FALSE)</f>
        <v>Gambit Gaming</v>
      </c>
      <c r="AJ882" s="1">
        <f>IF(VLOOKUP(A882,General!B:AT,11,FALSE)=E882,1,0)</f>
        <v>1</v>
      </c>
      <c r="AK882" s="1">
        <f t="shared" si="80"/>
        <v>0</v>
      </c>
      <c r="AL882" s="1">
        <f t="shared" si="81"/>
        <v>1</v>
      </c>
      <c r="AM882" s="1">
        <f t="shared" si="82"/>
        <v>-49850</v>
      </c>
      <c r="AN882" s="1">
        <f t="shared" si="83"/>
        <v>10350</v>
      </c>
      <c r="AO882" s="1">
        <f t="shared" si="78"/>
        <v>1</v>
      </c>
      <c r="AP882" s="1">
        <f t="shared" si="79"/>
        <v>0</v>
      </c>
      <c r="AQ882" s="1">
        <f>IF(IF(Y882&gt;AA882,VLOOKUP(A882,General!B:AT,11,FALSE),VLOOKUP(A882,General!B:AT,12,FALSE))=AI882,1,0)</f>
        <v>0</v>
      </c>
      <c r="AR882" s="1">
        <f>IF(VLOOKUP(A882,General!B:AT,11,FALSE)=E882,Y882-AA882,AA882-Y882)</f>
        <v>-49850</v>
      </c>
      <c r="AS882" s="1">
        <f>IF(IF(Z882&gt;AB882,VLOOKUP(A882,General!B:AT,11,FALSE),VLOOKUP(A882,General!B:AT,12,FALSE))=AI882,1,0)</f>
        <v>1</v>
      </c>
      <c r="AT882" s="1">
        <f>IF(VLOOKUP(A882,General!B:AT,11,FALSE)=E882,Z882-AB882,AB882-Z882)</f>
        <v>10350</v>
      </c>
    </row>
    <row r="883" spans="1:46" ht="15" customHeight="1" x14ac:dyDescent="0.2">
      <c r="A883" s="1" t="s">
        <v>355</v>
      </c>
      <c r="B883" s="1">
        <v>25</v>
      </c>
      <c r="C883" s="1">
        <v>372510</v>
      </c>
      <c r="D883" s="1">
        <v>89.27294921875</v>
      </c>
      <c r="E883" s="1" t="s">
        <v>104</v>
      </c>
      <c r="F883" s="1" t="s">
        <v>315</v>
      </c>
      <c r="G883" s="1" t="s">
        <v>316</v>
      </c>
      <c r="H883" s="1" t="s">
        <v>322</v>
      </c>
      <c r="K883" s="1">
        <v>8</v>
      </c>
      <c r="L883" s="1">
        <v>4</v>
      </c>
      <c r="M883" s="1">
        <v>2</v>
      </c>
      <c r="N883" s="1">
        <v>0</v>
      </c>
      <c r="O883" s="1">
        <v>0</v>
      </c>
      <c r="P883" s="1">
        <v>0</v>
      </c>
      <c r="Q883" s="1">
        <v>3</v>
      </c>
      <c r="R883" s="1">
        <v>0</v>
      </c>
      <c r="S883" s="1">
        <v>116.5</v>
      </c>
      <c r="T883" s="1">
        <v>1045</v>
      </c>
      <c r="U883" s="1">
        <v>109</v>
      </c>
      <c r="V883" s="1">
        <v>0</v>
      </c>
      <c r="W883" s="1">
        <v>0</v>
      </c>
      <c r="X883" s="1">
        <v>0</v>
      </c>
      <c r="Y883" s="1">
        <v>17700</v>
      </c>
      <c r="Z883" s="1">
        <v>28550</v>
      </c>
      <c r="AA883" s="1">
        <v>74050</v>
      </c>
      <c r="AB883" s="1">
        <v>17600</v>
      </c>
      <c r="AC883" s="1">
        <v>11</v>
      </c>
      <c r="AD883" s="1">
        <v>8</v>
      </c>
      <c r="AE883" s="1">
        <v>4</v>
      </c>
      <c r="AF883" s="1">
        <v>0</v>
      </c>
      <c r="AG883" s="1">
        <v>2</v>
      </c>
      <c r="AH883" s="1">
        <v>0</v>
      </c>
      <c r="AI883" s="30" t="str">
        <f>VLOOKUP(A883,General!B:AT,19,FALSE)</f>
        <v>Gambit Gaming</v>
      </c>
      <c r="AJ883" s="1">
        <f>IF(VLOOKUP(A883,General!B:AT,11,FALSE)=E883,1,0)</f>
        <v>0</v>
      </c>
      <c r="AK883" s="1">
        <f t="shared" si="80"/>
        <v>0</v>
      </c>
      <c r="AL883" s="1">
        <f t="shared" si="81"/>
        <v>1</v>
      </c>
      <c r="AM883" s="1">
        <f t="shared" si="82"/>
        <v>-56350</v>
      </c>
      <c r="AN883" s="1">
        <f t="shared" si="83"/>
        <v>10950</v>
      </c>
      <c r="AO883" s="1">
        <f t="shared" si="78"/>
        <v>0</v>
      </c>
      <c r="AP883" s="1">
        <f t="shared" si="79"/>
        <v>1</v>
      </c>
      <c r="AQ883" s="1">
        <f>IF(IF(Y883&gt;AA883,VLOOKUP(A883,General!B:AT,11,FALSE),VLOOKUP(A883,General!B:AT,12,FALSE))=AI883,1,0)</f>
        <v>0</v>
      </c>
      <c r="AR883" s="1">
        <f>IF(VLOOKUP(A883,General!B:AT,11,FALSE)=E883,Y883-AA883,AA883-Y883)</f>
        <v>56350</v>
      </c>
      <c r="AS883" s="1">
        <f>IF(IF(Z883&gt;AB883,VLOOKUP(A883,General!B:AT,11,FALSE),VLOOKUP(A883,General!B:AT,12,FALSE))=AI883,1,0)</f>
        <v>1</v>
      </c>
      <c r="AT883" s="1">
        <f>IF(VLOOKUP(A883,General!B:AT,11,FALSE)=E883,Z883-AB883,AB883-Z883)</f>
        <v>-10950</v>
      </c>
    </row>
    <row r="884" spans="1:46" ht="15" customHeight="1" x14ac:dyDescent="0.2">
      <c r="A884" s="1" t="s">
        <v>355</v>
      </c>
      <c r="B884" s="1">
        <v>26</v>
      </c>
      <c r="C884" s="1">
        <v>383945</v>
      </c>
      <c r="D884" s="1">
        <v>97.80029296875</v>
      </c>
      <c r="E884" s="1" t="s">
        <v>104</v>
      </c>
      <c r="F884" s="1" t="s">
        <v>315</v>
      </c>
      <c r="G884" s="1" t="s">
        <v>316</v>
      </c>
      <c r="H884" s="1" t="s">
        <v>322</v>
      </c>
      <c r="K884" s="1">
        <v>6</v>
      </c>
      <c r="L884" s="1">
        <v>3</v>
      </c>
      <c r="M884" s="1">
        <v>0</v>
      </c>
      <c r="N884" s="1">
        <v>1</v>
      </c>
      <c r="O884" s="1">
        <v>0</v>
      </c>
      <c r="P884" s="1">
        <v>0</v>
      </c>
      <c r="Q884" s="1">
        <v>2</v>
      </c>
      <c r="R884" s="1">
        <v>0</v>
      </c>
      <c r="S884" s="1">
        <v>83.4</v>
      </c>
      <c r="T884" s="1">
        <v>719</v>
      </c>
      <c r="U884" s="1">
        <v>114</v>
      </c>
      <c r="V884" s="1">
        <v>0</v>
      </c>
      <c r="W884" s="1">
        <v>0</v>
      </c>
      <c r="X884" s="1">
        <v>0</v>
      </c>
      <c r="Y884" s="1">
        <v>18650</v>
      </c>
      <c r="Z884" s="1">
        <v>27250</v>
      </c>
      <c r="AA884" s="1">
        <v>72050</v>
      </c>
      <c r="AB884" s="1">
        <v>27650</v>
      </c>
      <c r="AC884" s="1">
        <v>12</v>
      </c>
      <c r="AD884" s="1">
        <v>5</v>
      </c>
      <c r="AE884" s="1">
        <v>2</v>
      </c>
      <c r="AF884" s="1">
        <v>0</v>
      </c>
      <c r="AG884" s="1">
        <v>5</v>
      </c>
      <c r="AH884" s="1">
        <v>2</v>
      </c>
      <c r="AI884" s="30" t="str">
        <f>VLOOKUP(A884,General!B:AT,19,FALSE)</f>
        <v>Gambit Gaming</v>
      </c>
      <c r="AJ884" s="1">
        <f>IF(VLOOKUP(A884,General!B:AT,11,FALSE)=E884,1,0)</f>
        <v>0</v>
      </c>
      <c r="AK884" s="1">
        <f t="shared" si="80"/>
        <v>0</v>
      </c>
      <c r="AL884" s="1">
        <f t="shared" si="81"/>
        <v>0</v>
      </c>
      <c r="AM884" s="1">
        <f t="shared" si="82"/>
        <v>-53400</v>
      </c>
      <c r="AN884" s="1">
        <f t="shared" si="83"/>
        <v>-400</v>
      </c>
      <c r="AO884" s="1">
        <f t="shared" si="78"/>
        <v>0</v>
      </c>
      <c r="AP884" s="1">
        <f t="shared" si="79"/>
        <v>1</v>
      </c>
      <c r="AQ884" s="1">
        <f>IF(IF(Y884&gt;AA884,VLOOKUP(A884,General!B:AT,11,FALSE),VLOOKUP(A884,General!B:AT,12,FALSE))=AI884,1,0)</f>
        <v>0</v>
      </c>
      <c r="AR884" s="1">
        <f>IF(VLOOKUP(A884,General!B:AT,11,FALSE)=E884,Y884-AA884,AA884-Y884)</f>
        <v>53400</v>
      </c>
      <c r="AS884" s="1">
        <f>IF(IF(Z884&gt;AB884,VLOOKUP(A884,General!B:AT,11,FALSE),VLOOKUP(A884,General!B:AT,12,FALSE))=AI884,1,0)</f>
        <v>0</v>
      </c>
      <c r="AT884" s="1">
        <f>IF(VLOOKUP(A884,General!B:AT,11,FALSE)=E884,Z884-AB884,AB884-Z884)</f>
        <v>400</v>
      </c>
    </row>
    <row r="885" spans="1:46" ht="15" customHeight="1" x14ac:dyDescent="0.2">
      <c r="A885" s="1" t="s">
        <v>355</v>
      </c>
      <c r="B885" s="1">
        <v>27</v>
      </c>
      <c r="C885" s="1">
        <v>396470</v>
      </c>
      <c r="D885" s="1">
        <v>115.512451171875</v>
      </c>
      <c r="E885" s="1" t="s">
        <v>104</v>
      </c>
      <c r="F885" s="1" t="s">
        <v>315</v>
      </c>
      <c r="G885" s="1" t="s">
        <v>316</v>
      </c>
      <c r="H885" s="1" t="s">
        <v>322</v>
      </c>
      <c r="K885" s="1">
        <v>7</v>
      </c>
      <c r="L885" s="1">
        <v>5</v>
      </c>
      <c r="M885" s="1">
        <v>1</v>
      </c>
      <c r="N885" s="1">
        <v>0</v>
      </c>
      <c r="O885" s="1">
        <v>0</v>
      </c>
      <c r="P885" s="1">
        <v>0</v>
      </c>
      <c r="Q885" s="1">
        <v>1</v>
      </c>
      <c r="R885" s="1">
        <v>0</v>
      </c>
      <c r="S885" s="1">
        <v>107.2</v>
      </c>
      <c r="T885" s="1">
        <v>977</v>
      </c>
      <c r="U885" s="1">
        <v>95</v>
      </c>
      <c r="V885" s="1">
        <v>0</v>
      </c>
      <c r="W885" s="1">
        <v>0</v>
      </c>
      <c r="X885" s="1">
        <v>0</v>
      </c>
      <c r="Y885" s="1">
        <v>19700</v>
      </c>
      <c r="Z885" s="1">
        <v>27250</v>
      </c>
      <c r="AA885" s="1">
        <v>55400</v>
      </c>
      <c r="AB885" s="1">
        <v>30150</v>
      </c>
      <c r="AC885" s="1">
        <v>12</v>
      </c>
      <c r="AD885" s="1">
        <v>9</v>
      </c>
      <c r="AE885" s="1">
        <v>4</v>
      </c>
      <c r="AF885" s="1">
        <v>0</v>
      </c>
      <c r="AG885" s="1">
        <v>3</v>
      </c>
      <c r="AH885" s="1">
        <v>2</v>
      </c>
      <c r="AI885" s="30" t="str">
        <f>VLOOKUP(A885,General!B:AT,19,FALSE)</f>
        <v>Gambit Gaming</v>
      </c>
      <c r="AJ885" s="1">
        <f>IF(VLOOKUP(A885,General!B:AT,11,FALSE)=E885,1,0)</f>
        <v>0</v>
      </c>
      <c r="AK885" s="1">
        <f t="shared" si="80"/>
        <v>0</v>
      </c>
      <c r="AL885" s="1">
        <f t="shared" si="81"/>
        <v>0</v>
      </c>
      <c r="AM885" s="1">
        <f t="shared" si="82"/>
        <v>-35700</v>
      </c>
      <c r="AN885" s="1">
        <f t="shared" si="83"/>
        <v>-2900</v>
      </c>
      <c r="AO885" s="1">
        <f t="shared" si="78"/>
        <v>0</v>
      </c>
      <c r="AP885" s="1">
        <f t="shared" si="79"/>
        <v>1</v>
      </c>
      <c r="AQ885" s="1">
        <f>IF(IF(Y885&gt;AA885,VLOOKUP(A885,General!B:AT,11,FALSE),VLOOKUP(A885,General!B:AT,12,FALSE))=AI885,1,0)</f>
        <v>0</v>
      </c>
      <c r="AR885" s="1">
        <f>IF(VLOOKUP(A885,General!B:AT,11,FALSE)=E885,Y885-AA885,AA885-Y885)</f>
        <v>35700</v>
      </c>
      <c r="AS885" s="1">
        <f>IF(IF(Z885&gt;AB885,VLOOKUP(A885,General!B:AT,11,FALSE),VLOOKUP(A885,General!B:AT,12,FALSE))=AI885,1,0)</f>
        <v>0</v>
      </c>
      <c r="AT885" s="1">
        <f>IF(VLOOKUP(A885,General!B:AT,11,FALSE)=E885,Z885-AB885,AB885-Z885)</f>
        <v>2900</v>
      </c>
    </row>
    <row r="886" spans="1:46" ht="15" customHeight="1" x14ac:dyDescent="0.2">
      <c r="A886" s="1" t="s">
        <v>355</v>
      </c>
      <c r="B886" s="1">
        <v>28</v>
      </c>
      <c r="C886" s="1">
        <v>411257</v>
      </c>
      <c r="D886" s="1">
        <v>223.38916015625</v>
      </c>
      <c r="E886" s="1" t="s">
        <v>104</v>
      </c>
      <c r="F886" s="1" t="s">
        <v>315</v>
      </c>
      <c r="G886" s="1" t="s">
        <v>316</v>
      </c>
      <c r="H886" s="1" t="s">
        <v>322</v>
      </c>
      <c r="K886" s="1">
        <v>8</v>
      </c>
      <c r="L886" s="1">
        <v>3</v>
      </c>
      <c r="M886" s="1">
        <v>1</v>
      </c>
      <c r="N886" s="1">
        <v>1</v>
      </c>
      <c r="O886" s="1">
        <v>0</v>
      </c>
      <c r="P886" s="1">
        <v>0</v>
      </c>
      <c r="Q886" s="1">
        <v>2</v>
      </c>
      <c r="R886" s="1">
        <v>0</v>
      </c>
      <c r="S886" s="1">
        <v>109.6</v>
      </c>
      <c r="T886" s="1">
        <v>959</v>
      </c>
      <c r="U886" s="1">
        <v>137</v>
      </c>
      <c r="V886" s="1">
        <v>0</v>
      </c>
      <c r="W886" s="1">
        <v>0</v>
      </c>
      <c r="X886" s="1">
        <v>0</v>
      </c>
      <c r="Y886" s="1">
        <v>26200</v>
      </c>
      <c r="Z886" s="1">
        <v>25300</v>
      </c>
      <c r="AA886" s="1">
        <v>41350</v>
      </c>
      <c r="AB886" s="1">
        <v>27450</v>
      </c>
      <c r="AC886" s="1">
        <v>14</v>
      </c>
      <c r="AD886" s="1">
        <v>9</v>
      </c>
      <c r="AE886" s="1">
        <v>4</v>
      </c>
      <c r="AF886" s="1">
        <v>0</v>
      </c>
      <c r="AG886" s="1">
        <v>5</v>
      </c>
      <c r="AH886" s="1">
        <v>4</v>
      </c>
      <c r="AI886" s="30" t="str">
        <f>VLOOKUP(A886,General!B:AT,19,FALSE)</f>
        <v>Gambit Gaming</v>
      </c>
      <c r="AJ886" s="1">
        <f>IF(VLOOKUP(A886,General!B:AT,11,FALSE)=E886,1,0)</f>
        <v>0</v>
      </c>
      <c r="AK886" s="1">
        <f t="shared" si="80"/>
        <v>0</v>
      </c>
      <c r="AL886" s="1">
        <f t="shared" si="81"/>
        <v>0</v>
      </c>
      <c r="AM886" s="1">
        <f t="shared" si="82"/>
        <v>-15150</v>
      </c>
      <c r="AN886" s="1">
        <f t="shared" si="83"/>
        <v>-2150</v>
      </c>
      <c r="AO886" s="1">
        <f t="shared" si="78"/>
        <v>0</v>
      </c>
      <c r="AP886" s="1">
        <f t="shared" si="79"/>
        <v>1</v>
      </c>
      <c r="AQ886" s="1">
        <f>IF(IF(Y886&gt;AA886,VLOOKUP(A886,General!B:AT,11,FALSE),VLOOKUP(A886,General!B:AT,12,FALSE))=AI886,1,0)</f>
        <v>0</v>
      </c>
      <c r="AR886" s="1">
        <f>IF(VLOOKUP(A886,General!B:AT,11,FALSE)=E886,Y886-AA886,AA886-Y886)</f>
        <v>15150</v>
      </c>
      <c r="AS886" s="1">
        <f>IF(IF(Z886&gt;AB886,VLOOKUP(A886,General!B:AT,11,FALSE),VLOOKUP(A886,General!B:AT,12,FALSE))=AI886,1,0)</f>
        <v>0</v>
      </c>
      <c r="AT886" s="1">
        <f>IF(VLOOKUP(A886,General!B:AT,11,FALSE)=E886,Z886-AB886,AB886-Z886)</f>
        <v>2150</v>
      </c>
    </row>
    <row r="887" spans="1:46" ht="15" customHeight="1" x14ac:dyDescent="0.2">
      <c r="A887" s="1" t="s">
        <v>355</v>
      </c>
      <c r="B887" s="1">
        <v>29</v>
      </c>
      <c r="C887" s="1">
        <v>439835</v>
      </c>
      <c r="D887" s="1">
        <v>87.794189453125</v>
      </c>
      <c r="E887" s="1" t="s">
        <v>84</v>
      </c>
      <c r="F887" s="1" t="s">
        <v>319</v>
      </c>
      <c r="G887" s="1" t="s">
        <v>324</v>
      </c>
      <c r="H887" s="1" t="s">
        <v>322</v>
      </c>
      <c r="K887" s="1">
        <v>9</v>
      </c>
      <c r="L887" s="1">
        <v>3</v>
      </c>
      <c r="M887" s="1">
        <v>1</v>
      </c>
      <c r="N887" s="1">
        <v>0</v>
      </c>
      <c r="O887" s="1">
        <v>1</v>
      </c>
      <c r="P887" s="1">
        <v>0</v>
      </c>
      <c r="Q887" s="1">
        <v>4</v>
      </c>
      <c r="R887" s="1">
        <v>0</v>
      </c>
      <c r="S887" s="1">
        <v>120.7</v>
      </c>
      <c r="T887" s="1">
        <v>1074</v>
      </c>
      <c r="U887" s="1">
        <v>125</v>
      </c>
      <c r="V887" s="1">
        <v>0</v>
      </c>
      <c r="W887" s="1">
        <v>1</v>
      </c>
      <c r="X887" s="1">
        <v>0</v>
      </c>
      <c r="Y887" s="1">
        <v>29950</v>
      </c>
      <c r="Z887" s="1">
        <v>21600</v>
      </c>
      <c r="AA887" s="1">
        <v>32450</v>
      </c>
      <c r="AB887" s="1">
        <v>31350</v>
      </c>
      <c r="AC887" s="1">
        <v>13</v>
      </c>
      <c r="AD887" s="1">
        <v>7</v>
      </c>
      <c r="AE887" s="1">
        <v>1</v>
      </c>
      <c r="AF887" s="1">
        <v>0</v>
      </c>
      <c r="AG887" s="1">
        <v>3</v>
      </c>
      <c r="AH887" s="1">
        <v>4</v>
      </c>
      <c r="AI887" s="30" t="str">
        <f>VLOOKUP(A887,General!B:AT,19,FALSE)</f>
        <v>Gambit Gaming</v>
      </c>
      <c r="AJ887" s="1">
        <f>IF(VLOOKUP(A887,General!B:AT,11,FALSE)=E887,1,0)</f>
        <v>1</v>
      </c>
      <c r="AK887" s="1">
        <f t="shared" si="80"/>
        <v>0</v>
      </c>
      <c r="AL887" s="1">
        <f t="shared" si="81"/>
        <v>0</v>
      </c>
      <c r="AM887" s="1">
        <f t="shared" si="82"/>
        <v>-2500</v>
      </c>
      <c r="AN887" s="1">
        <f t="shared" si="83"/>
        <v>-9750</v>
      </c>
      <c r="AO887" s="1">
        <f t="shared" si="78"/>
        <v>1</v>
      </c>
      <c r="AP887" s="1">
        <f t="shared" si="79"/>
        <v>0</v>
      </c>
      <c r="AQ887" s="1">
        <f>IF(IF(Y887&gt;AA887,VLOOKUP(A887,General!B:AT,11,FALSE),VLOOKUP(A887,General!B:AT,12,FALSE))=AI887,1,0)</f>
        <v>0</v>
      </c>
      <c r="AR887" s="1">
        <f>IF(VLOOKUP(A887,General!B:AT,11,FALSE)=E887,Y887-AA887,AA887-Y887)</f>
        <v>-2500</v>
      </c>
      <c r="AS887" s="1">
        <f>IF(IF(Z887&gt;AB887,VLOOKUP(A887,General!B:AT,11,FALSE),VLOOKUP(A887,General!B:AT,12,FALSE))=AI887,1,0)</f>
        <v>0</v>
      </c>
      <c r="AT887" s="1">
        <f>IF(VLOOKUP(A887,General!B:AT,11,FALSE)=E887,Z887-AB887,AB887-Z887)</f>
        <v>-9750</v>
      </c>
    </row>
    <row r="888" spans="1:46" x14ac:dyDescent="0.2">
      <c r="A888" s="1" t="s">
        <v>356</v>
      </c>
      <c r="B888" s="1">
        <v>1</v>
      </c>
      <c r="C888" s="1">
        <v>1799</v>
      </c>
      <c r="D888" s="1">
        <v>78.544479370117202</v>
      </c>
      <c r="E888" s="1" t="s">
        <v>75</v>
      </c>
      <c r="F888" s="1" t="s">
        <v>315</v>
      </c>
      <c r="G888" s="1" t="s">
        <v>316</v>
      </c>
      <c r="H888" s="1" t="s">
        <v>317</v>
      </c>
      <c r="K888" s="1">
        <v>6</v>
      </c>
      <c r="L888" s="1">
        <v>2</v>
      </c>
      <c r="M888" s="1">
        <v>0</v>
      </c>
      <c r="N888" s="1">
        <v>0</v>
      </c>
      <c r="O888" s="1">
        <v>1</v>
      </c>
      <c r="P888" s="1">
        <v>0</v>
      </c>
      <c r="Q888" s="1">
        <v>0</v>
      </c>
      <c r="R888" s="1">
        <v>0</v>
      </c>
      <c r="S888" s="1">
        <v>105.3</v>
      </c>
      <c r="T888" s="1">
        <v>964</v>
      </c>
      <c r="U888" s="1">
        <v>89</v>
      </c>
      <c r="V888" s="1">
        <v>0</v>
      </c>
      <c r="W888" s="1">
        <v>0</v>
      </c>
      <c r="X888" s="1">
        <v>0</v>
      </c>
      <c r="Y888" s="1">
        <v>4000</v>
      </c>
      <c r="Z888" s="1">
        <v>4300</v>
      </c>
      <c r="AA888" s="1">
        <v>4000</v>
      </c>
      <c r="AB888" s="1">
        <v>4500</v>
      </c>
      <c r="AC888" s="1">
        <v>2</v>
      </c>
      <c r="AD888" s="1">
        <v>2</v>
      </c>
      <c r="AE888" s="1">
        <v>0</v>
      </c>
      <c r="AF888" s="1">
        <v>0</v>
      </c>
      <c r="AG888" s="1">
        <v>0</v>
      </c>
      <c r="AH888" s="1">
        <v>0</v>
      </c>
      <c r="AI888" s="30" t="str">
        <f>VLOOKUP(A888,General!B:AT,19,FALSE)</f>
        <v>G2 Esports</v>
      </c>
      <c r="AJ888" s="1">
        <f>IF(VLOOKUP(A888,General!B:AT,11,FALSE)=E888,1,0)</f>
        <v>1</v>
      </c>
      <c r="AK888" s="1">
        <f t="shared" si="80"/>
        <v>0</v>
      </c>
      <c r="AL888" s="1">
        <f t="shared" si="81"/>
        <v>0</v>
      </c>
      <c r="AM888" s="1">
        <f t="shared" si="82"/>
        <v>0</v>
      </c>
      <c r="AN888" s="1">
        <f t="shared" si="83"/>
        <v>-200</v>
      </c>
      <c r="AO888" s="1">
        <f t="shared" si="78"/>
        <v>1</v>
      </c>
      <c r="AP888" s="1">
        <f t="shared" si="79"/>
        <v>1</v>
      </c>
      <c r="AQ888" s="1">
        <f>IF(IF(Y888&gt;AA888,VLOOKUP(A888,General!B:AT,11,FALSE),VLOOKUP(A888,General!B:AT,12,FALSE))=AI888,1,0)</f>
        <v>0</v>
      </c>
      <c r="AR888" s="1">
        <f>IF(VLOOKUP(A888,General!B:AT,11,FALSE)=E888,Y888-AA888,AA888-Y888)</f>
        <v>0</v>
      </c>
      <c r="AS888" s="1">
        <f>IF(IF(Z888&gt;AB888,VLOOKUP(A888,General!B:AT,11,FALSE),VLOOKUP(A888,General!B:AT,12,FALSE))=AI888,1,0)</f>
        <v>0</v>
      </c>
      <c r="AT888" s="1">
        <f>IF(VLOOKUP(A888,General!B:AT,11,FALSE)=E888,Z888-AB888,AB888-Z888)</f>
        <v>-200</v>
      </c>
    </row>
    <row r="889" spans="1:46" ht="15" customHeight="1" x14ac:dyDescent="0.2">
      <c r="A889" s="1" t="s">
        <v>356</v>
      </c>
      <c r="B889" s="1">
        <v>2</v>
      </c>
      <c r="C889" s="1">
        <v>11849</v>
      </c>
      <c r="D889" s="1">
        <v>55.048408508300803</v>
      </c>
      <c r="E889" s="1" t="s">
        <v>75</v>
      </c>
      <c r="F889" s="1" t="s">
        <v>315</v>
      </c>
      <c r="G889" s="1" t="s">
        <v>316</v>
      </c>
      <c r="H889" s="1" t="s">
        <v>318</v>
      </c>
      <c r="I889" s="1" t="s">
        <v>319</v>
      </c>
      <c r="J889" s="1" t="s">
        <v>106</v>
      </c>
      <c r="K889" s="1">
        <v>7</v>
      </c>
      <c r="L889" s="1">
        <v>4</v>
      </c>
      <c r="M889" s="1">
        <v>0</v>
      </c>
      <c r="N889" s="1">
        <v>1</v>
      </c>
      <c r="O889" s="1">
        <v>0</v>
      </c>
      <c r="P889" s="1">
        <v>0</v>
      </c>
      <c r="Q889" s="1">
        <v>3</v>
      </c>
      <c r="R889" s="1">
        <v>0</v>
      </c>
      <c r="S889" s="1">
        <v>104.1</v>
      </c>
      <c r="T889" s="1">
        <v>959</v>
      </c>
      <c r="U889" s="1">
        <v>82</v>
      </c>
      <c r="V889" s="1">
        <v>0</v>
      </c>
      <c r="W889" s="1">
        <v>0</v>
      </c>
      <c r="X889" s="1">
        <v>0</v>
      </c>
      <c r="Y889" s="1">
        <v>18450</v>
      </c>
      <c r="Z889" s="1">
        <v>18400</v>
      </c>
      <c r="AA889" s="1">
        <v>7800</v>
      </c>
      <c r="AB889" s="1">
        <v>7350</v>
      </c>
      <c r="AC889" s="1">
        <v>9</v>
      </c>
      <c r="AD889" s="1">
        <v>3</v>
      </c>
      <c r="AE889" s="1">
        <v>4</v>
      </c>
      <c r="AF889" s="1">
        <v>1</v>
      </c>
      <c r="AG889" s="1">
        <v>0</v>
      </c>
      <c r="AH889" s="1">
        <v>0</v>
      </c>
      <c r="AI889" s="30" t="str">
        <f>VLOOKUP(A889,General!B:AT,19,FALSE)</f>
        <v>G2 Esports</v>
      </c>
      <c r="AJ889" s="1">
        <f>IF(VLOOKUP(A889,General!B:AT,11,FALSE)=E889,1,0)</f>
        <v>1</v>
      </c>
      <c r="AK889" s="1">
        <f t="shared" si="80"/>
        <v>1</v>
      </c>
      <c r="AL889" s="1">
        <f t="shared" si="81"/>
        <v>1</v>
      </c>
      <c r="AM889" s="1">
        <f t="shared" si="82"/>
        <v>10650</v>
      </c>
      <c r="AN889" s="1">
        <f t="shared" si="83"/>
        <v>11050</v>
      </c>
      <c r="AO889" s="1">
        <f t="shared" si="78"/>
        <v>1</v>
      </c>
      <c r="AP889" s="1">
        <f t="shared" si="79"/>
        <v>1</v>
      </c>
      <c r="AQ889" s="1">
        <f>IF(IF(Y889&gt;AA889,VLOOKUP(A889,General!B:AT,11,FALSE),VLOOKUP(A889,General!B:AT,12,FALSE))=AI889,1,0)</f>
        <v>1</v>
      </c>
      <c r="AR889" s="1">
        <f>IF(VLOOKUP(A889,General!B:AT,11,FALSE)=E889,Y889-AA889,AA889-Y889)</f>
        <v>10650</v>
      </c>
      <c r="AS889" s="1">
        <f>IF(IF(Z889&gt;AB889,VLOOKUP(A889,General!B:AT,11,FALSE),VLOOKUP(A889,General!B:AT,12,FALSE))=AI889,1,0)</f>
        <v>1</v>
      </c>
      <c r="AT889" s="1">
        <f>IF(VLOOKUP(A889,General!B:AT,11,FALSE)=E889,Z889-AB889,AB889-Z889)</f>
        <v>11050</v>
      </c>
    </row>
    <row r="890" spans="1:46" ht="15" customHeight="1" x14ac:dyDescent="0.2">
      <c r="A890" s="1" t="s">
        <v>356</v>
      </c>
      <c r="B890" s="1">
        <v>3</v>
      </c>
      <c r="C890" s="1">
        <v>18902</v>
      </c>
      <c r="D890" s="1">
        <v>78.966842651367202</v>
      </c>
      <c r="E890" s="1" t="s">
        <v>75</v>
      </c>
      <c r="F890" s="1" t="s">
        <v>315</v>
      </c>
      <c r="G890" s="1" t="s">
        <v>316</v>
      </c>
      <c r="H890" s="1" t="s">
        <v>320</v>
      </c>
      <c r="I890" s="1" t="s">
        <v>319</v>
      </c>
      <c r="J890" s="1" t="s">
        <v>106</v>
      </c>
      <c r="K890" s="1">
        <v>7</v>
      </c>
      <c r="L890" s="1">
        <v>0</v>
      </c>
      <c r="M890" s="1">
        <v>2</v>
      </c>
      <c r="N890" s="1">
        <v>1</v>
      </c>
      <c r="O890" s="1">
        <v>0</v>
      </c>
      <c r="P890" s="1">
        <v>0</v>
      </c>
      <c r="Q890" s="1">
        <v>2</v>
      </c>
      <c r="R890" s="1">
        <v>0</v>
      </c>
      <c r="S890" s="1">
        <v>107.9</v>
      </c>
      <c r="T890" s="1">
        <v>1032</v>
      </c>
      <c r="U890" s="1">
        <v>47</v>
      </c>
      <c r="V890" s="1">
        <v>0</v>
      </c>
      <c r="W890" s="1">
        <v>0</v>
      </c>
      <c r="X890" s="1">
        <v>0</v>
      </c>
      <c r="Y890" s="1">
        <v>21300</v>
      </c>
      <c r="Z890" s="1">
        <v>18900</v>
      </c>
      <c r="AA890" s="1">
        <v>10750</v>
      </c>
      <c r="AB890" s="1">
        <v>1500</v>
      </c>
      <c r="AC890" s="1">
        <v>0</v>
      </c>
      <c r="AD890" s="1">
        <v>0</v>
      </c>
      <c r="AE890" s="1">
        <v>3</v>
      </c>
      <c r="AF890" s="1">
        <v>0</v>
      </c>
      <c r="AG890" s="1">
        <v>0</v>
      </c>
      <c r="AH890" s="1">
        <v>0</v>
      </c>
      <c r="AI890" s="30" t="str">
        <f>VLOOKUP(A890,General!B:AT,19,FALSE)</f>
        <v>G2 Esports</v>
      </c>
      <c r="AJ890" s="1">
        <f>IF(VLOOKUP(A890,General!B:AT,11,FALSE)=E890,1,0)</f>
        <v>1</v>
      </c>
      <c r="AK890" s="1">
        <f t="shared" si="80"/>
        <v>1</v>
      </c>
      <c r="AL890" s="1">
        <f t="shared" si="81"/>
        <v>1</v>
      </c>
      <c r="AM890" s="1">
        <f t="shared" si="82"/>
        <v>10550</v>
      </c>
      <c r="AN890" s="1">
        <f t="shared" si="83"/>
        <v>17400</v>
      </c>
      <c r="AO890" s="1">
        <f t="shared" si="78"/>
        <v>1</v>
      </c>
      <c r="AP890" s="1">
        <f t="shared" si="79"/>
        <v>1</v>
      </c>
      <c r="AQ890" s="1">
        <f>IF(IF(Y890&gt;AA890,VLOOKUP(A890,General!B:AT,11,FALSE),VLOOKUP(A890,General!B:AT,12,FALSE))=AI890,1,0)</f>
        <v>1</v>
      </c>
      <c r="AR890" s="1">
        <f>IF(VLOOKUP(A890,General!B:AT,11,FALSE)=E890,Y890-AA890,AA890-Y890)</f>
        <v>10550</v>
      </c>
      <c r="AS890" s="1">
        <f>IF(IF(Z890&gt;AB890,VLOOKUP(A890,General!B:AT,11,FALSE),VLOOKUP(A890,General!B:AT,12,FALSE))=AI890,1,0)</f>
        <v>1</v>
      </c>
      <c r="AT890" s="1">
        <f>IF(VLOOKUP(A890,General!B:AT,11,FALSE)=E890,Z890-AB890,AB890-Z890)</f>
        <v>17400</v>
      </c>
    </row>
    <row r="891" spans="1:46" ht="15" customHeight="1" x14ac:dyDescent="0.2">
      <c r="A891" s="1" t="s">
        <v>356</v>
      </c>
      <c r="B891" s="1">
        <v>4</v>
      </c>
      <c r="C891" s="1">
        <v>29013</v>
      </c>
      <c r="D891" s="1">
        <v>91.645660400390597</v>
      </c>
      <c r="E891" s="1" t="s">
        <v>75</v>
      </c>
      <c r="F891" s="1" t="s">
        <v>315</v>
      </c>
      <c r="G891" s="1" t="s">
        <v>316</v>
      </c>
      <c r="H891" s="1" t="s">
        <v>322</v>
      </c>
      <c r="K891" s="1">
        <v>7</v>
      </c>
      <c r="L891" s="1">
        <v>3</v>
      </c>
      <c r="M891" s="1">
        <v>2</v>
      </c>
      <c r="N891" s="1">
        <v>0</v>
      </c>
      <c r="O891" s="1">
        <v>0</v>
      </c>
      <c r="P891" s="1">
        <v>0</v>
      </c>
      <c r="Q891" s="1">
        <v>2</v>
      </c>
      <c r="R891" s="1">
        <v>0</v>
      </c>
      <c r="S891" s="1">
        <v>102.6</v>
      </c>
      <c r="T891" s="1">
        <v>901</v>
      </c>
      <c r="U891" s="1">
        <v>125</v>
      </c>
      <c r="V891" s="1">
        <v>0</v>
      </c>
      <c r="W891" s="1">
        <v>0</v>
      </c>
      <c r="X891" s="1">
        <v>0</v>
      </c>
      <c r="Y891" s="1">
        <v>31350</v>
      </c>
      <c r="Z891" s="1">
        <v>29150</v>
      </c>
      <c r="AA891" s="1">
        <v>22250</v>
      </c>
      <c r="AB891" s="1">
        <v>23200</v>
      </c>
      <c r="AC891" s="1">
        <v>7</v>
      </c>
      <c r="AD891" s="1">
        <v>5</v>
      </c>
      <c r="AE891" s="1">
        <v>1</v>
      </c>
      <c r="AF891" s="1">
        <v>0</v>
      </c>
      <c r="AG891" s="1">
        <v>0</v>
      </c>
      <c r="AH891" s="1">
        <v>1</v>
      </c>
      <c r="AI891" s="30" t="str">
        <f>VLOOKUP(A891,General!B:AT,19,FALSE)</f>
        <v>G2 Esports</v>
      </c>
      <c r="AJ891" s="1">
        <f>IF(VLOOKUP(A891,General!B:AT,11,FALSE)=E891,1,0)</f>
        <v>1</v>
      </c>
      <c r="AK891" s="1">
        <f t="shared" si="80"/>
        <v>1</v>
      </c>
      <c r="AL891" s="1">
        <f t="shared" si="81"/>
        <v>1</v>
      </c>
      <c r="AM891" s="1">
        <f t="shared" si="82"/>
        <v>9100</v>
      </c>
      <c r="AN891" s="1">
        <f t="shared" si="83"/>
        <v>5950</v>
      </c>
      <c r="AO891" s="1">
        <f t="shared" si="78"/>
        <v>1</v>
      </c>
      <c r="AP891" s="1">
        <f t="shared" si="79"/>
        <v>1</v>
      </c>
      <c r="AQ891" s="1">
        <f>IF(IF(Y891&gt;AA891,VLOOKUP(A891,General!B:AT,11,FALSE),VLOOKUP(A891,General!B:AT,12,FALSE))=AI891,1,0)</f>
        <v>1</v>
      </c>
      <c r="AR891" s="1">
        <f>IF(VLOOKUP(A891,General!B:AT,11,FALSE)=E891,Y891-AA891,AA891-Y891)</f>
        <v>9100</v>
      </c>
      <c r="AS891" s="1">
        <f>IF(IF(Z891&gt;AB891,VLOOKUP(A891,General!B:AT,11,FALSE),VLOOKUP(A891,General!B:AT,12,FALSE))=AI891,1,0)</f>
        <v>1</v>
      </c>
      <c r="AT891" s="1">
        <f>IF(VLOOKUP(A891,General!B:AT,11,FALSE)=E891,Z891-AB891,AB891-Z891)</f>
        <v>5950</v>
      </c>
    </row>
    <row r="892" spans="1:46" ht="15" customHeight="1" x14ac:dyDescent="0.2">
      <c r="A892" s="1" t="s">
        <v>356</v>
      </c>
      <c r="B892" s="1">
        <v>5</v>
      </c>
      <c r="C892" s="1">
        <v>40745</v>
      </c>
      <c r="D892" s="1">
        <v>76.4091796875</v>
      </c>
      <c r="E892" s="1" t="s">
        <v>75</v>
      </c>
      <c r="F892" s="1" t="s">
        <v>315</v>
      </c>
      <c r="G892" s="1" t="s">
        <v>316</v>
      </c>
      <c r="H892" s="1" t="s">
        <v>320</v>
      </c>
      <c r="I892" s="1" t="s">
        <v>319</v>
      </c>
      <c r="J892" s="1" t="s">
        <v>106</v>
      </c>
      <c r="K892" s="1">
        <v>8</v>
      </c>
      <c r="L892" s="1">
        <v>6</v>
      </c>
      <c r="M892" s="1">
        <v>1</v>
      </c>
      <c r="N892" s="1">
        <v>0</v>
      </c>
      <c r="O892" s="1">
        <v>0</v>
      </c>
      <c r="P892" s="1">
        <v>0</v>
      </c>
      <c r="Q892" s="1">
        <v>2</v>
      </c>
      <c r="R892" s="1">
        <v>0</v>
      </c>
      <c r="S892" s="1">
        <v>117.1</v>
      </c>
      <c r="T892" s="1">
        <v>1136</v>
      </c>
      <c r="U892" s="1">
        <v>35</v>
      </c>
      <c r="V892" s="1">
        <v>0</v>
      </c>
      <c r="W892" s="1">
        <v>0</v>
      </c>
      <c r="X892" s="1">
        <v>0</v>
      </c>
      <c r="Y892" s="1">
        <v>33800</v>
      </c>
      <c r="Z892" s="1">
        <v>30450</v>
      </c>
      <c r="AA892" s="1">
        <v>15150</v>
      </c>
      <c r="AB892" s="1">
        <v>4500</v>
      </c>
      <c r="AC892" s="1">
        <v>6</v>
      </c>
      <c r="AD892" s="1">
        <v>5</v>
      </c>
      <c r="AE892" s="1">
        <v>4</v>
      </c>
      <c r="AF892" s="1">
        <v>0</v>
      </c>
      <c r="AG892" s="1">
        <v>0</v>
      </c>
      <c r="AH892" s="1">
        <v>2</v>
      </c>
      <c r="AI892" s="30" t="str">
        <f>VLOOKUP(A892,General!B:AT,19,FALSE)</f>
        <v>G2 Esports</v>
      </c>
      <c r="AJ892" s="1">
        <f>IF(VLOOKUP(A892,General!B:AT,11,FALSE)=E892,1,0)</f>
        <v>1</v>
      </c>
      <c r="AK892" s="1">
        <f t="shared" si="80"/>
        <v>1</v>
      </c>
      <c r="AL892" s="1">
        <f t="shared" si="81"/>
        <v>1</v>
      </c>
      <c r="AM892" s="1">
        <f t="shared" si="82"/>
        <v>18650</v>
      </c>
      <c r="AN892" s="1">
        <f t="shared" si="83"/>
        <v>25950</v>
      </c>
      <c r="AO892" s="1">
        <f t="shared" si="78"/>
        <v>1</v>
      </c>
      <c r="AP892" s="1">
        <f t="shared" si="79"/>
        <v>1</v>
      </c>
      <c r="AQ892" s="1">
        <f>IF(IF(Y892&gt;AA892,VLOOKUP(A892,General!B:AT,11,FALSE),VLOOKUP(A892,General!B:AT,12,FALSE))=AI892,1,0)</f>
        <v>1</v>
      </c>
      <c r="AR892" s="1">
        <f>IF(VLOOKUP(A892,General!B:AT,11,FALSE)=E892,Y892-AA892,AA892-Y892)</f>
        <v>18650</v>
      </c>
      <c r="AS892" s="1">
        <f>IF(IF(Z892&gt;AB892,VLOOKUP(A892,General!B:AT,11,FALSE),VLOOKUP(A892,General!B:AT,12,FALSE))=AI892,1,0)</f>
        <v>1</v>
      </c>
      <c r="AT892" s="1">
        <f>IF(VLOOKUP(A892,General!B:AT,11,FALSE)=E892,Z892-AB892,AB892-Z892)</f>
        <v>25950</v>
      </c>
    </row>
    <row r="893" spans="1:46" ht="15" customHeight="1" x14ac:dyDescent="0.2">
      <c r="A893" s="1" t="s">
        <v>356</v>
      </c>
      <c r="B893" s="1">
        <v>6</v>
      </c>
      <c r="C893" s="1">
        <v>50529</v>
      </c>
      <c r="D893" s="1">
        <v>129.36141967773401</v>
      </c>
      <c r="E893" s="1" t="s">
        <v>75</v>
      </c>
      <c r="F893" s="1" t="s">
        <v>315</v>
      </c>
      <c r="G893" s="1" t="s">
        <v>316</v>
      </c>
      <c r="H893" s="1" t="s">
        <v>322</v>
      </c>
      <c r="K893" s="1">
        <v>8</v>
      </c>
      <c r="L893" s="1">
        <v>4</v>
      </c>
      <c r="M893" s="1">
        <v>0</v>
      </c>
      <c r="N893" s="1">
        <v>0</v>
      </c>
      <c r="O893" s="1">
        <v>1</v>
      </c>
      <c r="P893" s="1">
        <v>0</v>
      </c>
      <c r="Q893" s="1">
        <v>1</v>
      </c>
      <c r="R893" s="1">
        <v>0</v>
      </c>
      <c r="S893" s="1">
        <v>122.7</v>
      </c>
      <c r="T893" s="1">
        <v>1165</v>
      </c>
      <c r="U893" s="1">
        <v>62</v>
      </c>
      <c r="V893" s="1">
        <v>0</v>
      </c>
      <c r="W893" s="1">
        <v>0</v>
      </c>
      <c r="X893" s="1">
        <v>0</v>
      </c>
      <c r="Y893" s="1">
        <v>37100</v>
      </c>
      <c r="Z893" s="1">
        <v>32000</v>
      </c>
      <c r="AA893" s="1">
        <v>27900</v>
      </c>
      <c r="AB893" s="1">
        <v>25800</v>
      </c>
      <c r="AC893" s="1">
        <v>15</v>
      </c>
      <c r="AD893" s="1">
        <v>7</v>
      </c>
      <c r="AE893" s="1">
        <v>3</v>
      </c>
      <c r="AF893" s="1">
        <v>0</v>
      </c>
      <c r="AG893" s="1">
        <v>3</v>
      </c>
      <c r="AH893" s="1">
        <v>5</v>
      </c>
      <c r="AI893" s="30" t="str">
        <f>VLOOKUP(A893,General!B:AT,19,FALSE)</f>
        <v>G2 Esports</v>
      </c>
      <c r="AJ893" s="1">
        <f>IF(VLOOKUP(A893,General!B:AT,11,FALSE)=E893,1,0)</f>
        <v>1</v>
      </c>
      <c r="AK893" s="1">
        <f t="shared" si="80"/>
        <v>1</v>
      </c>
      <c r="AL893" s="1">
        <f t="shared" si="81"/>
        <v>1</v>
      </c>
      <c r="AM893" s="1">
        <f t="shared" si="82"/>
        <v>9200</v>
      </c>
      <c r="AN893" s="1">
        <f t="shared" si="83"/>
        <v>6200</v>
      </c>
      <c r="AO893" s="1">
        <f t="shared" si="78"/>
        <v>1</v>
      </c>
      <c r="AP893" s="1">
        <f t="shared" si="79"/>
        <v>1</v>
      </c>
      <c r="AQ893" s="1">
        <f>IF(IF(Y893&gt;AA893,VLOOKUP(A893,General!B:AT,11,FALSE),VLOOKUP(A893,General!B:AT,12,FALSE))=AI893,1,0)</f>
        <v>1</v>
      </c>
      <c r="AR893" s="1">
        <f>IF(VLOOKUP(A893,General!B:AT,11,FALSE)=E893,Y893-AA893,AA893-Y893)</f>
        <v>9200</v>
      </c>
      <c r="AS893" s="1">
        <f>IF(IF(Z893&gt;AB893,VLOOKUP(A893,General!B:AT,11,FALSE),VLOOKUP(A893,General!B:AT,12,FALSE))=AI893,1,0)</f>
        <v>1</v>
      </c>
      <c r="AT893" s="1">
        <f>IF(VLOOKUP(A893,General!B:AT,11,FALSE)=E893,Z893-AB893,AB893-Z893)</f>
        <v>6200</v>
      </c>
    </row>
    <row r="894" spans="1:46" ht="15" customHeight="1" x14ac:dyDescent="0.2">
      <c r="A894" s="1" t="s">
        <v>356</v>
      </c>
      <c r="B894" s="1">
        <v>7</v>
      </c>
      <c r="C894" s="1">
        <v>67083</v>
      </c>
      <c r="D894" s="1">
        <v>104.28533935546901</v>
      </c>
      <c r="E894" s="1" t="s">
        <v>75</v>
      </c>
      <c r="F894" s="1" t="s">
        <v>315</v>
      </c>
      <c r="G894" s="1" t="s">
        <v>316</v>
      </c>
      <c r="H894" s="1" t="s">
        <v>322</v>
      </c>
      <c r="K894" s="1">
        <v>7</v>
      </c>
      <c r="L894" s="1">
        <v>4</v>
      </c>
      <c r="M894" s="1">
        <v>0</v>
      </c>
      <c r="N894" s="1">
        <v>1</v>
      </c>
      <c r="O894" s="1">
        <v>0</v>
      </c>
      <c r="P894" s="1">
        <v>0</v>
      </c>
      <c r="Q894" s="1">
        <v>1</v>
      </c>
      <c r="R894" s="1">
        <v>0</v>
      </c>
      <c r="S894" s="1">
        <v>105.4</v>
      </c>
      <c r="T894" s="1">
        <v>906</v>
      </c>
      <c r="U894" s="1">
        <v>130</v>
      </c>
      <c r="V894" s="1">
        <v>0</v>
      </c>
      <c r="W894" s="1">
        <v>0</v>
      </c>
      <c r="X894" s="1">
        <v>0</v>
      </c>
      <c r="Y894" s="1">
        <v>34800</v>
      </c>
      <c r="Z894" s="1">
        <v>31650</v>
      </c>
      <c r="AA894" s="1">
        <v>20800</v>
      </c>
      <c r="AB894" s="1">
        <v>21200</v>
      </c>
      <c r="AC894" s="1">
        <v>10</v>
      </c>
      <c r="AD894" s="1">
        <v>8</v>
      </c>
      <c r="AE894" s="1">
        <v>5</v>
      </c>
      <c r="AF894" s="1">
        <v>0</v>
      </c>
      <c r="AG894" s="1">
        <v>0</v>
      </c>
      <c r="AH894" s="1">
        <v>5</v>
      </c>
      <c r="AI894" s="30" t="str">
        <f>VLOOKUP(A894,General!B:AT,19,FALSE)</f>
        <v>G2 Esports</v>
      </c>
      <c r="AJ894" s="1">
        <f>IF(VLOOKUP(A894,General!B:AT,11,FALSE)=E894,1,0)</f>
        <v>1</v>
      </c>
      <c r="AK894" s="1">
        <f t="shared" si="80"/>
        <v>1</v>
      </c>
      <c r="AL894" s="1">
        <f t="shared" si="81"/>
        <v>1</v>
      </c>
      <c r="AM894" s="1">
        <f t="shared" si="82"/>
        <v>14000</v>
      </c>
      <c r="AN894" s="1">
        <f t="shared" si="83"/>
        <v>10450</v>
      </c>
      <c r="AO894" s="1">
        <f t="shared" si="78"/>
        <v>1</v>
      </c>
      <c r="AP894" s="1">
        <f t="shared" si="79"/>
        <v>1</v>
      </c>
      <c r="AQ894" s="1">
        <f>IF(IF(Y894&gt;AA894,VLOOKUP(A894,General!B:AT,11,FALSE),VLOOKUP(A894,General!B:AT,12,FALSE))=AI894,1,0)</f>
        <v>1</v>
      </c>
      <c r="AR894" s="1">
        <f>IF(VLOOKUP(A894,General!B:AT,11,FALSE)=E894,Y894-AA894,AA894-Y894)</f>
        <v>14000</v>
      </c>
      <c r="AS894" s="1">
        <f>IF(IF(Z894&gt;AB894,VLOOKUP(A894,General!B:AT,11,FALSE),VLOOKUP(A894,General!B:AT,12,FALSE))=AI894,1,0)</f>
        <v>1</v>
      </c>
      <c r="AT894" s="1">
        <f>IF(VLOOKUP(A894,General!B:AT,11,FALSE)=E894,Z894-AB894,AB894-Z894)</f>
        <v>10450</v>
      </c>
    </row>
    <row r="895" spans="1:46" ht="15" customHeight="1" x14ac:dyDescent="0.2">
      <c r="A895" s="1" t="s">
        <v>356</v>
      </c>
      <c r="B895" s="1">
        <v>8</v>
      </c>
      <c r="C895" s="1">
        <v>80432</v>
      </c>
      <c r="D895" s="1">
        <v>75.275085449218807</v>
      </c>
      <c r="E895" s="1" t="s">
        <v>75</v>
      </c>
      <c r="F895" s="1" t="s">
        <v>315</v>
      </c>
      <c r="G895" s="1" t="s">
        <v>316</v>
      </c>
      <c r="H895" s="1" t="s">
        <v>320</v>
      </c>
      <c r="I895" s="1" t="s">
        <v>319</v>
      </c>
      <c r="J895" s="1" t="s">
        <v>106</v>
      </c>
      <c r="K895" s="1">
        <v>7</v>
      </c>
      <c r="L895" s="1">
        <v>0</v>
      </c>
      <c r="M895" s="1">
        <v>2</v>
      </c>
      <c r="N895" s="1">
        <v>1</v>
      </c>
      <c r="O895" s="1">
        <v>0</v>
      </c>
      <c r="P895" s="1">
        <v>0</v>
      </c>
      <c r="Q895" s="1">
        <v>1</v>
      </c>
      <c r="R895" s="1">
        <v>0</v>
      </c>
      <c r="S895" s="1">
        <v>83.9</v>
      </c>
      <c r="T895" s="1">
        <v>815</v>
      </c>
      <c r="U895" s="1">
        <v>24</v>
      </c>
      <c r="V895" s="1">
        <v>0</v>
      </c>
      <c r="W895" s="1">
        <v>0</v>
      </c>
      <c r="X895" s="1">
        <v>0</v>
      </c>
      <c r="Y895" s="1">
        <v>32850</v>
      </c>
      <c r="Z895" s="1">
        <v>32100</v>
      </c>
      <c r="AA895" s="1">
        <v>18200</v>
      </c>
      <c r="AB895" s="1">
        <v>6700</v>
      </c>
      <c r="AC895" s="1">
        <v>9</v>
      </c>
      <c r="AD895" s="1">
        <v>2</v>
      </c>
      <c r="AE895" s="1">
        <v>2</v>
      </c>
      <c r="AF895" s="1">
        <v>0</v>
      </c>
      <c r="AG895" s="1">
        <v>0</v>
      </c>
      <c r="AH895" s="1">
        <v>3</v>
      </c>
      <c r="AI895" s="30" t="str">
        <f>VLOOKUP(A895,General!B:AT,19,FALSE)</f>
        <v>G2 Esports</v>
      </c>
      <c r="AJ895" s="1">
        <f>IF(VLOOKUP(A895,General!B:AT,11,FALSE)=E895,1,0)</f>
        <v>1</v>
      </c>
      <c r="AK895" s="1">
        <f t="shared" si="80"/>
        <v>1</v>
      </c>
      <c r="AL895" s="1">
        <f t="shared" si="81"/>
        <v>1</v>
      </c>
      <c r="AM895" s="1">
        <f t="shared" si="82"/>
        <v>14650</v>
      </c>
      <c r="AN895" s="1">
        <f t="shared" si="83"/>
        <v>25400</v>
      </c>
      <c r="AO895" s="1">
        <f t="shared" si="78"/>
        <v>1</v>
      </c>
      <c r="AP895" s="1">
        <f t="shared" si="79"/>
        <v>1</v>
      </c>
      <c r="AQ895" s="1">
        <f>IF(IF(Y895&gt;AA895,VLOOKUP(A895,General!B:AT,11,FALSE),VLOOKUP(A895,General!B:AT,12,FALSE))=AI895,1,0)</f>
        <v>1</v>
      </c>
      <c r="AR895" s="1">
        <f>IF(VLOOKUP(A895,General!B:AT,11,FALSE)=E895,Y895-AA895,AA895-Y895)</f>
        <v>14650</v>
      </c>
      <c r="AS895" s="1">
        <f>IF(IF(Z895&gt;AB895,VLOOKUP(A895,General!B:AT,11,FALSE),VLOOKUP(A895,General!B:AT,12,FALSE))=AI895,1,0)</f>
        <v>1</v>
      </c>
      <c r="AT895" s="1">
        <f>IF(VLOOKUP(A895,General!B:AT,11,FALSE)=E895,Z895-AB895,AB895-Z895)</f>
        <v>25400</v>
      </c>
    </row>
    <row r="896" spans="1:46" ht="15" customHeight="1" x14ac:dyDescent="0.2">
      <c r="A896" s="1" t="s">
        <v>356</v>
      </c>
      <c r="B896" s="1">
        <v>9</v>
      </c>
      <c r="C896" s="1">
        <v>90070</v>
      </c>
      <c r="D896" s="1">
        <v>262.195556640625</v>
      </c>
      <c r="E896" s="1" t="s">
        <v>75</v>
      </c>
      <c r="F896" s="1" t="s">
        <v>315</v>
      </c>
      <c r="G896" s="1" t="s">
        <v>324</v>
      </c>
      <c r="H896" s="1" t="s">
        <v>322</v>
      </c>
      <c r="K896" s="1">
        <v>6</v>
      </c>
      <c r="L896" s="1">
        <v>2</v>
      </c>
      <c r="M896" s="1">
        <v>2</v>
      </c>
      <c r="N896" s="1">
        <v>0</v>
      </c>
      <c r="O896" s="1">
        <v>0</v>
      </c>
      <c r="P896" s="1">
        <v>0</v>
      </c>
      <c r="Q896" s="1">
        <v>2</v>
      </c>
      <c r="R896" s="1">
        <v>0</v>
      </c>
      <c r="S896" s="1">
        <v>101.4</v>
      </c>
      <c r="T896" s="1">
        <v>919</v>
      </c>
      <c r="U896" s="1">
        <v>95</v>
      </c>
      <c r="V896" s="1">
        <v>0</v>
      </c>
      <c r="W896" s="1">
        <v>0</v>
      </c>
      <c r="X896" s="1">
        <v>0</v>
      </c>
      <c r="Y896" s="1">
        <v>32850</v>
      </c>
      <c r="Z896" s="1">
        <v>33100</v>
      </c>
      <c r="AA896" s="1">
        <v>28900</v>
      </c>
      <c r="AB896" s="1">
        <v>26550</v>
      </c>
      <c r="AC896" s="1">
        <v>15</v>
      </c>
      <c r="AD896" s="1">
        <v>7</v>
      </c>
      <c r="AE896" s="1">
        <v>3</v>
      </c>
      <c r="AF896" s="1">
        <v>0</v>
      </c>
      <c r="AG896" s="1">
        <v>0</v>
      </c>
      <c r="AH896" s="1">
        <v>5</v>
      </c>
      <c r="AI896" s="30" t="str">
        <f>VLOOKUP(A896,General!B:AT,19,FALSE)</f>
        <v>G2 Esports</v>
      </c>
      <c r="AJ896" s="1">
        <f>IF(VLOOKUP(A896,General!B:AT,11,FALSE)=E896,1,0)</f>
        <v>1</v>
      </c>
      <c r="AK896" s="1">
        <f t="shared" si="80"/>
        <v>1</v>
      </c>
      <c r="AL896" s="1">
        <f t="shared" si="81"/>
        <v>1</v>
      </c>
      <c r="AM896" s="1">
        <f t="shared" si="82"/>
        <v>3950</v>
      </c>
      <c r="AN896" s="1">
        <f t="shared" si="83"/>
        <v>6550</v>
      </c>
      <c r="AO896" s="1">
        <f t="shared" si="78"/>
        <v>1</v>
      </c>
      <c r="AP896" s="1">
        <f t="shared" si="79"/>
        <v>1</v>
      </c>
      <c r="AQ896" s="1">
        <f>IF(IF(Y896&gt;AA896,VLOOKUP(A896,General!B:AT,11,FALSE),VLOOKUP(A896,General!B:AT,12,FALSE))=AI896,1,0)</f>
        <v>1</v>
      </c>
      <c r="AR896" s="1">
        <f>IF(VLOOKUP(A896,General!B:AT,11,FALSE)=E896,Y896-AA896,AA896-Y896)</f>
        <v>3950</v>
      </c>
      <c r="AS896" s="1">
        <f>IF(IF(Z896&gt;AB896,VLOOKUP(A896,General!B:AT,11,FALSE),VLOOKUP(A896,General!B:AT,12,FALSE))=AI896,1,0)</f>
        <v>1</v>
      </c>
      <c r="AT896" s="1">
        <f>IF(VLOOKUP(A896,General!B:AT,11,FALSE)=E896,Z896-AB896,AB896-Z896)</f>
        <v>6550</v>
      </c>
    </row>
    <row r="897" spans="1:46" ht="15" customHeight="1" x14ac:dyDescent="0.2">
      <c r="A897" s="1" t="s">
        <v>356</v>
      </c>
      <c r="B897" s="1">
        <v>10</v>
      </c>
      <c r="C897" s="1">
        <v>123606</v>
      </c>
      <c r="D897" s="1">
        <v>70.331787109375</v>
      </c>
      <c r="E897" s="1" t="s">
        <v>75</v>
      </c>
      <c r="F897" s="1" t="s">
        <v>315</v>
      </c>
      <c r="G897" s="1" t="s">
        <v>316</v>
      </c>
      <c r="H897" s="1" t="s">
        <v>320</v>
      </c>
      <c r="I897" s="1" t="s">
        <v>319</v>
      </c>
      <c r="J897" s="1" t="s">
        <v>106</v>
      </c>
      <c r="K897" s="1">
        <v>8</v>
      </c>
      <c r="L897" s="1">
        <v>2</v>
      </c>
      <c r="M897" s="1">
        <v>3</v>
      </c>
      <c r="N897" s="1">
        <v>0</v>
      </c>
      <c r="O897" s="1">
        <v>0</v>
      </c>
      <c r="P897" s="1">
        <v>0</v>
      </c>
      <c r="Q897" s="1">
        <v>3</v>
      </c>
      <c r="R897" s="1">
        <v>0</v>
      </c>
      <c r="S897" s="1">
        <v>119.9</v>
      </c>
      <c r="T897" s="1">
        <v>1123</v>
      </c>
      <c r="U897" s="1">
        <v>76</v>
      </c>
      <c r="V897" s="1">
        <v>0</v>
      </c>
      <c r="W897" s="1">
        <v>0</v>
      </c>
      <c r="X897" s="1">
        <v>0</v>
      </c>
      <c r="Y897" s="1">
        <v>34650</v>
      </c>
      <c r="Z897" s="1">
        <v>33400</v>
      </c>
      <c r="AA897" s="1">
        <v>17250</v>
      </c>
      <c r="AB897" s="1">
        <v>7150</v>
      </c>
      <c r="AC897" s="1">
        <v>12</v>
      </c>
      <c r="AD897" s="1">
        <v>4</v>
      </c>
      <c r="AE897" s="1">
        <v>2</v>
      </c>
      <c r="AF897" s="1">
        <v>0</v>
      </c>
      <c r="AG897" s="1">
        <v>1</v>
      </c>
      <c r="AH897" s="1">
        <v>4</v>
      </c>
      <c r="AI897" s="30" t="str">
        <f>VLOOKUP(A897,General!B:AT,19,FALSE)</f>
        <v>G2 Esports</v>
      </c>
      <c r="AJ897" s="1">
        <f>IF(VLOOKUP(A897,General!B:AT,11,FALSE)=E897,1,0)</f>
        <v>1</v>
      </c>
      <c r="AK897" s="1">
        <f t="shared" si="80"/>
        <v>1</v>
      </c>
      <c r="AL897" s="1">
        <f t="shared" si="81"/>
        <v>1</v>
      </c>
      <c r="AM897" s="1">
        <f t="shared" si="82"/>
        <v>17400</v>
      </c>
      <c r="AN897" s="1">
        <f t="shared" si="83"/>
        <v>26250</v>
      </c>
      <c r="AO897" s="1">
        <f t="shared" si="78"/>
        <v>1</v>
      </c>
      <c r="AP897" s="1">
        <f t="shared" si="79"/>
        <v>1</v>
      </c>
      <c r="AQ897" s="1">
        <f>IF(IF(Y897&gt;AA897,VLOOKUP(A897,General!B:AT,11,FALSE),VLOOKUP(A897,General!B:AT,12,FALSE))=AI897,1,0)</f>
        <v>1</v>
      </c>
      <c r="AR897" s="1">
        <f>IF(VLOOKUP(A897,General!B:AT,11,FALSE)=E897,Y897-AA897,AA897-Y897)</f>
        <v>17400</v>
      </c>
      <c r="AS897" s="1">
        <f>IF(IF(Z897&gt;AB897,VLOOKUP(A897,General!B:AT,11,FALSE),VLOOKUP(A897,General!B:AT,12,FALSE))=AI897,1,0)</f>
        <v>1</v>
      </c>
      <c r="AT897" s="1">
        <f>IF(VLOOKUP(A897,General!B:AT,11,FALSE)=E897,Z897-AB897,AB897-Z897)</f>
        <v>26250</v>
      </c>
    </row>
    <row r="898" spans="1:46" ht="15" customHeight="1" x14ac:dyDescent="0.2">
      <c r="A898" s="1" t="s">
        <v>356</v>
      </c>
      <c r="B898" s="1">
        <v>11</v>
      </c>
      <c r="C898" s="1">
        <v>132614</v>
      </c>
      <c r="D898" s="1">
        <v>100.7578125</v>
      </c>
      <c r="E898" s="1" t="s">
        <v>75</v>
      </c>
      <c r="F898" s="1" t="s">
        <v>315</v>
      </c>
      <c r="G898" s="1" t="s">
        <v>316</v>
      </c>
      <c r="H898" s="1" t="s">
        <v>322</v>
      </c>
      <c r="K898" s="1">
        <v>7</v>
      </c>
      <c r="L898" s="1">
        <v>5</v>
      </c>
      <c r="M898" s="1">
        <v>1</v>
      </c>
      <c r="N898" s="1">
        <v>0</v>
      </c>
      <c r="O898" s="1">
        <v>0</v>
      </c>
      <c r="P898" s="1">
        <v>0</v>
      </c>
      <c r="Q898" s="1">
        <v>3</v>
      </c>
      <c r="R898" s="1">
        <v>0</v>
      </c>
      <c r="S898" s="1">
        <v>121.8</v>
      </c>
      <c r="T898" s="1">
        <v>1125</v>
      </c>
      <c r="U898" s="1">
        <v>93</v>
      </c>
      <c r="V898" s="1">
        <v>0</v>
      </c>
      <c r="W898" s="1">
        <v>0</v>
      </c>
      <c r="X898" s="1">
        <v>0</v>
      </c>
      <c r="Y898" s="1">
        <v>40700</v>
      </c>
      <c r="Z898" s="1">
        <v>32450</v>
      </c>
      <c r="AA898" s="1">
        <v>27800</v>
      </c>
      <c r="AB898" s="1">
        <v>23900</v>
      </c>
      <c r="AC898" s="1">
        <v>11</v>
      </c>
      <c r="AD898" s="1">
        <v>9</v>
      </c>
      <c r="AE898" s="1">
        <v>1</v>
      </c>
      <c r="AF898" s="1">
        <v>0</v>
      </c>
      <c r="AG898" s="1">
        <v>1</v>
      </c>
      <c r="AH898" s="1">
        <v>5</v>
      </c>
      <c r="AI898" s="30" t="str">
        <f>VLOOKUP(A898,General!B:AT,19,FALSE)</f>
        <v>G2 Esports</v>
      </c>
      <c r="AJ898" s="1">
        <f>IF(VLOOKUP(A898,General!B:AT,11,FALSE)=E898,1,0)</f>
        <v>1</v>
      </c>
      <c r="AK898" s="1">
        <f t="shared" si="80"/>
        <v>1</v>
      </c>
      <c r="AL898" s="1">
        <f t="shared" si="81"/>
        <v>1</v>
      </c>
      <c r="AM898" s="1">
        <f t="shared" si="82"/>
        <v>12900</v>
      </c>
      <c r="AN898" s="1">
        <f t="shared" si="83"/>
        <v>8550</v>
      </c>
      <c r="AO898" s="1">
        <f t="shared" ref="AO898:AO961" si="84">IF(AI898=E898,1,0)</f>
        <v>1</v>
      </c>
      <c r="AP898" s="1">
        <f t="shared" ref="AP898:AP961" si="85">IF(F898="CT",1,0)</f>
        <v>1</v>
      </c>
      <c r="AQ898" s="1">
        <f>IF(IF(Y898&gt;AA898,VLOOKUP(A898,General!B:AT,11,FALSE),VLOOKUP(A898,General!B:AT,12,FALSE))=AI898,1,0)</f>
        <v>1</v>
      </c>
      <c r="AR898" s="1">
        <f>IF(VLOOKUP(A898,General!B:AT,11,FALSE)=E898,Y898-AA898,AA898-Y898)</f>
        <v>12900</v>
      </c>
      <c r="AS898" s="1">
        <f>IF(IF(Z898&gt;AB898,VLOOKUP(A898,General!B:AT,11,FALSE),VLOOKUP(A898,General!B:AT,12,FALSE))=AI898,1,0)</f>
        <v>1</v>
      </c>
      <c r="AT898" s="1">
        <f>IF(VLOOKUP(A898,General!B:AT,11,FALSE)=E898,Z898-AB898,AB898-Z898)</f>
        <v>8550</v>
      </c>
    </row>
    <row r="899" spans="1:46" ht="15" customHeight="1" x14ac:dyDescent="0.2">
      <c r="A899" s="1" t="s">
        <v>356</v>
      </c>
      <c r="B899" s="1">
        <v>12</v>
      </c>
      <c r="C899" s="1">
        <v>145513</v>
      </c>
      <c r="D899" s="1">
        <v>92.8033447265625</v>
      </c>
      <c r="E899" s="1" t="s">
        <v>106</v>
      </c>
      <c r="F899" s="1" t="s">
        <v>319</v>
      </c>
      <c r="G899" s="1" t="s">
        <v>324</v>
      </c>
      <c r="H899" s="1" t="s">
        <v>322</v>
      </c>
      <c r="K899" s="1">
        <v>7</v>
      </c>
      <c r="L899" s="1">
        <v>1</v>
      </c>
      <c r="M899" s="1">
        <v>3</v>
      </c>
      <c r="N899" s="1">
        <v>0</v>
      </c>
      <c r="O899" s="1">
        <v>0</v>
      </c>
      <c r="P899" s="1">
        <v>0</v>
      </c>
      <c r="Q899" s="1">
        <v>1</v>
      </c>
      <c r="R899" s="1">
        <v>0</v>
      </c>
      <c r="S899" s="1">
        <v>107.8</v>
      </c>
      <c r="T899" s="1">
        <v>1007</v>
      </c>
      <c r="U899" s="1">
        <v>71</v>
      </c>
      <c r="V899" s="1">
        <v>0</v>
      </c>
      <c r="W899" s="1">
        <v>1</v>
      </c>
      <c r="X899" s="1">
        <v>0</v>
      </c>
      <c r="Y899" s="1">
        <v>38350</v>
      </c>
      <c r="Z899" s="1">
        <v>32350</v>
      </c>
      <c r="AA899" s="1">
        <v>22500</v>
      </c>
      <c r="AB899" s="1">
        <v>21300</v>
      </c>
      <c r="AC899" s="1">
        <v>17</v>
      </c>
      <c r="AD899" s="1">
        <v>7</v>
      </c>
      <c r="AE899" s="1">
        <v>3</v>
      </c>
      <c r="AF899" s="1">
        <v>0</v>
      </c>
      <c r="AG899" s="1">
        <v>1</v>
      </c>
      <c r="AH899" s="1">
        <v>4</v>
      </c>
      <c r="AI899" s="30" t="str">
        <f>VLOOKUP(A899,General!B:AT,19,FALSE)</f>
        <v>G2 Esports</v>
      </c>
      <c r="AJ899" s="1">
        <f>IF(VLOOKUP(A899,General!B:AT,11,FALSE)=E899,1,0)</f>
        <v>0</v>
      </c>
      <c r="AK899" s="1">
        <f t="shared" ref="AK899:AK962" si="86">IF(Y899&gt;AA899,1,0)</f>
        <v>1</v>
      </c>
      <c r="AL899" s="1">
        <f t="shared" ref="AL899:AL962" si="87">IF(Z899&gt;AB899,1,0)</f>
        <v>1</v>
      </c>
      <c r="AM899" s="1">
        <f t="shared" ref="AM899:AM962" si="88">Y899-AA899</f>
        <v>15850</v>
      </c>
      <c r="AN899" s="1">
        <f t="shared" ref="AN899:AN962" si="89">Z899-AB899</f>
        <v>11050</v>
      </c>
      <c r="AO899" s="1">
        <f t="shared" si="84"/>
        <v>0</v>
      </c>
      <c r="AP899" s="1">
        <f t="shared" si="85"/>
        <v>0</v>
      </c>
      <c r="AQ899" s="1">
        <f>IF(IF(Y899&gt;AA899,VLOOKUP(A899,General!B:AT,11,FALSE),VLOOKUP(A899,General!B:AT,12,FALSE))=AI899,1,0)</f>
        <v>1</v>
      </c>
      <c r="AR899" s="1">
        <f>IF(VLOOKUP(A899,General!B:AT,11,FALSE)=E899,Y899-AA899,AA899-Y899)</f>
        <v>-15850</v>
      </c>
      <c r="AS899" s="1">
        <f>IF(IF(Z899&gt;AB899,VLOOKUP(A899,General!B:AT,11,FALSE),VLOOKUP(A899,General!B:AT,12,FALSE))=AI899,1,0)</f>
        <v>1</v>
      </c>
      <c r="AT899" s="1">
        <f>IF(VLOOKUP(A899,General!B:AT,11,FALSE)=E899,Z899-AB899,AB899-Z899)</f>
        <v>-11050</v>
      </c>
    </row>
    <row r="900" spans="1:46" ht="15" customHeight="1" x14ac:dyDescent="0.2">
      <c r="A900" s="1" t="s">
        <v>356</v>
      </c>
      <c r="B900" s="1">
        <v>13</v>
      </c>
      <c r="C900" s="1">
        <v>157397</v>
      </c>
      <c r="D900" s="1">
        <v>64.3795166015625</v>
      </c>
      <c r="E900" s="1" t="s">
        <v>75</v>
      </c>
      <c r="F900" s="1" t="s">
        <v>315</v>
      </c>
      <c r="G900" s="1" t="s">
        <v>316</v>
      </c>
      <c r="H900" s="1" t="s">
        <v>322</v>
      </c>
      <c r="K900" s="1">
        <v>7</v>
      </c>
      <c r="L900" s="1">
        <v>1</v>
      </c>
      <c r="M900" s="1">
        <v>1</v>
      </c>
      <c r="N900" s="1">
        <v>0</v>
      </c>
      <c r="O900" s="1">
        <v>1</v>
      </c>
      <c r="P900" s="1">
        <v>0</v>
      </c>
      <c r="Q900" s="1">
        <v>2</v>
      </c>
      <c r="R900" s="1">
        <v>0</v>
      </c>
      <c r="S900" s="1">
        <v>113.9</v>
      </c>
      <c r="T900" s="1">
        <v>975</v>
      </c>
      <c r="U900" s="1">
        <v>164</v>
      </c>
      <c r="V900" s="1">
        <v>0</v>
      </c>
      <c r="W900" s="1">
        <v>0</v>
      </c>
      <c r="X900" s="1">
        <v>0</v>
      </c>
      <c r="Y900" s="1">
        <v>31700</v>
      </c>
      <c r="Z900" s="1">
        <v>27850</v>
      </c>
      <c r="AA900" s="1">
        <v>19750</v>
      </c>
      <c r="AB900" s="1">
        <v>29200</v>
      </c>
      <c r="AC900" s="1">
        <v>7</v>
      </c>
      <c r="AD900" s="1">
        <v>5</v>
      </c>
      <c r="AE900" s="1">
        <v>4</v>
      </c>
      <c r="AF900" s="1">
        <v>0</v>
      </c>
      <c r="AG900" s="1">
        <v>1</v>
      </c>
      <c r="AH900" s="1">
        <v>2</v>
      </c>
      <c r="AI900" s="30" t="str">
        <f>VLOOKUP(A900,General!B:AT,19,FALSE)</f>
        <v>G2 Esports</v>
      </c>
      <c r="AJ900" s="1">
        <f>IF(VLOOKUP(A900,General!B:AT,11,FALSE)=E900,1,0)</f>
        <v>1</v>
      </c>
      <c r="AK900" s="1">
        <f t="shared" si="86"/>
        <v>1</v>
      </c>
      <c r="AL900" s="1">
        <f t="shared" si="87"/>
        <v>0</v>
      </c>
      <c r="AM900" s="1">
        <f t="shared" si="88"/>
        <v>11950</v>
      </c>
      <c r="AN900" s="1">
        <f t="shared" si="89"/>
        <v>-1350</v>
      </c>
      <c r="AO900" s="1">
        <f t="shared" si="84"/>
        <v>1</v>
      </c>
      <c r="AP900" s="1">
        <f t="shared" si="85"/>
        <v>1</v>
      </c>
      <c r="AQ900" s="1">
        <f>IF(IF(Y900&gt;AA900,VLOOKUP(A900,General!B:AT,11,FALSE),VLOOKUP(A900,General!B:AT,12,FALSE))=AI900,1,0)</f>
        <v>1</v>
      </c>
      <c r="AR900" s="1">
        <f>IF(VLOOKUP(A900,General!B:AT,11,FALSE)=E900,Y900-AA900,AA900-Y900)</f>
        <v>11950</v>
      </c>
      <c r="AS900" s="1">
        <f>IF(IF(Z900&gt;AB900,VLOOKUP(A900,General!B:AT,11,FALSE),VLOOKUP(A900,General!B:AT,12,FALSE))=AI900,1,0)</f>
        <v>0</v>
      </c>
      <c r="AT900" s="1">
        <f>IF(VLOOKUP(A900,General!B:AT,11,FALSE)=E900,Z900-AB900,AB900-Z900)</f>
        <v>-1350</v>
      </c>
    </row>
    <row r="901" spans="1:46" ht="15" customHeight="1" x14ac:dyDescent="0.2">
      <c r="A901" s="1" t="s">
        <v>356</v>
      </c>
      <c r="B901" s="1">
        <v>14</v>
      </c>
      <c r="C901" s="1">
        <v>165645</v>
      </c>
      <c r="D901" s="1">
        <v>56.847412109375</v>
      </c>
      <c r="E901" s="1" t="s">
        <v>106</v>
      </c>
      <c r="F901" s="1" t="s">
        <v>319</v>
      </c>
      <c r="G901" s="1" t="s">
        <v>324</v>
      </c>
      <c r="H901" s="1" t="s">
        <v>320</v>
      </c>
      <c r="I901" s="1" t="s">
        <v>319</v>
      </c>
      <c r="J901" s="1" t="s">
        <v>106</v>
      </c>
      <c r="K901" s="1">
        <v>8</v>
      </c>
      <c r="L901" s="1">
        <v>2</v>
      </c>
      <c r="M901" s="1">
        <v>1</v>
      </c>
      <c r="N901" s="1">
        <v>0</v>
      </c>
      <c r="O901" s="1">
        <v>1</v>
      </c>
      <c r="P901" s="1">
        <v>0</v>
      </c>
      <c r="Q901" s="1">
        <v>1</v>
      </c>
      <c r="R901" s="1">
        <v>0</v>
      </c>
      <c r="S901" s="1">
        <v>128.19999999999999</v>
      </c>
      <c r="T901" s="1">
        <v>1152</v>
      </c>
      <c r="U901" s="1">
        <v>128</v>
      </c>
      <c r="V901" s="1">
        <v>0</v>
      </c>
      <c r="W901" s="1">
        <v>0</v>
      </c>
      <c r="X901" s="1">
        <v>0</v>
      </c>
      <c r="Y901" s="1">
        <v>22600</v>
      </c>
      <c r="Z901" s="1">
        <v>30500</v>
      </c>
      <c r="AA901" s="1">
        <v>14150</v>
      </c>
      <c r="AB901" s="1">
        <v>4100</v>
      </c>
      <c r="AC901" s="1">
        <v>8</v>
      </c>
      <c r="AD901" s="1">
        <v>3</v>
      </c>
      <c r="AE901" s="1">
        <v>1</v>
      </c>
      <c r="AF901" s="1">
        <v>0</v>
      </c>
      <c r="AG901" s="1">
        <v>0</v>
      </c>
      <c r="AH901" s="1">
        <v>2</v>
      </c>
      <c r="AI901" s="30" t="str">
        <f>VLOOKUP(A901,General!B:AT,19,FALSE)</f>
        <v>G2 Esports</v>
      </c>
      <c r="AJ901" s="1">
        <f>IF(VLOOKUP(A901,General!B:AT,11,FALSE)=E901,1,0)</f>
        <v>0</v>
      </c>
      <c r="AK901" s="1">
        <f t="shared" si="86"/>
        <v>1</v>
      </c>
      <c r="AL901" s="1">
        <f t="shared" si="87"/>
        <v>1</v>
      </c>
      <c r="AM901" s="1">
        <f t="shared" si="88"/>
        <v>8450</v>
      </c>
      <c r="AN901" s="1">
        <f t="shared" si="89"/>
        <v>26400</v>
      </c>
      <c r="AO901" s="1">
        <f t="shared" si="84"/>
        <v>0</v>
      </c>
      <c r="AP901" s="1">
        <f t="shared" si="85"/>
        <v>0</v>
      </c>
      <c r="AQ901" s="1">
        <f>IF(IF(Y901&gt;AA901,VLOOKUP(A901,General!B:AT,11,FALSE),VLOOKUP(A901,General!B:AT,12,FALSE))=AI901,1,0)</f>
        <v>1</v>
      </c>
      <c r="AR901" s="1">
        <f>IF(VLOOKUP(A901,General!B:AT,11,FALSE)=E901,Y901-AA901,AA901-Y901)</f>
        <v>-8450</v>
      </c>
      <c r="AS901" s="1">
        <f>IF(IF(Z901&gt;AB901,VLOOKUP(A901,General!B:AT,11,FALSE),VLOOKUP(A901,General!B:AT,12,FALSE))=AI901,1,0)</f>
        <v>1</v>
      </c>
      <c r="AT901" s="1">
        <f>IF(VLOOKUP(A901,General!B:AT,11,FALSE)=E901,Z901-AB901,AB901-Z901)</f>
        <v>-26400</v>
      </c>
    </row>
    <row r="902" spans="1:46" ht="15" customHeight="1" x14ac:dyDescent="0.2">
      <c r="A902" s="1" t="s">
        <v>356</v>
      </c>
      <c r="B902" s="1">
        <v>15</v>
      </c>
      <c r="C902" s="1">
        <v>172929</v>
      </c>
      <c r="D902" s="1">
        <v>230.42419433593801</v>
      </c>
      <c r="E902" s="1" t="s">
        <v>106</v>
      </c>
      <c r="F902" s="1" t="s">
        <v>319</v>
      </c>
      <c r="G902" s="1" t="s">
        <v>324</v>
      </c>
      <c r="H902" s="1" t="s">
        <v>322</v>
      </c>
      <c r="K902" s="1">
        <v>8</v>
      </c>
      <c r="L902" s="1">
        <v>4</v>
      </c>
      <c r="M902" s="1">
        <v>2</v>
      </c>
      <c r="N902" s="1">
        <v>0</v>
      </c>
      <c r="O902" s="1">
        <v>0</v>
      </c>
      <c r="P902" s="1">
        <v>0</v>
      </c>
      <c r="Q902" s="1">
        <v>2</v>
      </c>
      <c r="R902" s="1">
        <v>1</v>
      </c>
      <c r="S902" s="1">
        <v>155.5</v>
      </c>
      <c r="T902" s="1">
        <v>1281</v>
      </c>
      <c r="U902" s="1">
        <v>76</v>
      </c>
      <c r="V902" s="1">
        <v>1</v>
      </c>
      <c r="W902" s="1">
        <v>1</v>
      </c>
      <c r="X902" s="1">
        <v>0</v>
      </c>
      <c r="Y902" s="1">
        <v>17450</v>
      </c>
      <c r="Z902" s="1">
        <v>17550</v>
      </c>
      <c r="AA902" s="1">
        <v>27350</v>
      </c>
      <c r="AB902" s="1">
        <v>27350</v>
      </c>
      <c r="AC902" s="1">
        <v>12</v>
      </c>
      <c r="AD902" s="1">
        <v>6</v>
      </c>
      <c r="AE902" s="1">
        <v>2</v>
      </c>
      <c r="AF902" s="1">
        <v>0</v>
      </c>
      <c r="AG902" s="1">
        <v>4</v>
      </c>
      <c r="AH902" s="1">
        <v>1</v>
      </c>
      <c r="AI902" s="30" t="str">
        <f>VLOOKUP(A902,General!B:AT,19,FALSE)</f>
        <v>G2 Esports</v>
      </c>
      <c r="AJ902" s="1">
        <f>IF(VLOOKUP(A902,General!B:AT,11,FALSE)=E902,1,0)</f>
        <v>0</v>
      </c>
      <c r="AK902" s="1">
        <f t="shared" si="86"/>
        <v>0</v>
      </c>
      <c r="AL902" s="1">
        <f t="shared" si="87"/>
        <v>0</v>
      </c>
      <c r="AM902" s="1">
        <f t="shared" si="88"/>
        <v>-9900</v>
      </c>
      <c r="AN902" s="1">
        <f t="shared" si="89"/>
        <v>-9800</v>
      </c>
      <c r="AO902" s="1">
        <f t="shared" si="84"/>
        <v>0</v>
      </c>
      <c r="AP902" s="1">
        <f t="shared" si="85"/>
        <v>0</v>
      </c>
      <c r="AQ902" s="1">
        <f>IF(IF(Y902&gt;AA902,VLOOKUP(A902,General!B:AT,11,FALSE),VLOOKUP(A902,General!B:AT,12,FALSE))=AI902,1,0)</f>
        <v>0</v>
      </c>
      <c r="AR902" s="1">
        <f>IF(VLOOKUP(A902,General!B:AT,11,FALSE)=E902,Y902-AA902,AA902-Y902)</f>
        <v>9900</v>
      </c>
      <c r="AS902" s="1">
        <f>IF(IF(Z902&gt;AB902,VLOOKUP(A902,General!B:AT,11,FALSE),VLOOKUP(A902,General!B:AT,12,FALSE))=AI902,1,0)</f>
        <v>0</v>
      </c>
      <c r="AT902" s="1">
        <f>IF(VLOOKUP(A902,General!B:AT,11,FALSE)=E902,Z902-AB902,AB902-Z902)</f>
        <v>9800</v>
      </c>
    </row>
    <row r="903" spans="1:46" x14ac:dyDescent="0.2">
      <c r="A903" s="1" t="s">
        <v>356</v>
      </c>
      <c r="B903" s="1">
        <v>16</v>
      </c>
      <c r="C903" s="1">
        <v>202408</v>
      </c>
      <c r="D903" s="1">
        <v>156.9873046875</v>
      </c>
      <c r="E903" s="1" t="s">
        <v>75</v>
      </c>
      <c r="F903" s="1" t="s">
        <v>319</v>
      </c>
      <c r="G903" s="1" t="s">
        <v>324</v>
      </c>
      <c r="H903" s="1" t="s">
        <v>317</v>
      </c>
      <c r="K903" s="1">
        <v>7</v>
      </c>
      <c r="L903" s="1">
        <v>4</v>
      </c>
      <c r="M903" s="1">
        <v>0</v>
      </c>
      <c r="N903" s="1">
        <v>1</v>
      </c>
      <c r="O903" s="1">
        <v>0</v>
      </c>
      <c r="P903" s="1">
        <v>0</v>
      </c>
      <c r="Q903" s="1">
        <v>2</v>
      </c>
      <c r="R903" s="1">
        <v>0</v>
      </c>
      <c r="S903" s="1">
        <v>122.8</v>
      </c>
      <c r="T903" s="1">
        <v>1136</v>
      </c>
      <c r="U903" s="1">
        <v>92</v>
      </c>
      <c r="V903" s="1">
        <v>0</v>
      </c>
      <c r="W903" s="1">
        <v>1</v>
      </c>
      <c r="X903" s="1">
        <v>0</v>
      </c>
      <c r="Y903" s="1">
        <v>4000</v>
      </c>
      <c r="Z903" s="1">
        <v>4350</v>
      </c>
      <c r="AA903" s="1">
        <v>4000</v>
      </c>
      <c r="AB903" s="1">
        <v>4400</v>
      </c>
      <c r="AC903" s="1">
        <v>2</v>
      </c>
      <c r="AD903" s="1">
        <v>2</v>
      </c>
      <c r="AE903" s="1">
        <v>0</v>
      </c>
      <c r="AF903" s="1">
        <v>3</v>
      </c>
      <c r="AG903" s="1">
        <v>0</v>
      </c>
      <c r="AH903" s="1">
        <v>0</v>
      </c>
      <c r="AI903" s="30" t="str">
        <f>VLOOKUP(A903,General!B:AT,19,FALSE)</f>
        <v>G2 Esports</v>
      </c>
      <c r="AJ903" s="1">
        <f>IF(VLOOKUP(A903,General!B:AT,11,FALSE)=E903,1,0)</f>
        <v>1</v>
      </c>
      <c r="AK903" s="1">
        <f t="shared" si="86"/>
        <v>0</v>
      </c>
      <c r="AL903" s="1">
        <f t="shared" si="87"/>
        <v>0</v>
      </c>
      <c r="AM903" s="1">
        <f t="shared" si="88"/>
        <v>0</v>
      </c>
      <c r="AN903" s="1">
        <f t="shared" si="89"/>
        <v>-50</v>
      </c>
      <c r="AO903" s="1">
        <f t="shared" si="84"/>
        <v>1</v>
      </c>
      <c r="AP903" s="1">
        <f t="shared" si="85"/>
        <v>0</v>
      </c>
      <c r="AQ903" s="1">
        <f>IF(IF(Y903&gt;AA903,VLOOKUP(A903,General!B:AT,11,FALSE),VLOOKUP(A903,General!B:AT,12,FALSE))=AI903,1,0)</f>
        <v>0</v>
      </c>
      <c r="AR903" s="1">
        <f>IF(VLOOKUP(A903,General!B:AT,11,FALSE)=E903,Y903-AA903,AA903-Y903)</f>
        <v>0</v>
      </c>
      <c r="AS903" s="1">
        <f>IF(IF(Z903&gt;AB903,VLOOKUP(A903,General!B:AT,11,FALSE),VLOOKUP(A903,General!B:AT,12,FALSE))=AI903,1,0)</f>
        <v>0</v>
      </c>
      <c r="AT903" s="1">
        <f>IF(VLOOKUP(A903,General!B:AT,11,FALSE)=E903,Z903-AB903,AB903-Z903)</f>
        <v>-50</v>
      </c>
    </row>
    <row r="904" spans="1:46" ht="15" customHeight="1" x14ac:dyDescent="0.2">
      <c r="A904" s="1" t="s">
        <v>356</v>
      </c>
      <c r="B904" s="1">
        <v>17</v>
      </c>
      <c r="C904" s="1">
        <v>222499</v>
      </c>
      <c r="D904" s="1">
        <v>87.5628662109375</v>
      </c>
      <c r="E904" s="1" t="s">
        <v>75</v>
      </c>
      <c r="F904" s="1" t="s">
        <v>319</v>
      </c>
      <c r="G904" s="1" t="s">
        <v>324</v>
      </c>
      <c r="H904" s="1" t="s">
        <v>323</v>
      </c>
      <c r="I904" s="1" t="s">
        <v>319</v>
      </c>
      <c r="J904" s="1" t="s">
        <v>75</v>
      </c>
      <c r="K904" s="1">
        <v>6</v>
      </c>
      <c r="L904" s="1">
        <v>3</v>
      </c>
      <c r="M904" s="1">
        <v>0</v>
      </c>
      <c r="N904" s="1">
        <v>1</v>
      </c>
      <c r="O904" s="1">
        <v>0</v>
      </c>
      <c r="P904" s="1">
        <v>0</v>
      </c>
      <c r="Q904" s="1">
        <v>1</v>
      </c>
      <c r="R904" s="1">
        <v>0</v>
      </c>
      <c r="S904" s="1">
        <v>124.8</v>
      </c>
      <c r="T904" s="1">
        <v>1167</v>
      </c>
      <c r="U904" s="1">
        <v>81</v>
      </c>
      <c r="V904" s="1">
        <v>0</v>
      </c>
      <c r="W904" s="1">
        <v>1</v>
      </c>
      <c r="X904" s="1">
        <v>0</v>
      </c>
      <c r="Y904" s="1">
        <v>8200</v>
      </c>
      <c r="Z904" s="1">
        <v>17900</v>
      </c>
      <c r="AA904" s="1">
        <v>18700</v>
      </c>
      <c r="AB904" s="1">
        <v>8350</v>
      </c>
      <c r="AC904" s="1">
        <v>4</v>
      </c>
      <c r="AD904" s="1">
        <v>1</v>
      </c>
      <c r="AE904" s="1">
        <v>1</v>
      </c>
      <c r="AF904" s="1">
        <v>0</v>
      </c>
      <c r="AG904" s="1">
        <v>0</v>
      </c>
      <c r="AH904" s="1">
        <v>0</v>
      </c>
      <c r="AI904" s="30" t="str">
        <f>VLOOKUP(A904,General!B:AT,19,FALSE)</f>
        <v>G2 Esports</v>
      </c>
      <c r="AJ904" s="1">
        <f>IF(VLOOKUP(A904,General!B:AT,11,FALSE)=E904,1,0)</f>
        <v>1</v>
      </c>
      <c r="AK904" s="1">
        <f t="shared" si="86"/>
        <v>0</v>
      </c>
      <c r="AL904" s="1">
        <f t="shared" si="87"/>
        <v>1</v>
      </c>
      <c r="AM904" s="1">
        <f t="shared" si="88"/>
        <v>-10500</v>
      </c>
      <c r="AN904" s="1">
        <f t="shared" si="89"/>
        <v>9550</v>
      </c>
      <c r="AO904" s="1">
        <f t="shared" si="84"/>
        <v>1</v>
      </c>
      <c r="AP904" s="1">
        <f t="shared" si="85"/>
        <v>0</v>
      </c>
      <c r="AQ904" s="1">
        <f>IF(IF(Y904&gt;AA904,VLOOKUP(A904,General!B:AT,11,FALSE),VLOOKUP(A904,General!B:AT,12,FALSE))=AI904,1,0)</f>
        <v>0</v>
      </c>
      <c r="AR904" s="1">
        <f>IF(VLOOKUP(A904,General!B:AT,11,FALSE)=E904,Y904-AA904,AA904-Y904)</f>
        <v>-10500</v>
      </c>
      <c r="AS904" s="1">
        <f>IF(IF(Z904&gt;AB904,VLOOKUP(A904,General!B:AT,11,FALSE),VLOOKUP(A904,General!B:AT,12,FALSE))=AI904,1,0)</f>
        <v>1</v>
      </c>
      <c r="AT904" s="1">
        <f>IF(VLOOKUP(A904,General!B:AT,11,FALSE)=E904,Z904-AB904,AB904-Z904)</f>
        <v>9550</v>
      </c>
    </row>
    <row r="905" spans="1:46" ht="15" customHeight="1" x14ac:dyDescent="0.2">
      <c r="A905" s="1" t="s">
        <v>356</v>
      </c>
      <c r="B905" s="1">
        <v>18</v>
      </c>
      <c r="C905" s="1">
        <v>233710</v>
      </c>
      <c r="D905" s="1">
        <v>65.6544189453125</v>
      </c>
      <c r="E905" s="1" t="s">
        <v>75</v>
      </c>
      <c r="F905" s="1" t="s">
        <v>319</v>
      </c>
      <c r="G905" s="1" t="s">
        <v>324</v>
      </c>
      <c r="H905" s="1" t="s">
        <v>320</v>
      </c>
      <c r="I905" s="1" t="s">
        <v>319</v>
      </c>
      <c r="J905" s="1" t="s">
        <v>75</v>
      </c>
      <c r="K905" s="1">
        <v>6</v>
      </c>
      <c r="L905" s="1">
        <v>2</v>
      </c>
      <c r="M905" s="1">
        <v>0</v>
      </c>
      <c r="N905" s="1">
        <v>0</v>
      </c>
      <c r="O905" s="1">
        <v>1</v>
      </c>
      <c r="P905" s="1">
        <v>0</v>
      </c>
      <c r="Q905" s="1">
        <v>1</v>
      </c>
      <c r="R905" s="1">
        <v>0</v>
      </c>
      <c r="S905" s="1">
        <v>86.3</v>
      </c>
      <c r="T905" s="1">
        <v>810</v>
      </c>
      <c r="U905" s="1">
        <v>53</v>
      </c>
      <c r="V905" s="1">
        <v>0</v>
      </c>
      <c r="W905" s="1">
        <v>0</v>
      </c>
      <c r="X905" s="1">
        <v>0</v>
      </c>
      <c r="Y905" s="1">
        <v>10050</v>
      </c>
      <c r="Z905" s="1">
        <v>22400</v>
      </c>
      <c r="AA905" s="1">
        <v>20300</v>
      </c>
      <c r="AB905" s="1">
        <v>1200</v>
      </c>
      <c r="AC905" s="1">
        <v>8</v>
      </c>
      <c r="AD905" s="1">
        <v>1</v>
      </c>
      <c r="AE905" s="1">
        <v>0</v>
      </c>
      <c r="AF905" s="1">
        <v>0</v>
      </c>
      <c r="AG905" s="1">
        <v>1</v>
      </c>
      <c r="AH905" s="1">
        <v>0</v>
      </c>
      <c r="AI905" s="30" t="str">
        <f>VLOOKUP(A905,General!B:AT,19,FALSE)</f>
        <v>G2 Esports</v>
      </c>
      <c r="AJ905" s="1">
        <f>IF(VLOOKUP(A905,General!B:AT,11,FALSE)=E905,1,0)</f>
        <v>1</v>
      </c>
      <c r="AK905" s="1">
        <f t="shared" si="86"/>
        <v>0</v>
      </c>
      <c r="AL905" s="1">
        <f t="shared" si="87"/>
        <v>1</v>
      </c>
      <c r="AM905" s="1">
        <f t="shared" si="88"/>
        <v>-10250</v>
      </c>
      <c r="AN905" s="1">
        <f t="shared" si="89"/>
        <v>21200</v>
      </c>
      <c r="AO905" s="1">
        <f t="shared" si="84"/>
        <v>1</v>
      </c>
      <c r="AP905" s="1">
        <f t="shared" si="85"/>
        <v>0</v>
      </c>
      <c r="AQ905" s="1">
        <f>IF(IF(Y905&gt;AA905,VLOOKUP(A905,General!B:AT,11,FALSE),VLOOKUP(A905,General!B:AT,12,FALSE))=AI905,1,0)</f>
        <v>0</v>
      </c>
      <c r="AR905" s="1">
        <f>IF(VLOOKUP(A905,General!B:AT,11,FALSE)=E905,Y905-AA905,AA905-Y905)</f>
        <v>-10250</v>
      </c>
      <c r="AS905" s="1">
        <f>IF(IF(Z905&gt;AB905,VLOOKUP(A905,General!B:AT,11,FALSE),VLOOKUP(A905,General!B:AT,12,FALSE))=AI905,1,0)</f>
        <v>1</v>
      </c>
      <c r="AT905" s="1">
        <f>IF(VLOOKUP(A905,General!B:AT,11,FALSE)=E905,Z905-AB905,AB905-Z905)</f>
        <v>21200</v>
      </c>
    </row>
    <row r="906" spans="1:46" ht="15" customHeight="1" x14ac:dyDescent="0.2">
      <c r="A906" s="1" t="s">
        <v>356</v>
      </c>
      <c r="B906" s="1">
        <v>19</v>
      </c>
      <c r="C906" s="1">
        <v>242117</v>
      </c>
      <c r="D906" s="1">
        <v>115.274780273438</v>
      </c>
      <c r="E906" s="1" t="s">
        <v>75</v>
      </c>
      <c r="F906" s="1" t="s">
        <v>319</v>
      </c>
      <c r="G906" s="1" t="s">
        <v>324</v>
      </c>
      <c r="H906" s="1" t="s">
        <v>322</v>
      </c>
      <c r="K906" s="1">
        <v>6</v>
      </c>
      <c r="L906" s="1">
        <v>3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  <c r="R906" s="1">
        <v>0</v>
      </c>
      <c r="S906" s="1">
        <v>93.8</v>
      </c>
      <c r="T906" s="1">
        <v>862</v>
      </c>
      <c r="U906" s="1">
        <v>76</v>
      </c>
      <c r="V906" s="1">
        <v>0</v>
      </c>
      <c r="W906" s="1">
        <v>1</v>
      </c>
      <c r="X906" s="1">
        <v>0</v>
      </c>
      <c r="Y906" s="1">
        <v>21350</v>
      </c>
      <c r="Z906" s="1">
        <v>27550</v>
      </c>
      <c r="AA906" s="1">
        <v>30950</v>
      </c>
      <c r="AB906" s="1">
        <v>21850</v>
      </c>
      <c r="AC906" s="1">
        <v>14</v>
      </c>
      <c r="AD906" s="1">
        <v>6</v>
      </c>
      <c r="AE906" s="1">
        <v>4</v>
      </c>
      <c r="AF906" s="1">
        <v>1</v>
      </c>
      <c r="AG906" s="1">
        <v>3</v>
      </c>
      <c r="AH906" s="1">
        <v>0</v>
      </c>
      <c r="AI906" s="30" t="str">
        <f>VLOOKUP(A906,General!B:AT,19,FALSE)</f>
        <v>G2 Esports</v>
      </c>
      <c r="AJ906" s="1">
        <f>IF(VLOOKUP(A906,General!B:AT,11,FALSE)=E906,1,0)</f>
        <v>1</v>
      </c>
      <c r="AK906" s="1">
        <f t="shared" si="86"/>
        <v>0</v>
      </c>
      <c r="AL906" s="1">
        <f t="shared" si="87"/>
        <v>1</v>
      </c>
      <c r="AM906" s="1">
        <f t="shared" si="88"/>
        <v>-9600</v>
      </c>
      <c r="AN906" s="1">
        <f t="shared" si="89"/>
        <v>5700</v>
      </c>
      <c r="AO906" s="1">
        <f t="shared" si="84"/>
        <v>1</v>
      </c>
      <c r="AP906" s="1">
        <f t="shared" si="85"/>
        <v>0</v>
      </c>
      <c r="AQ906" s="1">
        <f>IF(IF(Y906&gt;AA906,VLOOKUP(A906,General!B:AT,11,FALSE),VLOOKUP(A906,General!B:AT,12,FALSE))=AI906,1,0)</f>
        <v>0</v>
      </c>
      <c r="AR906" s="1">
        <f>IF(VLOOKUP(A906,General!B:AT,11,FALSE)=E906,Y906-AA906,AA906-Y906)</f>
        <v>-9600</v>
      </c>
      <c r="AS906" s="1">
        <f>IF(IF(Z906&gt;AB906,VLOOKUP(A906,General!B:AT,11,FALSE),VLOOKUP(A906,General!B:AT,12,FALSE))=AI906,1,0)</f>
        <v>1</v>
      </c>
      <c r="AT906" s="1">
        <f>IF(VLOOKUP(A906,General!B:AT,11,FALSE)=E906,Z906-AB906,AB906-Z906)</f>
        <v>5700</v>
      </c>
    </row>
    <row r="907" spans="1:46" x14ac:dyDescent="0.2">
      <c r="A907" s="1" t="s">
        <v>357</v>
      </c>
      <c r="B907" s="1">
        <v>1</v>
      </c>
      <c r="C907" s="1">
        <v>1803</v>
      </c>
      <c r="D907" s="1">
        <v>103.18733215332</v>
      </c>
      <c r="E907" s="1" t="s">
        <v>85</v>
      </c>
      <c r="F907" s="1" t="s">
        <v>315</v>
      </c>
      <c r="G907" s="1" t="s">
        <v>316</v>
      </c>
      <c r="H907" s="1" t="s">
        <v>317</v>
      </c>
      <c r="K907" s="1">
        <v>6</v>
      </c>
      <c r="L907" s="1">
        <v>2</v>
      </c>
      <c r="M907" s="1">
        <v>2</v>
      </c>
      <c r="N907" s="1">
        <v>0</v>
      </c>
      <c r="O907" s="1">
        <v>0</v>
      </c>
      <c r="P907" s="1">
        <v>0</v>
      </c>
      <c r="Q907" s="1">
        <v>1</v>
      </c>
      <c r="R907" s="1">
        <v>0</v>
      </c>
      <c r="S907" s="1">
        <v>102.2</v>
      </c>
      <c r="T907" s="1">
        <v>922</v>
      </c>
      <c r="U907" s="1">
        <v>78</v>
      </c>
      <c r="V907" s="1">
        <v>0</v>
      </c>
      <c r="W907" s="1">
        <v>0</v>
      </c>
      <c r="X907" s="1">
        <v>0</v>
      </c>
      <c r="Y907" s="1">
        <v>4000</v>
      </c>
      <c r="Z907" s="1">
        <v>4300</v>
      </c>
      <c r="AA907" s="1">
        <v>4000</v>
      </c>
      <c r="AB907" s="1">
        <v>4350</v>
      </c>
      <c r="AC907" s="1">
        <v>0</v>
      </c>
      <c r="AD907" s="1">
        <v>1</v>
      </c>
      <c r="AE907" s="1">
        <v>1</v>
      </c>
      <c r="AF907" s="1">
        <v>1</v>
      </c>
      <c r="AG907" s="1">
        <v>0</v>
      </c>
      <c r="AH907" s="1">
        <v>0</v>
      </c>
      <c r="AI907" s="30" t="str">
        <f>VLOOKUP(A907,General!B:AT,19,FALSE)</f>
        <v>Astralis</v>
      </c>
      <c r="AJ907" s="1">
        <f>IF(VLOOKUP(A907,General!B:AT,11,FALSE)=E907,1,0)</f>
        <v>1</v>
      </c>
      <c r="AK907" s="1">
        <f t="shared" si="86"/>
        <v>0</v>
      </c>
      <c r="AL907" s="1">
        <f t="shared" si="87"/>
        <v>0</v>
      </c>
      <c r="AM907" s="1">
        <f t="shared" si="88"/>
        <v>0</v>
      </c>
      <c r="AN907" s="1">
        <f t="shared" si="89"/>
        <v>-50</v>
      </c>
      <c r="AO907" s="1">
        <f t="shared" si="84"/>
        <v>0</v>
      </c>
      <c r="AP907" s="1">
        <f t="shared" si="85"/>
        <v>1</v>
      </c>
      <c r="AQ907" s="1">
        <f>IF(IF(Y907&gt;AA907,VLOOKUP(A907,General!B:AT,11,FALSE),VLOOKUP(A907,General!B:AT,12,FALSE))=AI907,1,0)</f>
        <v>1</v>
      </c>
      <c r="AR907" s="1">
        <f>IF(VLOOKUP(A907,General!B:AT,11,FALSE)=E907,Y907-AA907,AA907-Y907)</f>
        <v>0</v>
      </c>
      <c r="AS907" s="1">
        <f>IF(IF(Z907&gt;AB907,VLOOKUP(A907,General!B:AT,11,FALSE),VLOOKUP(A907,General!B:AT,12,FALSE))=AI907,1,0)</f>
        <v>1</v>
      </c>
      <c r="AT907" s="1">
        <f>IF(VLOOKUP(A907,General!B:AT,11,FALSE)=E907,Z907-AB907,AB907-Z907)</f>
        <v>-50</v>
      </c>
    </row>
    <row r="908" spans="1:46" ht="15" customHeight="1" x14ac:dyDescent="0.2">
      <c r="A908" s="1" t="s">
        <v>357</v>
      </c>
      <c r="B908" s="1">
        <v>2</v>
      </c>
      <c r="C908" s="1">
        <v>15006</v>
      </c>
      <c r="D908" s="1">
        <v>142.08801269531301</v>
      </c>
      <c r="E908" s="1" t="s">
        <v>85</v>
      </c>
      <c r="F908" s="1" t="s">
        <v>315</v>
      </c>
      <c r="G908" s="1" t="s">
        <v>324</v>
      </c>
      <c r="H908" s="1" t="s">
        <v>320</v>
      </c>
      <c r="I908" s="1" t="s">
        <v>319</v>
      </c>
      <c r="J908" s="1" t="s">
        <v>59</v>
      </c>
      <c r="K908" s="1">
        <v>7</v>
      </c>
      <c r="L908" s="1">
        <v>1</v>
      </c>
      <c r="M908" s="1">
        <v>1</v>
      </c>
      <c r="N908" s="1">
        <v>0</v>
      </c>
      <c r="O908" s="1">
        <v>1</v>
      </c>
      <c r="P908" s="1">
        <v>0</v>
      </c>
      <c r="Q908" s="1">
        <v>1</v>
      </c>
      <c r="R908" s="1">
        <v>0</v>
      </c>
      <c r="S908" s="1">
        <v>109</v>
      </c>
      <c r="T908" s="1">
        <v>940</v>
      </c>
      <c r="U908" s="1">
        <v>150</v>
      </c>
      <c r="V908" s="1">
        <v>0</v>
      </c>
      <c r="W908" s="1">
        <v>0</v>
      </c>
      <c r="X908" s="1">
        <v>0</v>
      </c>
      <c r="Y908" s="1">
        <v>18450</v>
      </c>
      <c r="Z908" s="1">
        <v>20350</v>
      </c>
      <c r="AA908" s="1">
        <v>7750</v>
      </c>
      <c r="AB908" s="1">
        <v>7500</v>
      </c>
      <c r="AC908" s="1">
        <v>2</v>
      </c>
      <c r="AD908" s="1">
        <v>4</v>
      </c>
      <c r="AE908" s="1">
        <v>2</v>
      </c>
      <c r="AF908" s="1">
        <v>0</v>
      </c>
      <c r="AG908" s="1">
        <v>0</v>
      </c>
      <c r="AH908" s="1">
        <v>1</v>
      </c>
      <c r="AI908" s="30" t="str">
        <f>VLOOKUP(A908,General!B:AT,19,FALSE)</f>
        <v>Astralis</v>
      </c>
      <c r="AJ908" s="1">
        <f>IF(VLOOKUP(A908,General!B:AT,11,FALSE)=E908,1,0)</f>
        <v>1</v>
      </c>
      <c r="AK908" s="1">
        <f t="shared" si="86"/>
        <v>1</v>
      </c>
      <c r="AL908" s="1">
        <f t="shared" si="87"/>
        <v>1</v>
      </c>
      <c r="AM908" s="1">
        <f t="shared" si="88"/>
        <v>10700</v>
      </c>
      <c r="AN908" s="1">
        <f t="shared" si="89"/>
        <v>12850</v>
      </c>
      <c r="AO908" s="1">
        <f t="shared" si="84"/>
        <v>0</v>
      </c>
      <c r="AP908" s="1">
        <f t="shared" si="85"/>
        <v>1</v>
      </c>
      <c r="AQ908" s="1">
        <f>IF(IF(Y908&gt;AA908,VLOOKUP(A908,General!B:AT,11,FALSE),VLOOKUP(A908,General!B:AT,12,FALSE))=AI908,1,0)</f>
        <v>0</v>
      </c>
      <c r="AR908" s="1">
        <f>IF(VLOOKUP(A908,General!B:AT,11,FALSE)=E908,Y908-AA908,AA908-Y908)</f>
        <v>10700</v>
      </c>
      <c r="AS908" s="1">
        <f>IF(IF(Z908&gt;AB908,VLOOKUP(A908,General!B:AT,11,FALSE),VLOOKUP(A908,General!B:AT,12,FALSE))=AI908,1,0)</f>
        <v>0</v>
      </c>
      <c r="AT908" s="1">
        <f>IF(VLOOKUP(A908,General!B:AT,11,FALSE)=E908,Z908-AB908,AB908-Z908)</f>
        <v>12850</v>
      </c>
    </row>
    <row r="909" spans="1:46" ht="15" customHeight="1" x14ac:dyDescent="0.2">
      <c r="A909" s="1" t="s">
        <v>357</v>
      </c>
      <c r="B909" s="1">
        <v>3</v>
      </c>
      <c r="C909" s="1">
        <v>33182</v>
      </c>
      <c r="D909" s="1">
        <v>100.237091064453</v>
      </c>
      <c r="E909" s="1" t="s">
        <v>85</v>
      </c>
      <c r="F909" s="1" t="s">
        <v>315</v>
      </c>
      <c r="G909" s="1" t="s">
        <v>316</v>
      </c>
      <c r="H909" s="1" t="s">
        <v>320</v>
      </c>
      <c r="I909" s="1" t="s">
        <v>319</v>
      </c>
      <c r="J909" s="1" t="s">
        <v>59</v>
      </c>
      <c r="K909" s="1">
        <v>6</v>
      </c>
      <c r="L909" s="1">
        <v>4</v>
      </c>
      <c r="M909" s="1">
        <v>1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88.7</v>
      </c>
      <c r="T909" s="1">
        <v>841</v>
      </c>
      <c r="U909" s="1">
        <v>46</v>
      </c>
      <c r="V909" s="1">
        <v>0</v>
      </c>
      <c r="W909" s="1">
        <v>0</v>
      </c>
      <c r="X909" s="1">
        <v>0</v>
      </c>
      <c r="Y909" s="1">
        <v>19450</v>
      </c>
      <c r="Z909" s="1">
        <v>21000</v>
      </c>
      <c r="AA909" s="1">
        <v>8750</v>
      </c>
      <c r="AB909" s="1">
        <v>2800</v>
      </c>
      <c r="AC909" s="1">
        <v>1</v>
      </c>
      <c r="AD909" s="1">
        <v>3</v>
      </c>
      <c r="AE909" s="1">
        <v>3</v>
      </c>
      <c r="AF909" s="1">
        <v>0</v>
      </c>
      <c r="AG909" s="1">
        <v>0</v>
      </c>
      <c r="AH909" s="1">
        <v>1</v>
      </c>
      <c r="AI909" s="30" t="str">
        <f>VLOOKUP(A909,General!B:AT,19,FALSE)</f>
        <v>Astralis</v>
      </c>
      <c r="AJ909" s="1">
        <f>IF(VLOOKUP(A909,General!B:AT,11,FALSE)=E909,1,0)</f>
        <v>1</v>
      </c>
      <c r="AK909" s="1">
        <f t="shared" si="86"/>
        <v>1</v>
      </c>
      <c r="AL909" s="1">
        <f t="shared" si="87"/>
        <v>1</v>
      </c>
      <c r="AM909" s="1">
        <f t="shared" si="88"/>
        <v>10700</v>
      </c>
      <c r="AN909" s="1">
        <f t="shared" si="89"/>
        <v>18200</v>
      </c>
      <c r="AO909" s="1">
        <f t="shared" si="84"/>
        <v>0</v>
      </c>
      <c r="AP909" s="1">
        <f t="shared" si="85"/>
        <v>1</v>
      </c>
      <c r="AQ909" s="1">
        <f>IF(IF(Y909&gt;AA909,VLOOKUP(A909,General!B:AT,11,FALSE),VLOOKUP(A909,General!B:AT,12,FALSE))=AI909,1,0)</f>
        <v>0</v>
      </c>
      <c r="AR909" s="1">
        <f>IF(VLOOKUP(A909,General!B:AT,11,FALSE)=E909,Y909-AA909,AA909-Y909)</f>
        <v>10700</v>
      </c>
      <c r="AS909" s="1">
        <f>IF(IF(Z909&gt;AB909,VLOOKUP(A909,General!B:AT,11,FALSE),VLOOKUP(A909,General!B:AT,12,FALSE))=AI909,1,0)</f>
        <v>0</v>
      </c>
      <c r="AT909" s="1">
        <f>IF(VLOOKUP(A909,General!B:AT,11,FALSE)=E909,Z909-AB909,AB909-Z909)</f>
        <v>18200</v>
      </c>
    </row>
    <row r="910" spans="1:46" ht="15" customHeight="1" x14ac:dyDescent="0.2">
      <c r="A910" s="1" t="s">
        <v>357</v>
      </c>
      <c r="B910" s="1">
        <v>4</v>
      </c>
      <c r="C910" s="1">
        <v>46011</v>
      </c>
      <c r="D910" s="1">
        <v>106.145385742188</v>
      </c>
      <c r="E910" s="1" t="s">
        <v>59</v>
      </c>
      <c r="F910" s="1" t="s">
        <v>319</v>
      </c>
      <c r="G910" s="1" t="s">
        <v>324</v>
      </c>
      <c r="H910" s="1" t="s">
        <v>322</v>
      </c>
      <c r="K910" s="1">
        <v>5</v>
      </c>
      <c r="L910" s="1">
        <v>5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106.7</v>
      </c>
      <c r="T910" s="1">
        <v>851</v>
      </c>
      <c r="U910" s="1">
        <v>128</v>
      </c>
      <c r="V910" s="1">
        <v>1</v>
      </c>
      <c r="W910" s="1">
        <v>1</v>
      </c>
      <c r="X910" s="1">
        <v>0</v>
      </c>
      <c r="Y910" s="1">
        <v>25050</v>
      </c>
      <c r="Z910" s="1">
        <v>30700</v>
      </c>
      <c r="AA910" s="1">
        <v>20750</v>
      </c>
      <c r="AB910" s="1">
        <v>20750</v>
      </c>
      <c r="AC910" s="1">
        <v>13</v>
      </c>
      <c r="AD910" s="1">
        <v>6</v>
      </c>
      <c r="AE910" s="1">
        <v>6</v>
      </c>
      <c r="AF910" s="1">
        <v>0</v>
      </c>
      <c r="AG910" s="1">
        <v>0</v>
      </c>
      <c r="AH910" s="1">
        <v>4</v>
      </c>
      <c r="AI910" s="30" t="str">
        <f>VLOOKUP(A910,General!B:AT,19,FALSE)</f>
        <v>Astralis</v>
      </c>
      <c r="AJ910" s="1">
        <f>IF(VLOOKUP(A910,General!B:AT,11,FALSE)=E910,1,0)</f>
        <v>0</v>
      </c>
      <c r="AK910" s="1">
        <f t="shared" si="86"/>
        <v>1</v>
      </c>
      <c r="AL910" s="1">
        <f t="shared" si="87"/>
        <v>1</v>
      </c>
      <c r="AM910" s="1">
        <f t="shared" si="88"/>
        <v>4300</v>
      </c>
      <c r="AN910" s="1">
        <f t="shared" si="89"/>
        <v>9950</v>
      </c>
      <c r="AO910" s="1">
        <f t="shared" si="84"/>
        <v>1</v>
      </c>
      <c r="AP910" s="1">
        <f t="shared" si="85"/>
        <v>0</v>
      </c>
      <c r="AQ910" s="1">
        <f>IF(IF(Y910&gt;AA910,VLOOKUP(A910,General!B:AT,11,FALSE),VLOOKUP(A910,General!B:AT,12,FALSE))=AI910,1,0)</f>
        <v>0</v>
      </c>
      <c r="AR910" s="1">
        <f>IF(VLOOKUP(A910,General!B:AT,11,FALSE)=E910,Y910-AA910,AA910-Y910)</f>
        <v>-4300</v>
      </c>
      <c r="AS910" s="1">
        <f>IF(IF(Z910&gt;AB910,VLOOKUP(A910,General!B:AT,11,FALSE),VLOOKUP(A910,General!B:AT,12,FALSE))=AI910,1,0)</f>
        <v>0</v>
      </c>
      <c r="AT910" s="1">
        <f>IF(VLOOKUP(A910,General!B:AT,11,FALSE)=E910,Z910-AB910,AB910-Z910)</f>
        <v>-9950</v>
      </c>
    </row>
    <row r="911" spans="1:46" ht="15" customHeight="1" x14ac:dyDescent="0.2">
      <c r="A911" s="1" t="s">
        <v>357</v>
      </c>
      <c r="B911" s="1">
        <v>5</v>
      </c>
      <c r="C911" s="1">
        <v>59600</v>
      </c>
      <c r="D911" s="1">
        <v>109.064331054688</v>
      </c>
      <c r="E911" s="1" t="s">
        <v>85</v>
      </c>
      <c r="F911" s="1" t="s">
        <v>315</v>
      </c>
      <c r="G911" s="1" t="s">
        <v>316</v>
      </c>
      <c r="H911" s="1" t="s">
        <v>322</v>
      </c>
      <c r="K911" s="1">
        <v>7</v>
      </c>
      <c r="L911" s="1">
        <v>4</v>
      </c>
      <c r="M911" s="1">
        <v>0</v>
      </c>
      <c r="N911" s="1">
        <v>1</v>
      </c>
      <c r="O911" s="1">
        <v>0</v>
      </c>
      <c r="P911" s="1">
        <v>0</v>
      </c>
      <c r="Q911" s="1">
        <v>2</v>
      </c>
      <c r="R911" s="1">
        <v>0</v>
      </c>
      <c r="S911" s="1">
        <v>117</v>
      </c>
      <c r="T911" s="1">
        <v>1052</v>
      </c>
      <c r="U911" s="1">
        <v>118</v>
      </c>
      <c r="V911" s="1">
        <v>0</v>
      </c>
      <c r="W911" s="1">
        <v>0</v>
      </c>
      <c r="X911" s="1">
        <v>0</v>
      </c>
      <c r="Y911" s="1">
        <v>17900</v>
      </c>
      <c r="Z911" s="1">
        <v>25250</v>
      </c>
      <c r="AA911" s="1">
        <v>19500</v>
      </c>
      <c r="AB911" s="1">
        <v>21050</v>
      </c>
      <c r="AC911" s="1">
        <v>13</v>
      </c>
      <c r="AD911" s="1">
        <v>6</v>
      </c>
      <c r="AE911" s="1">
        <v>5</v>
      </c>
      <c r="AF911" s="1">
        <v>0</v>
      </c>
      <c r="AG911" s="1">
        <v>4</v>
      </c>
      <c r="AH911" s="1">
        <v>2</v>
      </c>
      <c r="AI911" s="30" t="str">
        <f>VLOOKUP(A911,General!B:AT,19,FALSE)</f>
        <v>Astralis</v>
      </c>
      <c r="AJ911" s="1">
        <f>IF(VLOOKUP(A911,General!B:AT,11,FALSE)=E911,1,0)</f>
        <v>1</v>
      </c>
      <c r="AK911" s="1">
        <f t="shared" si="86"/>
        <v>0</v>
      </c>
      <c r="AL911" s="1">
        <f t="shared" si="87"/>
        <v>1</v>
      </c>
      <c r="AM911" s="1">
        <f t="shared" si="88"/>
        <v>-1600</v>
      </c>
      <c r="AN911" s="1">
        <f t="shared" si="89"/>
        <v>4200</v>
      </c>
      <c r="AO911" s="1">
        <f t="shared" si="84"/>
        <v>0</v>
      </c>
      <c r="AP911" s="1">
        <f t="shared" si="85"/>
        <v>1</v>
      </c>
      <c r="AQ911" s="1">
        <f>IF(IF(Y911&gt;AA911,VLOOKUP(A911,General!B:AT,11,FALSE),VLOOKUP(A911,General!B:AT,12,FALSE))=AI911,1,0)</f>
        <v>1</v>
      </c>
      <c r="AR911" s="1">
        <f>IF(VLOOKUP(A911,General!B:AT,11,FALSE)=E911,Y911-AA911,AA911-Y911)</f>
        <v>-1600</v>
      </c>
      <c r="AS911" s="1">
        <f>IF(IF(Z911&gt;AB911,VLOOKUP(A911,General!B:AT,11,FALSE),VLOOKUP(A911,General!B:AT,12,FALSE))=AI911,1,0)</f>
        <v>0</v>
      </c>
      <c r="AT911" s="1">
        <f>IF(VLOOKUP(A911,General!B:AT,11,FALSE)=E911,Z911-AB911,AB911-Z911)</f>
        <v>4200</v>
      </c>
    </row>
    <row r="912" spans="1:46" ht="15" customHeight="1" x14ac:dyDescent="0.2">
      <c r="A912" s="1" t="s">
        <v>357</v>
      </c>
      <c r="B912" s="1">
        <v>6</v>
      </c>
      <c r="C912" s="1">
        <v>73564</v>
      </c>
      <c r="D912" s="1">
        <v>54.4264526367188</v>
      </c>
      <c r="E912" s="1" t="s">
        <v>85</v>
      </c>
      <c r="F912" s="1" t="s">
        <v>315</v>
      </c>
      <c r="G912" s="1" t="s">
        <v>316</v>
      </c>
      <c r="H912" s="1" t="s">
        <v>320</v>
      </c>
      <c r="I912" s="1" t="s">
        <v>319</v>
      </c>
      <c r="J912" s="1" t="s">
        <v>59</v>
      </c>
      <c r="K912" s="1">
        <v>5</v>
      </c>
      <c r="L912" s="1">
        <v>1</v>
      </c>
      <c r="M912" s="1">
        <v>2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62</v>
      </c>
      <c r="T912" s="1">
        <v>619</v>
      </c>
      <c r="U912" s="1">
        <v>1</v>
      </c>
      <c r="V912" s="1">
        <v>0</v>
      </c>
      <c r="W912" s="1">
        <v>0</v>
      </c>
      <c r="X912" s="1">
        <v>0</v>
      </c>
      <c r="Y912" s="1">
        <v>19500</v>
      </c>
      <c r="Z912" s="1">
        <v>26700</v>
      </c>
      <c r="AA912" s="1">
        <v>11400</v>
      </c>
      <c r="AB912" s="1">
        <v>1700</v>
      </c>
      <c r="AC912" s="1">
        <v>2</v>
      </c>
      <c r="AD912" s="1">
        <v>0</v>
      </c>
      <c r="AE912" s="1">
        <v>1</v>
      </c>
      <c r="AF912" s="1">
        <v>0</v>
      </c>
      <c r="AG912" s="1">
        <v>0</v>
      </c>
      <c r="AH912" s="1">
        <v>2</v>
      </c>
      <c r="AI912" s="30" t="str">
        <f>VLOOKUP(A912,General!B:AT,19,FALSE)</f>
        <v>Astralis</v>
      </c>
      <c r="AJ912" s="1">
        <f>IF(VLOOKUP(A912,General!B:AT,11,FALSE)=E912,1,0)</f>
        <v>1</v>
      </c>
      <c r="AK912" s="1">
        <f t="shared" si="86"/>
        <v>1</v>
      </c>
      <c r="AL912" s="1">
        <f t="shared" si="87"/>
        <v>1</v>
      </c>
      <c r="AM912" s="1">
        <f t="shared" si="88"/>
        <v>8100</v>
      </c>
      <c r="AN912" s="1">
        <f t="shared" si="89"/>
        <v>25000</v>
      </c>
      <c r="AO912" s="1">
        <f t="shared" si="84"/>
        <v>0</v>
      </c>
      <c r="AP912" s="1">
        <f t="shared" si="85"/>
        <v>1</v>
      </c>
      <c r="AQ912" s="1">
        <f>IF(IF(Y912&gt;AA912,VLOOKUP(A912,General!B:AT,11,FALSE),VLOOKUP(A912,General!B:AT,12,FALSE))=AI912,1,0)</f>
        <v>0</v>
      </c>
      <c r="AR912" s="1">
        <f>IF(VLOOKUP(A912,General!B:AT,11,FALSE)=E912,Y912-AA912,AA912-Y912)</f>
        <v>8100</v>
      </c>
      <c r="AS912" s="1">
        <f>IF(IF(Z912&gt;AB912,VLOOKUP(A912,General!B:AT,11,FALSE),VLOOKUP(A912,General!B:AT,12,FALSE))=AI912,1,0)</f>
        <v>0</v>
      </c>
      <c r="AT912" s="1">
        <f>IF(VLOOKUP(A912,General!B:AT,11,FALSE)=E912,Z912-AB912,AB912-Z912)</f>
        <v>25000</v>
      </c>
    </row>
    <row r="913" spans="1:46" ht="15" customHeight="1" x14ac:dyDescent="0.2">
      <c r="A913" s="1" t="s">
        <v>357</v>
      </c>
      <c r="B913" s="1">
        <v>7</v>
      </c>
      <c r="C913" s="1">
        <v>80540</v>
      </c>
      <c r="D913" s="1">
        <v>77.840515136718807</v>
      </c>
      <c r="E913" s="1" t="s">
        <v>85</v>
      </c>
      <c r="F913" s="1" t="s">
        <v>315</v>
      </c>
      <c r="G913" s="1" t="s">
        <v>321</v>
      </c>
      <c r="H913" s="1" t="s">
        <v>320</v>
      </c>
      <c r="I913" s="1" t="s">
        <v>319</v>
      </c>
      <c r="J913" s="1" t="s">
        <v>59</v>
      </c>
      <c r="K913" s="1">
        <v>5</v>
      </c>
      <c r="L913" s="1">
        <v>3</v>
      </c>
      <c r="M913" s="1">
        <v>1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80.7</v>
      </c>
      <c r="T913" s="1">
        <v>743</v>
      </c>
      <c r="U913" s="1">
        <v>64</v>
      </c>
      <c r="V913" s="1">
        <v>0</v>
      </c>
      <c r="W913" s="1">
        <v>1</v>
      </c>
      <c r="X913" s="1">
        <v>1</v>
      </c>
      <c r="Y913" s="1">
        <v>26250</v>
      </c>
      <c r="Z913" s="1">
        <v>30500</v>
      </c>
      <c r="AA913" s="1">
        <v>19300</v>
      </c>
      <c r="AB913" s="1">
        <v>7350</v>
      </c>
      <c r="AC913" s="1">
        <v>7</v>
      </c>
      <c r="AD913" s="1">
        <v>5</v>
      </c>
      <c r="AE913" s="1">
        <v>3</v>
      </c>
      <c r="AF913" s="1">
        <v>0</v>
      </c>
      <c r="AG913" s="1">
        <v>0</v>
      </c>
      <c r="AH913" s="1">
        <v>1</v>
      </c>
      <c r="AI913" s="30" t="str">
        <f>VLOOKUP(A913,General!B:AT,19,FALSE)</f>
        <v>Astralis</v>
      </c>
      <c r="AJ913" s="1">
        <f>IF(VLOOKUP(A913,General!B:AT,11,FALSE)=E913,1,0)</f>
        <v>1</v>
      </c>
      <c r="AK913" s="1">
        <f t="shared" si="86"/>
        <v>1</v>
      </c>
      <c r="AL913" s="1">
        <f t="shared" si="87"/>
        <v>1</v>
      </c>
      <c r="AM913" s="1">
        <f t="shared" si="88"/>
        <v>6950</v>
      </c>
      <c r="AN913" s="1">
        <f t="shared" si="89"/>
        <v>23150</v>
      </c>
      <c r="AO913" s="1">
        <f t="shared" si="84"/>
        <v>0</v>
      </c>
      <c r="AP913" s="1">
        <f t="shared" si="85"/>
        <v>1</v>
      </c>
      <c r="AQ913" s="1">
        <f>IF(IF(Y913&gt;AA913,VLOOKUP(A913,General!B:AT,11,FALSE),VLOOKUP(A913,General!B:AT,12,FALSE))=AI913,1,0)</f>
        <v>0</v>
      </c>
      <c r="AR913" s="1">
        <f>IF(VLOOKUP(A913,General!B:AT,11,FALSE)=E913,Y913-AA913,AA913-Y913)</f>
        <v>6950</v>
      </c>
      <c r="AS913" s="1">
        <f>IF(IF(Z913&gt;AB913,VLOOKUP(A913,General!B:AT,11,FALSE),VLOOKUP(A913,General!B:AT,12,FALSE))=AI913,1,0)</f>
        <v>0</v>
      </c>
      <c r="AT913" s="1">
        <f>IF(VLOOKUP(A913,General!B:AT,11,FALSE)=E913,Z913-AB913,AB913-Z913)</f>
        <v>23150</v>
      </c>
    </row>
    <row r="914" spans="1:46" ht="15" customHeight="1" x14ac:dyDescent="0.2">
      <c r="A914" s="1" t="s">
        <v>357</v>
      </c>
      <c r="B914" s="1">
        <v>8</v>
      </c>
      <c r="C914" s="1">
        <v>90503</v>
      </c>
      <c r="D914" s="1">
        <v>114.385620117188</v>
      </c>
      <c r="E914" s="1" t="s">
        <v>59</v>
      </c>
      <c r="F914" s="1" t="s">
        <v>319</v>
      </c>
      <c r="G914" s="1" t="s">
        <v>324</v>
      </c>
      <c r="H914" s="1" t="s">
        <v>322</v>
      </c>
      <c r="K914" s="1">
        <v>2</v>
      </c>
      <c r="L914" s="1">
        <v>2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48.6</v>
      </c>
      <c r="T914" s="1">
        <v>332</v>
      </c>
      <c r="U914" s="1">
        <v>45</v>
      </c>
      <c r="V914" s="1">
        <v>1</v>
      </c>
      <c r="W914" s="1">
        <v>1</v>
      </c>
      <c r="X914" s="1">
        <v>0</v>
      </c>
      <c r="Y914" s="1">
        <v>39650</v>
      </c>
      <c r="Z914" s="1">
        <v>31000</v>
      </c>
      <c r="AA914" s="1">
        <v>28150</v>
      </c>
      <c r="AB914" s="1">
        <v>26150</v>
      </c>
      <c r="AC914" s="1">
        <v>8</v>
      </c>
      <c r="AD914" s="1">
        <v>8</v>
      </c>
      <c r="AE914" s="1">
        <v>4</v>
      </c>
      <c r="AF914" s="1">
        <v>0</v>
      </c>
      <c r="AG914" s="1">
        <v>2</v>
      </c>
      <c r="AH914" s="1">
        <v>1</v>
      </c>
      <c r="AI914" s="30" t="str">
        <f>VLOOKUP(A914,General!B:AT,19,FALSE)</f>
        <v>Astralis</v>
      </c>
      <c r="AJ914" s="1">
        <f>IF(VLOOKUP(A914,General!B:AT,11,FALSE)=E914,1,0)</f>
        <v>0</v>
      </c>
      <c r="AK914" s="1">
        <f t="shared" si="86"/>
        <v>1</v>
      </c>
      <c r="AL914" s="1">
        <f t="shared" si="87"/>
        <v>1</v>
      </c>
      <c r="AM914" s="1">
        <f t="shared" si="88"/>
        <v>11500</v>
      </c>
      <c r="AN914" s="1">
        <f t="shared" si="89"/>
        <v>4850</v>
      </c>
      <c r="AO914" s="1">
        <f t="shared" si="84"/>
        <v>1</v>
      </c>
      <c r="AP914" s="1">
        <f t="shared" si="85"/>
        <v>0</v>
      </c>
      <c r="AQ914" s="1">
        <f>IF(IF(Y914&gt;AA914,VLOOKUP(A914,General!B:AT,11,FALSE),VLOOKUP(A914,General!B:AT,12,FALSE))=AI914,1,0)</f>
        <v>0</v>
      </c>
      <c r="AR914" s="1">
        <f>IF(VLOOKUP(A914,General!B:AT,11,FALSE)=E914,Y914-AA914,AA914-Y914)</f>
        <v>-11500</v>
      </c>
      <c r="AS914" s="1">
        <f>IF(IF(Z914&gt;AB914,VLOOKUP(A914,General!B:AT,11,FALSE),VLOOKUP(A914,General!B:AT,12,FALSE))=AI914,1,0)</f>
        <v>0</v>
      </c>
      <c r="AT914" s="1">
        <f>IF(VLOOKUP(A914,General!B:AT,11,FALSE)=E914,Z914-AB914,AB914-Z914)</f>
        <v>-4850</v>
      </c>
    </row>
    <row r="915" spans="1:46" ht="15" customHeight="1" x14ac:dyDescent="0.2">
      <c r="A915" s="1" t="s">
        <v>357</v>
      </c>
      <c r="B915" s="1">
        <v>9</v>
      </c>
      <c r="C915" s="1">
        <v>105144</v>
      </c>
      <c r="D915" s="1">
        <v>173.48400878906301</v>
      </c>
      <c r="E915" s="1" t="s">
        <v>59</v>
      </c>
      <c r="F915" s="1" t="s">
        <v>319</v>
      </c>
      <c r="G915" s="1" t="s">
        <v>324</v>
      </c>
      <c r="H915" s="1" t="s">
        <v>322</v>
      </c>
      <c r="K915" s="1">
        <v>9</v>
      </c>
      <c r="L915" s="1">
        <v>0</v>
      </c>
      <c r="M915" s="1">
        <v>3</v>
      </c>
      <c r="N915" s="1">
        <v>1</v>
      </c>
      <c r="O915" s="1">
        <v>0</v>
      </c>
      <c r="P915" s="1">
        <v>0</v>
      </c>
      <c r="Q915" s="1">
        <v>1</v>
      </c>
      <c r="R915" s="1">
        <v>0</v>
      </c>
      <c r="S915" s="1">
        <v>126.4</v>
      </c>
      <c r="T915" s="1">
        <v>1128</v>
      </c>
      <c r="U915" s="1">
        <v>127</v>
      </c>
      <c r="V915" s="1">
        <v>1</v>
      </c>
      <c r="W915" s="1">
        <v>1</v>
      </c>
      <c r="X915" s="1">
        <v>0</v>
      </c>
      <c r="Y915" s="1">
        <v>44450</v>
      </c>
      <c r="Z915" s="1">
        <v>30300</v>
      </c>
      <c r="AA915" s="1">
        <v>21400</v>
      </c>
      <c r="AB915" s="1">
        <v>26650</v>
      </c>
      <c r="AC915" s="1">
        <v>16</v>
      </c>
      <c r="AD915" s="1">
        <v>8</v>
      </c>
      <c r="AE915" s="1">
        <v>3</v>
      </c>
      <c r="AF915" s="1">
        <v>0</v>
      </c>
      <c r="AG915" s="1">
        <v>4</v>
      </c>
      <c r="AH915" s="1">
        <v>3</v>
      </c>
      <c r="AI915" s="30" t="str">
        <f>VLOOKUP(A915,General!B:AT,19,FALSE)</f>
        <v>Astralis</v>
      </c>
      <c r="AJ915" s="1">
        <f>IF(VLOOKUP(A915,General!B:AT,11,FALSE)=E915,1,0)</f>
        <v>0</v>
      </c>
      <c r="AK915" s="1">
        <f t="shared" si="86"/>
        <v>1</v>
      </c>
      <c r="AL915" s="1">
        <f t="shared" si="87"/>
        <v>1</v>
      </c>
      <c r="AM915" s="1">
        <f t="shared" si="88"/>
        <v>23050</v>
      </c>
      <c r="AN915" s="1">
        <f t="shared" si="89"/>
        <v>3650</v>
      </c>
      <c r="AO915" s="1">
        <f t="shared" si="84"/>
        <v>1</v>
      </c>
      <c r="AP915" s="1">
        <f t="shared" si="85"/>
        <v>0</v>
      </c>
      <c r="AQ915" s="1">
        <f>IF(IF(Y915&gt;AA915,VLOOKUP(A915,General!B:AT,11,FALSE),VLOOKUP(A915,General!B:AT,12,FALSE))=AI915,1,0)</f>
        <v>0</v>
      </c>
      <c r="AR915" s="1">
        <f>IF(VLOOKUP(A915,General!B:AT,11,FALSE)=E915,Y915-AA915,AA915-Y915)</f>
        <v>-23050</v>
      </c>
      <c r="AS915" s="1">
        <f>IF(IF(Z915&gt;AB915,VLOOKUP(A915,General!B:AT,11,FALSE),VLOOKUP(A915,General!B:AT,12,FALSE))=AI915,1,0)</f>
        <v>0</v>
      </c>
      <c r="AT915" s="1">
        <f>IF(VLOOKUP(A915,General!B:AT,11,FALSE)=E915,Z915-AB915,AB915-Z915)</f>
        <v>-3650</v>
      </c>
    </row>
    <row r="916" spans="1:46" ht="15" customHeight="1" x14ac:dyDescent="0.2">
      <c r="A916" s="1" t="s">
        <v>357</v>
      </c>
      <c r="B916" s="1">
        <v>10</v>
      </c>
      <c r="C916" s="1">
        <v>127346</v>
      </c>
      <c r="D916" s="1">
        <v>114.291748046875</v>
      </c>
      <c r="E916" s="1" t="s">
        <v>59</v>
      </c>
      <c r="F916" s="1" t="s">
        <v>319</v>
      </c>
      <c r="G916" s="1" t="s">
        <v>324</v>
      </c>
      <c r="H916" s="1" t="s">
        <v>322</v>
      </c>
      <c r="K916" s="1">
        <v>6</v>
      </c>
      <c r="L916" s="1">
        <v>1</v>
      </c>
      <c r="M916" s="1">
        <v>1</v>
      </c>
      <c r="N916" s="1">
        <v>1</v>
      </c>
      <c r="O916" s="1">
        <v>0</v>
      </c>
      <c r="P916" s="1">
        <v>0</v>
      </c>
      <c r="Q916" s="1">
        <v>0</v>
      </c>
      <c r="R916" s="1">
        <v>0</v>
      </c>
      <c r="S916" s="1">
        <v>164.4</v>
      </c>
      <c r="T916" s="1">
        <v>1540</v>
      </c>
      <c r="U916" s="1">
        <v>104</v>
      </c>
      <c r="V916" s="1">
        <v>0</v>
      </c>
      <c r="W916" s="1">
        <v>1</v>
      </c>
      <c r="X916" s="1">
        <v>0</v>
      </c>
      <c r="Y916" s="1">
        <v>43350</v>
      </c>
      <c r="Z916" s="1">
        <v>29850</v>
      </c>
      <c r="AA916" s="1">
        <v>35850</v>
      </c>
      <c r="AB916" s="1">
        <v>26950</v>
      </c>
      <c r="AC916" s="1">
        <v>9</v>
      </c>
      <c r="AD916" s="1">
        <v>8</v>
      </c>
      <c r="AE916" s="1">
        <v>1</v>
      </c>
      <c r="AF916" s="1">
        <v>0</v>
      </c>
      <c r="AG916" s="1">
        <v>4</v>
      </c>
      <c r="AH916" s="1">
        <v>2</v>
      </c>
      <c r="AI916" s="30" t="str">
        <f>VLOOKUP(A916,General!B:AT,19,FALSE)</f>
        <v>Astralis</v>
      </c>
      <c r="AJ916" s="1">
        <f>IF(VLOOKUP(A916,General!B:AT,11,FALSE)=E916,1,0)</f>
        <v>0</v>
      </c>
      <c r="AK916" s="1">
        <f t="shared" si="86"/>
        <v>1</v>
      </c>
      <c r="AL916" s="1">
        <f t="shared" si="87"/>
        <v>1</v>
      </c>
      <c r="AM916" s="1">
        <f t="shared" si="88"/>
        <v>7500</v>
      </c>
      <c r="AN916" s="1">
        <f t="shared" si="89"/>
        <v>2900</v>
      </c>
      <c r="AO916" s="1">
        <f t="shared" si="84"/>
        <v>1</v>
      </c>
      <c r="AP916" s="1">
        <f t="shared" si="85"/>
        <v>0</v>
      </c>
      <c r="AQ916" s="1">
        <f>IF(IF(Y916&gt;AA916,VLOOKUP(A916,General!B:AT,11,FALSE),VLOOKUP(A916,General!B:AT,12,FALSE))=AI916,1,0)</f>
        <v>0</v>
      </c>
      <c r="AR916" s="1">
        <f>IF(VLOOKUP(A916,General!B:AT,11,FALSE)=E916,Y916-AA916,AA916-Y916)</f>
        <v>-7500</v>
      </c>
      <c r="AS916" s="1">
        <f>IF(IF(Z916&gt;AB916,VLOOKUP(A916,General!B:AT,11,FALSE),VLOOKUP(A916,General!B:AT,12,FALSE))=AI916,1,0)</f>
        <v>0</v>
      </c>
      <c r="AT916" s="1">
        <f>IF(VLOOKUP(A916,General!B:AT,11,FALSE)=E916,Z916-AB916,AB916-Z916)</f>
        <v>-2900</v>
      </c>
    </row>
    <row r="917" spans="1:46" ht="15" customHeight="1" x14ac:dyDescent="0.2">
      <c r="A917" s="1" t="s">
        <v>357</v>
      </c>
      <c r="B917" s="1">
        <v>11</v>
      </c>
      <c r="C917" s="1">
        <v>141978</v>
      </c>
      <c r="D917" s="1">
        <v>122.289428710938</v>
      </c>
      <c r="E917" s="1" t="s">
        <v>59</v>
      </c>
      <c r="F917" s="1" t="s">
        <v>319</v>
      </c>
      <c r="G917" s="1" t="s">
        <v>324</v>
      </c>
      <c r="H917" s="1" t="s">
        <v>322</v>
      </c>
      <c r="K917" s="1">
        <v>6</v>
      </c>
      <c r="L917" s="1">
        <v>2</v>
      </c>
      <c r="M917" s="1">
        <v>2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114.2</v>
      </c>
      <c r="T917" s="1">
        <v>1083</v>
      </c>
      <c r="U917" s="1">
        <v>59</v>
      </c>
      <c r="V917" s="1">
        <v>0</v>
      </c>
      <c r="W917" s="1">
        <v>1</v>
      </c>
      <c r="X917" s="1">
        <v>0</v>
      </c>
      <c r="Y917" s="1">
        <v>26600</v>
      </c>
      <c r="Z917" s="1">
        <v>26700</v>
      </c>
      <c r="AA917" s="1">
        <v>33100</v>
      </c>
      <c r="AB917" s="1">
        <v>25950</v>
      </c>
      <c r="AC917" s="1">
        <v>11</v>
      </c>
      <c r="AD917" s="1">
        <v>5</v>
      </c>
      <c r="AE917" s="1">
        <v>3</v>
      </c>
      <c r="AF917" s="1">
        <v>0</v>
      </c>
      <c r="AG917" s="1">
        <v>2</v>
      </c>
      <c r="AH917" s="1">
        <v>1</v>
      </c>
      <c r="AI917" s="30" t="str">
        <f>VLOOKUP(A917,General!B:AT,19,FALSE)</f>
        <v>Astralis</v>
      </c>
      <c r="AJ917" s="1">
        <f>IF(VLOOKUP(A917,General!B:AT,11,FALSE)=E917,1,0)</f>
        <v>0</v>
      </c>
      <c r="AK917" s="1">
        <f t="shared" si="86"/>
        <v>0</v>
      </c>
      <c r="AL917" s="1">
        <f t="shared" si="87"/>
        <v>1</v>
      </c>
      <c r="AM917" s="1">
        <f t="shared" si="88"/>
        <v>-6500</v>
      </c>
      <c r="AN917" s="1">
        <f t="shared" si="89"/>
        <v>750</v>
      </c>
      <c r="AO917" s="1">
        <f t="shared" si="84"/>
        <v>1</v>
      </c>
      <c r="AP917" s="1">
        <f t="shared" si="85"/>
        <v>0</v>
      </c>
      <c r="AQ917" s="1">
        <f>IF(IF(Y917&gt;AA917,VLOOKUP(A917,General!B:AT,11,FALSE),VLOOKUP(A917,General!B:AT,12,FALSE))=AI917,1,0)</f>
        <v>1</v>
      </c>
      <c r="AR917" s="1">
        <f>IF(VLOOKUP(A917,General!B:AT,11,FALSE)=E917,Y917-AA917,AA917-Y917)</f>
        <v>6500</v>
      </c>
      <c r="AS917" s="1">
        <f>IF(IF(Z917&gt;AB917,VLOOKUP(A917,General!B:AT,11,FALSE),VLOOKUP(A917,General!B:AT,12,FALSE))=AI917,1,0)</f>
        <v>0</v>
      </c>
      <c r="AT917" s="1">
        <f>IF(VLOOKUP(A917,General!B:AT,11,FALSE)=E917,Z917-AB917,AB917-Z917)</f>
        <v>-750</v>
      </c>
    </row>
    <row r="918" spans="1:46" ht="15" customHeight="1" x14ac:dyDescent="0.2">
      <c r="A918" s="1" t="s">
        <v>357</v>
      </c>
      <c r="B918" s="1">
        <v>12</v>
      </c>
      <c r="C918" s="1">
        <v>157630</v>
      </c>
      <c r="D918" s="1">
        <v>115.770751953125</v>
      </c>
      <c r="E918" s="1" t="s">
        <v>59</v>
      </c>
      <c r="F918" s="1" t="s">
        <v>319</v>
      </c>
      <c r="G918" s="1" t="s">
        <v>324</v>
      </c>
      <c r="H918" s="1" t="s">
        <v>320</v>
      </c>
      <c r="I918" s="1" t="s">
        <v>315</v>
      </c>
      <c r="J918" s="1" t="s">
        <v>85</v>
      </c>
      <c r="K918" s="1">
        <v>5</v>
      </c>
      <c r="L918" s="1">
        <v>1</v>
      </c>
      <c r="M918" s="1">
        <v>2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72.900000000000006</v>
      </c>
      <c r="T918" s="1">
        <v>706</v>
      </c>
      <c r="U918" s="1">
        <v>14</v>
      </c>
      <c r="V918" s="1">
        <v>0</v>
      </c>
      <c r="W918" s="1">
        <v>1</v>
      </c>
      <c r="X918" s="1">
        <v>0</v>
      </c>
      <c r="Y918" s="1">
        <v>15300</v>
      </c>
      <c r="Z918" s="1">
        <v>3250</v>
      </c>
      <c r="AA918" s="1">
        <v>43750</v>
      </c>
      <c r="AB918" s="1">
        <v>25700</v>
      </c>
      <c r="AC918" s="1">
        <v>4</v>
      </c>
      <c r="AD918" s="1">
        <v>4</v>
      </c>
      <c r="AE918" s="1">
        <v>0</v>
      </c>
      <c r="AF918" s="1">
        <v>0</v>
      </c>
      <c r="AG918" s="1">
        <v>2</v>
      </c>
      <c r="AH918" s="1">
        <v>0</v>
      </c>
      <c r="AI918" s="30" t="str">
        <f>VLOOKUP(A918,General!B:AT,19,FALSE)</f>
        <v>Astralis</v>
      </c>
      <c r="AJ918" s="1">
        <f>IF(VLOOKUP(A918,General!B:AT,11,FALSE)=E918,1,0)</f>
        <v>0</v>
      </c>
      <c r="AK918" s="1">
        <f t="shared" si="86"/>
        <v>0</v>
      </c>
      <c r="AL918" s="1">
        <f t="shared" si="87"/>
        <v>0</v>
      </c>
      <c r="AM918" s="1">
        <f t="shared" si="88"/>
        <v>-28450</v>
      </c>
      <c r="AN918" s="1">
        <f t="shared" si="89"/>
        <v>-22450</v>
      </c>
      <c r="AO918" s="1">
        <f t="shared" si="84"/>
        <v>1</v>
      </c>
      <c r="AP918" s="1">
        <f t="shared" si="85"/>
        <v>0</v>
      </c>
      <c r="AQ918" s="1">
        <f>IF(IF(Y918&gt;AA918,VLOOKUP(A918,General!B:AT,11,FALSE),VLOOKUP(A918,General!B:AT,12,FALSE))=AI918,1,0)</f>
        <v>1</v>
      </c>
      <c r="AR918" s="1">
        <f>IF(VLOOKUP(A918,General!B:AT,11,FALSE)=E918,Y918-AA918,AA918-Y918)</f>
        <v>28450</v>
      </c>
      <c r="AS918" s="1">
        <f>IF(IF(Z918&gt;AB918,VLOOKUP(A918,General!B:AT,11,FALSE),VLOOKUP(A918,General!B:AT,12,FALSE))=AI918,1,0)</f>
        <v>1</v>
      </c>
      <c r="AT918" s="1">
        <f>IF(VLOOKUP(A918,General!B:AT,11,FALSE)=E918,Z918-AB918,AB918-Z918)</f>
        <v>22450</v>
      </c>
    </row>
    <row r="919" spans="1:46" ht="15" customHeight="1" x14ac:dyDescent="0.2">
      <c r="A919" s="1" t="s">
        <v>357</v>
      </c>
      <c r="B919" s="1">
        <v>13</v>
      </c>
      <c r="C919" s="1">
        <v>172446</v>
      </c>
      <c r="D919" s="1">
        <v>151.838623046875</v>
      </c>
      <c r="E919" s="1" t="s">
        <v>59</v>
      </c>
      <c r="F919" s="1" t="s">
        <v>319</v>
      </c>
      <c r="G919" s="1" t="s">
        <v>324</v>
      </c>
      <c r="H919" s="1" t="s">
        <v>322</v>
      </c>
      <c r="K919" s="1">
        <v>5</v>
      </c>
      <c r="L919" s="1">
        <v>3</v>
      </c>
      <c r="M919" s="1">
        <v>1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100.9</v>
      </c>
      <c r="T919" s="1">
        <v>883</v>
      </c>
      <c r="U919" s="1">
        <v>68</v>
      </c>
      <c r="V919" s="1">
        <v>1</v>
      </c>
      <c r="W919" s="1">
        <v>1</v>
      </c>
      <c r="X919" s="1">
        <v>0</v>
      </c>
      <c r="Y919" s="1">
        <v>29050</v>
      </c>
      <c r="Z919" s="1">
        <v>27700</v>
      </c>
      <c r="AA919" s="1">
        <v>55500</v>
      </c>
      <c r="AB919" s="1">
        <v>27650</v>
      </c>
      <c r="AC919" s="1">
        <v>9</v>
      </c>
      <c r="AD919" s="1">
        <v>6</v>
      </c>
      <c r="AE919" s="1">
        <v>2</v>
      </c>
      <c r="AF919" s="1">
        <v>0</v>
      </c>
      <c r="AG919" s="1">
        <v>3</v>
      </c>
      <c r="AH919" s="1">
        <v>2</v>
      </c>
      <c r="AI919" s="30" t="str">
        <f>VLOOKUP(A919,General!B:AT,19,FALSE)</f>
        <v>Astralis</v>
      </c>
      <c r="AJ919" s="1">
        <f>IF(VLOOKUP(A919,General!B:AT,11,FALSE)=E919,1,0)</f>
        <v>0</v>
      </c>
      <c r="AK919" s="1">
        <f t="shared" si="86"/>
        <v>0</v>
      </c>
      <c r="AL919" s="1">
        <f t="shared" si="87"/>
        <v>1</v>
      </c>
      <c r="AM919" s="1">
        <f t="shared" si="88"/>
        <v>-26450</v>
      </c>
      <c r="AN919" s="1">
        <f t="shared" si="89"/>
        <v>50</v>
      </c>
      <c r="AO919" s="1">
        <f t="shared" si="84"/>
        <v>1</v>
      </c>
      <c r="AP919" s="1">
        <f t="shared" si="85"/>
        <v>0</v>
      </c>
      <c r="AQ919" s="1">
        <f>IF(IF(Y919&gt;AA919,VLOOKUP(A919,General!B:AT,11,FALSE),VLOOKUP(A919,General!B:AT,12,FALSE))=AI919,1,0)</f>
        <v>1</v>
      </c>
      <c r="AR919" s="1">
        <f>IF(VLOOKUP(A919,General!B:AT,11,FALSE)=E919,Y919-AA919,AA919-Y919)</f>
        <v>26450</v>
      </c>
      <c r="AS919" s="1">
        <f>IF(IF(Z919&gt;AB919,VLOOKUP(A919,General!B:AT,11,FALSE),VLOOKUP(A919,General!B:AT,12,FALSE))=AI919,1,0)</f>
        <v>0</v>
      </c>
      <c r="AT919" s="1">
        <f>IF(VLOOKUP(A919,General!B:AT,11,FALSE)=E919,Z919-AB919,AB919-Z919)</f>
        <v>-50</v>
      </c>
    </row>
    <row r="920" spans="1:46" ht="15" customHeight="1" x14ac:dyDescent="0.2">
      <c r="A920" s="1" t="s">
        <v>357</v>
      </c>
      <c r="B920" s="1">
        <v>14</v>
      </c>
      <c r="C920" s="1">
        <v>191874</v>
      </c>
      <c r="D920" s="1">
        <v>105.92626953125</v>
      </c>
      <c r="E920" s="1" t="s">
        <v>85</v>
      </c>
      <c r="F920" s="1" t="s">
        <v>315</v>
      </c>
      <c r="G920" s="1" t="s">
        <v>316</v>
      </c>
      <c r="H920" s="1" t="s">
        <v>322</v>
      </c>
      <c r="K920" s="1">
        <v>6</v>
      </c>
      <c r="L920" s="1">
        <v>4</v>
      </c>
      <c r="M920" s="1">
        <v>1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105.3</v>
      </c>
      <c r="T920" s="1">
        <v>903</v>
      </c>
      <c r="U920" s="1">
        <v>150</v>
      </c>
      <c r="V920" s="1">
        <v>0</v>
      </c>
      <c r="W920" s="1">
        <v>0</v>
      </c>
      <c r="X920" s="1">
        <v>0</v>
      </c>
      <c r="Y920" s="1">
        <v>19650</v>
      </c>
      <c r="Z920" s="1">
        <v>21150</v>
      </c>
      <c r="AA920" s="1">
        <v>67850</v>
      </c>
      <c r="AB920" s="1">
        <v>28150</v>
      </c>
      <c r="AC920" s="1">
        <v>6</v>
      </c>
      <c r="AD920" s="1">
        <v>5</v>
      </c>
      <c r="AE920" s="1">
        <v>3</v>
      </c>
      <c r="AF920" s="1">
        <v>0</v>
      </c>
      <c r="AG920" s="1">
        <v>4</v>
      </c>
      <c r="AH920" s="1">
        <v>2</v>
      </c>
      <c r="AI920" s="30" t="str">
        <f>VLOOKUP(A920,General!B:AT,19,FALSE)</f>
        <v>Astralis</v>
      </c>
      <c r="AJ920" s="1">
        <f>IF(VLOOKUP(A920,General!B:AT,11,FALSE)=E920,1,0)</f>
        <v>1</v>
      </c>
      <c r="AK920" s="1">
        <f t="shared" si="86"/>
        <v>0</v>
      </c>
      <c r="AL920" s="1">
        <f t="shared" si="87"/>
        <v>0</v>
      </c>
      <c r="AM920" s="1">
        <f t="shared" si="88"/>
        <v>-48200</v>
      </c>
      <c r="AN920" s="1">
        <f t="shared" si="89"/>
        <v>-7000</v>
      </c>
      <c r="AO920" s="1">
        <f t="shared" si="84"/>
        <v>0</v>
      </c>
      <c r="AP920" s="1">
        <f t="shared" si="85"/>
        <v>1</v>
      </c>
      <c r="AQ920" s="1">
        <f>IF(IF(Y920&gt;AA920,VLOOKUP(A920,General!B:AT,11,FALSE),VLOOKUP(A920,General!B:AT,12,FALSE))=AI920,1,0)</f>
        <v>1</v>
      </c>
      <c r="AR920" s="1">
        <f>IF(VLOOKUP(A920,General!B:AT,11,FALSE)=E920,Y920-AA920,AA920-Y920)</f>
        <v>-48200</v>
      </c>
      <c r="AS920" s="1">
        <f>IF(IF(Z920&gt;AB920,VLOOKUP(A920,General!B:AT,11,FALSE),VLOOKUP(A920,General!B:AT,12,FALSE))=AI920,1,0)</f>
        <v>1</v>
      </c>
      <c r="AT920" s="1">
        <f>IF(VLOOKUP(A920,General!B:AT,11,FALSE)=E920,Z920-AB920,AB920-Z920)</f>
        <v>-7000</v>
      </c>
    </row>
    <row r="921" spans="1:46" ht="15" customHeight="1" x14ac:dyDescent="0.2">
      <c r="A921" s="1" t="s">
        <v>357</v>
      </c>
      <c r="B921" s="1">
        <v>15</v>
      </c>
      <c r="C921" s="1">
        <v>205436</v>
      </c>
      <c r="D921" s="1">
        <v>227.808837890625</v>
      </c>
      <c r="E921" s="1" t="s">
        <v>85</v>
      </c>
      <c r="F921" s="1" t="s">
        <v>315</v>
      </c>
      <c r="G921" s="1" t="s">
        <v>316</v>
      </c>
      <c r="H921" s="1" t="s">
        <v>322</v>
      </c>
      <c r="K921" s="1">
        <v>6</v>
      </c>
      <c r="L921" s="1">
        <v>3</v>
      </c>
      <c r="M921" s="1">
        <v>0</v>
      </c>
      <c r="N921" s="1">
        <v>1</v>
      </c>
      <c r="O921" s="1">
        <v>0</v>
      </c>
      <c r="P921" s="1">
        <v>0</v>
      </c>
      <c r="Q921" s="1">
        <v>2</v>
      </c>
      <c r="R921" s="1">
        <v>0</v>
      </c>
      <c r="S921" s="1">
        <v>76.7</v>
      </c>
      <c r="T921" s="1">
        <v>708</v>
      </c>
      <c r="U921" s="1">
        <v>51</v>
      </c>
      <c r="V921" s="1">
        <v>0</v>
      </c>
      <c r="W921" s="1">
        <v>0</v>
      </c>
      <c r="X921" s="1">
        <v>0</v>
      </c>
      <c r="Y921" s="1">
        <v>21200</v>
      </c>
      <c r="Z921" s="1">
        <v>30000</v>
      </c>
      <c r="AA921" s="1">
        <v>64950</v>
      </c>
      <c r="AB921" s="1">
        <v>30700</v>
      </c>
      <c r="AC921" s="1">
        <v>11</v>
      </c>
      <c r="AD921" s="1">
        <v>6</v>
      </c>
      <c r="AE921" s="1">
        <v>3</v>
      </c>
      <c r="AF921" s="1">
        <v>0</v>
      </c>
      <c r="AG921" s="1">
        <v>1</v>
      </c>
      <c r="AH921" s="1">
        <v>2</v>
      </c>
      <c r="AI921" s="30" t="str">
        <f>VLOOKUP(A921,General!B:AT,19,FALSE)</f>
        <v>Astralis</v>
      </c>
      <c r="AJ921" s="1">
        <f>IF(VLOOKUP(A921,General!B:AT,11,FALSE)=E921,1,0)</f>
        <v>1</v>
      </c>
      <c r="AK921" s="1">
        <f t="shared" si="86"/>
        <v>0</v>
      </c>
      <c r="AL921" s="1">
        <f t="shared" si="87"/>
        <v>0</v>
      </c>
      <c r="AM921" s="1">
        <f t="shared" si="88"/>
        <v>-43750</v>
      </c>
      <c r="AN921" s="1">
        <f t="shared" si="89"/>
        <v>-700</v>
      </c>
      <c r="AO921" s="1">
        <f t="shared" si="84"/>
        <v>0</v>
      </c>
      <c r="AP921" s="1">
        <f t="shared" si="85"/>
        <v>1</v>
      </c>
      <c r="AQ921" s="1">
        <f>IF(IF(Y921&gt;AA921,VLOOKUP(A921,General!B:AT,11,FALSE),VLOOKUP(A921,General!B:AT,12,FALSE))=AI921,1,0)</f>
        <v>1</v>
      </c>
      <c r="AR921" s="1">
        <f>IF(VLOOKUP(A921,General!B:AT,11,FALSE)=E921,Y921-AA921,AA921-Y921)</f>
        <v>-43750</v>
      </c>
      <c r="AS921" s="1">
        <f>IF(IF(Z921&gt;AB921,VLOOKUP(A921,General!B:AT,11,FALSE),VLOOKUP(A921,General!B:AT,12,FALSE))=AI921,1,0)</f>
        <v>1</v>
      </c>
      <c r="AT921" s="1">
        <f>IF(VLOOKUP(A921,General!B:AT,11,FALSE)=E921,Z921-AB921,AB921-Z921)</f>
        <v>-700</v>
      </c>
    </row>
    <row r="922" spans="1:46" x14ac:dyDescent="0.2">
      <c r="A922" s="1" t="s">
        <v>357</v>
      </c>
      <c r="B922" s="1">
        <v>16</v>
      </c>
      <c r="C922" s="1">
        <v>234574</v>
      </c>
      <c r="D922" s="1">
        <v>68.1993408203125</v>
      </c>
      <c r="E922" s="1" t="s">
        <v>59</v>
      </c>
      <c r="F922" s="1" t="s">
        <v>315</v>
      </c>
      <c r="G922" s="1" t="s">
        <v>321</v>
      </c>
      <c r="H922" s="1" t="s">
        <v>317</v>
      </c>
      <c r="K922" s="1">
        <v>6</v>
      </c>
      <c r="L922" s="1">
        <v>4</v>
      </c>
      <c r="M922" s="1">
        <v>1</v>
      </c>
      <c r="N922" s="1">
        <v>0</v>
      </c>
      <c r="O922" s="1">
        <v>0</v>
      </c>
      <c r="P922" s="1">
        <v>0</v>
      </c>
      <c r="Q922" s="1">
        <v>1</v>
      </c>
      <c r="R922" s="1">
        <v>0</v>
      </c>
      <c r="S922" s="1">
        <v>93.6</v>
      </c>
      <c r="T922" s="1">
        <v>869</v>
      </c>
      <c r="U922" s="1">
        <v>43</v>
      </c>
      <c r="V922" s="1">
        <v>0</v>
      </c>
      <c r="W922" s="1">
        <v>1</v>
      </c>
      <c r="X922" s="1">
        <v>1</v>
      </c>
      <c r="Y922" s="1">
        <v>4000</v>
      </c>
      <c r="Z922" s="1">
        <v>4250</v>
      </c>
      <c r="AA922" s="1">
        <v>4000</v>
      </c>
      <c r="AB922" s="1">
        <v>4350</v>
      </c>
      <c r="AC922" s="1">
        <v>2</v>
      </c>
      <c r="AD922" s="1">
        <v>2</v>
      </c>
      <c r="AE922" s="1">
        <v>1</v>
      </c>
      <c r="AF922" s="1">
        <v>0</v>
      </c>
      <c r="AG922" s="1">
        <v>0</v>
      </c>
      <c r="AH922" s="1">
        <v>0</v>
      </c>
      <c r="AI922" s="30" t="str">
        <f>VLOOKUP(A922,General!B:AT,19,FALSE)</f>
        <v>Astralis</v>
      </c>
      <c r="AJ922" s="1">
        <f>IF(VLOOKUP(A922,General!B:AT,11,FALSE)=E922,1,0)</f>
        <v>0</v>
      </c>
      <c r="AK922" s="1">
        <f t="shared" si="86"/>
        <v>0</v>
      </c>
      <c r="AL922" s="1">
        <f t="shared" si="87"/>
        <v>0</v>
      </c>
      <c r="AM922" s="1">
        <f t="shared" si="88"/>
        <v>0</v>
      </c>
      <c r="AN922" s="1">
        <f t="shared" si="89"/>
        <v>-100</v>
      </c>
      <c r="AO922" s="1">
        <f t="shared" si="84"/>
        <v>1</v>
      </c>
      <c r="AP922" s="1">
        <f t="shared" si="85"/>
        <v>1</v>
      </c>
      <c r="AQ922" s="1">
        <f>IF(IF(Y922&gt;AA922,VLOOKUP(A922,General!B:AT,11,FALSE),VLOOKUP(A922,General!B:AT,12,FALSE))=AI922,1,0)</f>
        <v>1</v>
      </c>
      <c r="AR922" s="1">
        <f>IF(VLOOKUP(A922,General!B:AT,11,FALSE)=E922,Y922-AA922,AA922-Y922)</f>
        <v>0</v>
      </c>
      <c r="AS922" s="1">
        <f>IF(IF(Z922&gt;AB922,VLOOKUP(A922,General!B:AT,11,FALSE),VLOOKUP(A922,General!B:AT,12,FALSE))=AI922,1,0)</f>
        <v>1</v>
      </c>
      <c r="AT922" s="1">
        <f>IF(VLOOKUP(A922,General!B:AT,11,FALSE)=E922,Z922-AB922,AB922-Z922)</f>
        <v>100</v>
      </c>
    </row>
    <row r="923" spans="1:46" ht="15" customHeight="1" x14ac:dyDescent="0.2">
      <c r="A923" s="1" t="s">
        <v>357</v>
      </c>
      <c r="B923" s="1">
        <v>17</v>
      </c>
      <c r="C923" s="1">
        <v>243312</v>
      </c>
      <c r="D923" s="1">
        <v>119.887084960938</v>
      </c>
      <c r="E923" s="1" t="s">
        <v>59</v>
      </c>
      <c r="F923" s="1" t="s">
        <v>315</v>
      </c>
      <c r="G923" s="1" t="s">
        <v>316</v>
      </c>
      <c r="H923" s="1" t="s">
        <v>320</v>
      </c>
      <c r="I923" s="1" t="s">
        <v>315</v>
      </c>
      <c r="J923" s="1" t="s">
        <v>59</v>
      </c>
      <c r="K923" s="1">
        <v>6</v>
      </c>
      <c r="L923" s="1">
        <v>2</v>
      </c>
      <c r="M923" s="1">
        <v>2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92.4</v>
      </c>
      <c r="T923" s="1">
        <v>877</v>
      </c>
      <c r="U923" s="1">
        <v>30</v>
      </c>
      <c r="V923" s="1">
        <v>0</v>
      </c>
      <c r="W923" s="1">
        <v>0</v>
      </c>
      <c r="X923" s="1">
        <v>0</v>
      </c>
      <c r="Y923" s="1">
        <v>19950</v>
      </c>
      <c r="Z923" s="1">
        <v>1200</v>
      </c>
      <c r="AA923" s="1">
        <v>12150</v>
      </c>
      <c r="AB923" s="1">
        <v>21200</v>
      </c>
      <c r="AC923" s="1">
        <v>1</v>
      </c>
      <c r="AD923" s="1">
        <v>2</v>
      </c>
      <c r="AE923" s="1">
        <v>1</v>
      </c>
      <c r="AF923" s="1">
        <v>1</v>
      </c>
      <c r="AG923" s="1">
        <v>0</v>
      </c>
      <c r="AH923" s="1">
        <v>0</v>
      </c>
      <c r="AI923" s="30" t="str">
        <f>VLOOKUP(A923,General!B:AT,19,FALSE)</f>
        <v>Astralis</v>
      </c>
      <c r="AJ923" s="1">
        <f>IF(VLOOKUP(A923,General!B:AT,11,FALSE)=E923,1,0)</f>
        <v>0</v>
      </c>
      <c r="AK923" s="1">
        <f t="shared" si="86"/>
        <v>1</v>
      </c>
      <c r="AL923" s="1">
        <f t="shared" si="87"/>
        <v>0</v>
      </c>
      <c r="AM923" s="1">
        <f t="shared" si="88"/>
        <v>7800</v>
      </c>
      <c r="AN923" s="1">
        <f t="shared" si="89"/>
        <v>-20000</v>
      </c>
      <c r="AO923" s="1">
        <f t="shared" si="84"/>
        <v>1</v>
      </c>
      <c r="AP923" s="1">
        <f t="shared" si="85"/>
        <v>1</v>
      </c>
      <c r="AQ923" s="1">
        <f>IF(IF(Y923&gt;AA923,VLOOKUP(A923,General!B:AT,11,FALSE),VLOOKUP(A923,General!B:AT,12,FALSE))=AI923,1,0)</f>
        <v>0</v>
      </c>
      <c r="AR923" s="1">
        <f>IF(VLOOKUP(A923,General!B:AT,11,FALSE)=E923,Y923-AA923,AA923-Y923)</f>
        <v>-7800</v>
      </c>
      <c r="AS923" s="1">
        <f>IF(IF(Z923&gt;AB923,VLOOKUP(A923,General!B:AT,11,FALSE),VLOOKUP(A923,General!B:AT,12,FALSE))=AI923,1,0)</f>
        <v>1</v>
      </c>
      <c r="AT923" s="1">
        <f>IF(VLOOKUP(A923,General!B:AT,11,FALSE)=E923,Z923-AB923,AB923-Z923)</f>
        <v>20000</v>
      </c>
    </row>
    <row r="924" spans="1:46" ht="15" customHeight="1" x14ac:dyDescent="0.2">
      <c r="A924" s="1" t="s">
        <v>357</v>
      </c>
      <c r="B924" s="1">
        <v>18</v>
      </c>
      <c r="C924" s="1">
        <v>258652</v>
      </c>
      <c r="D924" s="1">
        <v>171.44934082031301</v>
      </c>
      <c r="E924" s="1" t="s">
        <v>85</v>
      </c>
      <c r="F924" s="1" t="s">
        <v>319</v>
      </c>
      <c r="G924" s="1" t="s">
        <v>324</v>
      </c>
      <c r="H924" s="1" t="s">
        <v>322</v>
      </c>
      <c r="K924" s="1">
        <v>7</v>
      </c>
      <c r="L924" s="1">
        <v>4</v>
      </c>
      <c r="M924" s="1">
        <v>0</v>
      </c>
      <c r="N924" s="1">
        <v>1</v>
      </c>
      <c r="O924" s="1">
        <v>0</v>
      </c>
      <c r="P924" s="1">
        <v>0</v>
      </c>
      <c r="Q924" s="1">
        <v>2</v>
      </c>
      <c r="R924" s="1">
        <v>0</v>
      </c>
      <c r="S924" s="1">
        <v>103.3</v>
      </c>
      <c r="T924" s="1">
        <v>896</v>
      </c>
      <c r="U924" s="1">
        <v>127</v>
      </c>
      <c r="V924" s="1">
        <v>1</v>
      </c>
      <c r="W924" s="1">
        <v>1</v>
      </c>
      <c r="X924" s="1">
        <v>0</v>
      </c>
      <c r="Y924" s="1">
        <v>19250</v>
      </c>
      <c r="Z924" s="1">
        <v>21900</v>
      </c>
      <c r="AA924" s="1">
        <v>21050</v>
      </c>
      <c r="AB924" s="1">
        <v>27200</v>
      </c>
      <c r="AC924" s="1">
        <v>11</v>
      </c>
      <c r="AD924" s="1">
        <v>7</v>
      </c>
      <c r="AE924" s="1">
        <v>5</v>
      </c>
      <c r="AF924" s="1">
        <v>0</v>
      </c>
      <c r="AG924" s="1">
        <v>0</v>
      </c>
      <c r="AH924" s="1">
        <v>1</v>
      </c>
      <c r="AI924" s="30" t="str">
        <f>VLOOKUP(A924,General!B:AT,19,FALSE)</f>
        <v>Astralis</v>
      </c>
      <c r="AJ924" s="1">
        <f>IF(VLOOKUP(A924,General!B:AT,11,FALSE)=E924,1,0)</f>
        <v>1</v>
      </c>
      <c r="AK924" s="1">
        <f t="shared" si="86"/>
        <v>0</v>
      </c>
      <c r="AL924" s="1">
        <f t="shared" si="87"/>
        <v>0</v>
      </c>
      <c r="AM924" s="1">
        <f t="shared" si="88"/>
        <v>-1800</v>
      </c>
      <c r="AN924" s="1">
        <f t="shared" si="89"/>
        <v>-5300</v>
      </c>
      <c r="AO924" s="1">
        <f t="shared" si="84"/>
        <v>0</v>
      </c>
      <c r="AP924" s="1">
        <f t="shared" si="85"/>
        <v>0</v>
      </c>
      <c r="AQ924" s="1">
        <f>IF(IF(Y924&gt;AA924,VLOOKUP(A924,General!B:AT,11,FALSE),VLOOKUP(A924,General!B:AT,12,FALSE))=AI924,1,0)</f>
        <v>1</v>
      </c>
      <c r="AR924" s="1">
        <f>IF(VLOOKUP(A924,General!B:AT,11,FALSE)=E924,Y924-AA924,AA924-Y924)</f>
        <v>-1800</v>
      </c>
      <c r="AS924" s="1">
        <f>IF(IF(Z924&gt;AB924,VLOOKUP(A924,General!B:AT,11,FALSE),VLOOKUP(A924,General!B:AT,12,FALSE))=AI924,1,0)</f>
        <v>1</v>
      </c>
      <c r="AT924" s="1">
        <f>IF(VLOOKUP(A924,General!B:AT,11,FALSE)=E924,Z924-AB924,AB924-Z924)</f>
        <v>-5300</v>
      </c>
    </row>
    <row r="925" spans="1:46" ht="15" customHeight="1" x14ac:dyDescent="0.2">
      <c r="A925" s="1" t="s">
        <v>357</v>
      </c>
      <c r="B925" s="1">
        <v>19</v>
      </c>
      <c r="C925" s="1">
        <v>280595</v>
      </c>
      <c r="D925" s="1">
        <v>137.807373046875</v>
      </c>
      <c r="E925" s="1" t="s">
        <v>59</v>
      </c>
      <c r="F925" s="1" t="s">
        <v>315</v>
      </c>
      <c r="G925" s="1" t="s">
        <v>316</v>
      </c>
      <c r="H925" s="1" t="s">
        <v>322</v>
      </c>
      <c r="K925" s="1">
        <v>7</v>
      </c>
      <c r="L925" s="1">
        <v>1</v>
      </c>
      <c r="M925" s="1">
        <v>3</v>
      </c>
      <c r="N925" s="1">
        <v>0</v>
      </c>
      <c r="O925" s="1">
        <v>0</v>
      </c>
      <c r="P925" s="1">
        <v>0</v>
      </c>
      <c r="Q925" s="1">
        <v>1</v>
      </c>
      <c r="R925" s="1">
        <v>0</v>
      </c>
      <c r="S925" s="1">
        <v>106.4</v>
      </c>
      <c r="T925" s="1">
        <v>908</v>
      </c>
      <c r="U925" s="1">
        <v>156</v>
      </c>
      <c r="V925" s="1">
        <v>0</v>
      </c>
      <c r="W925" s="1">
        <v>0</v>
      </c>
      <c r="X925" s="1">
        <v>0</v>
      </c>
      <c r="Y925" s="1">
        <v>17850</v>
      </c>
      <c r="Z925" s="1">
        <v>24000</v>
      </c>
      <c r="AA925" s="1">
        <v>19150</v>
      </c>
      <c r="AB925" s="1">
        <v>22900</v>
      </c>
      <c r="AC925" s="1">
        <v>7</v>
      </c>
      <c r="AD925" s="1">
        <v>7</v>
      </c>
      <c r="AE925" s="1">
        <v>2</v>
      </c>
      <c r="AF925" s="1">
        <v>0</v>
      </c>
      <c r="AG925" s="1">
        <v>2</v>
      </c>
      <c r="AH925" s="1">
        <v>0</v>
      </c>
      <c r="AI925" s="30" t="str">
        <f>VLOOKUP(A925,General!B:AT,19,FALSE)</f>
        <v>Astralis</v>
      </c>
      <c r="AJ925" s="1">
        <f>IF(VLOOKUP(A925,General!B:AT,11,FALSE)=E925,1,0)</f>
        <v>0</v>
      </c>
      <c r="AK925" s="1">
        <f t="shared" si="86"/>
        <v>0</v>
      </c>
      <c r="AL925" s="1">
        <f t="shared" si="87"/>
        <v>1</v>
      </c>
      <c r="AM925" s="1">
        <f t="shared" si="88"/>
        <v>-1300</v>
      </c>
      <c r="AN925" s="1">
        <f t="shared" si="89"/>
        <v>1100</v>
      </c>
      <c r="AO925" s="1">
        <f t="shared" si="84"/>
        <v>1</v>
      </c>
      <c r="AP925" s="1">
        <f t="shared" si="85"/>
        <v>1</v>
      </c>
      <c r="AQ925" s="1">
        <f>IF(IF(Y925&gt;AA925,VLOOKUP(A925,General!B:AT,11,FALSE),VLOOKUP(A925,General!B:AT,12,FALSE))=AI925,1,0)</f>
        <v>1</v>
      </c>
      <c r="AR925" s="1">
        <f>IF(VLOOKUP(A925,General!B:AT,11,FALSE)=E925,Y925-AA925,AA925-Y925)</f>
        <v>1300</v>
      </c>
      <c r="AS925" s="1">
        <f>IF(IF(Z925&gt;AB925,VLOOKUP(A925,General!B:AT,11,FALSE),VLOOKUP(A925,General!B:AT,12,FALSE))=AI925,1,0)</f>
        <v>0</v>
      </c>
      <c r="AT925" s="1">
        <f>IF(VLOOKUP(A925,General!B:AT,11,FALSE)=E925,Z925-AB925,AB925-Z925)</f>
        <v>-1100</v>
      </c>
    </row>
    <row r="926" spans="1:46" ht="15" customHeight="1" x14ac:dyDescent="0.2">
      <c r="A926" s="1" t="s">
        <v>357</v>
      </c>
      <c r="B926" s="1">
        <v>20</v>
      </c>
      <c r="C926" s="1">
        <v>298234</v>
      </c>
      <c r="D926" s="1">
        <v>51.87548828125</v>
      </c>
      <c r="E926" s="1" t="s">
        <v>59</v>
      </c>
      <c r="F926" s="1" t="s">
        <v>315</v>
      </c>
      <c r="G926" s="1" t="s">
        <v>316</v>
      </c>
      <c r="H926" s="1" t="s">
        <v>320</v>
      </c>
      <c r="I926" s="1" t="s">
        <v>315</v>
      </c>
      <c r="J926" s="1" t="s">
        <v>59</v>
      </c>
      <c r="K926" s="1">
        <v>5</v>
      </c>
      <c r="L926" s="1">
        <v>1</v>
      </c>
      <c r="M926" s="1">
        <v>2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91.4</v>
      </c>
      <c r="T926" s="1">
        <v>747</v>
      </c>
      <c r="U926" s="1">
        <v>151</v>
      </c>
      <c r="V926" s="1">
        <v>0</v>
      </c>
      <c r="W926" s="1">
        <v>0</v>
      </c>
      <c r="X926" s="1">
        <v>0</v>
      </c>
      <c r="Y926" s="1">
        <v>18200</v>
      </c>
      <c r="Z926" s="1">
        <v>7550</v>
      </c>
      <c r="AA926" s="1">
        <v>11150</v>
      </c>
      <c r="AB926" s="1">
        <v>25400</v>
      </c>
      <c r="AC926" s="1">
        <v>2</v>
      </c>
      <c r="AD926" s="1">
        <v>4</v>
      </c>
      <c r="AE926" s="1">
        <v>5</v>
      </c>
      <c r="AF926" s="1">
        <v>0</v>
      </c>
      <c r="AG926" s="1">
        <v>0</v>
      </c>
      <c r="AH926" s="1">
        <v>3</v>
      </c>
      <c r="AI926" s="30" t="str">
        <f>VLOOKUP(A926,General!B:AT,19,FALSE)</f>
        <v>Astralis</v>
      </c>
      <c r="AJ926" s="1">
        <f>IF(VLOOKUP(A926,General!B:AT,11,FALSE)=E926,1,0)</f>
        <v>0</v>
      </c>
      <c r="AK926" s="1">
        <f t="shared" si="86"/>
        <v>1</v>
      </c>
      <c r="AL926" s="1">
        <f t="shared" si="87"/>
        <v>0</v>
      </c>
      <c r="AM926" s="1">
        <f t="shared" si="88"/>
        <v>7050</v>
      </c>
      <c r="AN926" s="1">
        <f t="shared" si="89"/>
        <v>-17850</v>
      </c>
      <c r="AO926" s="1">
        <f t="shared" si="84"/>
        <v>1</v>
      </c>
      <c r="AP926" s="1">
        <f t="shared" si="85"/>
        <v>1</v>
      </c>
      <c r="AQ926" s="1">
        <f>IF(IF(Y926&gt;AA926,VLOOKUP(A926,General!B:AT,11,FALSE),VLOOKUP(A926,General!B:AT,12,FALSE))=AI926,1,0)</f>
        <v>0</v>
      </c>
      <c r="AR926" s="1">
        <f>IF(VLOOKUP(A926,General!B:AT,11,FALSE)=E926,Y926-AA926,AA926-Y926)</f>
        <v>-7050</v>
      </c>
      <c r="AS926" s="1">
        <f>IF(IF(Z926&gt;AB926,VLOOKUP(A926,General!B:AT,11,FALSE),VLOOKUP(A926,General!B:AT,12,FALSE))=AI926,1,0)</f>
        <v>1</v>
      </c>
      <c r="AT926" s="1">
        <f>IF(VLOOKUP(A926,General!B:AT,11,FALSE)=E926,Z926-AB926,AB926-Z926)</f>
        <v>17850</v>
      </c>
    </row>
    <row r="927" spans="1:46" ht="15" customHeight="1" x14ac:dyDescent="0.2">
      <c r="A927" s="1" t="s">
        <v>357</v>
      </c>
      <c r="B927" s="1">
        <v>21</v>
      </c>
      <c r="C927" s="1">
        <v>304890</v>
      </c>
      <c r="D927" s="1">
        <v>78.1376953125</v>
      </c>
      <c r="E927" s="1" t="s">
        <v>59</v>
      </c>
      <c r="F927" s="1" t="s">
        <v>315</v>
      </c>
      <c r="G927" s="1" t="s">
        <v>316</v>
      </c>
      <c r="H927" s="1" t="s">
        <v>320</v>
      </c>
      <c r="I927" s="1" t="s">
        <v>315</v>
      </c>
      <c r="J927" s="1" t="s">
        <v>59</v>
      </c>
      <c r="K927" s="1">
        <v>5</v>
      </c>
      <c r="L927" s="1">
        <v>3</v>
      </c>
      <c r="M927" s="1">
        <v>1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104.3</v>
      </c>
      <c r="T927" s="1">
        <v>956</v>
      </c>
      <c r="U927" s="1">
        <v>87</v>
      </c>
      <c r="V927" s="1">
        <v>0</v>
      </c>
      <c r="W927" s="1">
        <v>0</v>
      </c>
      <c r="X927" s="1">
        <v>0</v>
      </c>
      <c r="Y927" s="1">
        <v>23800</v>
      </c>
      <c r="Z927" s="1">
        <v>1200</v>
      </c>
      <c r="AA927" s="1">
        <v>12450</v>
      </c>
      <c r="AB927" s="1">
        <v>29750</v>
      </c>
      <c r="AC927" s="1">
        <v>1</v>
      </c>
      <c r="AD927" s="1">
        <v>3</v>
      </c>
      <c r="AE927" s="1">
        <v>3</v>
      </c>
      <c r="AF927" s="1">
        <v>0</v>
      </c>
      <c r="AG927" s="1">
        <v>0</v>
      </c>
      <c r="AH927" s="1">
        <v>0</v>
      </c>
      <c r="AI927" s="30" t="str">
        <f>VLOOKUP(A927,General!B:AT,19,FALSE)</f>
        <v>Astralis</v>
      </c>
      <c r="AJ927" s="1">
        <f>IF(VLOOKUP(A927,General!B:AT,11,FALSE)=E927,1,0)</f>
        <v>0</v>
      </c>
      <c r="AK927" s="1">
        <f t="shared" si="86"/>
        <v>1</v>
      </c>
      <c r="AL927" s="1">
        <f t="shared" si="87"/>
        <v>0</v>
      </c>
      <c r="AM927" s="1">
        <f t="shared" si="88"/>
        <v>11350</v>
      </c>
      <c r="AN927" s="1">
        <f t="shared" si="89"/>
        <v>-28550</v>
      </c>
      <c r="AO927" s="1">
        <f t="shared" si="84"/>
        <v>1</v>
      </c>
      <c r="AP927" s="1">
        <f t="shared" si="85"/>
        <v>1</v>
      </c>
      <c r="AQ927" s="1">
        <f>IF(IF(Y927&gt;AA927,VLOOKUP(A927,General!B:AT,11,FALSE),VLOOKUP(A927,General!B:AT,12,FALSE))=AI927,1,0)</f>
        <v>0</v>
      </c>
      <c r="AR927" s="1">
        <f>IF(VLOOKUP(A927,General!B:AT,11,FALSE)=E927,Y927-AA927,AA927-Y927)</f>
        <v>-11350</v>
      </c>
      <c r="AS927" s="1">
        <f>IF(IF(Z927&gt;AB927,VLOOKUP(A927,General!B:AT,11,FALSE),VLOOKUP(A927,General!B:AT,12,FALSE))=AI927,1,0)</f>
        <v>1</v>
      </c>
      <c r="AT927" s="1">
        <f>IF(VLOOKUP(A927,General!B:AT,11,FALSE)=E927,Z927-AB927,AB927-Z927)</f>
        <v>28550</v>
      </c>
    </row>
    <row r="928" spans="1:46" ht="15" customHeight="1" x14ac:dyDescent="0.2">
      <c r="A928" s="1" t="s">
        <v>357</v>
      </c>
      <c r="B928" s="1">
        <v>22</v>
      </c>
      <c r="C928" s="1">
        <v>314900</v>
      </c>
      <c r="D928" s="1">
        <v>139.536865234375</v>
      </c>
      <c r="E928" s="1" t="s">
        <v>59</v>
      </c>
      <c r="F928" s="1" t="s">
        <v>315</v>
      </c>
      <c r="G928" s="1" t="s">
        <v>316</v>
      </c>
      <c r="H928" s="1" t="s">
        <v>322</v>
      </c>
      <c r="K928" s="1">
        <v>7</v>
      </c>
      <c r="L928" s="1">
        <v>5</v>
      </c>
      <c r="M928" s="1">
        <v>1</v>
      </c>
      <c r="N928" s="1">
        <v>0</v>
      </c>
      <c r="O928" s="1">
        <v>0</v>
      </c>
      <c r="P928" s="1">
        <v>0</v>
      </c>
      <c r="Q928" s="1">
        <v>2</v>
      </c>
      <c r="R928" s="1">
        <v>0</v>
      </c>
      <c r="S928" s="1">
        <v>109.4</v>
      </c>
      <c r="T928" s="1">
        <v>968</v>
      </c>
      <c r="U928" s="1">
        <v>126</v>
      </c>
      <c r="V928" s="1">
        <v>0</v>
      </c>
      <c r="W928" s="1">
        <v>0</v>
      </c>
      <c r="X928" s="1">
        <v>0</v>
      </c>
      <c r="Y928" s="1">
        <v>32400</v>
      </c>
      <c r="Z928" s="1">
        <v>24350</v>
      </c>
      <c r="AA928" s="1">
        <v>23850</v>
      </c>
      <c r="AB928" s="1">
        <v>30350</v>
      </c>
      <c r="AC928" s="1">
        <v>10</v>
      </c>
      <c r="AD928" s="1">
        <v>9</v>
      </c>
      <c r="AE928" s="1">
        <v>2</v>
      </c>
      <c r="AF928" s="1">
        <v>0</v>
      </c>
      <c r="AG928" s="1">
        <v>0</v>
      </c>
      <c r="AH928" s="1">
        <v>3</v>
      </c>
      <c r="AI928" s="30" t="str">
        <f>VLOOKUP(A928,General!B:AT,19,FALSE)</f>
        <v>Astralis</v>
      </c>
      <c r="AJ928" s="1">
        <f>IF(VLOOKUP(A928,General!B:AT,11,FALSE)=E928,1,0)</f>
        <v>0</v>
      </c>
      <c r="AK928" s="1">
        <f t="shared" si="86"/>
        <v>1</v>
      </c>
      <c r="AL928" s="1">
        <f t="shared" si="87"/>
        <v>0</v>
      </c>
      <c r="AM928" s="1">
        <f t="shared" si="88"/>
        <v>8550</v>
      </c>
      <c r="AN928" s="1">
        <f t="shared" si="89"/>
        <v>-6000</v>
      </c>
      <c r="AO928" s="1">
        <f t="shared" si="84"/>
        <v>1</v>
      </c>
      <c r="AP928" s="1">
        <f t="shared" si="85"/>
        <v>1</v>
      </c>
      <c r="AQ928" s="1">
        <f>IF(IF(Y928&gt;AA928,VLOOKUP(A928,General!B:AT,11,FALSE),VLOOKUP(A928,General!B:AT,12,FALSE))=AI928,1,0)</f>
        <v>0</v>
      </c>
      <c r="AR928" s="1">
        <f>IF(VLOOKUP(A928,General!B:AT,11,FALSE)=E928,Y928-AA928,AA928-Y928)</f>
        <v>-8550</v>
      </c>
      <c r="AS928" s="1">
        <f>IF(IF(Z928&gt;AB928,VLOOKUP(A928,General!B:AT,11,FALSE),VLOOKUP(A928,General!B:AT,12,FALSE))=AI928,1,0)</f>
        <v>1</v>
      </c>
      <c r="AT928" s="1">
        <f>IF(VLOOKUP(A928,General!B:AT,11,FALSE)=E928,Z928-AB928,AB928-Z928)</f>
        <v>6000</v>
      </c>
    </row>
    <row r="929" spans="1:46" ht="15" customHeight="1" x14ac:dyDescent="0.2">
      <c r="A929" s="1" t="s">
        <v>357</v>
      </c>
      <c r="B929" s="1">
        <v>23</v>
      </c>
      <c r="C929" s="1">
        <v>332755</v>
      </c>
      <c r="D929" s="1">
        <v>75.516357421875</v>
      </c>
      <c r="E929" s="1" t="s">
        <v>59</v>
      </c>
      <c r="F929" s="1" t="s">
        <v>315</v>
      </c>
      <c r="G929" s="1" t="s">
        <v>316</v>
      </c>
      <c r="H929" s="1" t="s">
        <v>320</v>
      </c>
      <c r="I929" s="1" t="s">
        <v>315</v>
      </c>
      <c r="J929" s="1" t="s">
        <v>59</v>
      </c>
      <c r="K929" s="1">
        <v>8</v>
      </c>
      <c r="L929" s="1">
        <v>2</v>
      </c>
      <c r="M929" s="1">
        <v>3</v>
      </c>
      <c r="N929" s="1">
        <v>0</v>
      </c>
      <c r="O929" s="1">
        <v>0</v>
      </c>
      <c r="P929" s="1">
        <v>0</v>
      </c>
      <c r="Q929" s="1">
        <v>1</v>
      </c>
      <c r="R929" s="1">
        <v>0</v>
      </c>
      <c r="S929" s="1">
        <v>110.3</v>
      </c>
      <c r="T929" s="1">
        <v>1057</v>
      </c>
      <c r="U929" s="1">
        <v>46</v>
      </c>
      <c r="V929" s="1">
        <v>0</v>
      </c>
      <c r="W929" s="1">
        <v>0</v>
      </c>
      <c r="X929" s="1">
        <v>0</v>
      </c>
      <c r="Y929" s="1">
        <v>46500</v>
      </c>
      <c r="Z929" s="1">
        <v>4750</v>
      </c>
      <c r="AA929" s="1">
        <v>15400</v>
      </c>
      <c r="AB929" s="1">
        <v>32250</v>
      </c>
      <c r="AC929" s="1">
        <v>3</v>
      </c>
      <c r="AD929" s="1">
        <v>2</v>
      </c>
      <c r="AE929" s="1">
        <v>3</v>
      </c>
      <c r="AF929" s="1">
        <v>0</v>
      </c>
      <c r="AG929" s="1">
        <v>0</v>
      </c>
      <c r="AH929" s="1">
        <v>2</v>
      </c>
      <c r="AI929" s="30" t="str">
        <f>VLOOKUP(A929,General!B:AT,19,FALSE)</f>
        <v>Astralis</v>
      </c>
      <c r="AJ929" s="1">
        <f>IF(VLOOKUP(A929,General!B:AT,11,FALSE)=E929,1,0)</f>
        <v>0</v>
      </c>
      <c r="AK929" s="1">
        <f t="shared" si="86"/>
        <v>1</v>
      </c>
      <c r="AL929" s="1">
        <f t="shared" si="87"/>
        <v>0</v>
      </c>
      <c r="AM929" s="1">
        <f t="shared" si="88"/>
        <v>31100</v>
      </c>
      <c r="AN929" s="1">
        <f t="shared" si="89"/>
        <v>-27500</v>
      </c>
      <c r="AO929" s="1">
        <f t="shared" si="84"/>
        <v>1</v>
      </c>
      <c r="AP929" s="1">
        <f t="shared" si="85"/>
        <v>1</v>
      </c>
      <c r="AQ929" s="1">
        <f>IF(IF(Y929&gt;AA929,VLOOKUP(A929,General!B:AT,11,FALSE),VLOOKUP(A929,General!B:AT,12,FALSE))=AI929,1,0)</f>
        <v>0</v>
      </c>
      <c r="AR929" s="1">
        <f>IF(VLOOKUP(A929,General!B:AT,11,FALSE)=E929,Y929-AA929,AA929-Y929)</f>
        <v>-31100</v>
      </c>
      <c r="AS929" s="1">
        <f>IF(IF(Z929&gt;AB929,VLOOKUP(A929,General!B:AT,11,FALSE),VLOOKUP(A929,General!B:AT,12,FALSE))=AI929,1,0)</f>
        <v>1</v>
      </c>
      <c r="AT929" s="1">
        <f>IF(VLOOKUP(A929,General!B:AT,11,FALSE)=E929,Z929-AB929,AB929-Z929)</f>
        <v>27500</v>
      </c>
    </row>
    <row r="930" spans="1:46" ht="15" customHeight="1" x14ac:dyDescent="0.2">
      <c r="A930" s="1" t="s">
        <v>357</v>
      </c>
      <c r="B930" s="1">
        <v>24</v>
      </c>
      <c r="C930" s="1">
        <v>342428</v>
      </c>
      <c r="D930" s="1">
        <v>213.996826171875</v>
      </c>
      <c r="E930" s="1" t="s">
        <v>59</v>
      </c>
      <c r="F930" s="1" t="s">
        <v>315</v>
      </c>
      <c r="G930" s="1" t="s">
        <v>321</v>
      </c>
      <c r="H930" s="1" t="s">
        <v>322</v>
      </c>
      <c r="K930" s="1">
        <v>6</v>
      </c>
      <c r="L930" s="1">
        <v>2</v>
      </c>
      <c r="M930" s="1">
        <v>2</v>
      </c>
      <c r="N930" s="1">
        <v>0</v>
      </c>
      <c r="O930" s="1">
        <v>0</v>
      </c>
      <c r="P930" s="1">
        <v>0</v>
      </c>
      <c r="Q930" s="1">
        <v>1</v>
      </c>
      <c r="R930" s="1">
        <v>0</v>
      </c>
      <c r="S930" s="1">
        <v>110.9</v>
      </c>
      <c r="T930" s="1">
        <v>1023</v>
      </c>
      <c r="U930" s="1">
        <v>86</v>
      </c>
      <c r="V930" s="1">
        <v>0</v>
      </c>
      <c r="W930" s="1">
        <v>1</v>
      </c>
      <c r="X930" s="1">
        <v>1</v>
      </c>
      <c r="Y930" s="1">
        <v>48950</v>
      </c>
      <c r="Z930" s="1">
        <v>26650</v>
      </c>
      <c r="AA930" s="1">
        <v>28550</v>
      </c>
      <c r="AB930" s="1">
        <v>34500</v>
      </c>
      <c r="AC930" s="1">
        <v>9</v>
      </c>
      <c r="AD930" s="1">
        <v>5</v>
      </c>
      <c r="AE930" s="1">
        <v>2</v>
      </c>
      <c r="AF930" s="1">
        <v>0</v>
      </c>
      <c r="AG930" s="1">
        <v>2</v>
      </c>
      <c r="AH930" s="1">
        <v>2</v>
      </c>
      <c r="AI930" s="30" t="str">
        <f>VLOOKUP(A930,General!B:AT,19,FALSE)</f>
        <v>Astralis</v>
      </c>
      <c r="AJ930" s="1">
        <f>IF(VLOOKUP(A930,General!B:AT,11,FALSE)=E930,1,0)</f>
        <v>0</v>
      </c>
      <c r="AK930" s="1">
        <f t="shared" si="86"/>
        <v>1</v>
      </c>
      <c r="AL930" s="1">
        <f t="shared" si="87"/>
        <v>0</v>
      </c>
      <c r="AM930" s="1">
        <f t="shared" si="88"/>
        <v>20400</v>
      </c>
      <c r="AN930" s="1">
        <f t="shared" si="89"/>
        <v>-7850</v>
      </c>
      <c r="AO930" s="1">
        <f t="shared" si="84"/>
        <v>1</v>
      </c>
      <c r="AP930" s="1">
        <f t="shared" si="85"/>
        <v>1</v>
      </c>
      <c r="AQ930" s="1">
        <f>IF(IF(Y930&gt;AA930,VLOOKUP(A930,General!B:AT,11,FALSE),VLOOKUP(A930,General!B:AT,12,FALSE))=AI930,1,0)</f>
        <v>0</v>
      </c>
      <c r="AR930" s="1">
        <f>IF(VLOOKUP(A930,General!B:AT,11,FALSE)=E930,Y930-AA930,AA930-Y930)</f>
        <v>-20400</v>
      </c>
      <c r="AS930" s="1">
        <f>IF(IF(Z930&gt;AB930,VLOOKUP(A930,General!B:AT,11,FALSE),VLOOKUP(A930,General!B:AT,12,FALSE))=AI930,1,0)</f>
        <v>1</v>
      </c>
      <c r="AT930" s="1">
        <f>IF(VLOOKUP(A930,General!B:AT,11,FALSE)=E930,Z930-AB930,AB930-Z930)</f>
        <v>7850</v>
      </c>
    </row>
    <row r="931" spans="1:46" ht="15" customHeight="1" x14ac:dyDescent="0.2">
      <c r="A931" s="1" t="s">
        <v>357</v>
      </c>
      <c r="B931" s="1">
        <v>25</v>
      </c>
      <c r="C931" s="1">
        <v>369798</v>
      </c>
      <c r="D931" s="1">
        <v>63.11279296875</v>
      </c>
      <c r="E931" s="1" t="s">
        <v>59</v>
      </c>
      <c r="F931" s="1" t="s">
        <v>315</v>
      </c>
      <c r="G931" s="1" t="s">
        <v>316</v>
      </c>
      <c r="H931" s="1" t="s">
        <v>322</v>
      </c>
      <c r="K931" s="1">
        <v>6</v>
      </c>
      <c r="L931" s="1">
        <v>3</v>
      </c>
      <c r="M931" s="1">
        <v>0</v>
      </c>
      <c r="N931" s="1">
        <v>1</v>
      </c>
      <c r="O931" s="1">
        <v>0</v>
      </c>
      <c r="P931" s="1">
        <v>0</v>
      </c>
      <c r="Q931" s="1">
        <v>1</v>
      </c>
      <c r="R931" s="1">
        <v>0</v>
      </c>
      <c r="S931" s="1">
        <v>96.3</v>
      </c>
      <c r="T931" s="1">
        <v>823</v>
      </c>
      <c r="U931" s="1">
        <v>140</v>
      </c>
      <c r="V931" s="1">
        <v>0</v>
      </c>
      <c r="W931" s="1">
        <v>0</v>
      </c>
      <c r="X931" s="1">
        <v>0</v>
      </c>
      <c r="Y931" s="1">
        <v>44050</v>
      </c>
      <c r="Z931" s="1">
        <v>24700</v>
      </c>
      <c r="AA931" s="1">
        <v>24300</v>
      </c>
      <c r="AB931" s="1">
        <v>33600</v>
      </c>
      <c r="AC931" s="1">
        <v>3</v>
      </c>
      <c r="AD931" s="1">
        <v>4</v>
      </c>
      <c r="AE931" s="1">
        <v>2</v>
      </c>
      <c r="AF931" s="1">
        <v>0</v>
      </c>
      <c r="AG931" s="1">
        <v>1</v>
      </c>
      <c r="AH931" s="1">
        <v>0</v>
      </c>
      <c r="AI931" s="30" t="str">
        <f>VLOOKUP(A931,General!B:AT,19,FALSE)</f>
        <v>Astralis</v>
      </c>
      <c r="AJ931" s="1">
        <f>IF(VLOOKUP(A931,General!B:AT,11,FALSE)=E931,1,0)</f>
        <v>0</v>
      </c>
      <c r="AK931" s="1">
        <f t="shared" si="86"/>
        <v>1</v>
      </c>
      <c r="AL931" s="1">
        <f t="shared" si="87"/>
        <v>0</v>
      </c>
      <c r="AM931" s="1">
        <f t="shared" si="88"/>
        <v>19750</v>
      </c>
      <c r="AN931" s="1">
        <f t="shared" si="89"/>
        <v>-8900</v>
      </c>
      <c r="AO931" s="1">
        <f t="shared" si="84"/>
        <v>1</v>
      </c>
      <c r="AP931" s="1">
        <f t="shared" si="85"/>
        <v>1</v>
      </c>
      <c r="AQ931" s="1">
        <f>IF(IF(Y931&gt;AA931,VLOOKUP(A931,General!B:AT,11,FALSE),VLOOKUP(A931,General!B:AT,12,FALSE))=AI931,1,0)</f>
        <v>0</v>
      </c>
      <c r="AR931" s="1">
        <f>IF(VLOOKUP(A931,General!B:AT,11,FALSE)=E931,Y931-AA931,AA931-Y931)</f>
        <v>-19750</v>
      </c>
      <c r="AS931" s="1">
        <f>IF(IF(Z931&gt;AB931,VLOOKUP(A931,General!B:AT,11,FALSE),VLOOKUP(A931,General!B:AT,12,FALSE))=AI931,1,0)</f>
        <v>1</v>
      </c>
      <c r="AT931" s="1">
        <f>IF(VLOOKUP(A931,General!B:AT,11,FALSE)=E931,Z931-AB931,AB931-Z931)</f>
        <v>8900</v>
      </c>
    </row>
    <row r="932" spans="1:46" x14ac:dyDescent="0.2">
      <c r="A932" s="1" t="s">
        <v>358</v>
      </c>
      <c r="B932" s="1">
        <v>1</v>
      </c>
      <c r="C932" s="1">
        <v>1803</v>
      </c>
      <c r="D932" s="1">
        <v>95.648094177246094</v>
      </c>
      <c r="E932" s="1" t="s">
        <v>76</v>
      </c>
      <c r="F932" s="1" t="s">
        <v>319</v>
      </c>
      <c r="G932" s="1" t="s">
        <v>324</v>
      </c>
      <c r="H932" s="1" t="s">
        <v>317</v>
      </c>
      <c r="K932" s="1">
        <v>8</v>
      </c>
      <c r="L932" s="1">
        <v>5</v>
      </c>
      <c r="M932" s="1">
        <v>1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142</v>
      </c>
      <c r="T932" s="1">
        <v>1146</v>
      </c>
      <c r="U932" s="1">
        <v>54</v>
      </c>
      <c r="V932" s="1">
        <v>1</v>
      </c>
      <c r="W932" s="1">
        <v>1</v>
      </c>
      <c r="X932" s="1">
        <v>0</v>
      </c>
      <c r="Y932" s="1">
        <v>4000</v>
      </c>
      <c r="Z932" s="1">
        <v>4300</v>
      </c>
      <c r="AA932" s="1">
        <v>4000</v>
      </c>
      <c r="AB932" s="1">
        <v>4450</v>
      </c>
      <c r="AC932" s="1">
        <v>3</v>
      </c>
      <c r="AD932" s="1">
        <v>4</v>
      </c>
      <c r="AE932" s="1">
        <v>1</v>
      </c>
      <c r="AF932" s="1">
        <v>0</v>
      </c>
      <c r="AG932" s="1">
        <v>0</v>
      </c>
      <c r="AH932" s="1">
        <v>0</v>
      </c>
      <c r="AI932" s="30" t="str">
        <f>VLOOKUP(A932,General!B:AT,19,FALSE)</f>
        <v>Virtus.Pro</v>
      </c>
      <c r="AJ932" s="1">
        <f>IF(VLOOKUP(A932,General!B:AT,11,FALSE)=E932,1,0)</f>
        <v>0</v>
      </c>
      <c r="AK932" s="1">
        <f t="shared" si="86"/>
        <v>0</v>
      </c>
      <c r="AL932" s="1">
        <f t="shared" si="87"/>
        <v>0</v>
      </c>
      <c r="AM932" s="1">
        <f t="shared" si="88"/>
        <v>0</v>
      </c>
      <c r="AN932" s="1">
        <f t="shared" si="89"/>
        <v>-150</v>
      </c>
      <c r="AO932" s="1">
        <f t="shared" si="84"/>
        <v>1</v>
      </c>
      <c r="AP932" s="1">
        <f t="shared" si="85"/>
        <v>0</v>
      </c>
      <c r="AQ932" s="1">
        <f>IF(IF(Y932&gt;AA932,VLOOKUP(A932,General!B:AT,11,FALSE),VLOOKUP(A932,General!B:AT,12,FALSE))=AI932,1,0)</f>
        <v>1</v>
      </c>
      <c r="AR932" s="1">
        <f>IF(VLOOKUP(A932,General!B:AT,11,FALSE)=E932,Y932-AA932,AA932-Y932)</f>
        <v>0</v>
      </c>
      <c r="AS932" s="1">
        <f>IF(IF(Z932&gt;AB932,VLOOKUP(A932,General!B:AT,11,FALSE),VLOOKUP(A932,General!B:AT,12,FALSE))=AI932,1,0)</f>
        <v>1</v>
      </c>
      <c r="AT932" s="1">
        <f>IF(VLOOKUP(A932,General!B:AT,11,FALSE)=E932,Z932-AB932,AB932-Z932)</f>
        <v>150</v>
      </c>
    </row>
    <row r="933" spans="1:46" ht="15" customHeight="1" x14ac:dyDescent="0.2">
      <c r="A933" s="1" t="s">
        <v>358</v>
      </c>
      <c r="B933" s="1">
        <v>2</v>
      </c>
      <c r="C933" s="1">
        <v>14041</v>
      </c>
      <c r="D933" s="1">
        <v>106.97812652587901</v>
      </c>
      <c r="E933" s="1" t="s">
        <v>76</v>
      </c>
      <c r="F933" s="1" t="s">
        <v>319</v>
      </c>
      <c r="G933" s="1" t="s">
        <v>324</v>
      </c>
      <c r="H933" s="1" t="s">
        <v>318</v>
      </c>
      <c r="I933" s="1" t="s">
        <v>315</v>
      </c>
      <c r="J933" s="1" t="s">
        <v>75</v>
      </c>
      <c r="K933" s="1">
        <v>5</v>
      </c>
      <c r="L933" s="1">
        <v>3</v>
      </c>
      <c r="M933" s="1">
        <v>1</v>
      </c>
      <c r="N933" s="1">
        <v>0</v>
      </c>
      <c r="O933" s="1">
        <v>0</v>
      </c>
      <c r="P933" s="1">
        <v>0</v>
      </c>
      <c r="Q933" s="1">
        <v>1</v>
      </c>
      <c r="R933" s="1">
        <v>0</v>
      </c>
      <c r="S933" s="1">
        <v>83.9</v>
      </c>
      <c r="T933" s="1">
        <v>779</v>
      </c>
      <c r="U933" s="1">
        <v>60</v>
      </c>
      <c r="V933" s="1">
        <v>1</v>
      </c>
      <c r="W933" s="1">
        <v>1</v>
      </c>
      <c r="X933" s="1">
        <v>0</v>
      </c>
      <c r="Y933" s="1">
        <v>8900</v>
      </c>
      <c r="Z933" s="1">
        <v>8650</v>
      </c>
      <c r="AA933" s="1">
        <v>19050</v>
      </c>
      <c r="AB933" s="1">
        <v>19800</v>
      </c>
      <c r="AC933" s="1">
        <v>4</v>
      </c>
      <c r="AD933" s="1">
        <v>2</v>
      </c>
      <c r="AE933" s="1">
        <v>2</v>
      </c>
      <c r="AF933" s="1">
        <v>1</v>
      </c>
      <c r="AG933" s="1">
        <v>0</v>
      </c>
      <c r="AH933" s="1">
        <v>0</v>
      </c>
      <c r="AI933" s="30" t="str">
        <f>VLOOKUP(A933,General!B:AT,19,FALSE)</f>
        <v>Virtus.Pro</v>
      </c>
      <c r="AJ933" s="1">
        <f>IF(VLOOKUP(A933,General!B:AT,11,FALSE)=E933,1,0)</f>
        <v>0</v>
      </c>
      <c r="AK933" s="1">
        <f t="shared" si="86"/>
        <v>0</v>
      </c>
      <c r="AL933" s="1">
        <f t="shared" si="87"/>
        <v>0</v>
      </c>
      <c r="AM933" s="1">
        <f t="shared" si="88"/>
        <v>-10150</v>
      </c>
      <c r="AN933" s="1">
        <f t="shared" si="89"/>
        <v>-11150</v>
      </c>
      <c r="AO933" s="1">
        <f t="shared" si="84"/>
        <v>1</v>
      </c>
      <c r="AP933" s="1">
        <f t="shared" si="85"/>
        <v>0</v>
      </c>
      <c r="AQ933" s="1">
        <f>IF(IF(Y933&gt;AA933,VLOOKUP(A933,General!B:AT,11,FALSE),VLOOKUP(A933,General!B:AT,12,FALSE))=AI933,1,0)</f>
        <v>1</v>
      </c>
      <c r="AR933" s="1">
        <f>IF(VLOOKUP(A933,General!B:AT,11,FALSE)=E933,Y933-AA933,AA933-Y933)</f>
        <v>10150</v>
      </c>
      <c r="AS933" s="1">
        <f>IF(IF(Z933&gt;AB933,VLOOKUP(A933,General!B:AT,11,FALSE),VLOOKUP(A933,General!B:AT,12,FALSE))=AI933,1,0)</f>
        <v>1</v>
      </c>
      <c r="AT933" s="1">
        <f>IF(VLOOKUP(A933,General!B:AT,11,FALSE)=E933,Z933-AB933,AB933-Z933)</f>
        <v>11150</v>
      </c>
    </row>
    <row r="934" spans="1:46" ht="15" customHeight="1" x14ac:dyDescent="0.2">
      <c r="A934" s="1" t="s">
        <v>358</v>
      </c>
      <c r="B934" s="1">
        <v>3</v>
      </c>
      <c r="C934" s="1">
        <v>27737</v>
      </c>
      <c r="D934" s="1">
        <v>103.402297973633</v>
      </c>
      <c r="E934" s="1" t="s">
        <v>76</v>
      </c>
      <c r="F934" s="1" t="s">
        <v>319</v>
      </c>
      <c r="G934" s="1" t="s">
        <v>324</v>
      </c>
      <c r="H934" s="1" t="s">
        <v>320</v>
      </c>
      <c r="I934" s="1" t="s">
        <v>315</v>
      </c>
      <c r="J934" s="1" t="s">
        <v>75</v>
      </c>
      <c r="K934" s="1">
        <v>7</v>
      </c>
      <c r="L934" s="1">
        <v>4</v>
      </c>
      <c r="M934" s="1">
        <v>0</v>
      </c>
      <c r="N934" s="1">
        <v>1</v>
      </c>
      <c r="O934" s="1">
        <v>0</v>
      </c>
      <c r="P934" s="1">
        <v>0</v>
      </c>
      <c r="Q934" s="1">
        <v>1</v>
      </c>
      <c r="R934" s="1">
        <v>0</v>
      </c>
      <c r="S934" s="1">
        <v>126.8</v>
      </c>
      <c r="T934" s="1">
        <v>1090</v>
      </c>
      <c r="U934" s="1">
        <v>178</v>
      </c>
      <c r="V934" s="1">
        <v>0</v>
      </c>
      <c r="W934" s="1">
        <v>1</v>
      </c>
      <c r="X934" s="1">
        <v>0</v>
      </c>
      <c r="Y934" s="1">
        <v>11000</v>
      </c>
      <c r="Z934" s="1">
        <v>8100</v>
      </c>
      <c r="AA934" s="1">
        <v>18950</v>
      </c>
      <c r="AB934" s="1">
        <v>21450</v>
      </c>
      <c r="AC934" s="1">
        <v>7</v>
      </c>
      <c r="AD934" s="1">
        <v>6</v>
      </c>
      <c r="AE934" s="1">
        <v>1</v>
      </c>
      <c r="AF934" s="1">
        <v>1</v>
      </c>
      <c r="AG934" s="1">
        <v>1</v>
      </c>
      <c r="AH934" s="1">
        <v>0</v>
      </c>
      <c r="AI934" s="30" t="str">
        <f>VLOOKUP(A934,General!B:AT,19,FALSE)</f>
        <v>Virtus.Pro</v>
      </c>
      <c r="AJ934" s="1">
        <f>IF(VLOOKUP(A934,General!B:AT,11,FALSE)=E934,1,0)</f>
        <v>0</v>
      </c>
      <c r="AK934" s="1">
        <f t="shared" si="86"/>
        <v>0</v>
      </c>
      <c r="AL934" s="1">
        <f t="shared" si="87"/>
        <v>0</v>
      </c>
      <c r="AM934" s="1">
        <f t="shared" si="88"/>
        <v>-7950</v>
      </c>
      <c r="AN934" s="1">
        <f t="shared" si="89"/>
        <v>-13350</v>
      </c>
      <c r="AO934" s="1">
        <f t="shared" si="84"/>
        <v>1</v>
      </c>
      <c r="AP934" s="1">
        <f t="shared" si="85"/>
        <v>0</v>
      </c>
      <c r="AQ934" s="1">
        <f>IF(IF(Y934&gt;AA934,VLOOKUP(A934,General!B:AT,11,FALSE),VLOOKUP(A934,General!B:AT,12,FALSE))=AI934,1,0)</f>
        <v>1</v>
      </c>
      <c r="AR934" s="1">
        <f>IF(VLOOKUP(A934,General!B:AT,11,FALSE)=E934,Y934-AA934,AA934-Y934)</f>
        <v>7950</v>
      </c>
      <c r="AS934" s="1">
        <f>IF(IF(Z934&gt;AB934,VLOOKUP(A934,General!B:AT,11,FALSE),VLOOKUP(A934,General!B:AT,12,FALSE))=AI934,1,0)</f>
        <v>1</v>
      </c>
      <c r="AT934" s="1">
        <f>IF(VLOOKUP(A934,General!B:AT,11,FALSE)=E934,Z934-AB934,AB934-Z934)</f>
        <v>13350</v>
      </c>
    </row>
    <row r="935" spans="1:46" ht="15" customHeight="1" x14ac:dyDescent="0.2">
      <c r="A935" s="1" t="s">
        <v>358</v>
      </c>
      <c r="B935" s="1">
        <v>4</v>
      </c>
      <c r="C935" s="1">
        <v>40976</v>
      </c>
      <c r="D935" s="1">
        <v>116.868438720703</v>
      </c>
      <c r="E935" s="1" t="s">
        <v>76</v>
      </c>
      <c r="F935" s="1" t="s">
        <v>319</v>
      </c>
      <c r="G935" s="1" t="s">
        <v>324</v>
      </c>
      <c r="H935" s="1" t="s">
        <v>322</v>
      </c>
      <c r="K935" s="1">
        <v>7</v>
      </c>
      <c r="L935" s="1">
        <v>4</v>
      </c>
      <c r="M935" s="1">
        <v>0</v>
      </c>
      <c r="N935" s="1">
        <v>1</v>
      </c>
      <c r="O935" s="1">
        <v>0</v>
      </c>
      <c r="P935" s="1">
        <v>0</v>
      </c>
      <c r="Q935" s="1">
        <v>0</v>
      </c>
      <c r="R935" s="1">
        <v>0</v>
      </c>
      <c r="S935" s="1">
        <v>107.4</v>
      </c>
      <c r="T935" s="1">
        <v>986</v>
      </c>
      <c r="U935" s="1">
        <v>88</v>
      </c>
      <c r="V935" s="1">
        <v>0</v>
      </c>
      <c r="W935" s="1">
        <v>1</v>
      </c>
      <c r="X935" s="1">
        <v>0</v>
      </c>
      <c r="Y935" s="1">
        <v>23700</v>
      </c>
      <c r="Z935" s="1">
        <v>24100</v>
      </c>
      <c r="AA935" s="1">
        <v>28200</v>
      </c>
      <c r="AB935" s="1">
        <v>26650</v>
      </c>
      <c r="AC935" s="1">
        <v>10</v>
      </c>
      <c r="AD935" s="1">
        <v>10</v>
      </c>
      <c r="AE935" s="1">
        <v>3</v>
      </c>
      <c r="AF935" s="1">
        <v>0</v>
      </c>
      <c r="AG935" s="1">
        <v>4</v>
      </c>
      <c r="AH935" s="1">
        <v>0</v>
      </c>
      <c r="AI935" s="30" t="str">
        <f>VLOOKUP(A935,General!B:AT,19,FALSE)</f>
        <v>Virtus.Pro</v>
      </c>
      <c r="AJ935" s="1">
        <f>IF(VLOOKUP(A935,General!B:AT,11,FALSE)=E935,1,0)</f>
        <v>0</v>
      </c>
      <c r="AK935" s="1">
        <f t="shared" si="86"/>
        <v>0</v>
      </c>
      <c r="AL935" s="1">
        <f t="shared" si="87"/>
        <v>0</v>
      </c>
      <c r="AM935" s="1">
        <f t="shared" si="88"/>
        <v>-4500</v>
      </c>
      <c r="AN935" s="1">
        <f t="shared" si="89"/>
        <v>-2550</v>
      </c>
      <c r="AO935" s="1">
        <f t="shared" si="84"/>
        <v>1</v>
      </c>
      <c r="AP935" s="1">
        <f t="shared" si="85"/>
        <v>0</v>
      </c>
      <c r="AQ935" s="1">
        <f>IF(IF(Y935&gt;AA935,VLOOKUP(A935,General!B:AT,11,FALSE),VLOOKUP(A935,General!B:AT,12,FALSE))=AI935,1,0)</f>
        <v>1</v>
      </c>
      <c r="AR935" s="1">
        <f>IF(VLOOKUP(A935,General!B:AT,11,FALSE)=E935,Y935-AA935,AA935-Y935)</f>
        <v>4500</v>
      </c>
      <c r="AS935" s="1">
        <f>IF(IF(Z935&gt;AB935,VLOOKUP(A935,General!B:AT,11,FALSE),VLOOKUP(A935,General!B:AT,12,FALSE))=AI935,1,0)</f>
        <v>1</v>
      </c>
      <c r="AT935" s="1">
        <f>IF(VLOOKUP(A935,General!B:AT,11,FALSE)=E935,Z935-AB935,AB935-Z935)</f>
        <v>2550</v>
      </c>
    </row>
    <row r="936" spans="1:46" ht="15" customHeight="1" x14ac:dyDescent="0.2">
      <c r="A936" s="1" t="s">
        <v>358</v>
      </c>
      <c r="B936" s="1">
        <v>5</v>
      </c>
      <c r="C936" s="1">
        <v>55935</v>
      </c>
      <c r="D936" s="1">
        <v>80.304016113281307</v>
      </c>
      <c r="E936" s="1" t="s">
        <v>76</v>
      </c>
      <c r="F936" s="1" t="s">
        <v>319</v>
      </c>
      <c r="G936" s="1" t="s">
        <v>324</v>
      </c>
      <c r="H936" s="1" t="s">
        <v>320</v>
      </c>
      <c r="I936" s="1" t="s">
        <v>315</v>
      </c>
      <c r="J936" s="1" t="s">
        <v>75</v>
      </c>
      <c r="K936" s="1">
        <v>6</v>
      </c>
      <c r="L936" s="1">
        <v>4</v>
      </c>
      <c r="M936" s="1">
        <v>1</v>
      </c>
      <c r="N936" s="1">
        <v>0</v>
      </c>
      <c r="O936" s="1">
        <v>0</v>
      </c>
      <c r="P936" s="1">
        <v>0</v>
      </c>
      <c r="Q936" s="1">
        <v>1</v>
      </c>
      <c r="R936" s="1">
        <v>0</v>
      </c>
      <c r="S936" s="1">
        <v>107.7</v>
      </c>
      <c r="T936" s="1">
        <v>999</v>
      </c>
      <c r="U936" s="1">
        <v>78</v>
      </c>
      <c r="V936" s="1">
        <v>0</v>
      </c>
      <c r="W936" s="1">
        <v>0</v>
      </c>
      <c r="X936" s="1">
        <v>0</v>
      </c>
      <c r="Y936" s="1">
        <v>15500</v>
      </c>
      <c r="Z936" s="1">
        <v>4650</v>
      </c>
      <c r="AA936" s="1">
        <v>32600</v>
      </c>
      <c r="AB936" s="1">
        <v>27450</v>
      </c>
      <c r="AC936" s="1">
        <v>4</v>
      </c>
      <c r="AD936" s="1">
        <v>3</v>
      </c>
      <c r="AE936" s="1">
        <v>3</v>
      </c>
      <c r="AF936" s="1">
        <v>0</v>
      </c>
      <c r="AG936" s="1">
        <v>2</v>
      </c>
      <c r="AH936" s="1">
        <v>0</v>
      </c>
      <c r="AI936" s="30" t="str">
        <f>VLOOKUP(A936,General!B:AT,19,FALSE)</f>
        <v>Virtus.Pro</v>
      </c>
      <c r="AJ936" s="1">
        <f>IF(VLOOKUP(A936,General!B:AT,11,FALSE)=E936,1,0)</f>
        <v>0</v>
      </c>
      <c r="AK936" s="1">
        <f t="shared" si="86"/>
        <v>0</v>
      </c>
      <c r="AL936" s="1">
        <f t="shared" si="87"/>
        <v>0</v>
      </c>
      <c r="AM936" s="1">
        <f t="shared" si="88"/>
        <v>-17100</v>
      </c>
      <c r="AN936" s="1">
        <f t="shared" si="89"/>
        <v>-22800</v>
      </c>
      <c r="AO936" s="1">
        <f t="shared" si="84"/>
        <v>1</v>
      </c>
      <c r="AP936" s="1">
        <f t="shared" si="85"/>
        <v>0</v>
      </c>
      <c r="AQ936" s="1">
        <f>IF(IF(Y936&gt;AA936,VLOOKUP(A936,General!B:AT,11,FALSE),VLOOKUP(A936,General!B:AT,12,FALSE))=AI936,1,0)</f>
        <v>1</v>
      </c>
      <c r="AR936" s="1">
        <f>IF(VLOOKUP(A936,General!B:AT,11,FALSE)=E936,Y936-AA936,AA936-Y936)</f>
        <v>17100</v>
      </c>
      <c r="AS936" s="1">
        <f>IF(IF(Z936&gt;AB936,VLOOKUP(A936,General!B:AT,11,FALSE),VLOOKUP(A936,General!B:AT,12,FALSE))=AI936,1,0)</f>
        <v>1</v>
      </c>
      <c r="AT936" s="1">
        <f>IF(VLOOKUP(A936,General!B:AT,11,FALSE)=E936,Z936-AB936,AB936-Z936)</f>
        <v>22800</v>
      </c>
    </row>
    <row r="937" spans="1:46" ht="15" customHeight="1" x14ac:dyDescent="0.2">
      <c r="A937" s="1" t="s">
        <v>358</v>
      </c>
      <c r="B937" s="1">
        <v>6</v>
      </c>
      <c r="C937" s="1">
        <v>66220</v>
      </c>
      <c r="D937" s="1">
        <v>139.05908203125</v>
      </c>
      <c r="E937" s="1" t="s">
        <v>76</v>
      </c>
      <c r="F937" s="1" t="s">
        <v>319</v>
      </c>
      <c r="G937" s="1" t="s">
        <v>324</v>
      </c>
      <c r="H937" s="1" t="s">
        <v>322</v>
      </c>
      <c r="K937" s="1">
        <v>8</v>
      </c>
      <c r="L937" s="1">
        <v>2</v>
      </c>
      <c r="M937" s="1">
        <v>3</v>
      </c>
      <c r="N937" s="1">
        <v>0</v>
      </c>
      <c r="O937" s="1">
        <v>0</v>
      </c>
      <c r="P937" s="1">
        <v>0</v>
      </c>
      <c r="Q937" s="1">
        <v>1</v>
      </c>
      <c r="R937" s="1">
        <v>0</v>
      </c>
      <c r="S937" s="1">
        <v>126.4</v>
      </c>
      <c r="T937" s="1">
        <v>1177</v>
      </c>
      <c r="U937" s="1">
        <v>78</v>
      </c>
      <c r="V937" s="1">
        <v>0</v>
      </c>
      <c r="W937" s="1">
        <v>1</v>
      </c>
      <c r="X937" s="1">
        <v>0</v>
      </c>
      <c r="Y937" s="1">
        <v>28150</v>
      </c>
      <c r="Z937" s="1">
        <v>28250</v>
      </c>
      <c r="AA937" s="1">
        <v>37250</v>
      </c>
      <c r="AB937" s="1">
        <v>27450</v>
      </c>
      <c r="AC937" s="1">
        <v>9</v>
      </c>
      <c r="AD937" s="1">
        <v>9</v>
      </c>
      <c r="AE937" s="1">
        <v>5</v>
      </c>
      <c r="AF937" s="1">
        <v>0</v>
      </c>
      <c r="AG937" s="1">
        <v>3</v>
      </c>
      <c r="AH937" s="1">
        <v>3</v>
      </c>
      <c r="AI937" s="30" t="str">
        <f>VLOOKUP(A937,General!B:AT,19,FALSE)</f>
        <v>Virtus.Pro</v>
      </c>
      <c r="AJ937" s="1">
        <f>IF(VLOOKUP(A937,General!B:AT,11,FALSE)=E937,1,0)</f>
        <v>0</v>
      </c>
      <c r="AK937" s="1">
        <f t="shared" si="86"/>
        <v>0</v>
      </c>
      <c r="AL937" s="1">
        <f t="shared" si="87"/>
        <v>1</v>
      </c>
      <c r="AM937" s="1">
        <f t="shared" si="88"/>
        <v>-9100</v>
      </c>
      <c r="AN937" s="1">
        <f t="shared" si="89"/>
        <v>800</v>
      </c>
      <c r="AO937" s="1">
        <f t="shared" si="84"/>
        <v>1</v>
      </c>
      <c r="AP937" s="1">
        <f t="shared" si="85"/>
        <v>0</v>
      </c>
      <c r="AQ937" s="1">
        <f>IF(IF(Y937&gt;AA937,VLOOKUP(A937,General!B:AT,11,FALSE),VLOOKUP(A937,General!B:AT,12,FALSE))=AI937,1,0)</f>
        <v>1</v>
      </c>
      <c r="AR937" s="1">
        <f>IF(VLOOKUP(A937,General!B:AT,11,FALSE)=E937,Y937-AA937,AA937-Y937)</f>
        <v>9100</v>
      </c>
      <c r="AS937" s="1">
        <f>IF(IF(Z937&gt;AB937,VLOOKUP(A937,General!B:AT,11,FALSE),VLOOKUP(A937,General!B:AT,12,FALSE))=AI937,1,0)</f>
        <v>0</v>
      </c>
      <c r="AT937" s="1">
        <f>IF(VLOOKUP(A937,General!B:AT,11,FALSE)=E937,Z937-AB937,AB937-Z937)</f>
        <v>-800</v>
      </c>
    </row>
    <row r="938" spans="1:46" ht="15" customHeight="1" x14ac:dyDescent="0.2">
      <c r="A938" s="1" t="s">
        <v>358</v>
      </c>
      <c r="B938" s="1">
        <v>7</v>
      </c>
      <c r="C938" s="1">
        <v>84015</v>
      </c>
      <c r="D938" s="1">
        <v>136.414306640625</v>
      </c>
      <c r="E938" s="1" t="s">
        <v>76</v>
      </c>
      <c r="F938" s="1" t="s">
        <v>319</v>
      </c>
      <c r="G938" s="1" t="s">
        <v>324</v>
      </c>
      <c r="H938" s="1" t="s">
        <v>320</v>
      </c>
      <c r="I938" s="1" t="s">
        <v>315</v>
      </c>
      <c r="J938" s="1" t="s">
        <v>75</v>
      </c>
      <c r="K938" s="1">
        <v>6</v>
      </c>
      <c r="L938" s="1">
        <v>2</v>
      </c>
      <c r="M938" s="1">
        <v>2</v>
      </c>
      <c r="N938" s="1">
        <v>0</v>
      </c>
      <c r="O938" s="1">
        <v>0</v>
      </c>
      <c r="P938" s="1">
        <v>0</v>
      </c>
      <c r="Q938" s="1">
        <v>1</v>
      </c>
      <c r="R938" s="1">
        <v>0</v>
      </c>
      <c r="S938" s="1">
        <v>99.4</v>
      </c>
      <c r="T938" s="1">
        <v>871</v>
      </c>
      <c r="U938" s="1">
        <v>45</v>
      </c>
      <c r="V938" s="1">
        <v>1</v>
      </c>
      <c r="W938" s="1">
        <v>1</v>
      </c>
      <c r="X938" s="1">
        <v>0</v>
      </c>
      <c r="Y938" s="1">
        <v>18800</v>
      </c>
      <c r="Z938" s="1">
        <v>6650</v>
      </c>
      <c r="AA938" s="1">
        <v>47150</v>
      </c>
      <c r="AB938" s="1">
        <v>27950</v>
      </c>
      <c r="AC938" s="1">
        <v>5</v>
      </c>
      <c r="AD938" s="1">
        <v>6</v>
      </c>
      <c r="AE938" s="1">
        <v>2</v>
      </c>
      <c r="AF938" s="1">
        <v>0</v>
      </c>
      <c r="AG938" s="1">
        <v>3</v>
      </c>
      <c r="AH938" s="1">
        <v>0</v>
      </c>
      <c r="AI938" s="30" t="str">
        <f>VLOOKUP(A938,General!B:AT,19,FALSE)</f>
        <v>Virtus.Pro</v>
      </c>
      <c r="AJ938" s="1">
        <f>IF(VLOOKUP(A938,General!B:AT,11,FALSE)=E938,1,0)</f>
        <v>0</v>
      </c>
      <c r="AK938" s="1">
        <f t="shared" si="86"/>
        <v>0</v>
      </c>
      <c r="AL938" s="1">
        <f t="shared" si="87"/>
        <v>0</v>
      </c>
      <c r="AM938" s="1">
        <f t="shared" si="88"/>
        <v>-28350</v>
      </c>
      <c r="AN938" s="1">
        <f t="shared" si="89"/>
        <v>-21300</v>
      </c>
      <c r="AO938" s="1">
        <f t="shared" si="84"/>
        <v>1</v>
      </c>
      <c r="AP938" s="1">
        <f t="shared" si="85"/>
        <v>0</v>
      </c>
      <c r="AQ938" s="1">
        <f>IF(IF(Y938&gt;AA938,VLOOKUP(A938,General!B:AT,11,FALSE),VLOOKUP(A938,General!B:AT,12,FALSE))=AI938,1,0)</f>
        <v>1</v>
      </c>
      <c r="AR938" s="1">
        <f>IF(VLOOKUP(A938,General!B:AT,11,FALSE)=E938,Y938-AA938,AA938-Y938)</f>
        <v>28350</v>
      </c>
      <c r="AS938" s="1">
        <f>IF(IF(Z938&gt;AB938,VLOOKUP(A938,General!B:AT,11,FALSE),VLOOKUP(A938,General!B:AT,12,FALSE))=AI938,1,0)</f>
        <v>1</v>
      </c>
      <c r="AT938" s="1">
        <f>IF(VLOOKUP(A938,General!B:AT,11,FALSE)=E938,Z938-AB938,AB938-Z938)</f>
        <v>21300</v>
      </c>
    </row>
    <row r="939" spans="1:46" ht="15" customHeight="1" x14ac:dyDescent="0.2">
      <c r="A939" s="1" t="s">
        <v>358</v>
      </c>
      <c r="B939" s="1">
        <v>8</v>
      </c>
      <c r="C939" s="1">
        <v>101475</v>
      </c>
      <c r="D939" s="1">
        <v>173.99597167968801</v>
      </c>
      <c r="E939" s="1" t="s">
        <v>76</v>
      </c>
      <c r="F939" s="1" t="s">
        <v>319</v>
      </c>
      <c r="G939" s="1" t="s">
        <v>324</v>
      </c>
      <c r="H939" s="1" t="s">
        <v>322</v>
      </c>
      <c r="K939" s="1">
        <v>7</v>
      </c>
      <c r="L939" s="1">
        <v>5</v>
      </c>
      <c r="M939" s="1">
        <v>1</v>
      </c>
      <c r="N939" s="1">
        <v>0</v>
      </c>
      <c r="O939" s="1">
        <v>0</v>
      </c>
      <c r="P939" s="1">
        <v>0</v>
      </c>
      <c r="Q939" s="1">
        <v>1</v>
      </c>
      <c r="R939" s="1">
        <v>0</v>
      </c>
      <c r="S939" s="1">
        <v>126.7</v>
      </c>
      <c r="T939" s="1">
        <v>1107</v>
      </c>
      <c r="U939" s="1">
        <v>129</v>
      </c>
      <c r="V939" s="1">
        <v>1</v>
      </c>
      <c r="W939" s="1">
        <v>1</v>
      </c>
      <c r="X939" s="1">
        <v>0</v>
      </c>
      <c r="Y939" s="1">
        <v>29550</v>
      </c>
      <c r="Z939" s="1">
        <v>28350</v>
      </c>
      <c r="AA939" s="1">
        <v>49550</v>
      </c>
      <c r="AB939" s="1">
        <v>27750</v>
      </c>
      <c r="AC939" s="1">
        <v>15</v>
      </c>
      <c r="AD939" s="1">
        <v>10</v>
      </c>
      <c r="AE939" s="1">
        <v>5</v>
      </c>
      <c r="AF939" s="1">
        <v>0</v>
      </c>
      <c r="AG939" s="1">
        <v>4</v>
      </c>
      <c r="AH939" s="1">
        <v>3</v>
      </c>
      <c r="AI939" s="30" t="str">
        <f>VLOOKUP(A939,General!B:AT,19,FALSE)</f>
        <v>Virtus.Pro</v>
      </c>
      <c r="AJ939" s="1">
        <f>IF(VLOOKUP(A939,General!B:AT,11,FALSE)=E939,1,0)</f>
        <v>0</v>
      </c>
      <c r="AK939" s="1">
        <f t="shared" si="86"/>
        <v>0</v>
      </c>
      <c r="AL939" s="1">
        <f t="shared" si="87"/>
        <v>1</v>
      </c>
      <c r="AM939" s="1">
        <f t="shared" si="88"/>
        <v>-20000</v>
      </c>
      <c r="AN939" s="1">
        <f t="shared" si="89"/>
        <v>600</v>
      </c>
      <c r="AO939" s="1">
        <f t="shared" si="84"/>
        <v>1</v>
      </c>
      <c r="AP939" s="1">
        <f t="shared" si="85"/>
        <v>0</v>
      </c>
      <c r="AQ939" s="1">
        <f>IF(IF(Y939&gt;AA939,VLOOKUP(A939,General!B:AT,11,FALSE),VLOOKUP(A939,General!B:AT,12,FALSE))=AI939,1,0)</f>
        <v>1</v>
      </c>
      <c r="AR939" s="1">
        <f>IF(VLOOKUP(A939,General!B:AT,11,FALSE)=E939,Y939-AA939,AA939-Y939)</f>
        <v>20000</v>
      </c>
      <c r="AS939" s="1">
        <f>IF(IF(Z939&gt;AB939,VLOOKUP(A939,General!B:AT,11,FALSE),VLOOKUP(A939,General!B:AT,12,FALSE))=AI939,1,0)</f>
        <v>0</v>
      </c>
      <c r="AT939" s="1">
        <f>IF(VLOOKUP(A939,General!B:AT,11,FALSE)=E939,Z939-AB939,AB939-Z939)</f>
        <v>-600</v>
      </c>
    </row>
    <row r="940" spans="1:46" ht="15" customHeight="1" x14ac:dyDescent="0.2">
      <c r="A940" s="1" t="s">
        <v>358</v>
      </c>
      <c r="B940" s="1">
        <v>9</v>
      </c>
      <c r="C940" s="1">
        <v>123740</v>
      </c>
      <c r="D940" s="1">
        <v>230.01232910156301</v>
      </c>
      <c r="E940" s="1" t="s">
        <v>76</v>
      </c>
      <c r="F940" s="1" t="s">
        <v>319</v>
      </c>
      <c r="G940" s="1" t="s">
        <v>324</v>
      </c>
      <c r="H940" s="1" t="s">
        <v>322</v>
      </c>
      <c r="K940" s="1">
        <v>8</v>
      </c>
      <c r="L940" s="1">
        <v>2</v>
      </c>
      <c r="M940" s="1">
        <v>3</v>
      </c>
      <c r="N940" s="1">
        <v>0</v>
      </c>
      <c r="O940" s="1">
        <v>0</v>
      </c>
      <c r="P940" s="1">
        <v>0</v>
      </c>
      <c r="Q940" s="1">
        <v>1</v>
      </c>
      <c r="R940" s="1">
        <v>0</v>
      </c>
      <c r="S940" s="1">
        <v>110.9</v>
      </c>
      <c r="T940" s="1">
        <v>992</v>
      </c>
      <c r="U940" s="1">
        <v>117</v>
      </c>
      <c r="V940" s="1">
        <v>0</v>
      </c>
      <c r="W940" s="1">
        <v>0</v>
      </c>
      <c r="X940" s="1">
        <v>0</v>
      </c>
      <c r="Y940" s="1">
        <v>24700</v>
      </c>
      <c r="Z940" s="1">
        <v>24450</v>
      </c>
      <c r="AA940" s="1">
        <v>56250</v>
      </c>
      <c r="AB940" s="1">
        <v>27450</v>
      </c>
      <c r="AC940" s="1">
        <v>12</v>
      </c>
      <c r="AD940" s="1">
        <v>4</v>
      </c>
      <c r="AE940" s="1">
        <v>3</v>
      </c>
      <c r="AF940" s="1">
        <v>0</v>
      </c>
      <c r="AG940" s="1">
        <v>2</v>
      </c>
      <c r="AH940" s="1">
        <v>1</v>
      </c>
      <c r="AI940" s="30" t="str">
        <f>VLOOKUP(A940,General!B:AT,19,FALSE)</f>
        <v>Virtus.Pro</v>
      </c>
      <c r="AJ940" s="1">
        <f>IF(VLOOKUP(A940,General!B:AT,11,FALSE)=E940,1,0)</f>
        <v>0</v>
      </c>
      <c r="AK940" s="1">
        <f t="shared" si="86"/>
        <v>0</v>
      </c>
      <c r="AL940" s="1">
        <f t="shared" si="87"/>
        <v>0</v>
      </c>
      <c r="AM940" s="1">
        <f t="shared" si="88"/>
        <v>-31550</v>
      </c>
      <c r="AN940" s="1">
        <f t="shared" si="89"/>
        <v>-3000</v>
      </c>
      <c r="AO940" s="1">
        <f t="shared" si="84"/>
        <v>1</v>
      </c>
      <c r="AP940" s="1">
        <f t="shared" si="85"/>
        <v>0</v>
      </c>
      <c r="AQ940" s="1">
        <f>IF(IF(Y940&gt;AA940,VLOOKUP(A940,General!B:AT,11,FALSE),VLOOKUP(A940,General!B:AT,12,FALSE))=AI940,1,0)</f>
        <v>1</v>
      </c>
      <c r="AR940" s="1">
        <f>IF(VLOOKUP(A940,General!B:AT,11,FALSE)=E940,Y940-AA940,AA940-Y940)</f>
        <v>31550</v>
      </c>
      <c r="AS940" s="1">
        <f>IF(IF(Z940&gt;AB940,VLOOKUP(A940,General!B:AT,11,FALSE),VLOOKUP(A940,General!B:AT,12,FALSE))=AI940,1,0)</f>
        <v>1</v>
      </c>
      <c r="AT940" s="1">
        <f>IF(VLOOKUP(A940,General!B:AT,11,FALSE)=E940,Z940-AB940,AB940-Z940)</f>
        <v>3000</v>
      </c>
    </row>
    <row r="941" spans="1:46" ht="15" customHeight="1" x14ac:dyDescent="0.2">
      <c r="A941" s="1" t="s">
        <v>358</v>
      </c>
      <c r="B941" s="1">
        <v>10</v>
      </c>
      <c r="C941" s="1">
        <v>153160</v>
      </c>
      <c r="D941" s="1">
        <v>95.8985595703125</v>
      </c>
      <c r="E941" s="1" t="s">
        <v>75</v>
      </c>
      <c r="F941" s="1" t="s">
        <v>315</v>
      </c>
      <c r="G941" s="1" t="s">
        <v>316</v>
      </c>
      <c r="H941" s="1" t="s">
        <v>322</v>
      </c>
      <c r="K941" s="1">
        <v>7</v>
      </c>
      <c r="L941" s="1">
        <v>2</v>
      </c>
      <c r="M941" s="1">
        <v>1</v>
      </c>
      <c r="N941" s="1">
        <v>1</v>
      </c>
      <c r="O941" s="1">
        <v>0</v>
      </c>
      <c r="P941" s="1">
        <v>0</v>
      </c>
      <c r="Q941" s="1">
        <v>0</v>
      </c>
      <c r="R941" s="1">
        <v>0</v>
      </c>
      <c r="S941" s="1">
        <v>110.7</v>
      </c>
      <c r="T941" s="1">
        <v>966</v>
      </c>
      <c r="U941" s="1">
        <v>136</v>
      </c>
      <c r="V941" s="1">
        <v>0</v>
      </c>
      <c r="W941" s="1">
        <v>0</v>
      </c>
      <c r="X941" s="1">
        <v>0</v>
      </c>
      <c r="Y941" s="1">
        <v>23300</v>
      </c>
      <c r="Z941" s="1">
        <v>21450</v>
      </c>
      <c r="AA941" s="1">
        <v>54300</v>
      </c>
      <c r="AB941" s="1">
        <v>27750</v>
      </c>
      <c r="AC941" s="1">
        <v>4</v>
      </c>
      <c r="AD941" s="1">
        <v>6</v>
      </c>
      <c r="AE941" s="1">
        <v>0</v>
      </c>
      <c r="AF941" s="1">
        <v>0</v>
      </c>
      <c r="AG941" s="1">
        <v>1</v>
      </c>
      <c r="AH941" s="1">
        <v>0</v>
      </c>
      <c r="AI941" s="30" t="str">
        <f>VLOOKUP(A941,General!B:AT,19,FALSE)</f>
        <v>Virtus.Pro</v>
      </c>
      <c r="AJ941" s="1">
        <f>IF(VLOOKUP(A941,General!B:AT,11,FALSE)=E941,1,0)</f>
        <v>1</v>
      </c>
      <c r="AK941" s="1">
        <f t="shared" si="86"/>
        <v>0</v>
      </c>
      <c r="AL941" s="1">
        <f t="shared" si="87"/>
        <v>0</v>
      </c>
      <c r="AM941" s="1">
        <f t="shared" si="88"/>
        <v>-31000</v>
      </c>
      <c r="AN941" s="1">
        <f t="shared" si="89"/>
        <v>-6300</v>
      </c>
      <c r="AO941" s="1">
        <f t="shared" si="84"/>
        <v>0</v>
      </c>
      <c r="AP941" s="1">
        <f t="shared" si="85"/>
        <v>1</v>
      </c>
      <c r="AQ941" s="1">
        <f>IF(IF(Y941&gt;AA941,VLOOKUP(A941,General!B:AT,11,FALSE),VLOOKUP(A941,General!B:AT,12,FALSE))=AI941,1,0)</f>
        <v>1</v>
      </c>
      <c r="AR941" s="1">
        <f>IF(VLOOKUP(A941,General!B:AT,11,FALSE)=E941,Y941-AA941,AA941-Y941)</f>
        <v>-31000</v>
      </c>
      <c r="AS941" s="1">
        <f>IF(IF(Z941&gt;AB941,VLOOKUP(A941,General!B:AT,11,FALSE),VLOOKUP(A941,General!B:AT,12,FALSE))=AI941,1,0)</f>
        <v>1</v>
      </c>
      <c r="AT941" s="1">
        <f>IF(VLOOKUP(A941,General!B:AT,11,FALSE)=E941,Z941-AB941,AB941-Z941)</f>
        <v>-6300</v>
      </c>
    </row>
    <row r="942" spans="1:46" ht="15" customHeight="1" x14ac:dyDescent="0.2">
      <c r="A942" s="1" t="s">
        <v>358</v>
      </c>
      <c r="B942" s="1">
        <v>11</v>
      </c>
      <c r="C942" s="1">
        <v>165438</v>
      </c>
      <c r="D942" s="1">
        <v>136.414306640625</v>
      </c>
      <c r="E942" s="1" t="s">
        <v>76</v>
      </c>
      <c r="F942" s="1" t="s">
        <v>319</v>
      </c>
      <c r="G942" s="1" t="s">
        <v>324</v>
      </c>
      <c r="H942" s="1" t="s">
        <v>322</v>
      </c>
      <c r="K942" s="1">
        <v>9</v>
      </c>
      <c r="L942" s="1">
        <v>2</v>
      </c>
      <c r="M942" s="1">
        <v>2</v>
      </c>
      <c r="N942" s="1">
        <v>1</v>
      </c>
      <c r="O942" s="1">
        <v>0</v>
      </c>
      <c r="P942" s="1">
        <v>0</v>
      </c>
      <c r="Q942" s="1">
        <v>2</v>
      </c>
      <c r="R942" s="1">
        <v>0</v>
      </c>
      <c r="S942" s="1">
        <v>162.30000000000001</v>
      </c>
      <c r="T942" s="1">
        <v>1499</v>
      </c>
      <c r="U942" s="1">
        <v>124</v>
      </c>
      <c r="V942" s="1">
        <v>0</v>
      </c>
      <c r="W942" s="1">
        <v>1</v>
      </c>
      <c r="X942" s="1">
        <v>0</v>
      </c>
      <c r="Y942" s="1">
        <v>20600</v>
      </c>
      <c r="Z942" s="1">
        <v>29750</v>
      </c>
      <c r="AA942" s="1">
        <v>42900</v>
      </c>
      <c r="AB942" s="1">
        <v>22600</v>
      </c>
      <c r="AC942" s="1">
        <v>8</v>
      </c>
      <c r="AD942" s="1">
        <v>7</v>
      </c>
      <c r="AE942" s="1">
        <v>5</v>
      </c>
      <c r="AF942" s="1">
        <v>0</v>
      </c>
      <c r="AG942" s="1">
        <v>3</v>
      </c>
      <c r="AH942" s="1">
        <v>2</v>
      </c>
      <c r="AI942" s="30" t="str">
        <f>VLOOKUP(A942,General!B:AT,19,FALSE)</f>
        <v>Virtus.Pro</v>
      </c>
      <c r="AJ942" s="1">
        <f>IF(VLOOKUP(A942,General!B:AT,11,FALSE)=E942,1,0)</f>
        <v>0</v>
      </c>
      <c r="AK942" s="1">
        <f t="shared" si="86"/>
        <v>0</v>
      </c>
      <c r="AL942" s="1">
        <f t="shared" si="87"/>
        <v>1</v>
      </c>
      <c r="AM942" s="1">
        <f t="shared" si="88"/>
        <v>-22300</v>
      </c>
      <c r="AN942" s="1">
        <f t="shared" si="89"/>
        <v>7150</v>
      </c>
      <c r="AO942" s="1">
        <f t="shared" si="84"/>
        <v>1</v>
      </c>
      <c r="AP942" s="1">
        <f t="shared" si="85"/>
        <v>0</v>
      </c>
      <c r="AQ942" s="1">
        <f>IF(IF(Y942&gt;AA942,VLOOKUP(A942,General!B:AT,11,FALSE),VLOOKUP(A942,General!B:AT,12,FALSE))=AI942,1,0)</f>
        <v>1</v>
      </c>
      <c r="AR942" s="1">
        <f>IF(VLOOKUP(A942,General!B:AT,11,FALSE)=E942,Y942-AA942,AA942-Y942)</f>
        <v>22300</v>
      </c>
      <c r="AS942" s="1">
        <f>IF(IF(Z942&gt;AB942,VLOOKUP(A942,General!B:AT,11,FALSE),VLOOKUP(A942,General!B:AT,12,FALSE))=AI942,1,0)</f>
        <v>0</v>
      </c>
      <c r="AT942" s="1">
        <f>IF(VLOOKUP(A942,General!B:AT,11,FALSE)=E942,Z942-AB942,AB942-Z942)</f>
        <v>-7150</v>
      </c>
    </row>
    <row r="943" spans="1:46" ht="15" customHeight="1" x14ac:dyDescent="0.2">
      <c r="A943" s="1" t="s">
        <v>358</v>
      </c>
      <c r="B943" s="1">
        <v>12</v>
      </c>
      <c r="C943" s="1">
        <v>182894</v>
      </c>
      <c r="D943" s="1">
        <v>87.9329833984375</v>
      </c>
      <c r="E943" s="1" t="s">
        <v>76</v>
      </c>
      <c r="F943" s="1" t="s">
        <v>319</v>
      </c>
      <c r="G943" s="1" t="s">
        <v>324</v>
      </c>
      <c r="H943" s="1" t="s">
        <v>320</v>
      </c>
      <c r="I943" s="1" t="s">
        <v>315</v>
      </c>
      <c r="J943" s="1" t="s">
        <v>75</v>
      </c>
      <c r="K943" s="1">
        <v>8</v>
      </c>
      <c r="L943" s="1">
        <v>6</v>
      </c>
      <c r="M943" s="1">
        <v>1</v>
      </c>
      <c r="N943" s="1">
        <v>0</v>
      </c>
      <c r="O943" s="1">
        <v>0</v>
      </c>
      <c r="P943" s="1">
        <v>0</v>
      </c>
      <c r="Q943" s="1">
        <v>1</v>
      </c>
      <c r="R943" s="1">
        <v>0</v>
      </c>
      <c r="S943" s="1">
        <v>106.8</v>
      </c>
      <c r="T943" s="1">
        <v>995</v>
      </c>
      <c r="U943" s="1">
        <v>73</v>
      </c>
      <c r="V943" s="1">
        <v>0</v>
      </c>
      <c r="W943" s="1">
        <v>1</v>
      </c>
      <c r="X943" s="1">
        <v>0</v>
      </c>
      <c r="Y943" s="1">
        <v>12750</v>
      </c>
      <c r="Z943" s="1">
        <v>2450</v>
      </c>
      <c r="AA943" s="1">
        <v>33900</v>
      </c>
      <c r="AB943" s="1">
        <v>27450</v>
      </c>
      <c r="AC943" s="1">
        <v>6</v>
      </c>
      <c r="AD943" s="1">
        <v>4</v>
      </c>
      <c r="AE943" s="1">
        <v>0</v>
      </c>
      <c r="AF943" s="1">
        <v>0</v>
      </c>
      <c r="AG943" s="1">
        <v>1</v>
      </c>
      <c r="AH943" s="1">
        <v>0</v>
      </c>
      <c r="AI943" s="30" t="str">
        <f>VLOOKUP(A943,General!B:AT,19,FALSE)</f>
        <v>Virtus.Pro</v>
      </c>
      <c r="AJ943" s="1">
        <f>IF(VLOOKUP(A943,General!B:AT,11,FALSE)=E943,1,0)</f>
        <v>0</v>
      </c>
      <c r="AK943" s="1">
        <f t="shared" si="86"/>
        <v>0</v>
      </c>
      <c r="AL943" s="1">
        <f t="shared" si="87"/>
        <v>0</v>
      </c>
      <c r="AM943" s="1">
        <f t="shared" si="88"/>
        <v>-21150</v>
      </c>
      <c r="AN943" s="1">
        <f t="shared" si="89"/>
        <v>-25000</v>
      </c>
      <c r="AO943" s="1">
        <f t="shared" si="84"/>
        <v>1</v>
      </c>
      <c r="AP943" s="1">
        <f t="shared" si="85"/>
        <v>0</v>
      </c>
      <c r="AQ943" s="1">
        <f>IF(IF(Y943&gt;AA943,VLOOKUP(A943,General!B:AT,11,FALSE),VLOOKUP(A943,General!B:AT,12,FALSE))=AI943,1,0)</f>
        <v>1</v>
      </c>
      <c r="AR943" s="1">
        <f>IF(VLOOKUP(A943,General!B:AT,11,FALSE)=E943,Y943-AA943,AA943-Y943)</f>
        <v>21150</v>
      </c>
      <c r="AS943" s="1">
        <f>IF(IF(Z943&gt;AB943,VLOOKUP(A943,General!B:AT,11,FALSE),VLOOKUP(A943,General!B:AT,12,FALSE))=AI943,1,0)</f>
        <v>1</v>
      </c>
      <c r="AT943" s="1">
        <f>IF(VLOOKUP(A943,General!B:AT,11,FALSE)=E943,Z943-AB943,AB943-Z943)</f>
        <v>25000</v>
      </c>
    </row>
    <row r="944" spans="1:46" ht="15" customHeight="1" x14ac:dyDescent="0.2">
      <c r="A944" s="1" t="s">
        <v>358</v>
      </c>
      <c r="B944" s="1">
        <v>13</v>
      </c>
      <c r="C944" s="1">
        <v>194155</v>
      </c>
      <c r="D944" s="1">
        <v>98.05810546875</v>
      </c>
      <c r="E944" s="1" t="s">
        <v>76</v>
      </c>
      <c r="F944" s="1" t="s">
        <v>319</v>
      </c>
      <c r="G944" s="1" t="s">
        <v>324</v>
      </c>
      <c r="H944" s="1" t="s">
        <v>322</v>
      </c>
      <c r="K944" s="1">
        <v>7</v>
      </c>
      <c r="L944" s="1">
        <v>3</v>
      </c>
      <c r="M944" s="1">
        <v>2</v>
      </c>
      <c r="N944" s="1">
        <v>0</v>
      </c>
      <c r="O944" s="1">
        <v>0</v>
      </c>
      <c r="P944" s="1">
        <v>0</v>
      </c>
      <c r="Q944" s="1">
        <v>1</v>
      </c>
      <c r="R944" s="1">
        <v>0</v>
      </c>
      <c r="S944" s="1">
        <v>114.9</v>
      </c>
      <c r="T944" s="1">
        <v>1014</v>
      </c>
      <c r="U944" s="1">
        <v>96</v>
      </c>
      <c r="V944" s="1">
        <v>1</v>
      </c>
      <c r="W944" s="1">
        <v>1</v>
      </c>
      <c r="X944" s="1">
        <v>0</v>
      </c>
      <c r="Y944" s="1">
        <v>20400</v>
      </c>
      <c r="Z944" s="1">
        <v>21100</v>
      </c>
      <c r="AA944" s="1">
        <v>31150</v>
      </c>
      <c r="AB944" s="1">
        <v>27550</v>
      </c>
      <c r="AC944" s="1">
        <v>6</v>
      </c>
      <c r="AD944" s="1">
        <v>6</v>
      </c>
      <c r="AE944" s="1">
        <v>3</v>
      </c>
      <c r="AF944" s="1">
        <v>0</v>
      </c>
      <c r="AG944" s="1">
        <v>4</v>
      </c>
      <c r="AH944" s="1">
        <v>0</v>
      </c>
      <c r="AI944" s="30" t="str">
        <f>VLOOKUP(A944,General!B:AT,19,FALSE)</f>
        <v>Virtus.Pro</v>
      </c>
      <c r="AJ944" s="1">
        <f>IF(VLOOKUP(A944,General!B:AT,11,FALSE)=E944,1,0)</f>
        <v>0</v>
      </c>
      <c r="AK944" s="1">
        <f t="shared" si="86"/>
        <v>0</v>
      </c>
      <c r="AL944" s="1">
        <f t="shared" si="87"/>
        <v>0</v>
      </c>
      <c r="AM944" s="1">
        <f t="shared" si="88"/>
        <v>-10750</v>
      </c>
      <c r="AN944" s="1">
        <f t="shared" si="89"/>
        <v>-6450</v>
      </c>
      <c r="AO944" s="1">
        <f t="shared" si="84"/>
        <v>1</v>
      </c>
      <c r="AP944" s="1">
        <f t="shared" si="85"/>
        <v>0</v>
      </c>
      <c r="AQ944" s="1">
        <f>IF(IF(Y944&gt;AA944,VLOOKUP(A944,General!B:AT,11,FALSE),VLOOKUP(A944,General!B:AT,12,FALSE))=AI944,1,0)</f>
        <v>1</v>
      </c>
      <c r="AR944" s="1">
        <f>IF(VLOOKUP(A944,General!B:AT,11,FALSE)=E944,Y944-AA944,AA944-Y944)</f>
        <v>10750</v>
      </c>
      <c r="AS944" s="1">
        <f>IF(IF(Z944&gt;AB944,VLOOKUP(A944,General!B:AT,11,FALSE),VLOOKUP(A944,General!B:AT,12,FALSE))=AI944,1,0)</f>
        <v>1</v>
      </c>
      <c r="AT944" s="1">
        <f>IF(VLOOKUP(A944,General!B:AT,11,FALSE)=E944,Z944-AB944,AB944-Z944)</f>
        <v>6450</v>
      </c>
    </row>
    <row r="945" spans="1:46" ht="15" customHeight="1" x14ac:dyDescent="0.2">
      <c r="A945" s="1" t="s">
        <v>358</v>
      </c>
      <c r="B945" s="1">
        <v>14</v>
      </c>
      <c r="C945" s="1">
        <v>206712</v>
      </c>
      <c r="D945" s="1">
        <v>80.601318359375</v>
      </c>
      <c r="E945" s="1" t="s">
        <v>76</v>
      </c>
      <c r="F945" s="1" t="s">
        <v>319</v>
      </c>
      <c r="G945" s="1" t="s">
        <v>324</v>
      </c>
      <c r="H945" s="1" t="s">
        <v>323</v>
      </c>
      <c r="I945" s="1" t="s">
        <v>315</v>
      </c>
      <c r="J945" s="1" t="s">
        <v>75</v>
      </c>
      <c r="K945" s="1">
        <v>7</v>
      </c>
      <c r="L945" s="1">
        <v>4</v>
      </c>
      <c r="M945" s="1">
        <v>0</v>
      </c>
      <c r="N945" s="1">
        <v>1</v>
      </c>
      <c r="O945" s="1">
        <v>0</v>
      </c>
      <c r="P945" s="1">
        <v>0</v>
      </c>
      <c r="Q945" s="1">
        <v>1</v>
      </c>
      <c r="R945" s="1">
        <v>0</v>
      </c>
      <c r="S945" s="1">
        <v>95.9</v>
      </c>
      <c r="T945" s="1">
        <v>864</v>
      </c>
      <c r="U945" s="1">
        <v>95</v>
      </c>
      <c r="V945" s="1">
        <v>0</v>
      </c>
      <c r="W945" s="1">
        <v>1</v>
      </c>
      <c r="X945" s="1">
        <v>0</v>
      </c>
      <c r="Y945" s="1">
        <v>12900</v>
      </c>
      <c r="Z945" s="1">
        <v>14950</v>
      </c>
      <c r="AA945" s="1">
        <v>34050</v>
      </c>
      <c r="AB945" s="1">
        <v>27450</v>
      </c>
      <c r="AC945" s="1">
        <v>6</v>
      </c>
      <c r="AD945" s="1">
        <v>5</v>
      </c>
      <c r="AE945" s="1">
        <v>2</v>
      </c>
      <c r="AF945" s="1">
        <v>0</v>
      </c>
      <c r="AG945" s="1">
        <v>3</v>
      </c>
      <c r="AH945" s="1">
        <v>0</v>
      </c>
      <c r="AI945" s="30" t="str">
        <f>VLOOKUP(A945,General!B:AT,19,FALSE)</f>
        <v>Virtus.Pro</v>
      </c>
      <c r="AJ945" s="1">
        <f>IF(VLOOKUP(A945,General!B:AT,11,FALSE)=E945,1,0)</f>
        <v>0</v>
      </c>
      <c r="AK945" s="1">
        <f t="shared" si="86"/>
        <v>0</v>
      </c>
      <c r="AL945" s="1">
        <f t="shared" si="87"/>
        <v>0</v>
      </c>
      <c r="AM945" s="1">
        <f t="shared" si="88"/>
        <v>-21150</v>
      </c>
      <c r="AN945" s="1">
        <f t="shared" si="89"/>
        <v>-12500</v>
      </c>
      <c r="AO945" s="1">
        <f t="shared" si="84"/>
        <v>1</v>
      </c>
      <c r="AP945" s="1">
        <f t="shared" si="85"/>
        <v>0</v>
      </c>
      <c r="AQ945" s="1">
        <f>IF(IF(Y945&gt;AA945,VLOOKUP(A945,General!B:AT,11,FALSE),VLOOKUP(A945,General!B:AT,12,FALSE))=AI945,1,0)</f>
        <v>1</v>
      </c>
      <c r="AR945" s="1">
        <f>IF(VLOOKUP(A945,General!B:AT,11,FALSE)=E945,Y945-AA945,AA945-Y945)</f>
        <v>21150</v>
      </c>
      <c r="AS945" s="1">
        <f>IF(IF(Z945&gt;AB945,VLOOKUP(A945,General!B:AT,11,FALSE),VLOOKUP(A945,General!B:AT,12,FALSE))=AI945,1,0)</f>
        <v>1</v>
      </c>
      <c r="AT945" s="1">
        <f>IF(VLOOKUP(A945,General!B:AT,11,FALSE)=E945,Z945-AB945,AB945-Z945)</f>
        <v>12500</v>
      </c>
    </row>
    <row r="946" spans="1:46" ht="15" customHeight="1" x14ac:dyDescent="0.2">
      <c r="A946" s="1" t="s">
        <v>358</v>
      </c>
      <c r="B946" s="1">
        <v>15</v>
      </c>
      <c r="C946" s="1">
        <v>217036</v>
      </c>
      <c r="D946" s="1">
        <v>180.224365234375</v>
      </c>
      <c r="E946" s="1" t="s">
        <v>76</v>
      </c>
      <c r="F946" s="1" t="s">
        <v>319</v>
      </c>
      <c r="G946" s="1" t="s">
        <v>324</v>
      </c>
      <c r="H946" s="1" t="s">
        <v>323</v>
      </c>
      <c r="I946" s="1" t="s">
        <v>315</v>
      </c>
      <c r="J946" s="1" t="s">
        <v>75</v>
      </c>
      <c r="K946" s="1">
        <v>6</v>
      </c>
      <c r="L946" s="1">
        <v>4</v>
      </c>
      <c r="M946" s="1">
        <v>1</v>
      </c>
      <c r="N946" s="1">
        <v>0</v>
      </c>
      <c r="O946" s="1">
        <v>0</v>
      </c>
      <c r="P946" s="1">
        <v>0</v>
      </c>
      <c r="Q946" s="1">
        <v>1</v>
      </c>
      <c r="R946" s="1">
        <v>0</v>
      </c>
      <c r="S946" s="1">
        <v>136.4</v>
      </c>
      <c r="T946" s="1">
        <v>711</v>
      </c>
      <c r="U946" s="1">
        <v>68</v>
      </c>
      <c r="V946" s="1">
        <v>1</v>
      </c>
      <c r="W946" s="1">
        <v>1</v>
      </c>
      <c r="X946" s="1">
        <v>0</v>
      </c>
      <c r="Y946" s="1">
        <v>15750</v>
      </c>
      <c r="Z946" s="1">
        <v>16300</v>
      </c>
      <c r="AA946" s="1">
        <v>33550</v>
      </c>
      <c r="AB946" s="1">
        <v>28250</v>
      </c>
      <c r="AC946" s="1">
        <v>6</v>
      </c>
      <c r="AD946" s="1">
        <v>6</v>
      </c>
      <c r="AE946" s="1">
        <v>2</v>
      </c>
      <c r="AF946" s="1">
        <v>0</v>
      </c>
      <c r="AG946" s="1">
        <v>2</v>
      </c>
      <c r="AH946" s="1">
        <v>0</v>
      </c>
      <c r="AI946" s="30" t="str">
        <f>VLOOKUP(A946,General!B:AT,19,FALSE)</f>
        <v>Virtus.Pro</v>
      </c>
      <c r="AJ946" s="1">
        <f>IF(VLOOKUP(A946,General!B:AT,11,FALSE)=E946,1,0)</f>
        <v>0</v>
      </c>
      <c r="AK946" s="1">
        <f t="shared" si="86"/>
        <v>0</v>
      </c>
      <c r="AL946" s="1">
        <f t="shared" si="87"/>
        <v>0</v>
      </c>
      <c r="AM946" s="1">
        <f t="shared" si="88"/>
        <v>-17800</v>
      </c>
      <c r="AN946" s="1">
        <f t="shared" si="89"/>
        <v>-11950</v>
      </c>
      <c r="AO946" s="1">
        <f t="shared" si="84"/>
        <v>1</v>
      </c>
      <c r="AP946" s="1">
        <f t="shared" si="85"/>
        <v>0</v>
      </c>
      <c r="AQ946" s="1">
        <f>IF(IF(Y946&gt;AA946,VLOOKUP(A946,General!B:AT,11,FALSE),VLOOKUP(A946,General!B:AT,12,FALSE))=AI946,1,0)</f>
        <v>1</v>
      </c>
      <c r="AR946" s="1">
        <f>IF(VLOOKUP(A946,General!B:AT,11,FALSE)=E946,Y946-AA946,AA946-Y946)</f>
        <v>17800</v>
      </c>
      <c r="AS946" s="1">
        <f>IF(IF(Z946&gt;AB946,VLOOKUP(A946,General!B:AT,11,FALSE),VLOOKUP(A946,General!B:AT,12,FALSE))=AI946,1,0)</f>
        <v>1</v>
      </c>
      <c r="AT946" s="1">
        <f>IF(VLOOKUP(A946,General!B:AT,11,FALSE)=E946,Z946-AB946,AB946-Z946)</f>
        <v>11950</v>
      </c>
    </row>
    <row r="947" spans="1:46" x14ac:dyDescent="0.2">
      <c r="A947" s="1" t="s">
        <v>358</v>
      </c>
      <c r="B947" s="1">
        <v>16</v>
      </c>
      <c r="C947" s="1">
        <v>240093</v>
      </c>
      <c r="D947" s="1">
        <v>107.995361328125</v>
      </c>
      <c r="E947" s="1" t="s">
        <v>76</v>
      </c>
      <c r="F947" s="1" t="s">
        <v>315</v>
      </c>
      <c r="G947" s="1" t="s">
        <v>316</v>
      </c>
      <c r="H947" s="1" t="s">
        <v>317</v>
      </c>
      <c r="K947" s="1">
        <v>9</v>
      </c>
      <c r="L947" s="1">
        <v>2</v>
      </c>
      <c r="M947" s="1">
        <v>2</v>
      </c>
      <c r="N947" s="1">
        <v>1</v>
      </c>
      <c r="O947" s="1">
        <v>0</v>
      </c>
      <c r="P947" s="1">
        <v>0</v>
      </c>
      <c r="Q947" s="1">
        <v>1</v>
      </c>
      <c r="R947" s="1">
        <v>0</v>
      </c>
      <c r="S947" s="1">
        <v>133.6</v>
      </c>
      <c r="T947" s="1">
        <v>1223</v>
      </c>
      <c r="U947" s="1">
        <v>113</v>
      </c>
      <c r="V947" s="1">
        <v>0</v>
      </c>
      <c r="W947" s="1">
        <v>0</v>
      </c>
      <c r="X947" s="1">
        <v>0</v>
      </c>
      <c r="Y947" s="1">
        <v>4000</v>
      </c>
      <c r="Z947" s="1">
        <v>4300</v>
      </c>
      <c r="AA947" s="1">
        <v>4000</v>
      </c>
      <c r="AB947" s="1">
        <v>4600</v>
      </c>
      <c r="AC947" s="1">
        <v>0</v>
      </c>
      <c r="AD947" s="1">
        <v>1</v>
      </c>
      <c r="AE947" s="1">
        <v>1</v>
      </c>
      <c r="AF947" s="1">
        <v>1</v>
      </c>
      <c r="AG947" s="1">
        <v>0</v>
      </c>
      <c r="AH947" s="1">
        <v>0</v>
      </c>
      <c r="AI947" s="30" t="str">
        <f>VLOOKUP(A947,General!B:AT,19,FALSE)</f>
        <v>Virtus.Pro</v>
      </c>
      <c r="AJ947" s="1">
        <f>IF(VLOOKUP(A947,General!B:AT,11,FALSE)=E947,1,0)</f>
        <v>0</v>
      </c>
      <c r="AK947" s="1">
        <f t="shared" si="86"/>
        <v>0</v>
      </c>
      <c r="AL947" s="1">
        <f t="shared" si="87"/>
        <v>0</v>
      </c>
      <c r="AM947" s="1">
        <f t="shared" si="88"/>
        <v>0</v>
      </c>
      <c r="AN947" s="1">
        <f t="shared" si="89"/>
        <v>-300</v>
      </c>
      <c r="AO947" s="1">
        <f t="shared" si="84"/>
        <v>1</v>
      </c>
      <c r="AP947" s="1">
        <f t="shared" si="85"/>
        <v>1</v>
      </c>
      <c r="AQ947" s="1">
        <f>IF(IF(Y947&gt;AA947,VLOOKUP(A947,General!B:AT,11,FALSE),VLOOKUP(A947,General!B:AT,12,FALSE))=AI947,1,0)</f>
        <v>1</v>
      </c>
      <c r="AR947" s="1">
        <f>IF(VLOOKUP(A947,General!B:AT,11,FALSE)=E947,Y947-AA947,AA947-Y947)</f>
        <v>0</v>
      </c>
      <c r="AS947" s="1">
        <f>IF(IF(Z947&gt;AB947,VLOOKUP(A947,General!B:AT,11,FALSE),VLOOKUP(A947,General!B:AT,12,FALSE))=AI947,1,0)</f>
        <v>1</v>
      </c>
      <c r="AT947" s="1">
        <f>IF(VLOOKUP(A947,General!B:AT,11,FALSE)=E947,Z947-AB947,AB947-Z947)</f>
        <v>300</v>
      </c>
    </row>
    <row r="948" spans="1:46" ht="15" customHeight="1" x14ac:dyDescent="0.2">
      <c r="A948" s="1" t="s">
        <v>358</v>
      </c>
      <c r="B948" s="1">
        <v>17</v>
      </c>
      <c r="C948" s="1">
        <v>253920</v>
      </c>
      <c r="D948" s="1">
        <v>75.1397705078125</v>
      </c>
      <c r="E948" s="1" t="s">
        <v>76</v>
      </c>
      <c r="F948" s="1" t="s">
        <v>315</v>
      </c>
      <c r="G948" s="1" t="s">
        <v>316</v>
      </c>
      <c r="H948" s="1" t="s">
        <v>318</v>
      </c>
      <c r="I948" s="1" t="s">
        <v>315</v>
      </c>
      <c r="J948" s="1" t="s">
        <v>76</v>
      </c>
      <c r="K948" s="1">
        <v>7</v>
      </c>
      <c r="L948" s="1">
        <v>3</v>
      </c>
      <c r="M948" s="1">
        <v>0</v>
      </c>
      <c r="N948" s="1">
        <v>0</v>
      </c>
      <c r="O948" s="1">
        <v>1</v>
      </c>
      <c r="P948" s="1">
        <v>0</v>
      </c>
      <c r="Q948" s="1">
        <v>0</v>
      </c>
      <c r="R948" s="1">
        <v>0</v>
      </c>
      <c r="S948" s="1">
        <v>113.7</v>
      </c>
      <c r="T948" s="1">
        <v>1018</v>
      </c>
      <c r="U948" s="1">
        <v>119</v>
      </c>
      <c r="V948" s="1">
        <v>0</v>
      </c>
      <c r="W948" s="1">
        <v>0</v>
      </c>
      <c r="X948" s="1">
        <v>0</v>
      </c>
      <c r="Y948" s="1">
        <v>18150</v>
      </c>
      <c r="Z948" s="1">
        <v>8600</v>
      </c>
      <c r="AA948" s="1">
        <v>8900</v>
      </c>
      <c r="AB948" s="1">
        <v>19350</v>
      </c>
      <c r="AC948" s="1">
        <v>3</v>
      </c>
      <c r="AD948" s="1">
        <v>0</v>
      </c>
      <c r="AE948" s="1">
        <v>0</v>
      </c>
      <c r="AF948" s="1">
        <v>1</v>
      </c>
      <c r="AG948" s="1">
        <v>0</v>
      </c>
      <c r="AH948" s="1">
        <v>0</v>
      </c>
      <c r="AI948" s="30" t="str">
        <f>VLOOKUP(A948,General!B:AT,19,FALSE)</f>
        <v>Virtus.Pro</v>
      </c>
      <c r="AJ948" s="1">
        <f>IF(VLOOKUP(A948,General!B:AT,11,FALSE)=E948,1,0)</f>
        <v>0</v>
      </c>
      <c r="AK948" s="1">
        <f t="shared" si="86"/>
        <v>1</v>
      </c>
      <c r="AL948" s="1">
        <f t="shared" si="87"/>
        <v>0</v>
      </c>
      <c r="AM948" s="1">
        <f t="shared" si="88"/>
        <v>9250</v>
      </c>
      <c r="AN948" s="1">
        <f t="shared" si="89"/>
        <v>-10750</v>
      </c>
      <c r="AO948" s="1">
        <f t="shared" si="84"/>
        <v>1</v>
      </c>
      <c r="AP948" s="1">
        <f t="shared" si="85"/>
        <v>1</v>
      </c>
      <c r="AQ948" s="1">
        <f>IF(IF(Y948&gt;AA948,VLOOKUP(A948,General!B:AT,11,FALSE),VLOOKUP(A948,General!B:AT,12,FALSE))=AI948,1,0)</f>
        <v>0</v>
      </c>
      <c r="AR948" s="1">
        <f>IF(VLOOKUP(A948,General!B:AT,11,FALSE)=E948,Y948-AA948,AA948-Y948)</f>
        <v>-9250</v>
      </c>
      <c r="AS948" s="1">
        <f>IF(IF(Z948&gt;AB948,VLOOKUP(A948,General!B:AT,11,FALSE),VLOOKUP(A948,General!B:AT,12,FALSE))=AI948,1,0)</f>
        <v>1</v>
      </c>
      <c r="AT948" s="1">
        <f>IF(VLOOKUP(A948,General!B:AT,11,FALSE)=E948,Z948-AB948,AB948-Z948)</f>
        <v>10750</v>
      </c>
    </row>
    <row r="949" spans="1:46" x14ac:dyDescent="0.2">
      <c r="A949" s="1" t="s">
        <v>359</v>
      </c>
      <c r="B949" s="1">
        <v>1</v>
      </c>
      <c r="C949" s="1">
        <v>1800</v>
      </c>
      <c r="D949" s="1">
        <v>108.78493499755901</v>
      </c>
      <c r="E949" s="1" t="s">
        <v>100</v>
      </c>
      <c r="F949" s="1" t="s">
        <v>315</v>
      </c>
      <c r="G949" s="1" t="s">
        <v>321</v>
      </c>
      <c r="H949" s="1" t="s">
        <v>317</v>
      </c>
      <c r="K949" s="1">
        <v>8</v>
      </c>
      <c r="L949" s="1">
        <v>2</v>
      </c>
      <c r="M949" s="1">
        <v>3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117.6</v>
      </c>
      <c r="T949" s="1">
        <v>1064</v>
      </c>
      <c r="U949" s="1">
        <v>101</v>
      </c>
      <c r="V949" s="1">
        <v>0</v>
      </c>
      <c r="W949" s="1">
        <v>1</v>
      </c>
      <c r="X949" s="1">
        <v>1</v>
      </c>
      <c r="Y949" s="1">
        <v>4000</v>
      </c>
      <c r="Z949" s="1">
        <v>4350</v>
      </c>
      <c r="AA949" s="1">
        <v>4000</v>
      </c>
      <c r="AB949" s="1">
        <v>4250</v>
      </c>
      <c r="AC949" s="1">
        <v>1</v>
      </c>
      <c r="AD949" s="1">
        <v>3</v>
      </c>
      <c r="AE949" s="1">
        <v>0</v>
      </c>
      <c r="AF949" s="1">
        <v>1</v>
      </c>
      <c r="AG949" s="1">
        <v>0</v>
      </c>
      <c r="AH949" s="1">
        <v>0</v>
      </c>
      <c r="AI949" s="30" t="str">
        <f>VLOOKUP(A949,General!B:AT,19,FALSE)</f>
        <v>Ninjas in Pyjamas</v>
      </c>
      <c r="AJ949" s="1">
        <f>IF(VLOOKUP(A949,General!B:AT,11,FALSE)=E949,1,0)</f>
        <v>1</v>
      </c>
      <c r="AK949" s="1">
        <f t="shared" si="86"/>
        <v>0</v>
      </c>
      <c r="AL949" s="1">
        <f t="shared" si="87"/>
        <v>1</v>
      </c>
      <c r="AM949" s="1">
        <f t="shared" si="88"/>
        <v>0</v>
      </c>
      <c r="AN949" s="1">
        <f t="shared" si="89"/>
        <v>100</v>
      </c>
      <c r="AO949" s="1">
        <f t="shared" si="84"/>
        <v>0</v>
      </c>
      <c r="AP949" s="1">
        <f t="shared" si="85"/>
        <v>1</v>
      </c>
      <c r="AQ949" s="1">
        <f>IF(IF(Y949&gt;AA949,VLOOKUP(A949,General!B:AT,11,FALSE),VLOOKUP(A949,General!B:AT,12,FALSE))=AI949,1,0)</f>
        <v>1</v>
      </c>
      <c r="AR949" s="1">
        <f>IF(VLOOKUP(A949,General!B:AT,11,FALSE)=E949,Y949-AA949,AA949-Y949)</f>
        <v>0</v>
      </c>
      <c r="AS949" s="1">
        <f>IF(IF(Z949&gt;AB949,VLOOKUP(A949,General!B:AT,11,FALSE),VLOOKUP(A949,General!B:AT,12,FALSE))=AI949,1,0)</f>
        <v>0</v>
      </c>
      <c r="AT949" s="1">
        <f>IF(VLOOKUP(A949,General!B:AT,11,FALSE)=E949,Z949-AB949,AB949-Z949)</f>
        <v>100</v>
      </c>
    </row>
    <row r="950" spans="1:46" ht="15" customHeight="1" x14ac:dyDescent="0.2">
      <c r="A950" s="1" t="s">
        <v>359</v>
      </c>
      <c r="B950" s="1">
        <v>2</v>
      </c>
      <c r="C950" s="1">
        <v>15718</v>
      </c>
      <c r="D950" s="1">
        <v>72.484176635742202</v>
      </c>
      <c r="E950" s="1" t="s">
        <v>100</v>
      </c>
      <c r="F950" s="1" t="s">
        <v>315</v>
      </c>
      <c r="G950" s="1" t="s">
        <v>316</v>
      </c>
      <c r="H950" s="1" t="s">
        <v>320</v>
      </c>
      <c r="I950" s="1" t="s">
        <v>319</v>
      </c>
      <c r="J950" s="1" t="s">
        <v>63</v>
      </c>
      <c r="K950" s="1">
        <v>6</v>
      </c>
      <c r="L950" s="1">
        <v>3</v>
      </c>
      <c r="M950" s="1">
        <v>0</v>
      </c>
      <c r="N950" s="1">
        <v>1</v>
      </c>
      <c r="O950" s="1">
        <v>0</v>
      </c>
      <c r="P950" s="1">
        <v>0</v>
      </c>
      <c r="Q950" s="1">
        <v>2</v>
      </c>
      <c r="R950" s="1">
        <v>0</v>
      </c>
      <c r="S950" s="1">
        <v>99.4</v>
      </c>
      <c r="T950" s="1">
        <v>949</v>
      </c>
      <c r="U950" s="1">
        <v>45</v>
      </c>
      <c r="V950" s="1">
        <v>0</v>
      </c>
      <c r="W950" s="1">
        <v>0</v>
      </c>
      <c r="X950" s="1">
        <v>0</v>
      </c>
      <c r="Y950" s="1">
        <v>21150</v>
      </c>
      <c r="Z950" s="1">
        <v>19450</v>
      </c>
      <c r="AA950" s="1">
        <v>12750</v>
      </c>
      <c r="AB950" s="1">
        <v>2200</v>
      </c>
      <c r="AC950" s="1">
        <v>4</v>
      </c>
      <c r="AD950" s="1">
        <v>4</v>
      </c>
      <c r="AE950" s="1">
        <v>1</v>
      </c>
      <c r="AF950" s="1">
        <v>0</v>
      </c>
      <c r="AG950" s="1">
        <v>0</v>
      </c>
      <c r="AH950" s="1">
        <v>0</v>
      </c>
      <c r="AI950" s="30" t="str">
        <f>VLOOKUP(A950,General!B:AT,19,FALSE)</f>
        <v>Ninjas in Pyjamas</v>
      </c>
      <c r="AJ950" s="1">
        <f>IF(VLOOKUP(A950,General!B:AT,11,FALSE)=E950,1,0)</f>
        <v>1</v>
      </c>
      <c r="AK950" s="1">
        <f t="shared" si="86"/>
        <v>1</v>
      </c>
      <c r="AL950" s="1">
        <f t="shared" si="87"/>
        <v>1</v>
      </c>
      <c r="AM950" s="1">
        <f t="shared" si="88"/>
        <v>8400</v>
      </c>
      <c r="AN950" s="1">
        <f t="shared" si="89"/>
        <v>17250</v>
      </c>
      <c r="AO950" s="1">
        <f t="shared" si="84"/>
        <v>0</v>
      </c>
      <c r="AP950" s="1">
        <f t="shared" si="85"/>
        <v>1</v>
      </c>
      <c r="AQ950" s="1">
        <f>IF(IF(Y950&gt;AA950,VLOOKUP(A950,General!B:AT,11,FALSE),VLOOKUP(A950,General!B:AT,12,FALSE))=AI950,1,0)</f>
        <v>0</v>
      </c>
      <c r="AR950" s="1">
        <f>IF(VLOOKUP(A950,General!B:AT,11,FALSE)=E950,Y950-AA950,AA950-Y950)</f>
        <v>8400</v>
      </c>
      <c r="AS950" s="1">
        <f>IF(IF(Z950&gt;AB950,VLOOKUP(A950,General!B:AT,11,FALSE),VLOOKUP(A950,General!B:AT,12,FALSE))=AI950,1,0)</f>
        <v>0</v>
      </c>
      <c r="AT950" s="1">
        <f>IF(VLOOKUP(A950,General!B:AT,11,FALSE)=E950,Z950-AB950,AB950-Z950)</f>
        <v>17250</v>
      </c>
    </row>
    <row r="951" spans="1:46" ht="15" customHeight="1" x14ac:dyDescent="0.2">
      <c r="A951" s="1" t="s">
        <v>359</v>
      </c>
      <c r="B951" s="1">
        <v>3</v>
      </c>
      <c r="C951" s="1">
        <v>25004</v>
      </c>
      <c r="D951" s="1">
        <v>142.00393676757801</v>
      </c>
      <c r="E951" s="1" t="s">
        <v>100</v>
      </c>
      <c r="F951" s="1" t="s">
        <v>315</v>
      </c>
      <c r="G951" s="1" t="s">
        <v>324</v>
      </c>
      <c r="H951" s="1" t="s">
        <v>322</v>
      </c>
      <c r="K951" s="1">
        <v>8</v>
      </c>
      <c r="L951" s="1">
        <v>1</v>
      </c>
      <c r="M951" s="1">
        <v>2</v>
      </c>
      <c r="N951" s="1">
        <v>1</v>
      </c>
      <c r="O951" s="1">
        <v>0</v>
      </c>
      <c r="P951" s="1">
        <v>0</v>
      </c>
      <c r="Q951" s="1">
        <v>1</v>
      </c>
      <c r="R951" s="1">
        <v>0</v>
      </c>
      <c r="S951" s="1">
        <v>120.2</v>
      </c>
      <c r="T951" s="1">
        <v>1048</v>
      </c>
      <c r="U951" s="1">
        <v>154</v>
      </c>
      <c r="V951" s="1">
        <v>0</v>
      </c>
      <c r="W951" s="1">
        <v>0</v>
      </c>
      <c r="X951" s="1">
        <v>0</v>
      </c>
      <c r="Y951" s="1">
        <v>22100</v>
      </c>
      <c r="Z951" s="1">
        <v>25850</v>
      </c>
      <c r="AA951" s="1">
        <v>20550</v>
      </c>
      <c r="AB951" s="1">
        <v>21200</v>
      </c>
      <c r="AC951" s="1">
        <v>10</v>
      </c>
      <c r="AD951" s="1">
        <v>9</v>
      </c>
      <c r="AE951" s="1">
        <v>3</v>
      </c>
      <c r="AF951" s="1">
        <v>0</v>
      </c>
      <c r="AG951" s="1">
        <v>1</v>
      </c>
      <c r="AH951" s="1">
        <v>2</v>
      </c>
      <c r="AI951" s="30" t="str">
        <f>VLOOKUP(A951,General!B:AT,19,FALSE)</f>
        <v>Ninjas in Pyjamas</v>
      </c>
      <c r="AJ951" s="1">
        <f>IF(VLOOKUP(A951,General!B:AT,11,FALSE)=E951,1,0)</f>
        <v>1</v>
      </c>
      <c r="AK951" s="1">
        <f t="shared" si="86"/>
        <v>1</v>
      </c>
      <c r="AL951" s="1">
        <f t="shared" si="87"/>
        <v>1</v>
      </c>
      <c r="AM951" s="1">
        <f t="shared" si="88"/>
        <v>1550</v>
      </c>
      <c r="AN951" s="1">
        <f t="shared" si="89"/>
        <v>4650</v>
      </c>
      <c r="AO951" s="1">
        <f t="shared" si="84"/>
        <v>0</v>
      </c>
      <c r="AP951" s="1">
        <f t="shared" si="85"/>
        <v>1</v>
      </c>
      <c r="AQ951" s="1">
        <f>IF(IF(Y951&gt;AA951,VLOOKUP(A951,General!B:AT,11,FALSE),VLOOKUP(A951,General!B:AT,12,FALSE))=AI951,1,0)</f>
        <v>0</v>
      </c>
      <c r="AR951" s="1">
        <f>IF(VLOOKUP(A951,General!B:AT,11,FALSE)=E951,Y951-AA951,AA951-Y951)</f>
        <v>1550</v>
      </c>
      <c r="AS951" s="1">
        <f>IF(IF(Z951&gt;AB951,VLOOKUP(A951,General!B:AT,11,FALSE),VLOOKUP(A951,General!B:AT,12,FALSE))=AI951,1,0)</f>
        <v>0</v>
      </c>
      <c r="AT951" s="1">
        <f>IF(VLOOKUP(A951,General!B:AT,11,FALSE)=E951,Z951-AB951,AB951-Z951)</f>
        <v>4650</v>
      </c>
    </row>
    <row r="952" spans="1:46" ht="15" customHeight="1" x14ac:dyDescent="0.2">
      <c r="A952" s="1" t="s">
        <v>359</v>
      </c>
      <c r="B952" s="1">
        <v>4</v>
      </c>
      <c r="C952" s="1">
        <v>43180</v>
      </c>
      <c r="D952" s="1">
        <v>128.94940185546901</v>
      </c>
      <c r="E952" s="1" t="s">
        <v>100</v>
      </c>
      <c r="F952" s="1" t="s">
        <v>315</v>
      </c>
      <c r="G952" s="1" t="s">
        <v>316</v>
      </c>
      <c r="H952" s="1" t="s">
        <v>323</v>
      </c>
      <c r="I952" s="1" t="s">
        <v>319</v>
      </c>
      <c r="J952" s="1" t="s">
        <v>63</v>
      </c>
      <c r="K952" s="1">
        <v>6</v>
      </c>
      <c r="L952" s="1">
        <v>4</v>
      </c>
      <c r="M952" s="1">
        <v>1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74.7</v>
      </c>
      <c r="T952" s="1">
        <v>654</v>
      </c>
      <c r="U952" s="1">
        <v>93</v>
      </c>
      <c r="V952" s="1">
        <v>0</v>
      </c>
      <c r="W952" s="1">
        <v>0</v>
      </c>
      <c r="X952" s="1">
        <v>0</v>
      </c>
      <c r="Y952" s="1">
        <v>27050</v>
      </c>
      <c r="Z952" s="1">
        <v>26500</v>
      </c>
      <c r="AA952" s="1">
        <v>11150</v>
      </c>
      <c r="AB952" s="1">
        <v>14400</v>
      </c>
      <c r="AC952" s="1">
        <v>13</v>
      </c>
      <c r="AD952" s="1">
        <v>9</v>
      </c>
      <c r="AE952" s="1">
        <v>3</v>
      </c>
      <c r="AF952" s="1">
        <v>0</v>
      </c>
      <c r="AG952" s="1">
        <v>2</v>
      </c>
      <c r="AH952" s="1">
        <v>1</v>
      </c>
      <c r="AI952" s="30" t="str">
        <f>VLOOKUP(A952,General!B:AT,19,FALSE)</f>
        <v>Ninjas in Pyjamas</v>
      </c>
      <c r="AJ952" s="1">
        <f>IF(VLOOKUP(A952,General!B:AT,11,FALSE)=E952,1,0)</f>
        <v>1</v>
      </c>
      <c r="AK952" s="1">
        <f t="shared" si="86"/>
        <v>1</v>
      </c>
      <c r="AL952" s="1">
        <f t="shared" si="87"/>
        <v>1</v>
      </c>
      <c r="AM952" s="1">
        <f t="shared" si="88"/>
        <v>15900</v>
      </c>
      <c r="AN952" s="1">
        <f t="shared" si="89"/>
        <v>12100</v>
      </c>
      <c r="AO952" s="1">
        <f t="shared" si="84"/>
        <v>0</v>
      </c>
      <c r="AP952" s="1">
        <f t="shared" si="85"/>
        <v>1</v>
      </c>
      <c r="AQ952" s="1">
        <f>IF(IF(Y952&gt;AA952,VLOOKUP(A952,General!B:AT,11,FALSE),VLOOKUP(A952,General!B:AT,12,FALSE))=AI952,1,0)</f>
        <v>0</v>
      </c>
      <c r="AR952" s="1">
        <f>IF(VLOOKUP(A952,General!B:AT,11,FALSE)=E952,Y952-AA952,AA952-Y952)</f>
        <v>15900</v>
      </c>
      <c r="AS952" s="1">
        <f>IF(IF(Z952&gt;AB952,VLOOKUP(A952,General!B:AT,11,FALSE),VLOOKUP(A952,General!B:AT,12,FALSE))=AI952,1,0)</f>
        <v>0</v>
      </c>
      <c r="AT952" s="1">
        <f>IF(VLOOKUP(A952,General!B:AT,11,FALSE)=E952,Z952-AB952,AB952-Z952)</f>
        <v>12100</v>
      </c>
    </row>
    <row r="953" spans="1:46" ht="15" customHeight="1" x14ac:dyDescent="0.2">
      <c r="A953" s="1" t="s">
        <v>359</v>
      </c>
      <c r="B953" s="1">
        <v>5</v>
      </c>
      <c r="C953" s="1">
        <v>59689</v>
      </c>
      <c r="D953" s="1">
        <v>206.23614501953099</v>
      </c>
      <c r="E953" s="1" t="s">
        <v>63</v>
      </c>
      <c r="F953" s="1" t="s">
        <v>319</v>
      </c>
      <c r="G953" s="1" t="s">
        <v>324</v>
      </c>
      <c r="H953" s="1" t="s">
        <v>320</v>
      </c>
      <c r="I953" s="1" t="s">
        <v>319</v>
      </c>
      <c r="J953" s="1" t="s">
        <v>63</v>
      </c>
      <c r="K953" s="1">
        <v>9</v>
      </c>
      <c r="L953" s="1">
        <v>3</v>
      </c>
      <c r="M953" s="1">
        <v>3</v>
      </c>
      <c r="N953" s="1">
        <v>0</v>
      </c>
      <c r="O953" s="1">
        <v>0</v>
      </c>
      <c r="P953" s="1">
        <v>0</v>
      </c>
      <c r="Q953" s="1">
        <v>3</v>
      </c>
      <c r="R953" s="1">
        <v>0</v>
      </c>
      <c r="S953" s="1">
        <v>133.9</v>
      </c>
      <c r="T953" s="1">
        <v>1178</v>
      </c>
      <c r="U953" s="1">
        <v>161</v>
      </c>
      <c r="V953" s="1">
        <v>0</v>
      </c>
      <c r="W953" s="1">
        <v>1</v>
      </c>
      <c r="X953" s="1">
        <v>0</v>
      </c>
      <c r="Y953" s="1">
        <v>23100</v>
      </c>
      <c r="Z953" s="1">
        <v>28000</v>
      </c>
      <c r="AA953" s="1">
        <v>15450</v>
      </c>
      <c r="AB953" s="1">
        <v>7050</v>
      </c>
      <c r="AC953" s="1">
        <v>6</v>
      </c>
      <c r="AD953" s="1">
        <v>8</v>
      </c>
      <c r="AE953" s="1">
        <v>3</v>
      </c>
      <c r="AF953" s="1">
        <v>0</v>
      </c>
      <c r="AG953" s="1">
        <v>0</v>
      </c>
      <c r="AH953" s="1">
        <v>2</v>
      </c>
      <c r="AI953" s="30" t="str">
        <f>VLOOKUP(A953,General!B:AT,19,FALSE)</f>
        <v>Ninjas in Pyjamas</v>
      </c>
      <c r="AJ953" s="1">
        <f>IF(VLOOKUP(A953,General!B:AT,11,FALSE)=E953,1,0)</f>
        <v>0</v>
      </c>
      <c r="AK953" s="1">
        <f t="shared" si="86"/>
        <v>1</v>
      </c>
      <c r="AL953" s="1">
        <f t="shared" si="87"/>
        <v>1</v>
      </c>
      <c r="AM953" s="1">
        <f t="shared" si="88"/>
        <v>7650</v>
      </c>
      <c r="AN953" s="1">
        <f t="shared" si="89"/>
        <v>20950</v>
      </c>
      <c r="AO953" s="1">
        <f t="shared" si="84"/>
        <v>1</v>
      </c>
      <c r="AP953" s="1">
        <f t="shared" si="85"/>
        <v>0</v>
      </c>
      <c r="AQ953" s="1">
        <f>IF(IF(Y953&gt;AA953,VLOOKUP(A953,General!B:AT,11,FALSE),VLOOKUP(A953,General!B:AT,12,FALSE))=AI953,1,0)</f>
        <v>0</v>
      </c>
      <c r="AR953" s="1">
        <f>IF(VLOOKUP(A953,General!B:AT,11,FALSE)=E953,Y953-AA953,AA953-Y953)</f>
        <v>-7650</v>
      </c>
      <c r="AS953" s="1">
        <f>IF(IF(Z953&gt;AB953,VLOOKUP(A953,General!B:AT,11,FALSE),VLOOKUP(A953,General!B:AT,12,FALSE))=AI953,1,0)</f>
        <v>0</v>
      </c>
      <c r="AT953" s="1">
        <f>IF(VLOOKUP(A953,General!B:AT,11,FALSE)=E953,Z953-AB953,AB953-Z953)</f>
        <v>-20950</v>
      </c>
    </row>
    <row r="954" spans="1:46" ht="15" customHeight="1" x14ac:dyDescent="0.2">
      <c r="A954" s="1" t="s">
        <v>359</v>
      </c>
      <c r="B954" s="1">
        <v>6</v>
      </c>
      <c r="C954" s="1">
        <v>86079</v>
      </c>
      <c r="D954" s="1">
        <v>137.09185791015599</v>
      </c>
      <c r="E954" s="1" t="s">
        <v>63</v>
      </c>
      <c r="F954" s="1" t="s">
        <v>319</v>
      </c>
      <c r="G954" s="1" t="s">
        <v>324</v>
      </c>
      <c r="H954" s="1" t="s">
        <v>322</v>
      </c>
      <c r="K954" s="1">
        <v>9</v>
      </c>
      <c r="L954" s="1">
        <v>6</v>
      </c>
      <c r="M954" s="1">
        <v>0</v>
      </c>
      <c r="N954" s="1">
        <v>1</v>
      </c>
      <c r="O954" s="1">
        <v>0</v>
      </c>
      <c r="P954" s="1">
        <v>0</v>
      </c>
      <c r="Q954" s="1">
        <v>2</v>
      </c>
      <c r="R954" s="1">
        <v>0</v>
      </c>
      <c r="S954" s="1">
        <v>132.4</v>
      </c>
      <c r="T954" s="1">
        <v>1173</v>
      </c>
      <c r="U954" s="1">
        <v>151</v>
      </c>
      <c r="V954" s="1">
        <v>0</v>
      </c>
      <c r="W954" s="1">
        <v>1</v>
      </c>
      <c r="X954" s="1">
        <v>0</v>
      </c>
      <c r="Y954" s="1">
        <v>20600</v>
      </c>
      <c r="Z954" s="1">
        <v>21000</v>
      </c>
      <c r="AA954" s="1">
        <v>26450</v>
      </c>
      <c r="AB954" s="1">
        <v>25400</v>
      </c>
      <c r="AC954" s="1">
        <v>9</v>
      </c>
      <c r="AD954" s="1">
        <v>7</v>
      </c>
      <c r="AE954" s="1">
        <v>4</v>
      </c>
      <c r="AF954" s="1">
        <v>0</v>
      </c>
      <c r="AG954" s="1">
        <v>3</v>
      </c>
      <c r="AH954" s="1">
        <v>0</v>
      </c>
      <c r="AI954" s="30" t="str">
        <f>VLOOKUP(A954,General!B:AT,19,FALSE)</f>
        <v>Ninjas in Pyjamas</v>
      </c>
      <c r="AJ954" s="1">
        <f>IF(VLOOKUP(A954,General!B:AT,11,FALSE)=E954,1,0)</f>
        <v>0</v>
      </c>
      <c r="AK954" s="1">
        <f t="shared" si="86"/>
        <v>0</v>
      </c>
      <c r="AL954" s="1">
        <f t="shared" si="87"/>
        <v>0</v>
      </c>
      <c r="AM954" s="1">
        <f t="shared" si="88"/>
        <v>-5850</v>
      </c>
      <c r="AN954" s="1">
        <f t="shared" si="89"/>
        <v>-4400</v>
      </c>
      <c r="AO954" s="1">
        <f t="shared" si="84"/>
        <v>1</v>
      </c>
      <c r="AP954" s="1">
        <f t="shared" si="85"/>
        <v>0</v>
      </c>
      <c r="AQ954" s="1">
        <f>IF(IF(Y954&gt;AA954,VLOOKUP(A954,General!B:AT,11,FALSE),VLOOKUP(A954,General!B:AT,12,FALSE))=AI954,1,0)</f>
        <v>1</v>
      </c>
      <c r="AR954" s="1">
        <f>IF(VLOOKUP(A954,General!B:AT,11,FALSE)=E954,Y954-AA954,AA954-Y954)</f>
        <v>5850</v>
      </c>
      <c r="AS954" s="1">
        <f>IF(IF(Z954&gt;AB954,VLOOKUP(A954,General!B:AT,11,FALSE),VLOOKUP(A954,General!B:AT,12,FALSE))=AI954,1,0)</f>
        <v>1</v>
      </c>
      <c r="AT954" s="1">
        <f>IF(VLOOKUP(A954,General!B:AT,11,FALSE)=E954,Z954-AB954,AB954-Z954)</f>
        <v>4400</v>
      </c>
    </row>
    <row r="955" spans="1:46" ht="15" customHeight="1" x14ac:dyDescent="0.2">
      <c r="A955" s="1" t="s">
        <v>359</v>
      </c>
      <c r="B955" s="1">
        <v>7</v>
      </c>
      <c r="C955" s="1">
        <v>103630</v>
      </c>
      <c r="D955" s="1">
        <v>119.32867431640599</v>
      </c>
      <c r="E955" s="1" t="s">
        <v>63</v>
      </c>
      <c r="F955" s="1" t="s">
        <v>319</v>
      </c>
      <c r="G955" s="1" t="s">
        <v>324</v>
      </c>
      <c r="H955" s="1" t="s">
        <v>320</v>
      </c>
      <c r="I955" s="1" t="s">
        <v>315</v>
      </c>
      <c r="J955" s="1" t="s">
        <v>100</v>
      </c>
      <c r="K955" s="1">
        <v>8</v>
      </c>
      <c r="L955" s="1">
        <v>3</v>
      </c>
      <c r="M955" s="1">
        <v>1</v>
      </c>
      <c r="N955" s="1">
        <v>1</v>
      </c>
      <c r="O955" s="1">
        <v>0</v>
      </c>
      <c r="P955" s="1">
        <v>0</v>
      </c>
      <c r="Q955" s="1">
        <v>3</v>
      </c>
      <c r="R955" s="1">
        <v>0</v>
      </c>
      <c r="S955" s="1">
        <v>119.7</v>
      </c>
      <c r="T955" s="1">
        <v>1087</v>
      </c>
      <c r="U955" s="1">
        <v>110</v>
      </c>
      <c r="V955" s="1">
        <v>0</v>
      </c>
      <c r="W955" s="1">
        <v>1</v>
      </c>
      <c r="X955" s="1">
        <v>0</v>
      </c>
      <c r="Y955" s="1">
        <v>11300</v>
      </c>
      <c r="Z955" s="1">
        <v>1400</v>
      </c>
      <c r="AA955" s="1">
        <v>23600</v>
      </c>
      <c r="AB955" s="1">
        <v>22750</v>
      </c>
      <c r="AC955" s="1">
        <v>2</v>
      </c>
      <c r="AD955" s="1">
        <v>4</v>
      </c>
      <c r="AE955" s="1">
        <v>4</v>
      </c>
      <c r="AF955" s="1">
        <v>0</v>
      </c>
      <c r="AG955" s="1">
        <v>4</v>
      </c>
      <c r="AH955" s="1">
        <v>0</v>
      </c>
      <c r="AI955" s="30" t="str">
        <f>VLOOKUP(A955,General!B:AT,19,FALSE)</f>
        <v>Ninjas in Pyjamas</v>
      </c>
      <c r="AJ955" s="1">
        <f>IF(VLOOKUP(A955,General!B:AT,11,FALSE)=E955,1,0)</f>
        <v>0</v>
      </c>
      <c r="AK955" s="1">
        <f t="shared" si="86"/>
        <v>0</v>
      </c>
      <c r="AL955" s="1">
        <f t="shared" si="87"/>
        <v>0</v>
      </c>
      <c r="AM955" s="1">
        <f t="shared" si="88"/>
        <v>-12300</v>
      </c>
      <c r="AN955" s="1">
        <f t="shared" si="89"/>
        <v>-21350</v>
      </c>
      <c r="AO955" s="1">
        <f t="shared" si="84"/>
        <v>1</v>
      </c>
      <c r="AP955" s="1">
        <f t="shared" si="85"/>
        <v>0</v>
      </c>
      <c r="AQ955" s="1">
        <f>IF(IF(Y955&gt;AA955,VLOOKUP(A955,General!B:AT,11,FALSE),VLOOKUP(A955,General!B:AT,12,FALSE))=AI955,1,0)</f>
        <v>1</v>
      </c>
      <c r="AR955" s="1">
        <f>IF(VLOOKUP(A955,General!B:AT,11,FALSE)=E955,Y955-AA955,AA955-Y955)</f>
        <v>12300</v>
      </c>
      <c r="AS955" s="1">
        <f>IF(IF(Z955&gt;AB955,VLOOKUP(A955,General!B:AT,11,FALSE),VLOOKUP(A955,General!B:AT,12,FALSE))=AI955,1,0)</f>
        <v>1</v>
      </c>
      <c r="AT955" s="1">
        <f>IF(VLOOKUP(A955,General!B:AT,11,FALSE)=E955,Z955-AB955,AB955-Z955)</f>
        <v>21350</v>
      </c>
    </row>
    <row r="956" spans="1:46" ht="15" customHeight="1" x14ac:dyDescent="0.2">
      <c r="A956" s="1" t="s">
        <v>359</v>
      </c>
      <c r="B956" s="1">
        <v>8</v>
      </c>
      <c r="C956" s="1">
        <v>118909</v>
      </c>
      <c r="D956" s="1">
        <v>102.83258056640599</v>
      </c>
      <c r="E956" s="1" t="s">
        <v>63</v>
      </c>
      <c r="F956" s="1" t="s">
        <v>319</v>
      </c>
      <c r="G956" s="1" t="s">
        <v>324</v>
      </c>
      <c r="H956" s="1" t="s">
        <v>322</v>
      </c>
      <c r="K956" s="1">
        <v>6</v>
      </c>
      <c r="L956" s="1">
        <v>3</v>
      </c>
      <c r="M956" s="1">
        <v>0</v>
      </c>
      <c r="N956" s="1">
        <v>1</v>
      </c>
      <c r="O956" s="1">
        <v>0</v>
      </c>
      <c r="P956" s="1">
        <v>0</v>
      </c>
      <c r="Q956" s="1">
        <v>2</v>
      </c>
      <c r="R956" s="1">
        <v>0</v>
      </c>
      <c r="S956" s="1">
        <v>110.4</v>
      </c>
      <c r="T956" s="1">
        <v>982</v>
      </c>
      <c r="U956" s="1">
        <v>92</v>
      </c>
      <c r="V956" s="1">
        <v>1</v>
      </c>
      <c r="W956" s="1">
        <v>1</v>
      </c>
      <c r="X956" s="1">
        <v>0</v>
      </c>
      <c r="Y956" s="1">
        <v>23300</v>
      </c>
      <c r="Z956" s="1">
        <v>23550</v>
      </c>
      <c r="AA956" s="1">
        <v>24300</v>
      </c>
      <c r="AB956" s="1">
        <v>25000</v>
      </c>
      <c r="AC956" s="1">
        <v>8</v>
      </c>
      <c r="AD956" s="1">
        <v>9</v>
      </c>
      <c r="AE956" s="1">
        <v>2</v>
      </c>
      <c r="AF956" s="1">
        <v>0</v>
      </c>
      <c r="AG956" s="1">
        <v>2</v>
      </c>
      <c r="AH956" s="1">
        <v>0</v>
      </c>
      <c r="AI956" s="30" t="str">
        <f>VLOOKUP(A956,General!B:AT,19,FALSE)</f>
        <v>Ninjas in Pyjamas</v>
      </c>
      <c r="AJ956" s="1">
        <f>IF(VLOOKUP(A956,General!B:AT,11,FALSE)=E956,1,0)</f>
        <v>0</v>
      </c>
      <c r="AK956" s="1">
        <f t="shared" si="86"/>
        <v>0</v>
      </c>
      <c r="AL956" s="1">
        <f t="shared" si="87"/>
        <v>0</v>
      </c>
      <c r="AM956" s="1">
        <f t="shared" si="88"/>
        <v>-1000</v>
      </c>
      <c r="AN956" s="1">
        <f t="shared" si="89"/>
        <v>-1450</v>
      </c>
      <c r="AO956" s="1">
        <f t="shared" si="84"/>
        <v>1</v>
      </c>
      <c r="AP956" s="1">
        <f t="shared" si="85"/>
        <v>0</v>
      </c>
      <c r="AQ956" s="1">
        <f>IF(IF(Y956&gt;AA956,VLOOKUP(A956,General!B:AT,11,FALSE),VLOOKUP(A956,General!B:AT,12,FALSE))=AI956,1,0)</f>
        <v>1</v>
      </c>
      <c r="AR956" s="1">
        <f>IF(VLOOKUP(A956,General!B:AT,11,FALSE)=E956,Y956-AA956,AA956-Y956)</f>
        <v>1000</v>
      </c>
      <c r="AS956" s="1">
        <f>IF(IF(Z956&gt;AB956,VLOOKUP(A956,General!B:AT,11,FALSE),VLOOKUP(A956,General!B:AT,12,FALSE))=AI956,1,0)</f>
        <v>1</v>
      </c>
      <c r="AT956" s="1">
        <f>IF(VLOOKUP(A956,General!B:AT,11,FALSE)=E956,Z956-AB956,AB956-Z956)</f>
        <v>1450</v>
      </c>
    </row>
    <row r="957" spans="1:46" ht="15" customHeight="1" x14ac:dyDescent="0.2">
      <c r="A957" s="1" t="s">
        <v>359</v>
      </c>
      <c r="B957" s="1">
        <v>9</v>
      </c>
      <c r="C957" s="1">
        <v>132077</v>
      </c>
      <c r="D957" s="1">
        <v>135.46496582031301</v>
      </c>
      <c r="E957" s="1" t="s">
        <v>63</v>
      </c>
      <c r="F957" s="1" t="s">
        <v>319</v>
      </c>
      <c r="G957" s="1" t="s">
        <v>324</v>
      </c>
      <c r="H957" s="1" t="s">
        <v>320</v>
      </c>
      <c r="I957" s="1" t="s">
        <v>315</v>
      </c>
      <c r="J957" s="1" t="s">
        <v>100</v>
      </c>
      <c r="K957" s="1">
        <v>7</v>
      </c>
      <c r="L957" s="1">
        <v>3</v>
      </c>
      <c r="M957" s="1">
        <v>2</v>
      </c>
      <c r="N957" s="1">
        <v>0</v>
      </c>
      <c r="O957" s="1">
        <v>0</v>
      </c>
      <c r="P957" s="1">
        <v>0</v>
      </c>
      <c r="Q957" s="1">
        <v>1</v>
      </c>
      <c r="R957" s="1">
        <v>0</v>
      </c>
      <c r="S957" s="1">
        <v>126.4</v>
      </c>
      <c r="T957" s="1">
        <v>1137</v>
      </c>
      <c r="U957" s="1">
        <v>127</v>
      </c>
      <c r="V957" s="1">
        <v>0</v>
      </c>
      <c r="W957" s="1">
        <v>1</v>
      </c>
      <c r="X957" s="1">
        <v>0</v>
      </c>
      <c r="Y957" s="1">
        <v>15850</v>
      </c>
      <c r="Z957" s="1">
        <v>6800</v>
      </c>
      <c r="AA957" s="1">
        <v>26800</v>
      </c>
      <c r="AB957" s="1">
        <v>25300</v>
      </c>
      <c r="AC957" s="1">
        <v>7</v>
      </c>
      <c r="AD957" s="1">
        <v>5</v>
      </c>
      <c r="AE957" s="1">
        <v>2</v>
      </c>
      <c r="AF957" s="1">
        <v>0</v>
      </c>
      <c r="AG957" s="1">
        <v>4</v>
      </c>
      <c r="AH957" s="1">
        <v>0</v>
      </c>
      <c r="AI957" s="30" t="str">
        <f>VLOOKUP(A957,General!B:AT,19,FALSE)</f>
        <v>Ninjas in Pyjamas</v>
      </c>
      <c r="AJ957" s="1">
        <f>IF(VLOOKUP(A957,General!B:AT,11,FALSE)=E957,1,0)</f>
        <v>0</v>
      </c>
      <c r="AK957" s="1">
        <f t="shared" si="86"/>
        <v>0</v>
      </c>
      <c r="AL957" s="1">
        <f t="shared" si="87"/>
        <v>0</v>
      </c>
      <c r="AM957" s="1">
        <f t="shared" si="88"/>
        <v>-10950</v>
      </c>
      <c r="AN957" s="1">
        <f t="shared" si="89"/>
        <v>-18500</v>
      </c>
      <c r="AO957" s="1">
        <f t="shared" si="84"/>
        <v>1</v>
      </c>
      <c r="AP957" s="1">
        <f t="shared" si="85"/>
        <v>0</v>
      </c>
      <c r="AQ957" s="1">
        <f>IF(IF(Y957&gt;AA957,VLOOKUP(A957,General!B:AT,11,FALSE),VLOOKUP(A957,General!B:AT,12,FALSE))=AI957,1,0)</f>
        <v>1</v>
      </c>
      <c r="AR957" s="1">
        <f>IF(VLOOKUP(A957,General!B:AT,11,FALSE)=E957,Y957-AA957,AA957-Y957)</f>
        <v>10950</v>
      </c>
      <c r="AS957" s="1">
        <f>IF(IF(Z957&gt;AB957,VLOOKUP(A957,General!B:AT,11,FALSE),VLOOKUP(A957,General!B:AT,12,FALSE))=AI957,1,0)</f>
        <v>1</v>
      </c>
      <c r="AT957" s="1">
        <f>IF(VLOOKUP(A957,General!B:AT,11,FALSE)=E957,Z957-AB957,AB957-Z957)</f>
        <v>18500</v>
      </c>
    </row>
    <row r="958" spans="1:46" ht="15" customHeight="1" x14ac:dyDescent="0.2">
      <c r="A958" s="1" t="s">
        <v>359</v>
      </c>
      <c r="B958" s="1">
        <v>10</v>
      </c>
      <c r="C958" s="1">
        <v>149415</v>
      </c>
      <c r="D958" s="1">
        <v>420.020263671875</v>
      </c>
      <c r="E958" s="1" t="s">
        <v>63</v>
      </c>
      <c r="F958" s="1" t="s">
        <v>319</v>
      </c>
      <c r="G958" s="1" t="s">
        <v>324</v>
      </c>
      <c r="H958" s="1" t="s">
        <v>322</v>
      </c>
      <c r="K958" s="1">
        <v>5</v>
      </c>
      <c r="L958" s="1">
        <v>2</v>
      </c>
      <c r="M958" s="1">
        <v>0</v>
      </c>
      <c r="N958" s="1">
        <v>1</v>
      </c>
      <c r="O958" s="1">
        <v>0</v>
      </c>
      <c r="P958" s="1">
        <v>0</v>
      </c>
      <c r="Q958" s="1">
        <v>0</v>
      </c>
      <c r="R958" s="1">
        <v>0</v>
      </c>
      <c r="S958" s="1">
        <v>71.5</v>
      </c>
      <c r="T958" s="1">
        <v>656</v>
      </c>
      <c r="U958" s="1">
        <v>59</v>
      </c>
      <c r="V958" s="1">
        <v>0</v>
      </c>
      <c r="W958" s="1">
        <v>1</v>
      </c>
      <c r="X958" s="1">
        <v>0</v>
      </c>
      <c r="Y958" s="1">
        <v>32150</v>
      </c>
      <c r="Z958" s="1">
        <v>29650</v>
      </c>
      <c r="AA958" s="1">
        <v>32450</v>
      </c>
      <c r="AB958" s="1">
        <v>25100</v>
      </c>
      <c r="AC958" s="1">
        <v>13</v>
      </c>
      <c r="AD958" s="1">
        <v>10</v>
      </c>
      <c r="AE958" s="1">
        <v>4</v>
      </c>
      <c r="AF958" s="1">
        <v>0</v>
      </c>
      <c r="AG958" s="1">
        <v>4</v>
      </c>
      <c r="AH958" s="1">
        <v>1</v>
      </c>
      <c r="AI958" s="30" t="str">
        <f>VLOOKUP(A958,General!B:AT,19,FALSE)</f>
        <v>Ninjas in Pyjamas</v>
      </c>
      <c r="AJ958" s="1">
        <f>IF(VLOOKUP(A958,General!B:AT,11,FALSE)=E958,1,0)</f>
        <v>0</v>
      </c>
      <c r="AK958" s="1">
        <f t="shared" si="86"/>
        <v>0</v>
      </c>
      <c r="AL958" s="1">
        <f t="shared" si="87"/>
        <v>1</v>
      </c>
      <c r="AM958" s="1">
        <f t="shared" si="88"/>
        <v>-300</v>
      </c>
      <c r="AN958" s="1">
        <f t="shared" si="89"/>
        <v>4550</v>
      </c>
      <c r="AO958" s="1">
        <f t="shared" si="84"/>
        <v>1</v>
      </c>
      <c r="AP958" s="1">
        <f t="shared" si="85"/>
        <v>0</v>
      </c>
      <c r="AQ958" s="1">
        <f>IF(IF(Y958&gt;AA958,VLOOKUP(A958,General!B:AT,11,FALSE),VLOOKUP(A958,General!B:AT,12,FALSE))=AI958,1,0)</f>
        <v>1</v>
      </c>
      <c r="AR958" s="1">
        <f>IF(VLOOKUP(A958,General!B:AT,11,FALSE)=E958,Y958-AA958,AA958-Y958)</f>
        <v>300</v>
      </c>
      <c r="AS958" s="1">
        <f>IF(IF(Z958&gt;AB958,VLOOKUP(A958,General!B:AT,11,FALSE),VLOOKUP(A958,General!B:AT,12,FALSE))=AI958,1,0)</f>
        <v>0</v>
      </c>
      <c r="AT958" s="1">
        <f>IF(VLOOKUP(A958,General!B:AT,11,FALSE)=E958,Z958-AB958,AB958-Z958)</f>
        <v>-4550</v>
      </c>
    </row>
    <row r="959" spans="1:46" ht="15" customHeight="1" x14ac:dyDescent="0.2">
      <c r="A959" s="1" t="s">
        <v>359</v>
      </c>
      <c r="B959" s="1">
        <v>11</v>
      </c>
      <c r="C959" s="1">
        <v>203149</v>
      </c>
      <c r="D959" s="1">
        <v>137.608154296875</v>
      </c>
      <c r="E959" s="1" t="s">
        <v>63</v>
      </c>
      <c r="F959" s="1" t="s">
        <v>319</v>
      </c>
      <c r="G959" s="1" t="s">
        <v>324</v>
      </c>
      <c r="H959" s="1" t="s">
        <v>320</v>
      </c>
      <c r="I959" s="1" t="s">
        <v>315</v>
      </c>
      <c r="J959" s="1" t="s">
        <v>100</v>
      </c>
      <c r="K959" s="1">
        <v>6</v>
      </c>
      <c r="L959" s="1">
        <v>3</v>
      </c>
      <c r="M959" s="1">
        <v>0</v>
      </c>
      <c r="N959" s="1">
        <v>1</v>
      </c>
      <c r="O959" s="1">
        <v>0</v>
      </c>
      <c r="P959" s="1">
        <v>0</v>
      </c>
      <c r="Q959" s="1">
        <v>1</v>
      </c>
      <c r="R959" s="1">
        <v>0</v>
      </c>
      <c r="S959" s="1">
        <v>77.400000000000006</v>
      </c>
      <c r="T959" s="1">
        <v>758</v>
      </c>
      <c r="U959" s="1">
        <v>16</v>
      </c>
      <c r="V959" s="1">
        <v>0</v>
      </c>
      <c r="W959" s="1">
        <v>1</v>
      </c>
      <c r="X959" s="1">
        <v>0</v>
      </c>
      <c r="Y959" s="1">
        <v>20300</v>
      </c>
      <c r="Z959" s="1">
        <v>2400</v>
      </c>
      <c r="AA959" s="1">
        <v>37750</v>
      </c>
      <c r="AB959" s="1">
        <v>25200</v>
      </c>
      <c r="AC959" s="1">
        <v>6</v>
      </c>
      <c r="AD959" s="1">
        <v>5</v>
      </c>
      <c r="AE959" s="1">
        <v>2</v>
      </c>
      <c r="AF959" s="1">
        <v>0</v>
      </c>
      <c r="AG959" s="1">
        <v>3</v>
      </c>
      <c r="AH959" s="1">
        <v>0</v>
      </c>
      <c r="AI959" s="30" t="str">
        <f>VLOOKUP(A959,General!B:AT,19,FALSE)</f>
        <v>Ninjas in Pyjamas</v>
      </c>
      <c r="AJ959" s="1">
        <f>IF(VLOOKUP(A959,General!B:AT,11,FALSE)=E959,1,0)</f>
        <v>0</v>
      </c>
      <c r="AK959" s="1">
        <f t="shared" si="86"/>
        <v>0</v>
      </c>
      <c r="AL959" s="1">
        <f t="shared" si="87"/>
        <v>0</v>
      </c>
      <c r="AM959" s="1">
        <f t="shared" si="88"/>
        <v>-17450</v>
      </c>
      <c r="AN959" s="1">
        <f t="shared" si="89"/>
        <v>-22800</v>
      </c>
      <c r="AO959" s="1">
        <f t="shared" si="84"/>
        <v>1</v>
      </c>
      <c r="AP959" s="1">
        <f t="shared" si="85"/>
        <v>0</v>
      </c>
      <c r="AQ959" s="1">
        <f>IF(IF(Y959&gt;AA959,VLOOKUP(A959,General!B:AT,11,FALSE),VLOOKUP(A959,General!B:AT,12,FALSE))=AI959,1,0)</f>
        <v>1</v>
      </c>
      <c r="AR959" s="1">
        <f>IF(VLOOKUP(A959,General!B:AT,11,FALSE)=E959,Y959-AA959,AA959-Y959)</f>
        <v>17450</v>
      </c>
      <c r="AS959" s="1">
        <f>IF(IF(Z959&gt;AB959,VLOOKUP(A959,General!B:AT,11,FALSE),VLOOKUP(A959,General!B:AT,12,FALSE))=AI959,1,0)</f>
        <v>1</v>
      </c>
      <c r="AT959" s="1">
        <f>IF(VLOOKUP(A959,General!B:AT,11,FALSE)=E959,Z959-AB959,AB959-Z959)</f>
        <v>22800</v>
      </c>
    </row>
    <row r="960" spans="1:46" ht="15" customHeight="1" x14ac:dyDescent="0.2">
      <c r="A960" s="1" t="s">
        <v>359</v>
      </c>
      <c r="B960" s="1">
        <v>12</v>
      </c>
      <c r="C960" s="1">
        <v>220761</v>
      </c>
      <c r="D960" s="1">
        <v>116.309448242188</v>
      </c>
      <c r="E960" s="1" t="s">
        <v>63</v>
      </c>
      <c r="F960" s="1" t="s">
        <v>319</v>
      </c>
      <c r="G960" s="1" t="s">
        <v>324</v>
      </c>
      <c r="H960" s="1" t="s">
        <v>322</v>
      </c>
      <c r="K960" s="1">
        <v>6</v>
      </c>
      <c r="L960" s="1">
        <v>2</v>
      </c>
      <c r="M960" s="1">
        <v>2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86.2</v>
      </c>
      <c r="T960" s="1">
        <v>770</v>
      </c>
      <c r="U960" s="1">
        <v>86</v>
      </c>
      <c r="V960" s="1">
        <v>1</v>
      </c>
      <c r="W960" s="1">
        <v>1</v>
      </c>
      <c r="X960" s="1">
        <v>0</v>
      </c>
      <c r="Y960" s="1">
        <v>35200</v>
      </c>
      <c r="Z960" s="1">
        <v>30700</v>
      </c>
      <c r="AA960" s="1">
        <v>50900</v>
      </c>
      <c r="AB960" s="1">
        <v>25000</v>
      </c>
      <c r="AC960" s="1">
        <v>12</v>
      </c>
      <c r="AD960" s="1">
        <v>8</v>
      </c>
      <c r="AE960" s="1">
        <v>3</v>
      </c>
      <c r="AF960" s="1">
        <v>0</v>
      </c>
      <c r="AG960" s="1">
        <v>3</v>
      </c>
      <c r="AH960" s="1">
        <v>1</v>
      </c>
      <c r="AI960" s="30" t="str">
        <f>VLOOKUP(A960,General!B:AT,19,FALSE)</f>
        <v>Ninjas in Pyjamas</v>
      </c>
      <c r="AJ960" s="1">
        <f>IF(VLOOKUP(A960,General!B:AT,11,FALSE)=E960,1,0)</f>
        <v>0</v>
      </c>
      <c r="AK960" s="1">
        <f t="shared" si="86"/>
        <v>0</v>
      </c>
      <c r="AL960" s="1">
        <f t="shared" si="87"/>
        <v>1</v>
      </c>
      <c r="AM960" s="1">
        <f t="shared" si="88"/>
        <v>-15700</v>
      </c>
      <c r="AN960" s="1">
        <f t="shared" si="89"/>
        <v>5700</v>
      </c>
      <c r="AO960" s="1">
        <f t="shared" si="84"/>
        <v>1</v>
      </c>
      <c r="AP960" s="1">
        <f t="shared" si="85"/>
        <v>0</v>
      </c>
      <c r="AQ960" s="1">
        <f>IF(IF(Y960&gt;AA960,VLOOKUP(A960,General!B:AT,11,FALSE),VLOOKUP(A960,General!B:AT,12,FALSE))=AI960,1,0)</f>
        <v>1</v>
      </c>
      <c r="AR960" s="1">
        <f>IF(VLOOKUP(A960,General!B:AT,11,FALSE)=E960,Y960-AA960,AA960-Y960)</f>
        <v>15700</v>
      </c>
      <c r="AS960" s="1">
        <f>IF(IF(Z960&gt;AB960,VLOOKUP(A960,General!B:AT,11,FALSE),VLOOKUP(A960,General!B:AT,12,FALSE))=AI960,1,0)</f>
        <v>0</v>
      </c>
      <c r="AT960" s="1">
        <f>IF(VLOOKUP(A960,General!B:AT,11,FALSE)=E960,Z960-AB960,AB960-Z960)</f>
        <v>-5700</v>
      </c>
    </row>
    <row r="961" spans="1:46" ht="15" customHeight="1" x14ac:dyDescent="0.2">
      <c r="A961" s="1" t="s">
        <v>359</v>
      </c>
      <c r="B961" s="1">
        <v>13</v>
      </c>
      <c r="C961" s="1">
        <v>235652</v>
      </c>
      <c r="D961" s="1">
        <v>129.36389160156301</v>
      </c>
      <c r="E961" s="1" t="s">
        <v>100</v>
      </c>
      <c r="F961" s="1" t="s">
        <v>315</v>
      </c>
      <c r="G961" s="1" t="s">
        <v>321</v>
      </c>
      <c r="H961" s="1" t="s">
        <v>322</v>
      </c>
      <c r="K961" s="1">
        <v>9</v>
      </c>
      <c r="L961" s="1">
        <v>4</v>
      </c>
      <c r="M961" s="1">
        <v>1</v>
      </c>
      <c r="N961" s="1">
        <v>1</v>
      </c>
      <c r="O961" s="1">
        <v>0</v>
      </c>
      <c r="P961" s="1">
        <v>0</v>
      </c>
      <c r="Q961" s="1">
        <v>2</v>
      </c>
      <c r="R961" s="1">
        <v>0</v>
      </c>
      <c r="S961" s="1">
        <v>133.6</v>
      </c>
      <c r="T961" s="1">
        <v>1185</v>
      </c>
      <c r="U961" s="1">
        <v>151</v>
      </c>
      <c r="V961" s="1">
        <v>0</v>
      </c>
      <c r="W961" s="1">
        <v>1</v>
      </c>
      <c r="X961" s="1">
        <v>1</v>
      </c>
      <c r="Y961" s="1">
        <v>23000</v>
      </c>
      <c r="Z961" s="1">
        <v>28450</v>
      </c>
      <c r="AA961" s="1">
        <v>60900</v>
      </c>
      <c r="AB961" s="1">
        <v>25400</v>
      </c>
      <c r="AC961" s="1">
        <v>12</v>
      </c>
      <c r="AD961" s="1">
        <v>9</v>
      </c>
      <c r="AE961" s="1">
        <v>4</v>
      </c>
      <c r="AF961" s="1">
        <v>0</v>
      </c>
      <c r="AG961" s="1">
        <v>4</v>
      </c>
      <c r="AH961" s="1">
        <v>1</v>
      </c>
      <c r="AI961" s="30" t="str">
        <f>VLOOKUP(A961,General!B:AT,19,FALSE)</f>
        <v>Ninjas in Pyjamas</v>
      </c>
      <c r="AJ961" s="1">
        <f>IF(VLOOKUP(A961,General!B:AT,11,FALSE)=E961,1,0)</f>
        <v>1</v>
      </c>
      <c r="AK961" s="1">
        <f t="shared" si="86"/>
        <v>0</v>
      </c>
      <c r="AL961" s="1">
        <f t="shared" si="87"/>
        <v>1</v>
      </c>
      <c r="AM961" s="1">
        <f t="shared" si="88"/>
        <v>-37900</v>
      </c>
      <c r="AN961" s="1">
        <f t="shared" si="89"/>
        <v>3050</v>
      </c>
      <c r="AO961" s="1">
        <f t="shared" si="84"/>
        <v>0</v>
      </c>
      <c r="AP961" s="1">
        <f t="shared" si="85"/>
        <v>1</v>
      </c>
      <c r="AQ961" s="1">
        <f>IF(IF(Y961&gt;AA961,VLOOKUP(A961,General!B:AT,11,FALSE),VLOOKUP(A961,General!B:AT,12,FALSE))=AI961,1,0)</f>
        <v>1</v>
      </c>
      <c r="AR961" s="1">
        <f>IF(VLOOKUP(A961,General!B:AT,11,FALSE)=E961,Y961-AA961,AA961-Y961)</f>
        <v>-37900</v>
      </c>
      <c r="AS961" s="1">
        <f>IF(IF(Z961&gt;AB961,VLOOKUP(A961,General!B:AT,11,FALSE),VLOOKUP(A961,General!B:AT,12,FALSE))=AI961,1,0)</f>
        <v>0</v>
      </c>
      <c r="AT961" s="1">
        <f>IF(VLOOKUP(A961,General!B:AT,11,FALSE)=E961,Z961-AB961,AB961-Z961)</f>
        <v>3050</v>
      </c>
    </row>
    <row r="962" spans="1:46" ht="15" customHeight="1" x14ac:dyDescent="0.2">
      <c r="A962" s="1" t="s">
        <v>359</v>
      </c>
      <c r="B962" s="1">
        <v>14</v>
      </c>
      <c r="C962" s="1">
        <v>252212</v>
      </c>
      <c r="D962" s="1">
        <v>168.73876953125</v>
      </c>
      <c r="E962" s="1" t="s">
        <v>63</v>
      </c>
      <c r="F962" s="1" t="s">
        <v>319</v>
      </c>
      <c r="G962" s="1" t="s">
        <v>324</v>
      </c>
      <c r="H962" s="1" t="s">
        <v>322</v>
      </c>
      <c r="K962" s="1">
        <v>5</v>
      </c>
      <c r="L962" s="1">
        <v>5</v>
      </c>
      <c r="M962" s="1">
        <v>0</v>
      </c>
      <c r="N962" s="1">
        <v>0</v>
      </c>
      <c r="O962" s="1">
        <v>0</v>
      </c>
      <c r="P962" s="1">
        <v>0</v>
      </c>
      <c r="Q962" s="1">
        <v>1</v>
      </c>
      <c r="R962" s="1">
        <v>0</v>
      </c>
      <c r="S962" s="1">
        <v>124.6</v>
      </c>
      <c r="T962" s="1">
        <v>1119</v>
      </c>
      <c r="U962" s="1">
        <v>102</v>
      </c>
      <c r="V962" s="1">
        <v>1</v>
      </c>
      <c r="W962" s="1">
        <v>1</v>
      </c>
      <c r="X962" s="1">
        <v>0</v>
      </c>
      <c r="Y962" s="1">
        <v>25250</v>
      </c>
      <c r="Z962" s="1">
        <v>28550</v>
      </c>
      <c r="AA962" s="1">
        <v>56300</v>
      </c>
      <c r="AB962" s="1">
        <v>27350</v>
      </c>
      <c r="AC962" s="1">
        <v>11</v>
      </c>
      <c r="AD962" s="1">
        <v>9</v>
      </c>
      <c r="AE962" s="1">
        <v>4</v>
      </c>
      <c r="AF962" s="1">
        <v>0</v>
      </c>
      <c r="AG962" s="1">
        <v>4</v>
      </c>
      <c r="AH962" s="1">
        <v>1</v>
      </c>
      <c r="AI962" s="30" t="str">
        <f>VLOOKUP(A962,General!B:AT,19,FALSE)</f>
        <v>Ninjas in Pyjamas</v>
      </c>
      <c r="AJ962" s="1">
        <f>IF(VLOOKUP(A962,General!B:AT,11,FALSE)=E962,1,0)</f>
        <v>0</v>
      </c>
      <c r="AK962" s="1">
        <f t="shared" si="86"/>
        <v>0</v>
      </c>
      <c r="AL962" s="1">
        <f t="shared" si="87"/>
        <v>1</v>
      </c>
      <c r="AM962" s="1">
        <f t="shared" si="88"/>
        <v>-31050</v>
      </c>
      <c r="AN962" s="1">
        <f t="shared" si="89"/>
        <v>1200</v>
      </c>
      <c r="AO962" s="1">
        <f t="shared" ref="AO962:AO1025" si="90">IF(AI962=E962,1,0)</f>
        <v>1</v>
      </c>
      <c r="AP962" s="1">
        <f t="shared" ref="AP962:AP1025" si="91">IF(F962="CT",1,0)</f>
        <v>0</v>
      </c>
      <c r="AQ962" s="1">
        <f>IF(IF(Y962&gt;AA962,VLOOKUP(A962,General!B:AT,11,FALSE),VLOOKUP(A962,General!B:AT,12,FALSE))=AI962,1,0)</f>
        <v>1</v>
      </c>
      <c r="AR962" s="1">
        <f>IF(VLOOKUP(A962,General!B:AT,11,FALSE)=E962,Y962-AA962,AA962-Y962)</f>
        <v>31050</v>
      </c>
      <c r="AS962" s="1">
        <f>IF(IF(Z962&gt;AB962,VLOOKUP(A962,General!B:AT,11,FALSE),VLOOKUP(A962,General!B:AT,12,FALSE))=AI962,1,0)</f>
        <v>0</v>
      </c>
      <c r="AT962" s="1">
        <f>IF(VLOOKUP(A962,General!B:AT,11,FALSE)=E962,Z962-AB962,AB962-Z962)</f>
        <v>-1200</v>
      </c>
    </row>
    <row r="963" spans="1:46" ht="15" customHeight="1" x14ac:dyDescent="0.2">
      <c r="A963" s="1" t="s">
        <v>359</v>
      </c>
      <c r="B963" s="1">
        <v>15</v>
      </c>
      <c r="C963" s="1">
        <v>273808</v>
      </c>
      <c r="D963" s="1">
        <v>261.621826171875</v>
      </c>
      <c r="E963" s="1" t="s">
        <v>100</v>
      </c>
      <c r="F963" s="1" t="s">
        <v>315</v>
      </c>
      <c r="G963" s="1" t="s">
        <v>321</v>
      </c>
      <c r="H963" s="1" t="s">
        <v>322</v>
      </c>
      <c r="K963" s="1">
        <v>8</v>
      </c>
      <c r="L963" s="1">
        <v>5</v>
      </c>
      <c r="M963" s="1">
        <v>0</v>
      </c>
      <c r="N963" s="1">
        <v>1</v>
      </c>
      <c r="O963" s="1">
        <v>0</v>
      </c>
      <c r="P963" s="1">
        <v>0</v>
      </c>
      <c r="Q963" s="1">
        <v>0</v>
      </c>
      <c r="R963" s="1">
        <v>0</v>
      </c>
      <c r="S963" s="1">
        <v>152.1</v>
      </c>
      <c r="T963" s="1">
        <v>1372</v>
      </c>
      <c r="U963" s="1">
        <v>149</v>
      </c>
      <c r="V963" s="1">
        <v>0</v>
      </c>
      <c r="W963" s="1">
        <v>1</v>
      </c>
      <c r="X963" s="1">
        <v>1</v>
      </c>
      <c r="Y963" s="1">
        <v>11850</v>
      </c>
      <c r="Z963" s="1">
        <v>22250</v>
      </c>
      <c r="AA963" s="1">
        <v>47950</v>
      </c>
      <c r="AB963" s="1">
        <v>32600</v>
      </c>
      <c r="AC963" s="1">
        <v>6</v>
      </c>
      <c r="AD963" s="1">
        <v>6</v>
      </c>
      <c r="AE963" s="1">
        <v>4</v>
      </c>
      <c r="AF963" s="1">
        <v>0</v>
      </c>
      <c r="AG963" s="1">
        <v>4</v>
      </c>
      <c r="AH963" s="1">
        <v>0</v>
      </c>
      <c r="AI963" s="30" t="str">
        <f>VLOOKUP(A963,General!B:AT,19,FALSE)</f>
        <v>Ninjas in Pyjamas</v>
      </c>
      <c r="AJ963" s="1">
        <f>IF(VLOOKUP(A963,General!B:AT,11,FALSE)=E963,1,0)</f>
        <v>1</v>
      </c>
      <c r="AK963" s="1">
        <f t="shared" ref="AK963:AK1026" si="92">IF(Y963&gt;AA963,1,0)</f>
        <v>0</v>
      </c>
      <c r="AL963" s="1">
        <f t="shared" ref="AL963:AL1026" si="93">IF(Z963&gt;AB963,1,0)</f>
        <v>0</v>
      </c>
      <c r="AM963" s="1">
        <f t="shared" ref="AM963:AM1026" si="94">Y963-AA963</f>
        <v>-36100</v>
      </c>
      <c r="AN963" s="1">
        <f t="shared" ref="AN963:AN1026" si="95">Z963-AB963</f>
        <v>-10350</v>
      </c>
      <c r="AO963" s="1">
        <f t="shared" si="90"/>
        <v>0</v>
      </c>
      <c r="AP963" s="1">
        <f t="shared" si="91"/>
        <v>1</v>
      </c>
      <c r="AQ963" s="1">
        <f>IF(IF(Y963&gt;AA963,VLOOKUP(A963,General!B:AT,11,FALSE),VLOOKUP(A963,General!B:AT,12,FALSE))=AI963,1,0)</f>
        <v>1</v>
      </c>
      <c r="AR963" s="1">
        <f>IF(VLOOKUP(A963,General!B:AT,11,FALSE)=E963,Y963-AA963,AA963-Y963)</f>
        <v>-36100</v>
      </c>
      <c r="AS963" s="1">
        <f>IF(IF(Z963&gt;AB963,VLOOKUP(A963,General!B:AT,11,FALSE),VLOOKUP(A963,General!B:AT,12,FALSE))=AI963,1,0)</f>
        <v>1</v>
      </c>
      <c r="AT963" s="1">
        <f>IF(VLOOKUP(A963,General!B:AT,11,FALSE)=E963,Z963-AB963,AB963-Z963)</f>
        <v>-10350</v>
      </c>
    </row>
    <row r="964" spans="1:46" x14ac:dyDescent="0.2">
      <c r="A964" s="1" t="s">
        <v>359</v>
      </c>
      <c r="B964" s="1">
        <v>16</v>
      </c>
      <c r="C964" s="1">
        <v>307277</v>
      </c>
      <c r="D964" s="1">
        <v>123.35693359375</v>
      </c>
      <c r="E964" s="1" t="s">
        <v>63</v>
      </c>
      <c r="F964" s="1" t="s">
        <v>315</v>
      </c>
      <c r="G964" s="1" t="s">
        <v>321</v>
      </c>
      <c r="H964" s="1" t="s">
        <v>317</v>
      </c>
      <c r="K964" s="1">
        <v>8</v>
      </c>
      <c r="L964" s="1">
        <v>2</v>
      </c>
      <c r="M964" s="1">
        <v>3</v>
      </c>
      <c r="N964" s="1">
        <v>0</v>
      </c>
      <c r="O964" s="1">
        <v>0</v>
      </c>
      <c r="P964" s="1">
        <v>0</v>
      </c>
      <c r="Q964" s="1">
        <v>3</v>
      </c>
      <c r="R964" s="1">
        <v>0</v>
      </c>
      <c r="S964" s="1">
        <v>148</v>
      </c>
      <c r="T964" s="1">
        <v>1299</v>
      </c>
      <c r="U964" s="1">
        <v>181</v>
      </c>
      <c r="V964" s="1">
        <v>0</v>
      </c>
      <c r="W964" s="1">
        <v>1</v>
      </c>
      <c r="X964" s="1">
        <v>1</v>
      </c>
      <c r="Y964" s="1">
        <v>4000</v>
      </c>
      <c r="Z964" s="1">
        <v>4350</v>
      </c>
      <c r="AA964" s="1">
        <v>4000</v>
      </c>
      <c r="AB964" s="1">
        <v>4400</v>
      </c>
      <c r="AC964" s="1">
        <v>4</v>
      </c>
      <c r="AD964" s="1">
        <v>2</v>
      </c>
      <c r="AE964" s="1">
        <v>1</v>
      </c>
      <c r="AF964" s="1">
        <v>0</v>
      </c>
      <c r="AG964" s="1">
        <v>0</v>
      </c>
      <c r="AH964" s="1">
        <v>0</v>
      </c>
      <c r="AI964" s="30" t="str">
        <f>VLOOKUP(A964,General!B:AT,19,FALSE)</f>
        <v>Ninjas in Pyjamas</v>
      </c>
      <c r="AJ964" s="1">
        <f>IF(VLOOKUP(A964,General!B:AT,11,FALSE)=E964,1,0)</f>
        <v>0</v>
      </c>
      <c r="AK964" s="1">
        <f t="shared" si="92"/>
        <v>0</v>
      </c>
      <c r="AL964" s="1">
        <f t="shared" si="93"/>
        <v>0</v>
      </c>
      <c r="AM964" s="1">
        <f t="shared" si="94"/>
        <v>0</v>
      </c>
      <c r="AN964" s="1">
        <f t="shared" si="95"/>
        <v>-50</v>
      </c>
      <c r="AO964" s="1">
        <f t="shared" si="90"/>
        <v>1</v>
      </c>
      <c r="AP964" s="1">
        <f t="shared" si="91"/>
        <v>1</v>
      </c>
      <c r="AQ964" s="1">
        <f>IF(IF(Y964&gt;AA964,VLOOKUP(A964,General!B:AT,11,FALSE),VLOOKUP(A964,General!B:AT,12,FALSE))=AI964,1,0)</f>
        <v>1</v>
      </c>
      <c r="AR964" s="1">
        <f>IF(VLOOKUP(A964,General!B:AT,11,FALSE)=E964,Y964-AA964,AA964-Y964)</f>
        <v>0</v>
      </c>
      <c r="AS964" s="1">
        <f>IF(IF(Z964&gt;AB964,VLOOKUP(A964,General!B:AT,11,FALSE),VLOOKUP(A964,General!B:AT,12,FALSE))=AI964,1,0)</f>
        <v>1</v>
      </c>
      <c r="AT964" s="1">
        <f>IF(VLOOKUP(A964,General!B:AT,11,FALSE)=E964,Z964-AB964,AB964-Z964)</f>
        <v>50</v>
      </c>
    </row>
    <row r="965" spans="1:46" ht="15" customHeight="1" x14ac:dyDescent="0.2">
      <c r="A965" s="1" t="s">
        <v>359</v>
      </c>
      <c r="B965" s="1">
        <v>17</v>
      </c>
      <c r="C965" s="1">
        <v>323071</v>
      </c>
      <c r="D965" s="1">
        <v>63.90380859375</v>
      </c>
      <c r="E965" s="1" t="s">
        <v>63</v>
      </c>
      <c r="F965" s="1" t="s">
        <v>315</v>
      </c>
      <c r="G965" s="1" t="s">
        <v>316</v>
      </c>
      <c r="H965" s="1" t="s">
        <v>320</v>
      </c>
      <c r="I965" s="1" t="s">
        <v>315</v>
      </c>
      <c r="J965" s="1" t="s">
        <v>63</v>
      </c>
      <c r="K965" s="1">
        <v>5</v>
      </c>
      <c r="L965" s="1">
        <v>1</v>
      </c>
      <c r="M965" s="1">
        <v>0</v>
      </c>
      <c r="N965" s="1">
        <v>0</v>
      </c>
      <c r="O965" s="1">
        <v>1</v>
      </c>
      <c r="P965" s="1">
        <v>0</v>
      </c>
      <c r="Q965" s="1">
        <v>0</v>
      </c>
      <c r="R965" s="1">
        <v>0</v>
      </c>
      <c r="S965" s="1">
        <v>92.9</v>
      </c>
      <c r="T965" s="1">
        <v>840</v>
      </c>
      <c r="U965" s="1">
        <v>89</v>
      </c>
      <c r="V965" s="1">
        <v>0</v>
      </c>
      <c r="W965" s="1">
        <v>0</v>
      </c>
      <c r="X965" s="1">
        <v>0</v>
      </c>
      <c r="Y965" s="1">
        <v>19900</v>
      </c>
      <c r="Z965" s="1">
        <v>1300</v>
      </c>
      <c r="AA965" s="1">
        <v>12650</v>
      </c>
      <c r="AB965" s="1">
        <v>21600</v>
      </c>
      <c r="AC965" s="1">
        <v>0</v>
      </c>
      <c r="AD965" s="1">
        <v>3</v>
      </c>
      <c r="AE965" s="1">
        <v>3</v>
      </c>
      <c r="AF965" s="1">
        <v>0</v>
      </c>
      <c r="AG965" s="1">
        <v>0</v>
      </c>
      <c r="AH965" s="1">
        <v>0</v>
      </c>
      <c r="AI965" s="30" t="str">
        <f>VLOOKUP(A965,General!B:AT,19,FALSE)</f>
        <v>Ninjas in Pyjamas</v>
      </c>
      <c r="AJ965" s="1">
        <f>IF(VLOOKUP(A965,General!B:AT,11,FALSE)=E965,1,0)</f>
        <v>0</v>
      </c>
      <c r="AK965" s="1">
        <f t="shared" si="92"/>
        <v>1</v>
      </c>
      <c r="AL965" s="1">
        <f t="shared" si="93"/>
        <v>0</v>
      </c>
      <c r="AM965" s="1">
        <f t="shared" si="94"/>
        <v>7250</v>
      </c>
      <c r="AN965" s="1">
        <f t="shared" si="95"/>
        <v>-20300</v>
      </c>
      <c r="AO965" s="1">
        <f t="shared" si="90"/>
        <v>1</v>
      </c>
      <c r="AP965" s="1">
        <f t="shared" si="91"/>
        <v>1</v>
      </c>
      <c r="AQ965" s="1">
        <f>IF(IF(Y965&gt;AA965,VLOOKUP(A965,General!B:AT,11,FALSE),VLOOKUP(A965,General!B:AT,12,FALSE))=AI965,1,0)</f>
        <v>0</v>
      </c>
      <c r="AR965" s="1">
        <f>IF(VLOOKUP(A965,General!B:AT,11,FALSE)=E965,Y965-AA965,AA965-Y965)</f>
        <v>-7250</v>
      </c>
      <c r="AS965" s="1">
        <f>IF(IF(Z965&gt;AB965,VLOOKUP(A965,General!B:AT,11,FALSE),VLOOKUP(A965,General!B:AT,12,FALSE))=AI965,1,0)</f>
        <v>1</v>
      </c>
      <c r="AT965" s="1">
        <f>IF(VLOOKUP(A965,General!B:AT,11,FALSE)=E965,Z965-AB965,AB965-Z965)</f>
        <v>20300</v>
      </c>
    </row>
    <row r="966" spans="1:46" ht="15" customHeight="1" x14ac:dyDescent="0.2">
      <c r="A966" s="1" t="s">
        <v>359</v>
      </c>
      <c r="B966" s="1">
        <v>18</v>
      </c>
      <c r="C966" s="1">
        <v>331260</v>
      </c>
      <c r="D966" s="1">
        <v>161.597412109375</v>
      </c>
      <c r="E966" s="1" t="s">
        <v>100</v>
      </c>
      <c r="F966" s="1" t="s">
        <v>319</v>
      </c>
      <c r="G966" s="1" t="s">
        <v>324</v>
      </c>
      <c r="H966" s="1" t="s">
        <v>322</v>
      </c>
      <c r="K966" s="1">
        <v>9</v>
      </c>
      <c r="L966" s="1">
        <v>3</v>
      </c>
      <c r="M966" s="1">
        <v>0</v>
      </c>
      <c r="N966" s="1">
        <v>2</v>
      </c>
      <c r="O966" s="1">
        <v>0</v>
      </c>
      <c r="P966" s="1">
        <v>0</v>
      </c>
      <c r="Q966" s="1">
        <v>3</v>
      </c>
      <c r="R966" s="1">
        <v>0</v>
      </c>
      <c r="S966" s="1">
        <v>129.80000000000001</v>
      </c>
      <c r="T966" s="1">
        <v>1142</v>
      </c>
      <c r="U966" s="1">
        <v>156</v>
      </c>
      <c r="V966" s="1">
        <v>0</v>
      </c>
      <c r="W966" s="1">
        <v>1</v>
      </c>
      <c r="X966" s="1">
        <v>0</v>
      </c>
      <c r="Y966" s="1">
        <v>18100</v>
      </c>
      <c r="Z966" s="1">
        <v>21300</v>
      </c>
      <c r="AA966" s="1">
        <v>21250</v>
      </c>
      <c r="AB966" s="1">
        <v>25900</v>
      </c>
      <c r="AC966" s="1">
        <v>13</v>
      </c>
      <c r="AD966" s="1">
        <v>8</v>
      </c>
      <c r="AE966" s="1">
        <v>5</v>
      </c>
      <c r="AF966" s="1">
        <v>1</v>
      </c>
      <c r="AG966" s="1">
        <v>0</v>
      </c>
      <c r="AH966" s="1">
        <v>1</v>
      </c>
      <c r="AI966" s="30" t="str">
        <f>VLOOKUP(A966,General!B:AT,19,FALSE)</f>
        <v>Ninjas in Pyjamas</v>
      </c>
      <c r="AJ966" s="1">
        <f>IF(VLOOKUP(A966,General!B:AT,11,FALSE)=E966,1,0)</f>
        <v>1</v>
      </c>
      <c r="AK966" s="1">
        <f t="shared" si="92"/>
        <v>0</v>
      </c>
      <c r="AL966" s="1">
        <f t="shared" si="93"/>
        <v>0</v>
      </c>
      <c r="AM966" s="1">
        <f t="shared" si="94"/>
        <v>-3150</v>
      </c>
      <c r="AN966" s="1">
        <f t="shared" si="95"/>
        <v>-4600</v>
      </c>
      <c r="AO966" s="1">
        <f t="shared" si="90"/>
        <v>0</v>
      </c>
      <c r="AP966" s="1">
        <f t="shared" si="91"/>
        <v>0</v>
      </c>
      <c r="AQ966" s="1">
        <f>IF(IF(Y966&gt;AA966,VLOOKUP(A966,General!B:AT,11,FALSE),VLOOKUP(A966,General!B:AT,12,FALSE))=AI966,1,0)</f>
        <v>1</v>
      </c>
      <c r="AR966" s="1">
        <f>IF(VLOOKUP(A966,General!B:AT,11,FALSE)=E966,Y966-AA966,AA966-Y966)</f>
        <v>-3150</v>
      </c>
      <c r="AS966" s="1">
        <f>IF(IF(Z966&gt;AB966,VLOOKUP(A966,General!B:AT,11,FALSE),VLOOKUP(A966,General!B:AT,12,FALSE))=AI966,1,0)</f>
        <v>1</v>
      </c>
      <c r="AT966" s="1">
        <f>IF(VLOOKUP(A966,General!B:AT,11,FALSE)=E966,Z966-AB966,AB966-Z966)</f>
        <v>-4600</v>
      </c>
    </row>
    <row r="967" spans="1:46" ht="15" customHeight="1" x14ac:dyDescent="0.2">
      <c r="A967" s="1" t="s">
        <v>359</v>
      </c>
      <c r="B967" s="1">
        <v>19</v>
      </c>
      <c r="C967" s="1">
        <v>351940</v>
      </c>
      <c r="D967" s="1">
        <v>105.883056640625</v>
      </c>
      <c r="E967" s="1" t="s">
        <v>100</v>
      </c>
      <c r="F967" s="1" t="s">
        <v>319</v>
      </c>
      <c r="G967" s="1" t="s">
        <v>324</v>
      </c>
      <c r="H967" s="1" t="s">
        <v>322</v>
      </c>
      <c r="K967" s="1">
        <v>7</v>
      </c>
      <c r="L967" s="1">
        <v>2</v>
      </c>
      <c r="M967" s="1">
        <v>1</v>
      </c>
      <c r="N967" s="1">
        <v>1</v>
      </c>
      <c r="O967" s="1">
        <v>0</v>
      </c>
      <c r="P967" s="1">
        <v>0</v>
      </c>
      <c r="Q967" s="1">
        <v>2</v>
      </c>
      <c r="R967" s="1">
        <v>0</v>
      </c>
      <c r="S967" s="1">
        <v>100.9</v>
      </c>
      <c r="T967" s="1">
        <v>881</v>
      </c>
      <c r="U967" s="1">
        <v>128</v>
      </c>
      <c r="V967" s="1">
        <v>0</v>
      </c>
      <c r="W967" s="1">
        <v>1</v>
      </c>
      <c r="X967" s="1">
        <v>0</v>
      </c>
      <c r="Y967" s="1">
        <v>20600</v>
      </c>
      <c r="Z967" s="1">
        <v>21950</v>
      </c>
      <c r="AA967" s="1">
        <v>19000</v>
      </c>
      <c r="AB967" s="1">
        <v>21400</v>
      </c>
      <c r="AC967" s="1">
        <v>2</v>
      </c>
      <c r="AD967" s="1">
        <v>4</v>
      </c>
      <c r="AE967" s="1">
        <v>1</v>
      </c>
      <c r="AF967" s="1">
        <v>1</v>
      </c>
      <c r="AG967" s="1">
        <v>0</v>
      </c>
      <c r="AH967" s="1">
        <v>0</v>
      </c>
      <c r="AI967" s="30" t="str">
        <f>VLOOKUP(A967,General!B:AT,19,FALSE)</f>
        <v>Ninjas in Pyjamas</v>
      </c>
      <c r="AJ967" s="1">
        <f>IF(VLOOKUP(A967,General!B:AT,11,FALSE)=E967,1,0)</f>
        <v>1</v>
      </c>
      <c r="AK967" s="1">
        <f t="shared" si="92"/>
        <v>1</v>
      </c>
      <c r="AL967" s="1">
        <f t="shared" si="93"/>
        <v>1</v>
      </c>
      <c r="AM967" s="1">
        <f t="shared" si="94"/>
        <v>1600</v>
      </c>
      <c r="AN967" s="1">
        <f t="shared" si="95"/>
        <v>550</v>
      </c>
      <c r="AO967" s="1">
        <f t="shared" si="90"/>
        <v>0</v>
      </c>
      <c r="AP967" s="1">
        <f t="shared" si="91"/>
        <v>0</v>
      </c>
      <c r="AQ967" s="1">
        <f>IF(IF(Y967&gt;AA967,VLOOKUP(A967,General!B:AT,11,FALSE),VLOOKUP(A967,General!B:AT,12,FALSE))=AI967,1,0)</f>
        <v>0</v>
      </c>
      <c r="AR967" s="1">
        <f>IF(VLOOKUP(A967,General!B:AT,11,FALSE)=E967,Y967-AA967,AA967-Y967)</f>
        <v>1600</v>
      </c>
      <c r="AS967" s="1">
        <f>IF(IF(Z967&gt;AB967,VLOOKUP(A967,General!B:AT,11,FALSE),VLOOKUP(A967,General!B:AT,12,FALSE))=AI967,1,0)</f>
        <v>0</v>
      </c>
      <c r="AT967" s="1">
        <f>IF(VLOOKUP(A967,General!B:AT,11,FALSE)=E967,Z967-AB967,AB967-Z967)</f>
        <v>550</v>
      </c>
    </row>
    <row r="968" spans="1:46" ht="15" customHeight="1" x14ac:dyDescent="0.2">
      <c r="A968" s="1" t="s">
        <v>359</v>
      </c>
      <c r="B968" s="1">
        <v>20</v>
      </c>
      <c r="C968" s="1">
        <v>365501</v>
      </c>
      <c r="D968" s="1">
        <v>93.79052734375</v>
      </c>
      <c r="E968" s="1" t="s">
        <v>100</v>
      </c>
      <c r="F968" s="1" t="s">
        <v>319</v>
      </c>
      <c r="G968" s="1" t="s">
        <v>324</v>
      </c>
      <c r="H968" s="1" t="s">
        <v>320</v>
      </c>
      <c r="I968" s="1" t="s">
        <v>319</v>
      </c>
      <c r="J968" s="1" t="s">
        <v>100</v>
      </c>
      <c r="K968" s="1">
        <v>6</v>
      </c>
      <c r="L968" s="1">
        <v>3</v>
      </c>
      <c r="M968" s="1">
        <v>0</v>
      </c>
      <c r="N968" s="1">
        <v>1</v>
      </c>
      <c r="O968" s="1">
        <v>0</v>
      </c>
      <c r="P968" s="1">
        <v>0</v>
      </c>
      <c r="Q968" s="1">
        <v>1</v>
      </c>
      <c r="R968" s="1">
        <v>0</v>
      </c>
      <c r="S968" s="1">
        <v>95.2</v>
      </c>
      <c r="T968" s="1">
        <v>891</v>
      </c>
      <c r="U968" s="1">
        <v>61</v>
      </c>
      <c r="V968" s="1">
        <v>0</v>
      </c>
      <c r="W968" s="1">
        <v>1</v>
      </c>
      <c r="X968" s="1">
        <v>0</v>
      </c>
      <c r="Y968" s="1">
        <v>10300</v>
      </c>
      <c r="Z968" s="1">
        <v>22850</v>
      </c>
      <c r="AA968" s="1">
        <v>19800</v>
      </c>
      <c r="AB968" s="1">
        <v>1100</v>
      </c>
      <c r="AC968" s="1">
        <v>4</v>
      </c>
      <c r="AD968" s="1">
        <v>1</v>
      </c>
      <c r="AE968" s="1">
        <v>2</v>
      </c>
      <c r="AF968" s="1">
        <v>0</v>
      </c>
      <c r="AG968" s="1">
        <v>2</v>
      </c>
      <c r="AH968" s="1">
        <v>0</v>
      </c>
      <c r="AI968" s="30" t="str">
        <f>VLOOKUP(A968,General!B:AT,19,FALSE)</f>
        <v>Ninjas in Pyjamas</v>
      </c>
      <c r="AJ968" s="1">
        <f>IF(VLOOKUP(A968,General!B:AT,11,FALSE)=E968,1,0)</f>
        <v>1</v>
      </c>
      <c r="AK968" s="1">
        <f t="shared" si="92"/>
        <v>0</v>
      </c>
      <c r="AL968" s="1">
        <f t="shared" si="93"/>
        <v>1</v>
      </c>
      <c r="AM968" s="1">
        <f t="shared" si="94"/>
        <v>-9500</v>
      </c>
      <c r="AN968" s="1">
        <f t="shared" si="95"/>
        <v>21750</v>
      </c>
      <c r="AO968" s="1">
        <f t="shared" si="90"/>
        <v>0</v>
      </c>
      <c r="AP968" s="1">
        <f t="shared" si="91"/>
        <v>0</v>
      </c>
      <c r="AQ968" s="1">
        <f>IF(IF(Y968&gt;AA968,VLOOKUP(A968,General!B:AT,11,FALSE),VLOOKUP(A968,General!B:AT,12,FALSE))=AI968,1,0)</f>
        <v>1</v>
      </c>
      <c r="AR968" s="1">
        <f>IF(VLOOKUP(A968,General!B:AT,11,FALSE)=E968,Y968-AA968,AA968-Y968)</f>
        <v>-9500</v>
      </c>
      <c r="AS968" s="1">
        <f>IF(IF(Z968&gt;AB968,VLOOKUP(A968,General!B:AT,11,FALSE),VLOOKUP(A968,General!B:AT,12,FALSE))=AI968,1,0)</f>
        <v>0</v>
      </c>
      <c r="AT968" s="1">
        <f>IF(VLOOKUP(A968,General!B:AT,11,FALSE)=E968,Z968-AB968,AB968-Z968)</f>
        <v>21750</v>
      </c>
    </row>
    <row r="969" spans="1:46" ht="15" customHeight="1" x14ac:dyDescent="0.2">
      <c r="A969" s="1" t="s">
        <v>359</v>
      </c>
      <c r="B969" s="1">
        <v>21</v>
      </c>
      <c r="C969" s="1">
        <v>377513</v>
      </c>
      <c r="D969" s="1">
        <v>88.964599609375</v>
      </c>
      <c r="E969" s="1" t="s">
        <v>63</v>
      </c>
      <c r="F969" s="1" t="s">
        <v>315</v>
      </c>
      <c r="G969" s="1" t="s">
        <v>316</v>
      </c>
      <c r="H969" s="1" t="s">
        <v>322</v>
      </c>
      <c r="K969" s="1">
        <v>8</v>
      </c>
      <c r="L969" s="1">
        <v>3</v>
      </c>
      <c r="M969" s="1">
        <v>1</v>
      </c>
      <c r="N969" s="1">
        <v>1</v>
      </c>
      <c r="O969" s="1">
        <v>0</v>
      </c>
      <c r="P969" s="1">
        <v>0</v>
      </c>
      <c r="Q969" s="1">
        <v>2</v>
      </c>
      <c r="R969" s="1">
        <v>0</v>
      </c>
      <c r="S969" s="1">
        <v>112.3</v>
      </c>
      <c r="T969" s="1">
        <v>999</v>
      </c>
      <c r="U969" s="1">
        <v>124</v>
      </c>
      <c r="V969" s="1">
        <v>0</v>
      </c>
      <c r="W969" s="1">
        <v>0</v>
      </c>
      <c r="X969" s="1">
        <v>0</v>
      </c>
      <c r="Y969" s="1">
        <v>22300</v>
      </c>
      <c r="Z969" s="1">
        <v>27350</v>
      </c>
      <c r="AA969" s="1">
        <v>28300</v>
      </c>
      <c r="AB969" s="1">
        <v>21750</v>
      </c>
      <c r="AC969" s="1">
        <v>7</v>
      </c>
      <c r="AD969" s="1">
        <v>8</v>
      </c>
      <c r="AE969" s="1">
        <v>3</v>
      </c>
      <c r="AF969" s="1">
        <v>0</v>
      </c>
      <c r="AG969" s="1">
        <v>4</v>
      </c>
      <c r="AH969" s="1">
        <v>1</v>
      </c>
      <c r="AI969" s="30" t="str">
        <f>VLOOKUP(A969,General!B:AT,19,FALSE)</f>
        <v>Ninjas in Pyjamas</v>
      </c>
      <c r="AJ969" s="1">
        <f>IF(VLOOKUP(A969,General!B:AT,11,FALSE)=E969,1,0)</f>
        <v>0</v>
      </c>
      <c r="AK969" s="1">
        <f t="shared" si="92"/>
        <v>0</v>
      </c>
      <c r="AL969" s="1">
        <f t="shared" si="93"/>
        <v>1</v>
      </c>
      <c r="AM969" s="1">
        <f t="shared" si="94"/>
        <v>-6000</v>
      </c>
      <c r="AN969" s="1">
        <f t="shared" si="95"/>
        <v>5600</v>
      </c>
      <c r="AO969" s="1">
        <f t="shared" si="90"/>
        <v>1</v>
      </c>
      <c r="AP969" s="1">
        <f t="shared" si="91"/>
        <v>1</v>
      </c>
      <c r="AQ969" s="1">
        <f>IF(IF(Y969&gt;AA969,VLOOKUP(A969,General!B:AT,11,FALSE),VLOOKUP(A969,General!B:AT,12,FALSE))=AI969,1,0)</f>
        <v>1</v>
      </c>
      <c r="AR969" s="1">
        <f>IF(VLOOKUP(A969,General!B:AT,11,FALSE)=E969,Y969-AA969,AA969-Y969)</f>
        <v>6000</v>
      </c>
      <c r="AS969" s="1">
        <f>IF(IF(Z969&gt;AB969,VLOOKUP(A969,General!B:AT,11,FALSE),VLOOKUP(A969,General!B:AT,12,FALSE))=AI969,1,0)</f>
        <v>0</v>
      </c>
      <c r="AT969" s="1">
        <f>IF(VLOOKUP(A969,General!B:AT,11,FALSE)=E969,Z969-AB969,AB969-Z969)</f>
        <v>-5600</v>
      </c>
    </row>
    <row r="970" spans="1:46" ht="15" customHeight="1" x14ac:dyDescent="0.2">
      <c r="A970" s="1" t="s">
        <v>359</v>
      </c>
      <c r="B970" s="1">
        <v>22</v>
      </c>
      <c r="C970" s="1">
        <v>388907</v>
      </c>
      <c r="D970" s="1">
        <v>143.17724609375</v>
      </c>
      <c r="E970" s="1" t="s">
        <v>100</v>
      </c>
      <c r="F970" s="1" t="s">
        <v>319</v>
      </c>
      <c r="G970" s="1" t="s">
        <v>324</v>
      </c>
      <c r="H970" s="1" t="s">
        <v>322</v>
      </c>
      <c r="K970" s="1">
        <v>8</v>
      </c>
      <c r="L970" s="1">
        <v>4</v>
      </c>
      <c r="M970" s="1">
        <v>2</v>
      </c>
      <c r="N970" s="1">
        <v>0</v>
      </c>
      <c r="O970" s="1">
        <v>0</v>
      </c>
      <c r="P970" s="1">
        <v>0</v>
      </c>
      <c r="Q970" s="1">
        <v>2</v>
      </c>
      <c r="R970" s="1">
        <v>0</v>
      </c>
      <c r="S970" s="1">
        <v>146</v>
      </c>
      <c r="T970" s="1">
        <v>1277</v>
      </c>
      <c r="U970" s="1">
        <v>183</v>
      </c>
      <c r="V970" s="1">
        <v>0</v>
      </c>
      <c r="W970" s="1">
        <v>1</v>
      </c>
      <c r="X970" s="1">
        <v>0</v>
      </c>
      <c r="Y970" s="1">
        <v>19100</v>
      </c>
      <c r="Z970" s="1">
        <v>24700</v>
      </c>
      <c r="AA970" s="1">
        <v>26450</v>
      </c>
      <c r="AB970" s="1">
        <v>26350</v>
      </c>
      <c r="AC970" s="1">
        <v>11</v>
      </c>
      <c r="AD970" s="1">
        <v>9</v>
      </c>
      <c r="AE970" s="1">
        <v>6</v>
      </c>
      <c r="AF970" s="1">
        <v>0</v>
      </c>
      <c r="AG970" s="1">
        <v>1</v>
      </c>
      <c r="AH970" s="1">
        <v>3</v>
      </c>
      <c r="AI970" s="30" t="str">
        <f>VLOOKUP(A970,General!B:AT,19,FALSE)</f>
        <v>Ninjas in Pyjamas</v>
      </c>
      <c r="AJ970" s="1">
        <f>IF(VLOOKUP(A970,General!B:AT,11,FALSE)=E970,1,0)</f>
        <v>1</v>
      </c>
      <c r="AK970" s="1">
        <f t="shared" si="92"/>
        <v>0</v>
      </c>
      <c r="AL970" s="1">
        <f t="shared" si="93"/>
        <v>0</v>
      </c>
      <c r="AM970" s="1">
        <f t="shared" si="94"/>
        <v>-7350</v>
      </c>
      <c r="AN970" s="1">
        <f t="shared" si="95"/>
        <v>-1650</v>
      </c>
      <c r="AO970" s="1">
        <f t="shared" si="90"/>
        <v>0</v>
      </c>
      <c r="AP970" s="1">
        <f t="shared" si="91"/>
        <v>0</v>
      </c>
      <c r="AQ970" s="1">
        <f>IF(IF(Y970&gt;AA970,VLOOKUP(A970,General!B:AT,11,FALSE),VLOOKUP(A970,General!B:AT,12,FALSE))=AI970,1,0)</f>
        <v>1</v>
      </c>
      <c r="AR970" s="1">
        <f>IF(VLOOKUP(A970,General!B:AT,11,FALSE)=E970,Y970-AA970,AA970-Y970)</f>
        <v>-7350</v>
      </c>
      <c r="AS970" s="1">
        <f>IF(IF(Z970&gt;AB970,VLOOKUP(A970,General!B:AT,11,FALSE),VLOOKUP(A970,General!B:AT,12,FALSE))=AI970,1,0)</f>
        <v>1</v>
      </c>
      <c r="AT970" s="1">
        <f>IF(VLOOKUP(A970,General!B:AT,11,FALSE)=E970,Z970-AB970,AB970-Z970)</f>
        <v>-1650</v>
      </c>
    </row>
    <row r="971" spans="1:46" ht="15" customHeight="1" x14ac:dyDescent="0.2">
      <c r="A971" s="1" t="s">
        <v>359</v>
      </c>
      <c r="B971" s="1">
        <v>23</v>
      </c>
      <c r="C971" s="1">
        <v>407235</v>
      </c>
      <c r="D971" s="1">
        <v>157.26416015625</v>
      </c>
      <c r="E971" s="1" t="s">
        <v>100</v>
      </c>
      <c r="F971" s="1" t="s">
        <v>319</v>
      </c>
      <c r="G971" s="1" t="s">
        <v>324</v>
      </c>
      <c r="H971" s="1" t="s">
        <v>320</v>
      </c>
      <c r="I971" s="1" t="s">
        <v>319</v>
      </c>
      <c r="J971" s="1" t="s">
        <v>100</v>
      </c>
      <c r="K971" s="1">
        <v>6</v>
      </c>
      <c r="L971" s="1">
        <v>4</v>
      </c>
      <c r="M971" s="1">
        <v>1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102</v>
      </c>
      <c r="T971" s="1">
        <v>932</v>
      </c>
      <c r="U971" s="1">
        <v>41</v>
      </c>
      <c r="V971" s="1">
        <v>1</v>
      </c>
      <c r="W971" s="1">
        <v>1</v>
      </c>
      <c r="X971" s="1">
        <v>0</v>
      </c>
      <c r="Y971" s="1">
        <v>10400</v>
      </c>
      <c r="Z971" s="1">
        <v>22650</v>
      </c>
      <c r="AA971" s="1">
        <v>20800</v>
      </c>
      <c r="AB971" s="1">
        <v>2550</v>
      </c>
      <c r="AC971" s="1">
        <v>4</v>
      </c>
      <c r="AD971" s="1">
        <v>3</v>
      </c>
      <c r="AE971" s="1">
        <v>2</v>
      </c>
      <c r="AF971" s="1">
        <v>0</v>
      </c>
      <c r="AG971" s="1">
        <v>1</v>
      </c>
      <c r="AH971" s="1">
        <v>0</v>
      </c>
      <c r="AI971" s="30" t="str">
        <f>VLOOKUP(A971,General!B:AT,19,FALSE)</f>
        <v>Ninjas in Pyjamas</v>
      </c>
      <c r="AJ971" s="1">
        <f>IF(VLOOKUP(A971,General!B:AT,11,FALSE)=E971,1,0)</f>
        <v>1</v>
      </c>
      <c r="AK971" s="1">
        <f t="shared" si="92"/>
        <v>0</v>
      </c>
      <c r="AL971" s="1">
        <f t="shared" si="93"/>
        <v>1</v>
      </c>
      <c r="AM971" s="1">
        <f t="shared" si="94"/>
        <v>-10400</v>
      </c>
      <c r="AN971" s="1">
        <f t="shared" si="95"/>
        <v>20100</v>
      </c>
      <c r="AO971" s="1">
        <f t="shared" si="90"/>
        <v>0</v>
      </c>
      <c r="AP971" s="1">
        <f t="shared" si="91"/>
        <v>0</v>
      </c>
      <c r="AQ971" s="1">
        <f>IF(IF(Y971&gt;AA971,VLOOKUP(A971,General!B:AT,11,FALSE),VLOOKUP(A971,General!B:AT,12,FALSE))=AI971,1,0)</f>
        <v>1</v>
      </c>
      <c r="AR971" s="1">
        <f>IF(VLOOKUP(A971,General!B:AT,11,FALSE)=E971,Y971-AA971,AA971-Y971)</f>
        <v>-10400</v>
      </c>
      <c r="AS971" s="1">
        <f>IF(IF(Z971&gt;AB971,VLOOKUP(A971,General!B:AT,11,FALSE),VLOOKUP(A971,General!B:AT,12,FALSE))=AI971,1,0)</f>
        <v>0</v>
      </c>
      <c r="AT971" s="1">
        <f>IF(VLOOKUP(A971,General!B:AT,11,FALSE)=E971,Z971-AB971,AB971-Z971)</f>
        <v>20100</v>
      </c>
    </row>
    <row r="972" spans="1:46" ht="15" customHeight="1" x14ac:dyDescent="0.2">
      <c r="A972" s="1" t="s">
        <v>359</v>
      </c>
      <c r="B972" s="1">
        <v>24</v>
      </c>
      <c r="C972" s="1">
        <v>427364</v>
      </c>
      <c r="D972" s="1">
        <v>73.3837890625</v>
      </c>
      <c r="E972" s="1" t="s">
        <v>100</v>
      </c>
      <c r="F972" s="1" t="s">
        <v>319</v>
      </c>
      <c r="G972" s="1" t="s">
        <v>324</v>
      </c>
      <c r="H972" s="1" t="s">
        <v>320</v>
      </c>
      <c r="I972" s="1" t="s">
        <v>319</v>
      </c>
      <c r="J972" s="1" t="s">
        <v>100</v>
      </c>
      <c r="K972" s="1">
        <v>6</v>
      </c>
      <c r="L972" s="1">
        <v>4</v>
      </c>
      <c r="M972" s="1">
        <v>1</v>
      </c>
      <c r="N972" s="1">
        <v>0</v>
      </c>
      <c r="O972" s="1">
        <v>0</v>
      </c>
      <c r="P972" s="1">
        <v>0</v>
      </c>
      <c r="Q972" s="1">
        <v>1</v>
      </c>
      <c r="R972" s="1">
        <v>0</v>
      </c>
      <c r="S972" s="1">
        <v>106.4</v>
      </c>
      <c r="T972" s="1">
        <v>1033</v>
      </c>
      <c r="U972" s="1">
        <v>31</v>
      </c>
      <c r="V972" s="1">
        <v>0</v>
      </c>
      <c r="W972" s="1">
        <v>1</v>
      </c>
      <c r="X972" s="1">
        <v>0</v>
      </c>
      <c r="Y972" s="1">
        <v>17250</v>
      </c>
      <c r="Z972" s="1">
        <v>26950</v>
      </c>
      <c r="AA972" s="1">
        <v>25100</v>
      </c>
      <c r="AB972" s="1">
        <v>2900</v>
      </c>
      <c r="AC972" s="1">
        <v>4</v>
      </c>
      <c r="AD972" s="1">
        <v>7</v>
      </c>
      <c r="AE972" s="1">
        <v>2</v>
      </c>
      <c r="AF972" s="1">
        <v>0</v>
      </c>
      <c r="AG972" s="1">
        <v>3</v>
      </c>
      <c r="AH972" s="1">
        <v>0</v>
      </c>
      <c r="AI972" s="30" t="str">
        <f>VLOOKUP(A972,General!B:AT,19,FALSE)</f>
        <v>Ninjas in Pyjamas</v>
      </c>
      <c r="AJ972" s="1">
        <f>IF(VLOOKUP(A972,General!B:AT,11,FALSE)=E972,1,0)</f>
        <v>1</v>
      </c>
      <c r="AK972" s="1">
        <f t="shared" si="92"/>
        <v>0</v>
      </c>
      <c r="AL972" s="1">
        <f t="shared" si="93"/>
        <v>1</v>
      </c>
      <c r="AM972" s="1">
        <f t="shared" si="94"/>
        <v>-7850</v>
      </c>
      <c r="AN972" s="1">
        <f t="shared" si="95"/>
        <v>24050</v>
      </c>
      <c r="AO972" s="1">
        <f t="shared" si="90"/>
        <v>0</v>
      </c>
      <c r="AP972" s="1">
        <f t="shared" si="91"/>
        <v>0</v>
      </c>
      <c r="AQ972" s="1">
        <f>IF(IF(Y972&gt;AA972,VLOOKUP(A972,General!B:AT,11,FALSE),VLOOKUP(A972,General!B:AT,12,FALSE))=AI972,1,0)</f>
        <v>1</v>
      </c>
      <c r="AR972" s="1">
        <f>IF(VLOOKUP(A972,General!B:AT,11,FALSE)=E972,Y972-AA972,AA972-Y972)</f>
        <v>-7850</v>
      </c>
      <c r="AS972" s="1">
        <f>IF(IF(Z972&gt;AB972,VLOOKUP(A972,General!B:AT,11,FALSE),VLOOKUP(A972,General!B:AT,12,FALSE))=AI972,1,0)</f>
        <v>0</v>
      </c>
      <c r="AT972" s="1">
        <f>IF(VLOOKUP(A972,General!B:AT,11,FALSE)=E972,Z972-AB972,AB972-Z972)</f>
        <v>24050</v>
      </c>
    </row>
    <row r="973" spans="1:46" ht="15" customHeight="1" x14ac:dyDescent="0.2">
      <c r="A973" s="1" t="s">
        <v>359</v>
      </c>
      <c r="B973" s="1">
        <v>25</v>
      </c>
      <c r="C973" s="1">
        <v>436768</v>
      </c>
      <c r="D973" s="1">
        <v>168.48828125</v>
      </c>
      <c r="E973" s="1" t="s">
        <v>63</v>
      </c>
      <c r="F973" s="1" t="s">
        <v>315</v>
      </c>
      <c r="G973" s="1" t="s">
        <v>321</v>
      </c>
      <c r="H973" s="1" t="s">
        <v>322</v>
      </c>
      <c r="K973" s="1">
        <v>9</v>
      </c>
      <c r="L973" s="1">
        <v>5</v>
      </c>
      <c r="M973" s="1">
        <v>2</v>
      </c>
      <c r="N973" s="1">
        <v>0</v>
      </c>
      <c r="O973" s="1">
        <v>0</v>
      </c>
      <c r="P973" s="1">
        <v>0</v>
      </c>
      <c r="Q973" s="1">
        <v>3</v>
      </c>
      <c r="R973" s="1">
        <v>0</v>
      </c>
      <c r="S973" s="1">
        <v>153.9</v>
      </c>
      <c r="T973" s="1">
        <v>1338</v>
      </c>
      <c r="U973" s="1">
        <v>201</v>
      </c>
      <c r="V973" s="1">
        <v>0</v>
      </c>
      <c r="W973" s="1">
        <v>1</v>
      </c>
      <c r="X973" s="1">
        <v>1</v>
      </c>
      <c r="Y973" s="1">
        <v>26650</v>
      </c>
      <c r="Z973" s="1">
        <v>27850</v>
      </c>
      <c r="AA973" s="1">
        <v>33200</v>
      </c>
      <c r="AB973" s="1">
        <v>27050</v>
      </c>
      <c r="AC973" s="1">
        <v>8</v>
      </c>
      <c r="AD973" s="1">
        <v>8</v>
      </c>
      <c r="AE973" s="1">
        <v>3</v>
      </c>
      <c r="AF973" s="1">
        <v>0</v>
      </c>
      <c r="AG973" s="1">
        <v>4</v>
      </c>
      <c r="AH973" s="1">
        <v>1</v>
      </c>
      <c r="AI973" s="30" t="str">
        <f>VLOOKUP(A973,General!B:AT,19,FALSE)</f>
        <v>Ninjas in Pyjamas</v>
      </c>
      <c r="AJ973" s="1">
        <f>IF(VLOOKUP(A973,General!B:AT,11,FALSE)=E973,1,0)</f>
        <v>0</v>
      </c>
      <c r="AK973" s="1">
        <f t="shared" si="92"/>
        <v>0</v>
      </c>
      <c r="AL973" s="1">
        <f t="shared" si="93"/>
        <v>1</v>
      </c>
      <c r="AM973" s="1">
        <f t="shared" si="94"/>
        <v>-6550</v>
      </c>
      <c r="AN973" s="1">
        <f t="shared" si="95"/>
        <v>800</v>
      </c>
      <c r="AO973" s="1">
        <f t="shared" si="90"/>
        <v>1</v>
      </c>
      <c r="AP973" s="1">
        <f t="shared" si="91"/>
        <v>1</v>
      </c>
      <c r="AQ973" s="1">
        <f>IF(IF(Y973&gt;AA973,VLOOKUP(A973,General!B:AT,11,FALSE),VLOOKUP(A973,General!B:AT,12,FALSE))=AI973,1,0)</f>
        <v>1</v>
      </c>
      <c r="AR973" s="1">
        <f>IF(VLOOKUP(A973,General!B:AT,11,FALSE)=E973,Y973-AA973,AA973-Y973)</f>
        <v>6550</v>
      </c>
      <c r="AS973" s="1">
        <f>IF(IF(Z973&gt;AB973,VLOOKUP(A973,General!B:AT,11,FALSE),VLOOKUP(A973,General!B:AT,12,FALSE))=AI973,1,0)</f>
        <v>0</v>
      </c>
      <c r="AT973" s="1">
        <f>IF(VLOOKUP(A973,General!B:AT,11,FALSE)=E973,Z973-AB973,AB973-Z973)</f>
        <v>-800</v>
      </c>
    </row>
    <row r="974" spans="1:46" ht="15" customHeight="1" x14ac:dyDescent="0.2">
      <c r="A974" s="1" t="s">
        <v>359</v>
      </c>
      <c r="B974" s="1">
        <v>26</v>
      </c>
      <c r="C974" s="1">
        <v>458332</v>
      </c>
      <c r="D974" s="1">
        <v>126.3056640625</v>
      </c>
      <c r="E974" s="1" t="s">
        <v>63</v>
      </c>
      <c r="F974" s="1" t="s">
        <v>315</v>
      </c>
      <c r="G974" s="1" t="s">
        <v>316</v>
      </c>
      <c r="H974" s="1" t="s">
        <v>322</v>
      </c>
      <c r="K974" s="1">
        <v>7</v>
      </c>
      <c r="L974" s="1">
        <v>3</v>
      </c>
      <c r="M974" s="1">
        <v>2</v>
      </c>
      <c r="N974" s="1">
        <v>0</v>
      </c>
      <c r="O974" s="1">
        <v>0</v>
      </c>
      <c r="P974" s="1">
        <v>0</v>
      </c>
      <c r="Q974" s="1">
        <v>1</v>
      </c>
      <c r="R974" s="1">
        <v>0</v>
      </c>
      <c r="S974" s="1">
        <v>118.4</v>
      </c>
      <c r="T974" s="1">
        <v>1036</v>
      </c>
      <c r="U974" s="1">
        <v>148</v>
      </c>
      <c r="V974" s="1">
        <v>0</v>
      </c>
      <c r="W974" s="1">
        <v>0</v>
      </c>
      <c r="X974" s="1">
        <v>0</v>
      </c>
      <c r="Y974" s="1">
        <v>19900</v>
      </c>
      <c r="Z974" s="1">
        <v>27250</v>
      </c>
      <c r="AA974" s="1">
        <v>37600</v>
      </c>
      <c r="AB974" s="1">
        <v>25900</v>
      </c>
      <c r="AC974" s="1">
        <v>7</v>
      </c>
      <c r="AD974" s="1">
        <v>6</v>
      </c>
      <c r="AE974" s="1">
        <v>4</v>
      </c>
      <c r="AF974" s="1">
        <v>0</v>
      </c>
      <c r="AG974" s="1">
        <v>3</v>
      </c>
      <c r="AH974" s="1">
        <v>1</v>
      </c>
      <c r="AI974" s="30" t="str">
        <f>VLOOKUP(A974,General!B:AT,19,FALSE)</f>
        <v>Ninjas in Pyjamas</v>
      </c>
      <c r="AJ974" s="1">
        <f>IF(VLOOKUP(A974,General!B:AT,11,FALSE)=E974,1,0)</f>
        <v>0</v>
      </c>
      <c r="AK974" s="1">
        <f t="shared" si="92"/>
        <v>0</v>
      </c>
      <c r="AL974" s="1">
        <f t="shared" si="93"/>
        <v>1</v>
      </c>
      <c r="AM974" s="1">
        <f t="shared" si="94"/>
        <v>-17700</v>
      </c>
      <c r="AN974" s="1">
        <f t="shared" si="95"/>
        <v>1350</v>
      </c>
      <c r="AO974" s="1">
        <f t="shared" si="90"/>
        <v>1</v>
      </c>
      <c r="AP974" s="1">
        <f t="shared" si="91"/>
        <v>1</v>
      </c>
      <c r="AQ974" s="1">
        <f>IF(IF(Y974&gt;AA974,VLOOKUP(A974,General!B:AT,11,FALSE),VLOOKUP(A974,General!B:AT,12,FALSE))=AI974,1,0)</f>
        <v>1</v>
      </c>
      <c r="AR974" s="1">
        <f>IF(VLOOKUP(A974,General!B:AT,11,FALSE)=E974,Y974-AA974,AA974-Y974)</f>
        <v>17700</v>
      </c>
      <c r="AS974" s="1">
        <f>IF(IF(Z974&gt;AB974,VLOOKUP(A974,General!B:AT,11,FALSE),VLOOKUP(A974,General!B:AT,12,FALSE))=AI974,1,0)</f>
        <v>0</v>
      </c>
      <c r="AT974" s="1">
        <f>IF(VLOOKUP(A974,General!B:AT,11,FALSE)=E974,Z974-AB974,AB974-Z974)</f>
        <v>-1350</v>
      </c>
    </row>
    <row r="975" spans="1:46" ht="15" customHeight="1" x14ac:dyDescent="0.2">
      <c r="A975" s="1" t="s">
        <v>359</v>
      </c>
      <c r="B975" s="1">
        <v>27</v>
      </c>
      <c r="C975" s="1">
        <v>474503</v>
      </c>
      <c r="D975" s="1">
        <v>117.388916015625</v>
      </c>
      <c r="E975" s="1" t="s">
        <v>63</v>
      </c>
      <c r="F975" s="1" t="s">
        <v>315</v>
      </c>
      <c r="G975" s="1" t="s">
        <v>316</v>
      </c>
      <c r="H975" s="1" t="s">
        <v>322</v>
      </c>
      <c r="K975" s="1">
        <v>8</v>
      </c>
      <c r="L975" s="1">
        <v>2</v>
      </c>
      <c r="M975" s="1">
        <v>3</v>
      </c>
      <c r="N975" s="1">
        <v>0</v>
      </c>
      <c r="O975" s="1">
        <v>0</v>
      </c>
      <c r="P975" s="1">
        <v>0</v>
      </c>
      <c r="Q975" s="1">
        <v>2</v>
      </c>
      <c r="R975" s="1">
        <v>0</v>
      </c>
      <c r="S975" s="1">
        <v>117.4</v>
      </c>
      <c r="T975" s="1">
        <v>1053</v>
      </c>
      <c r="U975" s="1">
        <v>107</v>
      </c>
      <c r="V975" s="1">
        <v>0</v>
      </c>
      <c r="W975" s="1">
        <v>0</v>
      </c>
      <c r="X975" s="1">
        <v>0</v>
      </c>
      <c r="Y975" s="1">
        <v>18750</v>
      </c>
      <c r="Z975" s="1">
        <v>21350</v>
      </c>
      <c r="AA975" s="1">
        <v>20850</v>
      </c>
      <c r="AB975" s="1">
        <v>29550</v>
      </c>
      <c r="AC975" s="1">
        <v>7</v>
      </c>
      <c r="AD975" s="1">
        <v>9</v>
      </c>
      <c r="AE975" s="1">
        <v>3</v>
      </c>
      <c r="AF975" s="1">
        <v>0</v>
      </c>
      <c r="AG975" s="1">
        <v>1</v>
      </c>
      <c r="AH975" s="1">
        <v>1</v>
      </c>
      <c r="AI975" s="30" t="str">
        <f>VLOOKUP(A975,General!B:AT,19,FALSE)</f>
        <v>Ninjas in Pyjamas</v>
      </c>
      <c r="AJ975" s="1">
        <f>IF(VLOOKUP(A975,General!B:AT,11,FALSE)=E975,1,0)</f>
        <v>0</v>
      </c>
      <c r="AK975" s="1">
        <f t="shared" si="92"/>
        <v>0</v>
      </c>
      <c r="AL975" s="1">
        <f t="shared" si="93"/>
        <v>0</v>
      </c>
      <c r="AM975" s="1">
        <f t="shared" si="94"/>
        <v>-2100</v>
      </c>
      <c r="AN975" s="1">
        <f t="shared" si="95"/>
        <v>-8200</v>
      </c>
      <c r="AO975" s="1">
        <f t="shared" si="90"/>
        <v>1</v>
      </c>
      <c r="AP975" s="1">
        <f t="shared" si="91"/>
        <v>1</v>
      </c>
      <c r="AQ975" s="1">
        <f>IF(IF(Y975&gt;AA975,VLOOKUP(A975,General!B:AT,11,FALSE),VLOOKUP(A975,General!B:AT,12,FALSE))=AI975,1,0)</f>
        <v>1</v>
      </c>
      <c r="AR975" s="1">
        <f>IF(VLOOKUP(A975,General!B:AT,11,FALSE)=E975,Y975-AA975,AA975-Y975)</f>
        <v>2100</v>
      </c>
      <c r="AS975" s="1">
        <f>IF(IF(Z975&gt;AB975,VLOOKUP(A975,General!B:AT,11,FALSE),VLOOKUP(A975,General!B:AT,12,FALSE))=AI975,1,0)</f>
        <v>1</v>
      </c>
      <c r="AT975" s="1">
        <f>IF(VLOOKUP(A975,General!B:AT,11,FALSE)=E975,Z975-AB975,AB975-Z975)</f>
        <v>8200</v>
      </c>
    </row>
    <row r="976" spans="1:46" ht="15" customHeight="1" x14ac:dyDescent="0.2">
      <c r="A976" s="1" t="s">
        <v>359</v>
      </c>
      <c r="B976" s="1">
        <v>28</v>
      </c>
      <c r="C976" s="1">
        <v>489534</v>
      </c>
      <c r="D976" s="1">
        <v>149.12158203125</v>
      </c>
      <c r="E976" s="1" t="s">
        <v>100</v>
      </c>
      <c r="F976" s="1" t="s">
        <v>319</v>
      </c>
      <c r="G976" s="1" t="s">
        <v>324</v>
      </c>
      <c r="H976" s="1" t="s">
        <v>318</v>
      </c>
      <c r="I976" s="1" t="s">
        <v>315</v>
      </c>
      <c r="J976" s="1" t="s">
        <v>63</v>
      </c>
      <c r="K976" s="1">
        <v>6</v>
      </c>
      <c r="L976" s="1">
        <v>4</v>
      </c>
      <c r="M976" s="1">
        <v>1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98.1</v>
      </c>
      <c r="T976" s="1">
        <v>898</v>
      </c>
      <c r="U976" s="1">
        <v>83</v>
      </c>
      <c r="V976" s="1">
        <v>0</v>
      </c>
      <c r="W976" s="1">
        <v>1</v>
      </c>
      <c r="X976" s="1">
        <v>0</v>
      </c>
      <c r="Y976" s="1">
        <v>22500</v>
      </c>
      <c r="Z976" s="1">
        <v>13000</v>
      </c>
      <c r="AA976" s="1">
        <v>13400</v>
      </c>
      <c r="AB976" s="1">
        <v>29100</v>
      </c>
      <c r="AC976" s="1">
        <v>16</v>
      </c>
      <c r="AD976" s="1">
        <v>9</v>
      </c>
      <c r="AE976" s="1">
        <v>5</v>
      </c>
      <c r="AF976" s="1">
        <v>0</v>
      </c>
      <c r="AG976" s="1">
        <v>1</v>
      </c>
      <c r="AH976" s="1">
        <v>3</v>
      </c>
      <c r="AI976" s="30" t="str">
        <f>VLOOKUP(A976,General!B:AT,19,FALSE)</f>
        <v>Ninjas in Pyjamas</v>
      </c>
      <c r="AJ976" s="1">
        <f>IF(VLOOKUP(A976,General!B:AT,11,FALSE)=E976,1,0)</f>
        <v>1</v>
      </c>
      <c r="AK976" s="1">
        <f t="shared" si="92"/>
        <v>1</v>
      </c>
      <c r="AL976" s="1">
        <f t="shared" si="93"/>
        <v>0</v>
      </c>
      <c r="AM976" s="1">
        <f t="shared" si="94"/>
        <v>9100</v>
      </c>
      <c r="AN976" s="1">
        <f t="shared" si="95"/>
        <v>-16100</v>
      </c>
      <c r="AO976" s="1">
        <f t="shared" si="90"/>
        <v>0</v>
      </c>
      <c r="AP976" s="1">
        <f t="shared" si="91"/>
        <v>0</v>
      </c>
      <c r="AQ976" s="1">
        <f>IF(IF(Y976&gt;AA976,VLOOKUP(A976,General!B:AT,11,FALSE),VLOOKUP(A976,General!B:AT,12,FALSE))=AI976,1,0)</f>
        <v>0</v>
      </c>
      <c r="AR976" s="1">
        <f>IF(VLOOKUP(A976,General!B:AT,11,FALSE)=E976,Y976-AA976,AA976-Y976)</f>
        <v>9100</v>
      </c>
      <c r="AS976" s="1">
        <f>IF(IF(Z976&gt;AB976,VLOOKUP(A976,General!B:AT,11,FALSE),VLOOKUP(A976,General!B:AT,12,FALSE))=AI976,1,0)</f>
        <v>1</v>
      </c>
      <c r="AT976" s="1">
        <f>IF(VLOOKUP(A976,General!B:AT,11,FALSE)=E976,Z976-AB976,AB976-Z976)</f>
        <v>-16100</v>
      </c>
    </row>
    <row r="977" spans="1:46" ht="15" customHeight="1" x14ac:dyDescent="0.2">
      <c r="A977" s="1" t="s">
        <v>359</v>
      </c>
      <c r="B977" s="1">
        <v>29</v>
      </c>
      <c r="C977" s="1">
        <v>508624</v>
      </c>
      <c r="D977" s="1">
        <v>88.2919921875</v>
      </c>
      <c r="E977" s="1" t="s">
        <v>100</v>
      </c>
      <c r="F977" s="1" t="s">
        <v>319</v>
      </c>
      <c r="G977" s="1" t="s">
        <v>324</v>
      </c>
      <c r="H977" s="1" t="s">
        <v>320</v>
      </c>
      <c r="I977" s="1" t="s">
        <v>319</v>
      </c>
      <c r="J977" s="1" t="s">
        <v>100</v>
      </c>
      <c r="K977" s="1">
        <v>6</v>
      </c>
      <c r="L977" s="1">
        <v>3</v>
      </c>
      <c r="M977" s="1">
        <v>0</v>
      </c>
      <c r="N977" s="1">
        <v>1</v>
      </c>
      <c r="O977" s="1">
        <v>0</v>
      </c>
      <c r="P977" s="1">
        <v>0</v>
      </c>
      <c r="Q977" s="1">
        <v>0</v>
      </c>
      <c r="R977" s="1">
        <v>0</v>
      </c>
      <c r="S977" s="1">
        <v>97.5</v>
      </c>
      <c r="T977" s="1">
        <v>892</v>
      </c>
      <c r="U977" s="1">
        <v>83</v>
      </c>
      <c r="V977" s="1">
        <v>0</v>
      </c>
      <c r="W977" s="1">
        <v>1</v>
      </c>
      <c r="X977" s="1">
        <v>0</v>
      </c>
      <c r="Y977" s="1">
        <v>11800</v>
      </c>
      <c r="Z977" s="1">
        <v>24350</v>
      </c>
      <c r="AA977" s="1">
        <v>18650</v>
      </c>
      <c r="AB977" s="1">
        <v>1000</v>
      </c>
      <c r="AC977" s="1">
        <v>2</v>
      </c>
      <c r="AD977" s="1">
        <v>1</v>
      </c>
      <c r="AE977" s="1">
        <v>1</v>
      </c>
      <c r="AF977" s="1">
        <v>0</v>
      </c>
      <c r="AG977" s="1">
        <v>0</v>
      </c>
      <c r="AH977" s="1">
        <v>0</v>
      </c>
      <c r="AI977" s="30" t="str">
        <f>VLOOKUP(A977,General!B:AT,19,FALSE)</f>
        <v>Ninjas in Pyjamas</v>
      </c>
      <c r="AJ977" s="1">
        <f>IF(VLOOKUP(A977,General!B:AT,11,FALSE)=E977,1,0)</f>
        <v>1</v>
      </c>
      <c r="AK977" s="1">
        <f t="shared" si="92"/>
        <v>0</v>
      </c>
      <c r="AL977" s="1">
        <f t="shared" si="93"/>
        <v>1</v>
      </c>
      <c r="AM977" s="1">
        <f t="shared" si="94"/>
        <v>-6850</v>
      </c>
      <c r="AN977" s="1">
        <f t="shared" si="95"/>
        <v>23350</v>
      </c>
      <c r="AO977" s="1">
        <f t="shared" si="90"/>
        <v>0</v>
      </c>
      <c r="AP977" s="1">
        <f t="shared" si="91"/>
        <v>0</v>
      </c>
      <c r="AQ977" s="1">
        <f>IF(IF(Y977&gt;AA977,VLOOKUP(A977,General!B:AT,11,FALSE),VLOOKUP(A977,General!B:AT,12,FALSE))=AI977,1,0)</f>
        <v>1</v>
      </c>
      <c r="AR977" s="1">
        <f>IF(VLOOKUP(A977,General!B:AT,11,FALSE)=E977,Y977-AA977,AA977-Y977)</f>
        <v>-6850</v>
      </c>
      <c r="AS977" s="1">
        <f>IF(IF(Z977&gt;AB977,VLOOKUP(A977,General!B:AT,11,FALSE),VLOOKUP(A977,General!B:AT,12,FALSE))=AI977,1,0)</f>
        <v>0</v>
      </c>
      <c r="AT977" s="1">
        <f>IF(VLOOKUP(A977,General!B:AT,11,FALSE)=E977,Z977-AB977,AB977-Z977)</f>
        <v>23350</v>
      </c>
    </row>
    <row r="978" spans="1:46" ht="15" customHeight="1" x14ac:dyDescent="0.2">
      <c r="A978" s="1" t="s">
        <v>359</v>
      </c>
      <c r="B978" s="1">
        <v>30</v>
      </c>
      <c r="C978" s="1">
        <v>519937</v>
      </c>
      <c r="D978" s="1">
        <v>406.699951171875</v>
      </c>
      <c r="E978" s="1" t="s">
        <v>100</v>
      </c>
      <c r="F978" s="1" t="s">
        <v>319</v>
      </c>
      <c r="G978" s="1" t="s">
        <v>324</v>
      </c>
      <c r="H978" s="1" t="s">
        <v>322</v>
      </c>
      <c r="K978" s="1">
        <v>6</v>
      </c>
      <c r="L978" s="1">
        <v>4</v>
      </c>
      <c r="M978" s="1">
        <v>1</v>
      </c>
      <c r="N978" s="1">
        <v>0</v>
      </c>
      <c r="O978" s="1">
        <v>0</v>
      </c>
      <c r="P978" s="1">
        <v>0</v>
      </c>
      <c r="Q978" s="1">
        <v>1</v>
      </c>
      <c r="R978" s="1">
        <v>0</v>
      </c>
      <c r="S978" s="1">
        <v>169.3</v>
      </c>
      <c r="T978" s="1">
        <v>946</v>
      </c>
      <c r="U978" s="1">
        <v>45</v>
      </c>
      <c r="V978" s="1">
        <v>1</v>
      </c>
      <c r="W978" s="1">
        <v>1</v>
      </c>
      <c r="X978" s="1">
        <v>0</v>
      </c>
      <c r="Y978" s="1">
        <v>21600</v>
      </c>
      <c r="Z978" s="1">
        <v>26700</v>
      </c>
      <c r="AA978" s="1">
        <v>22750</v>
      </c>
      <c r="AB978" s="1">
        <v>22250</v>
      </c>
      <c r="AC978" s="1">
        <v>11</v>
      </c>
      <c r="AD978" s="1">
        <v>9</v>
      </c>
      <c r="AE978" s="1">
        <v>2</v>
      </c>
      <c r="AF978" s="1">
        <v>1</v>
      </c>
      <c r="AG978" s="1">
        <v>5</v>
      </c>
      <c r="AH978" s="1">
        <v>0</v>
      </c>
      <c r="AI978" s="30" t="str">
        <f>VLOOKUP(A978,General!B:AT,19,FALSE)</f>
        <v>Ninjas in Pyjamas</v>
      </c>
      <c r="AJ978" s="1">
        <f>IF(VLOOKUP(A978,General!B:AT,11,FALSE)=E978,1,0)</f>
        <v>1</v>
      </c>
      <c r="AK978" s="1">
        <f t="shared" si="92"/>
        <v>0</v>
      </c>
      <c r="AL978" s="1">
        <f t="shared" si="93"/>
        <v>1</v>
      </c>
      <c r="AM978" s="1">
        <f t="shared" si="94"/>
        <v>-1150</v>
      </c>
      <c r="AN978" s="1">
        <f t="shared" si="95"/>
        <v>4450</v>
      </c>
      <c r="AO978" s="1">
        <f t="shared" si="90"/>
        <v>0</v>
      </c>
      <c r="AP978" s="1">
        <f t="shared" si="91"/>
        <v>0</v>
      </c>
      <c r="AQ978" s="1">
        <f>IF(IF(Y978&gt;AA978,VLOOKUP(A978,General!B:AT,11,FALSE),VLOOKUP(A978,General!B:AT,12,FALSE))=AI978,1,0)</f>
        <v>1</v>
      </c>
      <c r="AR978" s="1">
        <f>IF(VLOOKUP(A978,General!B:AT,11,FALSE)=E978,Y978-AA978,AA978-Y978)</f>
        <v>-1150</v>
      </c>
      <c r="AS978" s="1">
        <f>IF(IF(Z978&gt;AB978,VLOOKUP(A978,General!B:AT,11,FALSE),VLOOKUP(A978,General!B:AT,12,FALSE))=AI978,1,0)</f>
        <v>0</v>
      </c>
      <c r="AT978" s="1">
        <f>IF(VLOOKUP(A978,General!B:AT,11,FALSE)=E978,Z978-AB978,AB978-Z978)</f>
        <v>4450</v>
      </c>
    </row>
    <row r="979" spans="1:46" ht="15" customHeight="1" x14ac:dyDescent="0.2">
      <c r="A979" s="1" t="s">
        <v>359</v>
      </c>
      <c r="B979" s="1">
        <v>31</v>
      </c>
      <c r="C979" s="1">
        <v>571953</v>
      </c>
      <c r="D979" s="1">
        <v>138.41357421875</v>
      </c>
      <c r="E979" s="1" t="s">
        <v>100</v>
      </c>
      <c r="F979" s="1" t="s">
        <v>319</v>
      </c>
      <c r="G979" s="1" t="s">
        <v>324</v>
      </c>
      <c r="H979" s="1" t="s">
        <v>322</v>
      </c>
      <c r="K979" s="1">
        <v>6</v>
      </c>
      <c r="L979" s="1">
        <v>3</v>
      </c>
      <c r="M979" s="1">
        <v>0</v>
      </c>
      <c r="N979" s="1">
        <v>1</v>
      </c>
      <c r="O979" s="1">
        <v>0</v>
      </c>
      <c r="P979" s="1">
        <v>0</v>
      </c>
      <c r="Q979" s="1">
        <v>0</v>
      </c>
      <c r="R979" s="1">
        <v>0</v>
      </c>
      <c r="S979" s="1">
        <v>106.5</v>
      </c>
      <c r="T979" s="1">
        <v>963</v>
      </c>
      <c r="U979" s="1">
        <v>102</v>
      </c>
      <c r="V979" s="1">
        <v>0</v>
      </c>
      <c r="W979" s="1">
        <v>1</v>
      </c>
      <c r="X979" s="1">
        <v>0</v>
      </c>
      <c r="Y979" s="1">
        <v>12450</v>
      </c>
      <c r="Z979" s="1">
        <v>27650</v>
      </c>
      <c r="AA979" s="1">
        <v>25850</v>
      </c>
      <c r="AB979" s="1">
        <v>29350</v>
      </c>
      <c r="AC979" s="1">
        <v>9</v>
      </c>
      <c r="AD979" s="1">
        <v>9</v>
      </c>
      <c r="AE979" s="1">
        <v>4</v>
      </c>
      <c r="AF979" s="1">
        <v>0</v>
      </c>
      <c r="AG979" s="1">
        <v>3</v>
      </c>
      <c r="AH979" s="1">
        <v>1</v>
      </c>
      <c r="AI979" s="30" t="str">
        <f>VLOOKUP(A979,General!B:AT,19,FALSE)</f>
        <v>Ninjas in Pyjamas</v>
      </c>
      <c r="AJ979" s="1">
        <f>IF(VLOOKUP(A979,General!B:AT,11,FALSE)=E979,1,0)</f>
        <v>1</v>
      </c>
      <c r="AK979" s="1">
        <f t="shared" si="92"/>
        <v>0</v>
      </c>
      <c r="AL979" s="1">
        <f t="shared" si="93"/>
        <v>0</v>
      </c>
      <c r="AM979" s="1">
        <f t="shared" si="94"/>
        <v>-13400</v>
      </c>
      <c r="AN979" s="1">
        <f t="shared" si="95"/>
        <v>-1700</v>
      </c>
      <c r="AO979" s="1">
        <f t="shared" si="90"/>
        <v>0</v>
      </c>
      <c r="AP979" s="1">
        <f t="shared" si="91"/>
        <v>0</v>
      </c>
      <c r="AQ979" s="1">
        <f>IF(IF(Y979&gt;AA979,VLOOKUP(A979,General!B:AT,11,FALSE),VLOOKUP(A979,General!B:AT,12,FALSE))=AI979,1,0)</f>
        <v>1</v>
      </c>
      <c r="AR979" s="1">
        <f>IF(VLOOKUP(A979,General!B:AT,11,FALSE)=E979,Y979-AA979,AA979-Y979)</f>
        <v>-13400</v>
      </c>
      <c r="AS979" s="1">
        <f>IF(IF(Z979&gt;AB979,VLOOKUP(A979,General!B:AT,11,FALSE),VLOOKUP(A979,General!B:AT,12,FALSE))=AI979,1,0)</f>
        <v>1</v>
      </c>
      <c r="AT979" s="1">
        <f>IF(VLOOKUP(A979,General!B:AT,11,FALSE)=E979,Z979-AB979,AB979-Z979)</f>
        <v>-1700</v>
      </c>
    </row>
    <row r="980" spans="1:46" ht="15" customHeight="1" x14ac:dyDescent="0.2">
      <c r="A980" s="1" t="s">
        <v>359</v>
      </c>
      <c r="B980" s="1">
        <v>32</v>
      </c>
      <c r="C980" s="1">
        <v>589672</v>
      </c>
      <c r="D980" s="1">
        <v>127.173828125</v>
      </c>
      <c r="E980" s="1" t="s">
        <v>63</v>
      </c>
      <c r="F980" s="1" t="s">
        <v>315</v>
      </c>
      <c r="G980" s="1" t="s">
        <v>316</v>
      </c>
      <c r="H980" s="1" t="s">
        <v>322</v>
      </c>
      <c r="K980" s="1">
        <v>7</v>
      </c>
      <c r="L980" s="1">
        <v>3</v>
      </c>
      <c r="M980" s="1">
        <v>0</v>
      </c>
      <c r="N980" s="1">
        <v>0</v>
      </c>
      <c r="O980" s="1">
        <v>1</v>
      </c>
      <c r="P980" s="1">
        <v>0</v>
      </c>
      <c r="Q980" s="1">
        <v>1</v>
      </c>
      <c r="R980" s="1">
        <v>0</v>
      </c>
      <c r="S980" s="1">
        <v>101.2</v>
      </c>
      <c r="T980" s="1">
        <v>881</v>
      </c>
      <c r="U980" s="1">
        <v>131</v>
      </c>
      <c r="V980" s="1">
        <v>0</v>
      </c>
      <c r="W980" s="1">
        <v>0</v>
      </c>
      <c r="X980" s="1">
        <v>0</v>
      </c>
      <c r="Y980" s="1">
        <v>28950</v>
      </c>
      <c r="Z980" s="1">
        <v>28050</v>
      </c>
      <c r="AA980" s="1">
        <v>41000</v>
      </c>
      <c r="AB980" s="1">
        <v>28150</v>
      </c>
      <c r="AC980" s="1">
        <v>13</v>
      </c>
      <c r="AD980" s="1">
        <v>10</v>
      </c>
      <c r="AE980" s="1">
        <v>5</v>
      </c>
      <c r="AF980" s="1">
        <v>0</v>
      </c>
      <c r="AG980" s="1">
        <v>4</v>
      </c>
      <c r="AH980" s="1">
        <v>0</v>
      </c>
      <c r="AI980" s="30" t="str">
        <f>VLOOKUP(A980,General!B:AT,19,FALSE)</f>
        <v>Ninjas in Pyjamas</v>
      </c>
      <c r="AJ980" s="1">
        <f>IF(VLOOKUP(A980,General!B:AT,11,FALSE)=E980,1,0)</f>
        <v>0</v>
      </c>
      <c r="AK980" s="1">
        <f t="shared" si="92"/>
        <v>0</v>
      </c>
      <c r="AL980" s="1">
        <f t="shared" si="93"/>
        <v>0</v>
      </c>
      <c r="AM980" s="1">
        <f t="shared" si="94"/>
        <v>-12050</v>
      </c>
      <c r="AN980" s="1">
        <f t="shared" si="95"/>
        <v>-100</v>
      </c>
      <c r="AO980" s="1">
        <f t="shared" si="90"/>
        <v>1</v>
      </c>
      <c r="AP980" s="1">
        <f t="shared" si="91"/>
        <v>1</v>
      </c>
      <c r="AQ980" s="1">
        <f>IF(IF(Y980&gt;AA980,VLOOKUP(A980,General!B:AT,11,FALSE),VLOOKUP(A980,General!B:AT,12,FALSE))=AI980,1,0)</f>
        <v>1</v>
      </c>
      <c r="AR980" s="1">
        <f>IF(VLOOKUP(A980,General!B:AT,11,FALSE)=E980,Y980-AA980,AA980-Y980)</f>
        <v>12050</v>
      </c>
      <c r="AS980" s="1">
        <f>IF(IF(Z980&gt;AB980,VLOOKUP(A980,General!B:AT,11,FALSE),VLOOKUP(A980,General!B:AT,12,FALSE))=AI980,1,0)</f>
        <v>1</v>
      </c>
      <c r="AT980" s="1">
        <f>IF(VLOOKUP(A980,General!B:AT,11,FALSE)=E980,Z980-AB980,AB980-Z980)</f>
        <v>100</v>
      </c>
    </row>
    <row r="981" spans="1:46" ht="15" customHeight="1" x14ac:dyDescent="0.2">
      <c r="A981" s="1" t="s">
        <v>359</v>
      </c>
      <c r="B981" s="1">
        <v>33</v>
      </c>
      <c r="C981" s="1">
        <v>605954</v>
      </c>
      <c r="D981" s="1">
        <v>238.70458984375</v>
      </c>
      <c r="E981" s="1" t="s">
        <v>63</v>
      </c>
      <c r="F981" s="1" t="s">
        <v>315</v>
      </c>
      <c r="G981" s="1" t="s">
        <v>316</v>
      </c>
      <c r="H981" s="1" t="s">
        <v>322</v>
      </c>
      <c r="K981" s="1">
        <v>6</v>
      </c>
      <c r="L981" s="1">
        <v>3</v>
      </c>
      <c r="M981" s="1">
        <v>0</v>
      </c>
      <c r="N981" s="1">
        <v>1</v>
      </c>
      <c r="O981" s="1">
        <v>0</v>
      </c>
      <c r="P981" s="1">
        <v>0</v>
      </c>
      <c r="Q981" s="1">
        <v>1</v>
      </c>
      <c r="R981" s="1">
        <v>0</v>
      </c>
      <c r="S981" s="1">
        <v>94.5</v>
      </c>
      <c r="T981" s="1">
        <v>872</v>
      </c>
      <c r="U981" s="1">
        <v>73</v>
      </c>
      <c r="V981" s="1">
        <v>0</v>
      </c>
      <c r="W981" s="1">
        <v>0</v>
      </c>
      <c r="X981" s="1">
        <v>0</v>
      </c>
      <c r="Y981" s="1">
        <v>19550</v>
      </c>
      <c r="Z981" s="1">
        <v>28200</v>
      </c>
      <c r="AA981" s="1">
        <v>39800</v>
      </c>
      <c r="AB981" s="1">
        <v>31850</v>
      </c>
      <c r="AC981" s="1">
        <v>9</v>
      </c>
      <c r="AD981" s="1">
        <v>9</v>
      </c>
      <c r="AE981" s="1">
        <v>3</v>
      </c>
      <c r="AF981" s="1">
        <v>0</v>
      </c>
      <c r="AG981" s="1">
        <v>3</v>
      </c>
      <c r="AH981" s="1">
        <v>3</v>
      </c>
      <c r="AI981" s="30" t="str">
        <f>VLOOKUP(A981,General!B:AT,19,FALSE)</f>
        <v>Ninjas in Pyjamas</v>
      </c>
      <c r="AJ981" s="1">
        <f>IF(VLOOKUP(A981,General!B:AT,11,FALSE)=E981,1,0)</f>
        <v>0</v>
      </c>
      <c r="AK981" s="1">
        <f t="shared" si="92"/>
        <v>0</v>
      </c>
      <c r="AL981" s="1">
        <f t="shared" si="93"/>
        <v>0</v>
      </c>
      <c r="AM981" s="1">
        <f t="shared" si="94"/>
        <v>-20250</v>
      </c>
      <c r="AN981" s="1">
        <f t="shared" si="95"/>
        <v>-3650</v>
      </c>
      <c r="AO981" s="1">
        <f t="shared" si="90"/>
        <v>1</v>
      </c>
      <c r="AP981" s="1">
        <f t="shared" si="91"/>
        <v>1</v>
      </c>
      <c r="AQ981" s="1">
        <f>IF(IF(Y981&gt;AA981,VLOOKUP(A981,General!B:AT,11,FALSE),VLOOKUP(A981,General!B:AT,12,FALSE))=AI981,1,0)</f>
        <v>1</v>
      </c>
      <c r="AR981" s="1">
        <f>IF(VLOOKUP(A981,General!B:AT,11,FALSE)=E981,Y981-AA981,AA981-Y981)</f>
        <v>20250</v>
      </c>
      <c r="AS981" s="1">
        <f>IF(IF(Z981&gt;AB981,VLOOKUP(A981,General!B:AT,11,FALSE),VLOOKUP(A981,General!B:AT,12,FALSE))=AI981,1,0)</f>
        <v>1</v>
      </c>
      <c r="AT981" s="1">
        <f>IF(VLOOKUP(A981,General!B:AT,11,FALSE)=E981,Z981-AB981,AB981-Z981)</f>
        <v>3650</v>
      </c>
    </row>
    <row r="982" spans="1:46" ht="15" customHeight="1" x14ac:dyDescent="0.2">
      <c r="A982" s="1" t="s">
        <v>359</v>
      </c>
      <c r="B982" s="1">
        <v>34</v>
      </c>
      <c r="C982" s="1">
        <v>636496</v>
      </c>
      <c r="D982" s="1">
        <v>95.0654296875</v>
      </c>
      <c r="E982" s="1" t="s">
        <v>63</v>
      </c>
      <c r="F982" s="1" t="s">
        <v>319</v>
      </c>
      <c r="G982" s="1" t="s">
        <v>324</v>
      </c>
      <c r="H982" s="1" t="s">
        <v>322</v>
      </c>
      <c r="K982" s="1">
        <v>8</v>
      </c>
      <c r="L982" s="1">
        <v>3</v>
      </c>
      <c r="M982" s="1">
        <v>1</v>
      </c>
      <c r="N982" s="1">
        <v>1</v>
      </c>
      <c r="O982" s="1">
        <v>0</v>
      </c>
      <c r="P982" s="1">
        <v>0</v>
      </c>
      <c r="Q982" s="1">
        <v>2</v>
      </c>
      <c r="R982" s="1">
        <v>0</v>
      </c>
      <c r="S982" s="1">
        <v>127.4</v>
      </c>
      <c r="T982" s="1">
        <v>1122</v>
      </c>
      <c r="U982" s="1">
        <v>146</v>
      </c>
      <c r="V982" s="1">
        <v>0</v>
      </c>
      <c r="W982" s="1">
        <v>1</v>
      </c>
      <c r="X982" s="1">
        <v>0</v>
      </c>
      <c r="Y982" s="1">
        <v>20800</v>
      </c>
      <c r="Z982" s="1">
        <v>31250</v>
      </c>
      <c r="AA982" s="1">
        <v>21200</v>
      </c>
      <c r="AB982" s="1">
        <v>25100</v>
      </c>
      <c r="AC982" s="1">
        <v>11</v>
      </c>
      <c r="AD982" s="1">
        <v>8</v>
      </c>
      <c r="AE982" s="1">
        <v>2</v>
      </c>
      <c r="AF982" s="1">
        <v>0</v>
      </c>
      <c r="AG982" s="1">
        <v>5</v>
      </c>
      <c r="AH982" s="1">
        <v>1</v>
      </c>
      <c r="AI982" s="30" t="str">
        <f>VLOOKUP(A982,General!B:AT,19,FALSE)</f>
        <v>Ninjas in Pyjamas</v>
      </c>
      <c r="AJ982" s="1">
        <f>IF(VLOOKUP(A982,General!B:AT,11,FALSE)=E982,1,0)</f>
        <v>0</v>
      </c>
      <c r="AK982" s="1">
        <f t="shared" si="92"/>
        <v>0</v>
      </c>
      <c r="AL982" s="1">
        <f t="shared" si="93"/>
        <v>1</v>
      </c>
      <c r="AM982" s="1">
        <f t="shared" si="94"/>
        <v>-400</v>
      </c>
      <c r="AN982" s="1">
        <f t="shared" si="95"/>
        <v>6150</v>
      </c>
      <c r="AO982" s="1">
        <f t="shared" si="90"/>
        <v>1</v>
      </c>
      <c r="AP982" s="1">
        <f t="shared" si="91"/>
        <v>0</v>
      </c>
      <c r="AQ982" s="1">
        <f>IF(IF(Y982&gt;AA982,VLOOKUP(A982,General!B:AT,11,FALSE),VLOOKUP(A982,General!B:AT,12,FALSE))=AI982,1,0)</f>
        <v>1</v>
      </c>
      <c r="AR982" s="1">
        <f>IF(VLOOKUP(A982,General!B:AT,11,FALSE)=E982,Y982-AA982,AA982-Y982)</f>
        <v>400</v>
      </c>
      <c r="AS982" s="1">
        <f>IF(IF(Z982&gt;AB982,VLOOKUP(A982,General!B:AT,11,FALSE),VLOOKUP(A982,General!B:AT,12,FALSE))=AI982,1,0)</f>
        <v>0</v>
      </c>
      <c r="AT982" s="1">
        <f>IF(VLOOKUP(A982,General!B:AT,11,FALSE)=E982,Z982-AB982,AB982-Z982)</f>
        <v>-6150</v>
      </c>
    </row>
    <row r="983" spans="1:46" ht="15" customHeight="1" x14ac:dyDescent="0.2">
      <c r="A983" s="1" t="s">
        <v>359</v>
      </c>
      <c r="B983" s="1">
        <v>35</v>
      </c>
      <c r="C983" s="1">
        <v>648673</v>
      </c>
      <c r="D983" s="1">
        <v>64.552734375</v>
      </c>
      <c r="E983" s="1" t="s">
        <v>100</v>
      </c>
      <c r="F983" s="1" t="s">
        <v>315</v>
      </c>
      <c r="G983" s="1" t="s">
        <v>316</v>
      </c>
      <c r="H983" s="1" t="s">
        <v>322</v>
      </c>
      <c r="K983" s="1">
        <v>7</v>
      </c>
      <c r="L983" s="1">
        <v>3</v>
      </c>
      <c r="M983" s="1">
        <v>0</v>
      </c>
      <c r="N983" s="1">
        <v>0</v>
      </c>
      <c r="O983" s="1">
        <v>1</v>
      </c>
      <c r="P983" s="1">
        <v>0</v>
      </c>
      <c r="Q983" s="1">
        <v>3</v>
      </c>
      <c r="R983" s="1">
        <v>0</v>
      </c>
      <c r="S983" s="1">
        <v>103.1</v>
      </c>
      <c r="T983" s="1">
        <v>916</v>
      </c>
      <c r="U983" s="1">
        <v>115</v>
      </c>
      <c r="V983" s="1">
        <v>0</v>
      </c>
      <c r="W983" s="1">
        <v>0</v>
      </c>
      <c r="X983" s="1">
        <v>0</v>
      </c>
      <c r="Y983" s="1">
        <v>27550</v>
      </c>
      <c r="Z983" s="1">
        <v>26900</v>
      </c>
      <c r="AA983" s="1">
        <v>43950</v>
      </c>
      <c r="AB983" s="1">
        <v>25100</v>
      </c>
      <c r="AC983" s="1">
        <v>8</v>
      </c>
      <c r="AD983" s="1">
        <v>4</v>
      </c>
      <c r="AE983" s="1">
        <v>2</v>
      </c>
      <c r="AF983" s="1">
        <v>0</v>
      </c>
      <c r="AG983" s="1">
        <v>5</v>
      </c>
      <c r="AH983" s="1">
        <v>0</v>
      </c>
      <c r="AI983" s="30" t="str">
        <f>VLOOKUP(A983,General!B:AT,19,FALSE)</f>
        <v>Ninjas in Pyjamas</v>
      </c>
      <c r="AJ983" s="1">
        <f>IF(VLOOKUP(A983,General!B:AT,11,FALSE)=E983,1,0)</f>
        <v>1</v>
      </c>
      <c r="AK983" s="1">
        <f t="shared" si="92"/>
        <v>0</v>
      </c>
      <c r="AL983" s="1">
        <f t="shared" si="93"/>
        <v>1</v>
      </c>
      <c r="AM983" s="1">
        <f t="shared" si="94"/>
        <v>-16400</v>
      </c>
      <c r="AN983" s="1">
        <f t="shared" si="95"/>
        <v>1800</v>
      </c>
      <c r="AO983" s="1">
        <f t="shared" si="90"/>
        <v>0</v>
      </c>
      <c r="AP983" s="1">
        <f t="shared" si="91"/>
        <v>1</v>
      </c>
      <c r="AQ983" s="1">
        <f>IF(IF(Y983&gt;AA983,VLOOKUP(A983,General!B:AT,11,FALSE),VLOOKUP(A983,General!B:AT,12,FALSE))=AI983,1,0)</f>
        <v>1</v>
      </c>
      <c r="AR983" s="1">
        <f>IF(VLOOKUP(A983,General!B:AT,11,FALSE)=E983,Y983-AA983,AA983-Y983)</f>
        <v>-16400</v>
      </c>
      <c r="AS983" s="1">
        <f>IF(IF(Z983&gt;AB983,VLOOKUP(A983,General!B:AT,11,FALSE),VLOOKUP(A983,General!B:AT,12,FALSE))=AI983,1,0)</f>
        <v>0</v>
      </c>
      <c r="AT983" s="1">
        <f>IF(VLOOKUP(A983,General!B:AT,11,FALSE)=E983,Z983-AB983,AB983-Z983)</f>
        <v>1800</v>
      </c>
    </row>
    <row r="984" spans="1:46" ht="15" customHeight="1" x14ac:dyDescent="0.2">
      <c r="A984" s="1" t="s">
        <v>359</v>
      </c>
      <c r="B984" s="1">
        <v>36</v>
      </c>
      <c r="C984" s="1">
        <v>656947</v>
      </c>
      <c r="D984" s="1">
        <v>142.6923828125</v>
      </c>
      <c r="E984" s="1" t="s">
        <v>63</v>
      </c>
      <c r="F984" s="1" t="s">
        <v>319</v>
      </c>
      <c r="G984" s="1" t="s">
        <v>324</v>
      </c>
      <c r="H984" s="1" t="s">
        <v>322</v>
      </c>
      <c r="K984" s="1">
        <v>7</v>
      </c>
      <c r="L984" s="1">
        <v>5</v>
      </c>
      <c r="M984" s="1">
        <v>1</v>
      </c>
      <c r="N984" s="1">
        <v>0</v>
      </c>
      <c r="O984" s="1">
        <v>0</v>
      </c>
      <c r="P984" s="1">
        <v>0</v>
      </c>
      <c r="Q984" s="1">
        <v>2</v>
      </c>
      <c r="R984" s="1">
        <v>0</v>
      </c>
      <c r="S984" s="1">
        <v>105.4</v>
      </c>
      <c r="T984" s="1">
        <v>949</v>
      </c>
      <c r="U984" s="1">
        <v>105</v>
      </c>
      <c r="V984" s="1">
        <v>0</v>
      </c>
      <c r="W984" s="1">
        <v>1</v>
      </c>
      <c r="X984" s="1">
        <v>0</v>
      </c>
      <c r="Y984" s="1">
        <v>19400</v>
      </c>
      <c r="Z984" s="1">
        <v>27150</v>
      </c>
      <c r="AA984" s="1">
        <v>31150</v>
      </c>
      <c r="AB984" s="1">
        <v>27950</v>
      </c>
      <c r="AC984" s="1">
        <v>12</v>
      </c>
      <c r="AD984" s="1">
        <v>10</v>
      </c>
      <c r="AE984" s="1">
        <v>3</v>
      </c>
      <c r="AF984" s="1">
        <v>0</v>
      </c>
      <c r="AG984" s="1">
        <v>5</v>
      </c>
      <c r="AH984" s="1">
        <v>2</v>
      </c>
      <c r="AI984" s="30" t="str">
        <f>VLOOKUP(A984,General!B:AT,19,FALSE)</f>
        <v>Ninjas in Pyjamas</v>
      </c>
      <c r="AJ984" s="1">
        <f>IF(VLOOKUP(A984,General!B:AT,11,FALSE)=E984,1,0)</f>
        <v>0</v>
      </c>
      <c r="AK984" s="1">
        <f t="shared" si="92"/>
        <v>0</v>
      </c>
      <c r="AL984" s="1">
        <f t="shared" si="93"/>
        <v>0</v>
      </c>
      <c r="AM984" s="1">
        <f t="shared" si="94"/>
        <v>-11750</v>
      </c>
      <c r="AN984" s="1">
        <f t="shared" si="95"/>
        <v>-800</v>
      </c>
      <c r="AO984" s="1">
        <f t="shared" si="90"/>
        <v>1</v>
      </c>
      <c r="AP984" s="1">
        <f t="shared" si="91"/>
        <v>0</v>
      </c>
      <c r="AQ984" s="1">
        <f>IF(IF(Y984&gt;AA984,VLOOKUP(A984,General!B:AT,11,FALSE),VLOOKUP(A984,General!B:AT,12,FALSE))=AI984,1,0)</f>
        <v>1</v>
      </c>
      <c r="AR984" s="1">
        <f>IF(VLOOKUP(A984,General!B:AT,11,FALSE)=E984,Y984-AA984,AA984-Y984)</f>
        <v>11750</v>
      </c>
      <c r="AS984" s="1">
        <f>IF(IF(Z984&gt;AB984,VLOOKUP(A984,General!B:AT,11,FALSE),VLOOKUP(A984,General!B:AT,12,FALSE))=AI984,1,0)</f>
        <v>1</v>
      </c>
      <c r="AT984" s="1">
        <f>IF(VLOOKUP(A984,General!B:AT,11,FALSE)=E984,Z984-AB984,AB984-Z984)</f>
        <v>800</v>
      </c>
    </row>
    <row r="985" spans="1:46" ht="15" customHeight="1" x14ac:dyDescent="0.2">
      <c r="A985" s="1" t="s">
        <v>359</v>
      </c>
      <c r="B985" s="1">
        <v>36</v>
      </c>
      <c r="C985" s="1">
        <v>656947</v>
      </c>
      <c r="D985" s="1">
        <v>142.6923828125</v>
      </c>
      <c r="E985" s="1" t="s">
        <v>63</v>
      </c>
      <c r="F985" s="1" t="s">
        <v>319</v>
      </c>
      <c r="G985" s="1" t="s">
        <v>324</v>
      </c>
      <c r="H985" s="1" t="s">
        <v>322</v>
      </c>
      <c r="K985" s="1">
        <v>7</v>
      </c>
      <c r="L985" s="1">
        <v>5</v>
      </c>
      <c r="M985" s="1">
        <v>1</v>
      </c>
      <c r="N985" s="1">
        <v>0</v>
      </c>
      <c r="O985" s="1">
        <v>0</v>
      </c>
      <c r="P985" s="1">
        <v>0</v>
      </c>
      <c r="Q985" s="1">
        <v>2</v>
      </c>
      <c r="R985" s="1">
        <v>0</v>
      </c>
      <c r="S985" s="1">
        <v>105.4</v>
      </c>
      <c r="T985" s="1">
        <v>949</v>
      </c>
      <c r="U985" s="1">
        <v>105</v>
      </c>
      <c r="V985" s="1">
        <v>0</v>
      </c>
      <c r="W985" s="1">
        <v>1</v>
      </c>
      <c r="X985" s="1">
        <v>0</v>
      </c>
      <c r="Y985" s="1">
        <v>19400</v>
      </c>
      <c r="Z985" s="1">
        <v>27150</v>
      </c>
      <c r="AA985" s="1">
        <v>31150</v>
      </c>
      <c r="AB985" s="1">
        <v>27950</v>
      </c>
      <c r="AC985" s="1">
        <v>12</v>
      </c>
      <c r="AD985" s="1">
        <v>10</v>
      </c>
      <c r="AE985" s="1">
        <v>3</v>
      </c>
      <c r="AF985" s="1">
        <v>0</v>
      </c>
      <c r="AG985" s="1">
        <v>5</v>
      </c>
      <c r="AH985" s="1">
        <v>2</v>
      </c>
      <c r="AI985" s="30" t="str">
        <f>VLOOKUP(A985,General!B:AT,19,FALSE)</f>
        <v>Ninjas in Pyjamas</v>
      </c>
      <c r="AJ985" s="1">
        <f>IF(VLOOKUP(A985,General!B:AT,11,FALSE)=E985,1,0)</f>
        <v>0</v>
      </c>
      <c r="AK985" s="1">
        <f t="shared" si="92"/>
        <v>0</v>
      </c>
      <c r="AL985" s="1">
        <f t="shared" si="93"/>
        <v>0</v>
      </c>
      <c r="AM985" s="1">
        <f t="shared" si="94"/>
        <v>-11750</v>
      </c>
      <c r="AN985" s="1">
        <f t="shared" si="95"/>
        <v>-800</v>
      </c>
      <c r="AO985" s="1">
        <f t="shared" si="90"/>
        <v>1</v>
      </c>
      <c r="AP985" s="1">
        <f t="shared" si="91"/>
        <v>0</v>
      </c>
      <c r="AQ985" s="1">
        <f>IF(IF(Y985&gt;AA985,VLOOKUP(A985,General!B:AT,11,FALSE),VLOOKUP(A985,General!B:AT,12,FALSE))=AI985,1,0)</f>
        <v>1</v>
      </c>
      <c r="AR985" s="1">
        <f>IF(VLOOKUP(A985,General!B:AT,11,FALSE)=E985,Y985-AA985,AA985-Y985)</f>
        <v>11750</v>
      </c>
      <c r="AS985" s="1">
        <f>IF(IF(Z985&gt;AB985,VLOOKUP(A985,General!B:AT,11,FALSE),VLOOKUP(A985,General!B:AT,12,FALSE))=AI985,1,0)</f>
        <v>1</v>
      </c>
      <c r="AT985" s="1">
        <f>IF(VLOOKUP(A985,General!B:AT,11,FALSE)=E985,Z985-AB985,AB985-Z985)</f>
        <v>800</v>
      </c>
    </row>
    <row r="986" spans="1:46" x14ac:dyDescent="0.2">
      <c r="A986" s="1" t="s">
        <v>360</v>
      </c>
      <c r="B986" s="1">
        <v>1</v>
      </c>
      <c r="C986" s="1">
        <v>1804</v>
      </c>
      <c r="D986" s="1">
        <v>75.303077697753906</v>
      </c>
      <c r="E986" s="1" t="s">
        <v>106</v>
      </c>
      <c r="F986" s="1" t="s">
        <v>315</v>
      </c>
      <c r="G986" s="1" t="s">
        <v>321</v>
      </c>
      <c r="H986" s="1" t="s">
        <v>317</v>
      </c>
      <c r="K986" s="1">
        <v>6</v>
      </c>
      <c r="L986" s="1">
        <v>4</v>
      </c>
      <c r="M986" s="1">
        <v>1</v>
      </c>
      <c r="N986" s="1">
        <v>0</v>
      </c>
      <c r="O986" s="1">
        <v>0</v>
      </c>
      <c r="P986" s="1">
        <v>0</v>
      </c>
      <c r="Q986" s="1">
        <v>1</v>
      </c>
      <c r="R986" s="1">
        <v>0</v>
      </c>
      <c r="S986" s="1">
        <v>121.6</v>
      </c>
      <c r="T986" s="1">
        <v>1117</v>
      </c>
      <c r="U986" s="1">
        <v>99</v>
      </c>
      <c r="V986" s="1">
        <v>0</v>
      </c>
      <c r="W986" s="1">
        <v>1</v>
      </c>
      <c r="X986" s="1">
        <v>1</v>
      </c>
      <c r="Y986" s="1">
        <v>4000</v>
      </c>
      <c r="Z986" s="1">
        <v>4400</v>
      </c>
      <c r="AA986" s="1">
        <v>4000</v>
      </c>
      <c r="AB986" s="1">
        <v>4300</v>
      </c>
      <c r="AC986" s="1">
        <v>2</v>
      </c>
      <c r="AD986" s="1">
        <v>2</v>
      </c>
      <c r="AE986" s="1">
        <v>1</v>
      </c>
      <c r="AF986" s="1">
        <v>0</v>
      </c>
      <c r="AG986" s="1">
        <v>1</v>
      </c>
      <c r="AH986" s="1">
        <v>0</v>
      </c>
      <c r="AI986" s="30" t="str">
        <f>VLOOKUP(A986,General!B:AT,19,FALSE)</f>
        <v>Natus Vincere</v>
      </c>
      <c r="AJ986" s="1">
        <f>IF(VLOOKUP(A986,General!B:AT,11,FALSE)=E986,1,0)</f>
        <v>1</v>
      </c>
      <c r="AK986" s="1">
        <f t="shared" si="92"/>
        <v>0</v>
      </c>
      <c r="AL986" s="1">
        <f t="shared" si="93"/>
        <v>1</v>
      </c>
      <c r="AM986" s="1">
        <f t="shared" si="94"/>
        <v>0</v>
      </c>
      <c r="AN986" s="1">
        <f t="shared" si="95"/>
        <v>100</v>
      </c>
      <c r="AO986" s="1">
        <f t="shared" si="90"/>
        <v>0</v>
      </c>
      <c r="AP986" s="1">
        <f t="shared" si="91"/>
        <v>1</v>
      </c>
      <c r="AQ986" s="1">
        <f>IF(IF(Y986&gt;AA986,VLOOKUP(A986,General!B:AT,11,FALSE),VLOOKUP(A986,General!B:AT,12,FALSE))=AI986,1,0)</f>
        <v>1</v>
      </c>
      <c r="AR986" s="1">
        <f>IF(VLOOKUP(A986,General!B:AT,11,FALSE)=E986,Y986-AA986,AA986-Y986)</f>
        <v>0</v>
      </c>
      <c r="AS986" s="1">
        <f>IF(IF(Z986&gt;AB986,VLOOKUP(A986,General!B:AT,11,FALSE),VLOOKUP(A986,General!B:AT,12,FALSE))=AI986,1,0)</f>
        <v>0</v>
      </c>
      <c r="AT986" s="1">
        <f>IF(VLOOKUP(A986,General!B:AT,11,FALSE)=E986,Z986-AB986,AB986-Z986)</f>
        <v>100</v>
      </c>
    </row>
    <row r="987" spans="1:46" ht="15" customHeight="1" x14ac:dyDescent="0.2">
      <c r="A987" s="1" t="s">
        <v>360</v>
      </c>
      <c r="B987" s="1">
        <v>2</v>
      </c>
      <c r="C987" s="1">
        <v>11441</v>
      </c>
      <c r="D987" s="1">
        <v>133.78778076171901</v>
      </c>
      <c r="E987" s="1" t="s">
        <v>106</v>
      </c>
      <c r="F987" s="1" t="s">
        <v>315</v>
      </c>
      <c r="G987" s="1" t="s">
        <v>316</v>
      </c>
      <c r="H987" s="1" t="s">
        <v>323</v>
      </c>
      <c r="I987" s="1" t="s">
        <v>319</v>
      </c>
      <c r="J987" s="1" t="s">
        <v>52</v>
      </c>
      <c r="K987" s="1">
        <v>6</v>
      </c>
      <c r="L987" s="1">
        <v>4</v>
      </c>
      <c r="M987" s="1">
        <v>1</v>
      </c>
      <c r="N987" s="1">
        <v>0</v>
      </c>
      <c r="O987" s="1">
        <v>0</v>
      </c>
      <c r="P987" s="1">
        <v>0</v>
      </c>
      <c r="Q987" s="1">
        <v>2</v>
      </c>
      <c r="R987" s="1">
        <v>0</v>
      </c>
      <c r="S987" s="1">
        <v>89.2</v>
      </c>
      <c r="T987" s="1">
        <v>775</v>
      </c>
      <c r="U987" s="1">
        <v>113</v>
      </c>
      <c r="V987" s="1">
        <v>0</v>
      </c>
      <c r="W987" s="1">
        <v>0</v>
      </c>
      <c r="X987" s="1">
        <v>0</v>
      </c>
      <c r="Y987" s="1">
        <v>19900</v>
      </c>
      <c r="Z987" s="1">
        <v>19700</v>
      </c>
      <c r="AA987" s="1">
        <v>12600</v>
      </c>
      <c r="AB987" s="1">
        <v>11250</v>
      </c>
      <c r="AC987" s="1">
        <v>5</v>
      </c>
      <c r="AD987" s="1">
        <v>5</v>
      </c>
      <c r="AE987" s="1">
        <v>5</v>
      </c>
      <c r="AF987" s="1">
        <v>3</v>
      </c>
      <c r="AG987" s="1">
        <v>1</v>
      </c>
      <c r="AH987" s="1">
        <v>1</v>
      </c>
      <c r="AI987" s="30" t="str">
        <f>VLOOKUP(A987,General!B:AT,19,FALSE)</f>
        <v>Natus Vincere</v>
      </c>
      <c r="AJ987" s="1">
        <f>IF(VLOOKUP(A987,General!B:AT,11,FALSE)=E987,1,0)</f>
        <v>1</v>
      </c>
      <c r="AK987" s="1">
        <f t="shared" si="92"/>
        <v>1</v>
      </c>
      <c r="AL987" s="1">
        <f t="shared" si="93"/>
        <v>1</v>
      </c>
      <c r="AM987" s="1">
        <f t="shared" si="94"/>
        <v>7300</v>
      </c>
      <c r="AN987" s="1">
        <f t="shared" si="95"/>
        <v>8450</v>
      </c>
      <c r="AO987" s="1">
        <f t="shared" si="90"/>
        <v>0</v>
      </c>
      <c r="AP987" s="1">
        <f t="shared" si="91"/>
        <v>1</v>
      </c>
      <c r="AQ987" s="1">
        <f>IF(IF(Y987&gt;AA987,VLOOKUP(A987,General!B:AT,11,FALSE),VLOOKUP(A987,General!B:AT,12,FALSE))=AI987,1,0)</f>
        <v>0</v>
      </c>
      <c r="AR987" s="1">
        <f>IF(VLOOKUP(A987,General!B:AT,11,FALSE)=E987,Y987-AA987,AA987-Y987)</f>
        <v>7300</v>
      </c>
      <c r="AS987" s="1">
        <f>IF(IF(Z987&gt;AB987,VLOOKUP(A987,General!B:AT,11,FALSE),VLOOKUP(A987,General!B:AT,12,FALSE))=AI987,1,0)</f>
        <v>0</v>
      </c>
      <c r="AT987" s="1">
        <f>IF(VLOOKUP(A987,General!B:AT,11,FALSE)=E987,Z987-AB987,AB987-Z987)</f>
        <v>8450</v>
      </c>
    </row>
    <row r="988" spans="1:46" ht="15" customHeight="1" x14ac:dyDescent="0.2">
      <c r="A988" s="1" t="s">
        <v>360</v>
      </c>
      <c r="B988" s="1">
        <v>3</v>
      </c>
      <c r="C988" s="1">
        <v>28560</v>
      </c>
      <c r="D988" s="1">
        <v>93.764938354492202</v>
      </c>
      <c r="E988" s="1" t="s">
        <v>106</v>
      </c>
      <c r="F988" s="1" t="s">
        <v>315</v>
      </c>
      <c r="G988" s="1" t="s">
        <v>316</v>
      </c>
      <c r="H988" s="1" t="s">
        <v>320</v>
      </c>
      <c r="I988" s="1" t="s">
        <v>319</v>
      </c>
      <c r="J988" s="1" t="s">
        <v>52</v>
      </c>
      <c r="K988" s="1">
        <v>5</v>
      </c>
      <c r="L988" s="1">
        <v>5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80.8</v>
      </c>
      <c r="T988" s="1">
        <v>795</v>
      </c>
      <c r="U988" s="1">
        <v>13</v>
      </c>
      <c r="V988" s="1">
        <v>0</v>
      </c>
      <c r="W988" s="1">
        <v>0</v>
      </c>
      <c r="X988" s="1">
        <v>0</v>
      </c>
      <c r="Y988" s="1">
        <v>19500</v>
      </c>
      <c r="Z988" s="1">
        <v>25250</v>
      </c>
      <c r="AA988" s="1">
        <v>11350</v>
      </c>
      <c r="AB988" s="1">
        <v>1700</v>
      </c>
      <c r="AC988" s="1">
        <v>2</v>
      </c>
      <c r="AD988" s="1">
        <v>5</v>
      </c>
      <c r="AE988" s="1">
        <v>4</v>
      </c>
      <c r="AF988" s="1">
        <v>0</v>
      </c>
      <c r="AG988" s="1">
        <v>0</v>
      </c>
      <c r="AH988" s="1">
        <v>3</v>
      </c>
      <c r="AI988" s="30" t="str">
        <f>VLOOKUP(A988,General!B:AT,19,FALSE)</f>
        <v>Natus Vincere</v>
      </c>
      <c r="AJ988" s="1">
        <f>IF(VLOOKUP(A988,General!B:AT,11,FALSE)=E988,1,0)</f>
        <v>1</v>
      </c>
      <c r="AK988" s="1">
        <f t="shared" si="92"/>
        <v>1</v>
      </c>
      <c r="AL988" s="1">
        <f t="shared" si="93"/>
        <v>1</v>
      </c>
      <c r="AM988" s="1">
        <f t="shared" si="94"/>
        <v>8150</v>
      </c>
      <c r="AN988" s="1">
        <f t="shared" si="95"/>
        <v>23550</v>
      </c>
      <c r="AO988" s="1">
        <f t="shared" si="90"/>
        <v>0</v>
      </c>
      <c r="AP988" s="1">
        <f t="shared" si="91"/>
        <v>1</v>
      </c>
      <c r="AQ988" s="1">
        <f>IF(IF(Y988&gt;AA988,VLOOKUP(A988,General!B:AT,11,FALSE),VLOOKUP(A988,General!B:AT,12,FALSE))=AI988,1,0)</f>
        <v>0</v>
      </c>
      <c r="AR988" s="1">
        <f>IF(VLOOKUP(A988,General!B:AT,11,FALSE)=E988,Y988-AA988,AA988-Y988)</f>
        <v>8150</v>
      </c>
      <c r="AS988" s="1">
        <f>IF(IF(Z988&gt;AB988,VLOOKUP(A988,General!B:AT,11,FALSE),VLOOKUP(A988,General!B:AT,12,FALSE))=AI988,1,0)</f>
        <v>0</v>
      </c>
      <c r="AT988" s="1">
        <f>IF(VLOOKUP(A988,General!B:AT,11,FALSE)=E988,Z988-AB988,AB988-Z988)</f>
        <v>23550</v>
      </c>
    </row>
    <row r="989" spans="1:46" ht="15" customHeight="1" x14ac:dyDescent="0.2">
      <c r="A989" s="1" t="s">
        <v>360</v>
      </c>
      <c r="B989" s="1">
        <v>4</v>
      </c>
      <c r="C989" s="1">
        <v>40564</v>
      </c>
      <c r="D989" s="1">
        <v>127.28424072265599</v>
      </c>
      <c r="E989" s="1" t="s">
        <v>106</v>
      </c>
      <c r="F989" s="1" t="s">
        <v>315</v>
      </c>
      <c r="G989" s="1" t="s">
        <v>316</v>
      </c>
      <c r="H989" s="1" t="s">
        <v>322</v>
      </c>
      <c r="K989" s="1">
        <v>6</v>
      </c>
      <c r="L989" s="1">
        <v>3</v>
      </c>
      <c r="M989" s="1">
        <v>0</v>
      </c>
      <c r="N989" s="1">
        <v>1</v>
      </c>
      <c r="O989" s="1">
        <v>0</v>
      </c>
      <c r="P989" s="1">
        <v>0</v>
      </c>
      <c r="Q989" s="1">
        <v>1</v>
      </c>
      <c r="R989" s="1">
        <v>0</v>
      </c>
      <c r="S989" s="1">
        <v>74.099999999999994</v>
      </c>
      <c r="T989" s="1">
        <v>672</v>
      </c>
      <c r="U989" s="1">
        <v>69</v>
      </c>
      <c r="V989" s="1">
        <v>0</v>
      </c>
      <c r="W989" s="1">
        <v>0</v>
      </c>
      <c r="X989" s="1">
        <v>0</v>
      </c>
      <c r="Y989" s="1">
        <v>28350</v>
      </c>
      <c r="Z989" s="1">
        <v>29200</v>
      </c>
      <c r="AA989" s="1">
        <v>22250</v>
      </c>
      <c r="AB989" s="1">
        <v>22750</v>
      </c>
      <c r="AC989" s="1">
        <v>11</v>
      </c>
      <c r="AD989" s="1">
        <v>8</v>
      </c>
      <c r="AE989" s="1">
        <v>4</v>
      </c>
      <c r="AF989" s="1">
        <v>1</v>
      </c>
      <c r="AG989" s="1">
        <v>0</v>
      </c>
      <c r="AH989" s="1">
        <v>3</v>
      </c>
      <c r="AI989" s="30" t="str">
        <f>VLOOKUP(A989,General!B:AT,19,FALSE)</f>
        <v>Natus Vincere</v>
      </c>
      <c r="AJ989" s="1">
        <f>IF(VLOOKUP(A989,General!B:AT,11,FALSE)=E989,1,0)</f>
        <v>1</v>
      </c>
      <c r="AK989" s="1">
        <f t="shared" si="92"/>
        <v>1</v>
      </c>
      <c r="AL989" s="1">
        <f t="shared" si="93"/>
        <v>1</v>
      </c>
      <c r="AM989" s="1">
        <f t="shared" si="94"/>
        <v>6100</v>
      </c>
      <c r="AN989" s="1">
        <f t="shared" si="95"/>
        <v>6450</v>
      </c>
      <c r="AO989" s="1">
        <f t="shared" si="90"/>
        <v>0</v>
      </c>
      <c r="AP989" s="1">
        <f t="shared" si="91"/>
        <v>1</v>
      </c>
      <c r="AQ989" s="1">
        <f>IF(IF(Y989&gt;AA989,VLOOKUP(A989,General!B:AT,11,FALSE),VLOOKUP(A989,General!B:AT,12,FALSE))=AI989,1,0)</f>
        <v>0</v>
      </c>
      <c r="AR989" s="1">
        <f>IF(VLOOKUP(A989,General!B:AT,11,FALSE)=E989,Y989-AA989,AA989-Y989)</f>
        <v>6100</v>
      </c>
      <c r="AS989" s="1">
        <f>IF(IF(Z989&gt;AB989,VLOOKUP(A989,General!B:AT,11,FALSE),VLOOKUP(A989,General!B:AT,12,FALSE))=AI989,1,0)</f>
        <v>0</v>
      </c>
      <c r="AT989" s="1">
        <f>IF(VLOOKUP(A989,General!B:AT,11,FALSE)=E989,Z989-AB989,AB989-Z989)</f>
        <v>6450</v>
      </c>
    </row>
    <row r="990" spans="1:46" ht="15" customHeight="1" x14ac:dyDescent="0.2">
      <c r="A990" s="1" t="s">
        <v>360</v>
      </c>
      <c r="B990" s="1">
        <v>5</v>
      </c>
      <c r="C990" s="1">
        <v>56851</v>
      </c>
      <c r="D990" s="1">
        <v>94.539733886718807</v>
      </c>
      <c r="E990" s="1" t="s">
        <v>106</v>
      </c>
      <c r="F990" s="1" t="s">
        <v>315</v>
      </c>
      <c r="G990" s="1" t="s">
        <v>316</v>
      </c>
      <c r="H990" s="1" t="s">
        <v>320</v>
      </c>
      <c r="I990" s="1" t="s">
        <v>319</v>
      </c>
      <c r="J990" s="1" t="s">
        <v>52</v>
      </c>
      <c r="K990" s="1">
        <v>5</v>
      </c>
      <c r="L990" s="1">
        <v>0</v>
      </c>
      <c r="M990" s="1">
        <v>1</v>
      </c>
      <c r="N990" s="1">
        <v>1</v>
      </c>
      <c r="O990" s="1">
        <v>0</v>
      </c>
      <c r="P990" s="1">
        <v>0</v>
      </c>
      <c r="Q990" s="1">
        <v>0</v>
      </c>
      <c r="R990" s="1">
        <v>0</v>
      </c>
      <c r="S990" s="1">
        <v>82.3</v>
      </c>
      <c r="T990" s="1">
        <v>784</v>
      </c>
      <c r="U990" s="1">
        <v>39</v>
      </c>
      <c r="V990" s="1">
        <v>0</v>
      </c>
      <c r="W990" s="1">
        <v>0</v>
      </c>
      <c r="X990" s="1">
        <v>0</v>
      </c>
      <c r="Y990" s="1">
        <v>35450</v>
      </c>
      <c r="Z990" s="1">
        <v>31250</v>
      </c>
      <c r="AA990" s="1">
        <v>15300</v>
      </c>
      <c r="AB990" s="1">
        <v>6200</v>
      </c>
      <c r="AC990" s="1">
        <v>4</v>
      </c>
      <c r="AD990" s="1">
        <v>6</v>
      </c>
      <c r="AE990" s="1">
        <v>4</v>
      </c>
      <c r="AF990" s="1">
        <v>0</v>
      </c>
      <c r="AG990" s="1">
        <v>0</v>
      </c>
      <c r="AH990" s="1">
        <v>3</v>
      </c>
      <c r="AI990" s="30" t="str">
        <f>VLOOKUP(A990,General!B:AT,19,FALSE)</f>
        <v>Natus Vincere</v>
      </c>
      <c r="AJ990" s="1">
        <f>IF(VLOOKUP(A990,General!B:AT,11,FALSE)=E990,1,0)</f>
        <v>1</v>
      </c>
      <c r="AK990" s="1">
        <f t="shared" si="92"/>
        <v>1</v>
      </c>
      <c r="AL990" s="1">
        <f t="shared" si="93"/>
        <v>1</v>
      </c>
      <c r="AM990" s="1">
        <f t="shared" si="94"/>
        <v>20150</v>
      </c>
      <c r="AN990" s="1">
        <f t="shared" si="95"/>
        <v>25050</v>
      </c>
      <c r="AO990" s="1">
        <f t="shared" si="90"/>
        <v>0</v>
      </c>
      <c r="AP990" s="1">
        <f t="shared" si="91"/>
        <v>1</v>
      </c>
      <c r="AQ990" s="1">
        <f>IF(IF(Y990&gt;AA990,VLOOKUP(A990,General!B:AT,11,FALSE),VLOOKUP(A990,General!B:AT,12,FALSE))=AI990,1,0)</f>
        <v>0</v>
      </c>
      <c r="AR990" s="1">
        <f>IF(VLOOKUP(A990,General!B:AT,11,FALSE)=E990,Y990-AA990,AA990-Y990)</f>
        <v>20150</v>
      </c>
      <c r="AS990" s="1">
        <f>IF(IF(Z990&gt;AB990,VLOOKUP(A990,General!B:AT,11,FALSE),VLOOKUP(A990,General!B:AT,12,FALSE))=AI990,1,0)</f>
        <v>0</v>
      </c>
      <c r="AT990" s="1">
        <f>IF(VLOOKUP(A990,General!B:AT,11,FALSE)=E990,Z990-AB990,AB990-Z990)</f>
        <v>25050</v>
      </c>
    </row>
    <row r="991" spans="1:46" ht="15" customHeight="1" x14ac:dyDescent="0.2">
      <c r="A991" s="1" t="s">
        <v>360</v>
      </c>
      <c r="B991" s="1">
        <v>6</v>
      </c>
      <c r="C991" s="1">
        <v>68955</v>
      </c>
      <c r="D991" s="1">
        <v>107.280639648438</v>
      </c>
      <c r="E991" s="1" t="s">
        <v>106</v>
      </c>
      <c r="F991" s="1" t="s">
        <v>315</v>
      </c>
      <c r="G991" s="1" t="s">
        <v>316</v>
      </c>
      <c r="H991" s="1" t="s">
        <v>322</v>
      </c>
      <c r="K991" s="1">
        <v>7</v>
      </c>
      <c r="L991" s="1">
        <v>3</v>
      </c>
      <c r="M991" s="1">
        <v>2</v>
      </c>
      <c r="N991" s="1">
        <v>0</v>
      </c>
      <c r="O991" s="1">
        <v>0</v>
      </c>
      <c r="P991" s="1">
        <v>0</v>
      </c>
      <c r="Q991" s="1">
        <v>1</v>
      </c>
      <c r="R991" s="1">
        <v>0</v>
      </c>
      <c r="S991" s="1">
        <v>97.9</v>
      </c>
      <c r="T991" s="1">
        <v>896</v>
      </c>
      <c r="U991" s="1">
        <v>83</v>
      </c>
      <c r="V991" s="1">
        <v>0</v>
      </c>
      <c r="W991" s="1">
        <v>0</v>
      </c>
      <c r="X991" s="1">
        <v>0</v>
      </c>
      <c r="Y991" s="1">
        <v>42500</v>
      </c>
      <c r="Z991" s="1">
        <v>31550</v>
      </c>
      <c r="AA991" s="1">
        <v>26100</v>
      </c>
      <c r="AB991" s="1">
        <v>24150</v>
      </c>
      <c r="AC991" s="1">
        <v>5</v>
      </c>
      <c r="AD991" s="1">
        <v>2</v>
      </c>
      <c r="AE991" s="1">
        <v>2</v>
      </c>
      <c r="AF991" s="1">
        <v>0</v>
      </c>
      <c r="AG991" s="1">
        <v>0</v>
      </c>
      <c r="AH991" s="1">
        <v>4</v>
      </c>
      <c r="AI991" s="30" t="str">
        <f>VLOOKUP(A991,General!B:AT,19,FALSE)</f>
        <v>Natus Vincere</v>
      </c>
      <c r="AJ991" s="1">
        <f>IF(VLOOKUP(A991,General!B:AT,11,FALSE)=E991,1,0)</f>
        <v>1</v>
      </c>
      <c r="AK991" s="1">
        <f t="shared" si="92"/>
        <v>1</v>
      </c>
      <c r="AL991" s="1">
        <f t="shared" si="93"/>
        <v>1</v>
      </c>
      <c r="AM991" s="1">
        <f t="shared" si="94"/>
        <v>16400</v>
      </c>
      <c r="AN991" s="1">
        <f t="shared" si="95"/>
        <v>7400</v>
      </c>
      <c r="AO991" s="1">
        <f t="shared" si="90"/>
        <v>0</v>
      </c>
      <c r="AP991" s="1">
        <f t="shared" si="91"/>
        <v>1</v>
      </c>
      <c r="AQ991" s="1">
        <f>IF(IF(Y991&gt;AA991,VLOOKUP(A991,General!B:AT,11,FALSE),VLOOKUP(A991,General!B:AT,12,FALSE))=AI991,1,0)</f>
        <v>0</v>
      </c>
      <c r="AR991" s="1">
        <f>IF(VLOOKUP(A991,General!B:AT,11,FALSE)=E991,Y991-AA991,AA991-Y991)</f>
        <v>16400</v>
      </c>
      <c r="AS991" s="1">
        <f>IF(IF(Z991&gt;AB991,VLOOKUP(A991,General!B:AT,11,FALSE),VLOOKUP(A991,General!B:AT,12,FALSE))=AI991,1,0)</f>
        <v>0</v>
      </c>
      <c r="AT991" s="1">
        <f>IF(VLOOKUP(A991,General!B:AT,11,FALSE)=E991,Z991-AB991,AB991-Z991)</f>
        <v>7400</v>
      </c>
    </row>
    <row r="992" spans="1:46" ht="15" customHeight="1" x14ac:dyDescent="0.2">
      <c r="A992" s="1" t="s">
        <v>360</v>
      </c>
      <c r="B992" s="1">
        <v>7</v>
      </c>
      <c r="C992" s="1">
        <v>82687</v>
      </c>
      <c r="D992" s="1">
        <v>228.03796386718801</v>
      </c>
      <c r="E992" s="1" t="s">
        <v>52</v>
      </c>
      <c r="F992" s="1" t="s">
        <v>319</v>
      </c>
      <c r="G992" s="1" t="s">
        <v>324</v>
      </c>
      <c r="H992" s="1" t="s">
        <v>322</v>
      </c>
      <c r="K992" s="1">
        <v>8</v>
      </c>
      <c r="L992" s="1">
        <v>3</v>
      </c>
      <c r="M992" s="1">
        <v>1</v>
      </c>
      <c r="N992" s="1">
        <v>1</v>
      </c>
      <c r="O992" s="1">
        <v>0</v>
      </c>
      <c r="P992" s="1">
        <v>0</v>
      </c>
      <c r="Q992" s="1">
        <v>1</v>
      </c>
      <c r="R992" s="1">
        <v>0</v>
      </c>
      <c r="S992" s="1">
        <v>129.69999999999999</v>
      </c>
      <c r="T992" s="1">
        <v>1116</v>
      </c>
      <c r="U992" s="1">
        <v>181</v>
      </c>
      <c r="V992" s="1">
        <v>0</v>
      </c>
      <c r="W992" s="1">
        <v>0</v>
      </c>
      <c r="X992" s="1">
        <v>0</v>
      </c>
      <c r="Y992" s="1">
        <v>56150</v>
      </c>
      <c r="Z992" s="1">
        <v>32150</v>
      </c>
      <c r="AA992" s="1">
        <v>20550</v>
      </c>
      <c r="AB992" s="1">
        <v>20300</v>
      </c>
      <c r="AC992" s="1">
        <v>5</v>
      </c>
      <c r="AD992" s="1">
        <v>3</v>
      </c>
      <c r="AE992" s="1">
        <v>2</v>
      </c>
      <c r="AF992" s="1">
        <v>0</v>
      </c>
      <c r="AG992" s="1">
        <v>0</v>
      </c>
      <c r="AH992" s="1">
        <v>3</v>
      </c>
      <c r="AI992" s="30" t="str">
        <f>VLOOKUP(A992,General!B:AT,19,FALSE)</f>
        <v>Natus Vincere</v>
      </c>
      <c r="AJ992" s="1">
        <f>IF(VLOOKUP(A992,General!B:AT,11,FALSE)=E992,1,0)</f>
        <v>0</v>
      </c>
      <c r="AK992" s="1">
        <f t="shared" si="92"/>
        <v>1</v>
      </c>
      <c r="AL992" s="1">
        <f t="shared" si="93"/>
        <v>1</v>
      </c>
      <c r="AM992" s="1">
        <f t="shared" si="94"/>
        <v>35600</v>
      </c>
      <c r="AN992" s="1">
        <f t="shared" si="95"/>
        <v>11850</v>
      </c>
      <c r="AO992" s="1">
        <f t="shared" si="90"/>
        <v>1</v>
      </c>
      <c r="AP992" s="1">
        <f t="shared" si="91"/>
        <v>0</v>
      </c>
      <c r="AQ992" s="1">
        <f>IF(IF(Y992&gt;AA992,VLOOKUP(A992,General!B:AT,11,FALSE),VLOOKUP(A992,General!B:AT,12,FALSE))=AI992,1,0)</f>
        <v>0</v>
      </c>
      <c r="AR992" s="1">
        <f>IF(VLOOKUP(A992,General!B:AT,11,FALSE)=E992,Y992-AA992,AA992-Y992)</f>
        <v>-35600</v>
      </c>
      <c r="AS992" s="1">
        <f>IF(IF(Z992&gt;AB992,VLOOKUP(A992,General!B:AT,11,FALSE),VLOOKUP(A992,General!B:AT,12,FALSE))=AI992,1,0)</f>
        <v>0</v>
      </c>
      <c r="AT992" s="1">
        <f>IF(VLOOKUP(A992,General!B:AT,11,FALSE)=E992,Z992-AB992,AB992-Z992)</f>
        <v>-11850</v>
      </c>
    </row>
    <row r="993" spans="1:46" ht="15" customHeight="1" x14ac:dyDescent="0.2">
      <c r="A993" s="1" t="s">
        <v>360</v>
      </c>
      <c r="B993" s="1">
        <v>8</v>
      </c>
      <c r="C993" s="1">
        <v>111849</v>
      </c>
      <c r="D993" s="1">
        <v>119.66943359375</v>
      </c>
      <c r="E993" s="1" t="s">
        <v>52</v>
      </c>
      <c r="F993" s="1" t="s">
        <v>319</v>
      </c>
      <c r="G993" s="1" t="s">
        <v>324</v>
      </c>
      <c r="H993" s="1" t="s">
        <v>323</v>
      </c>
      <c r="I993" s="1" t="s">
        <v>319</v>
      </c>
      <c r="J993" s="1" t="s">
        <v>52</v>
      </c>
      <c r="K993" s="1">
        <v>5</v>
      </c>
      <c r="L993" s="1">
        <v>0</v>
      </c>
      <c r="M993" s="1">
        <v>1</v>
      </c>
      <c r="N993" s="1">
        <v>1</v>
      </c>
      <c r="O993" s="1">
        <v>0</v>
      </c>
      <c r="P993" s="1">
        <v>0</v>
      </c>
      <c r="Q993" s="1">
        <v>0</v>
      </c>
      <c r="R993" s="1">
        <v>0</v>
      </c>
      <c r="S993" s="1">
        <v>118.5</v>
      </c>
      <c r="T993" s="1">
        <v>1034</v>
      </c>
      <c r="U993" s="1">
        <v>140</v>
      </c>
      <c r="V993" s="1">
        <v>0</v>
      </c>
      <c r="W993" s="1">
        <v>1</v>
      </c>
      <c r="X993" s="1">
        <v>0</v>
      </c>
      <c r="Y993" s="1">
        <v>49650</v>
      </c>
      <c r="Z993" s="1">
        <v>31700</v>
      </c>
      <c r="AA993" s="1">
        <v>19000</v>
      </c>
      <c r="AB993" s="1">
        <v>18300</v>
      </c>
      <c r="AC993" s="1">
        <v>6</v>
      </c>
      <c r="AD993" s="1">
        <v>7</v>
      </c>
      <c r="AE993" s="1">
        <v>6</v>
      </c>
      <c r="AF993" s="1">
        <v>0</v>
      </c>
      <c r="AG993" s="1">
        <v>0</v>
      </c>
      <c r="AH993" s="1">
        <v>1</v>
      </c>
      <c r="AI993" s="30" t="str">
        <f>VLOOKUP(A993,General!B:AT,19,FALSE)</f>
        <v>Natus Vincere</v>
      </c>
      <c r="AJ993" s="1">
        <f>IF(VLOOKUP(A993,General!B:AT,11,FALSE)=E993,1,0)</f>
        <v>0</v>
      </c>
      <c r="AK993" s="1">
        <f t="shared" si="92"/>
        <v>1</v>
      </c>
      <c r="AL993" s="1">
        <f t="shared" si="93"/>
        <v>1</v>
      </c>
      <c r="AM993" s="1">
        <f t="shared" si="94"/>
        <v>30650</v>
      </c>
      <c r="AN993" s="1">
        <f t="shared" si="95"/>
        <v>13400</v>
      </c>
      <c r="AO993" s="1">
        <f t="shared" si="90"/>
        <v>1</v>
      </c>
      <c r="AP993" s="1">
        <f t="shared" si="91"/>
        <v>0</v>
      </c>
      <c r="AQ993" s="1">
        <f>IF(IF(Y993&gt;AA993,VLOOKUP(A993,General!B:AT,11,FALSE),VLOOKUP(A993,General!B:AT,12,FALSE))=AI993,1,0)</f>
        <v>0</v>
      </c>
      <c r="AR993" s="1">
        <f>IF(VLOOKUP(A993,General!B:AT,11,FALSE)=E993,Y993-AA993,AA993-Y993)</f>
        <v>-30650</v>
      </c>
      <c r="AS993" s="1">
        <f>IF(IF(Z993&gt;AB993,VLOOKUP(A993,General!B:AT,11,FALSE),VLOOKUP(A993,General!B:AT,12,FALSE))=AI993,1,0)</f>
        <v>0</v>
      </c>
      <c r="AT993" s="1">
        <f>IF(VLOOKUP(A993,General!B:AT,11,FALSE)=E993,Z993-AB993,AB993-Z993)</f>
        <v>-13400</v>
      </c>
    </row>
    <row r="994" spans="1:46" ht="15" customHeight="1" x14ac:dyDescent="0.2">
      <c r="A994" s="1" t="s">
        <v>360</v>
      </c>
      <c r="B994" s="1">
        <v>9</v>
      </c>
      <c r="C994" s="1">
        <v>127164</v>
      </c>
      <c r="D994" s="1">
        <v>142.05999755859401</v>
      </c>
      <c r="E994" s="1" t="s">
        <v>106</v>
      </c>
      <c r="F994" s="1" t="s">
        <v>315</v>
      </c>
      <c r="G994" s="1" t="s">
        <v>324</v>
      </c>
      <c r="H994" s="1" t="s">
        <v>322</v>
      </c>
      <c r="K994" s="1">
        <v>6</v>
      </c>
      <c r="L994" s="1">
        <v>4</v>
      </c>
      <c r="M994" s="1">
        <v>1</v>
      </c>
      <c r="N994" s="1">
        <v>0</v>
      </c>
      <c r="O994" s="1">
        <v>0</v>
      </c>
      <c r="P994" s="1">
        <v>0</v>
      </c>
      <c r="Q994" s="1">
        <v>1</v>
      </c>
      <c r="R994" s="1">
        <v>0</v>
      </c>
      <c r="S994" s="1">
        <v>81.3</v>
      </c>
      <c r="T994" s="1">
        <v>719</v>
      </c>
      <c r="U994" s="1">
        <v>94</v>
      </c>
      <c r="V994" s="1">
        <v>0</v>
      </c>
      <c r="W994" s="1">
        <v>0</v>
      </c>
      <c r="X994" s="1">
        <v>0</v>
      </c>
      <c r="Y994" s="1">
        <v>28450</v>
      </c>
      <c r="Z994" s="1">
        <v>28200</v>
      </c>
      <c r="AA994" s="1">
        <v>21950</v>
      </c>
      <c r="AB994" s="1">
        <v>26750</v>
      </c>
      <c r="AC994" s="1">
        <v>8</v>
      </c>
      <c r="AD994" s="1">
        <v>7</v>
      </c>
      <c r="AE994" s="1">
        <v>3</v>
      </c>
      <c r="AF994" s="1">
        <v>0</v>
      </c>
      <c r="AG994" s="1">
        <v>1</v>
      </c>
      <c r="AH994" s="1">
        <v>3</v>
      </c>
      <c r="AI994" s="30" t="str">
        <f>VLOOKUP(A994,General!B:AT,19,FALSE)</f>
        <v>Natus Vincere</v>
      </c>
      <c r="AJ994" s="1">
        <f>IF(VLOOKUP(A994,General!B:AT,11,FALSE)=E994,1,0)</f>
        <v>1</v>
      </c>
      <c r="AK994" s="1">
        <f t="shared" si="92"/>
        <v>1</v>
      </c>
      <c r="AL994" s="1">
        <f t="shared" si="93"/>
        <v>1</v>
      </c>
      <c r="AM994" s="1">
        <f t="shared" si="94"/>
        <v>6500</v>
      </c>
      <c r="AN994" s="1">
        <f t="shared" si="95"/>
        <v>1450</v>
      </c>
      <c r="AO994" s="1">
        <f t="shared" si="90"/>
        <v>0</v>
      </c>
      <c r="AP994" s="1">
        <f t="shared" si="91"/>
        <v>1</v>
      </c>
      <c r="AQ994" s="1">
        <f>IF(IF(Y994&gt;AA994,VLOOKUP(A994,General!B:AT,11,FALSE),VLOOKUP(A994,General!B:AT,12,FALSE))=AI994,1,0)</f>
        <v>0</v>
      </c>
      <c r="AR994" s="1">
        <f>IF(VLOOKUP(A994,General!B:AT,11,FALSE)=E994,Y994-AA994,AA994-Y994)</f>
        <v>6500</v>
      </c>
      <c r="AS994" s="1">
        <f>IF(IF(Z994&gt;AB994,VLOOKUP(A994,General!B:AT,11,FALSE),VLOOKUP(A994,General!B:AT,12,FALSE))=AI994,1,0)</f>
        <v>0</v>
      </c>
      <c r="AT994" s="1">
        <f>IF(VLOOKUP(A994,General!B:AT,11,FALSE)=E994,Z994-AB994,AB994-Z994)</f>
        <v>1450</v>
      </c>
    </row>
    <row r="995" spans="1:46" ht="15" customHeight="1" x14ac:dyDescent="0.2">
      <c r="A995" s="1" t="s">
        <v>360</v>
      </c>
      <c r="B995" s="1">
        <v>10</v>
      </c>
      <c r="C995" s="1">
        <v>145340</v>
      </c>
      <c r="D995" s="1">
        <v>87.71533203125</v>
      </c>
      <c r="E995" s="1" t="s">
        <v>52</v>
      </c>
      <c r="F995" s="1" t="s">
        <v>319</v>
      </c>
      <c r="G995" s="1" t="s">
        <v>324</v>
      </c>
      <c r="H995" s="1" t="s">
        <v>322</v>
      </c>
      <c r="K995" s="1">
        <v>7</v>
      </c>
      <c r="L995" s="1">
        <v>3</v>
      </c>
      <c r="M995" s="1">
        <v>2</v>
      </c>
      <c r="N995" s="1">
        <v>0</v>
      </c>
      <c r="O995" s="1">
        <v>0</v>
      </c>
      <c r="P995" s="1">
        <v>0</v>
      </c>
      <c r="Q995" s="1">
        <v>1</v>
      </c>
      <c r="R995" s="1">
        <v>0</v>
      </c>
      <c r="S995" s="1">
        <v>120.5</v>
      </c>
      <c r="T995" s="1">
        <v>1062</v>
      </c>
      <c r="U995" s="1">
        <v>143</v>
      </c>
      <c r="V995" s="1">
        <v>0</v>
      </c>
      <c r="W995" s="1">
        <v>1</v>
      </c>
      <c r="X995" s="1">
        <v>0</v>
      </c>
      <c r="Y995" s="1">
        <v>18700</v>
      </c>
      <c r="Z995" s="1">
        <v>29500</v>
      </c>
      <c r="AA995" s="1">
        <v>25550</v>
      </c>
      <c r="AB995" s="1">
        <v>25350</v>
      </c>
      <c r="AC995" s="1">
        <v>8</v>
      </c>
      <c r="AD995" s="1">
        <v>3</v>
      </c>
      <c r="AE995" s="1">
        <v>3</v>
      </c>
      <c r="AF995" s="1">
        <v>0</v>
      </c>
      <c r="AG995" s="1">
        <v>1</v>
      </c>
      <c r="AH995" s="1">
        <v>1</v>
      </c>
      <c r="AI995" s="30" t="str">
        <f>VLOOKUP(A995,General!B:AT,19,FALSE)</f>
        <v>Natus Vincere</v>
      </c>
      <c r="AJ995" s="1">
        <f>IF(VLOOKUP(A995,General!B:AT,11,FALSE)=E995,1,0)</f>
        <v>0</v>
      </c>
      <c r="AK995" s="1">
        <f t="shared" si="92"/>
        <v>0</v>
      </c>
      <c r="AL995" s="1">
        <f t="shared" si="93"/>
        <v>1</v>
      </c>
      <c r="AM995" s="1">
        <f t="shared" si="94"/>
        <v>-6850</v>
      </c>
      <c r="AN995" s="1">
        <f t="shared" si="95"/>
        <v>4150</v>
      </c>
      <c r="AO995" s="1">
        <f t="shared" si="90"/>
        <v>1</v>
      </c>
      <c r="AP995" s="1">
        <f t="shared" si="91"/>
        <v>0</v>
      </c>
      <c r="AQ995" s="1">
        <f>IF(IF(Y995&gt;AA995,VLOOKUP(A995,General!B:AT,11,FALSE),VLOOKUP(A995,General!B:AT,12,FALSE))=AI995,1,0)</f>
        <v>1</v>
      </c>
      <c r="AR995" s="1">
        <f>IF(VLOOKUP(A995,General!B:AT,11,FALSE)=E995,Y995-AA995,AA995-Y995)</f>
        <v>6850</v>
      </c>
      <c r="AS995" s="1">
        <f>IF(IF(Z995&gt;AB995,VLOOKUP(A995,General!B:AT,11,FALSE),VLOOKUP(A995,General!B:AT,12,FALSE))=AI995,1,0)</f>
        <v>0</v>
      </c>
      <c r="AT995" s="1">
        <f>IF(VLOOKUP(A995,General!B:AT,11,FALSE)=E995,Z995-AB995,AB995-Z995)</f>
        <v>-4150</v>
      </c>
    </row>
    <row r="996" spans="1:46" ht="15" customHeight="1" x14ac:dyDescent="0.2">
      <c r="A996" s="1" t="s">
        <v>360</v>
      </c>
      <c r="B996" s="1">
        <v>11</v>
      </c>
      <c r="C996" s="1">
        <v>156573</v>
      </c>
      <c r="D996" s="1">
        <v>81.9005126953125</v>
      </c>
      <c r="E996" s="1" t="s">
        <v>52</v>
      </c>
      <c r="F996" s="1" t="s">
        <v>319</v>
      </c>
      <c r="G996" s="1" t="s">
        <v>324</v>
      </c>
      <c r="H996" s="1" t="s">
        <v>320</v>
      </c>
      <c r="I996" s="1" t="s">
        <v>315</v>
      </c>
      <c r="J996" s="1" t="s">
        <v>106</v>
      </c>
      <c r="K996" s="1">
        <v>7</v>
      </c>
      <c r="L996" s="1">
        <v>7</v>
      </c>
      <c r="M996" s="1">
        <v>0</v>
      </c>
      <c r="N996" s="1">
        <v>0</v>
      </c>
      <c r="O996" s="1">
        <v>0</v>
      </c>
      <c r="P996" s="1">
        <v>0</v>
      </c>
      <c r="Q996" s="1">
        <v>2</v>
      </c>
      <c r="R996" s="1">
        <v>0</v>
      </c>
      <c r="S996" s="1">
        <v>102.4</v>
      </c>
      <c r="T996" s="1">
        <v>979</v>
      </c>
      <c r="U996" s="1">
        <v>45</v>
      </c>
      <c r="V996" s="1">
        <v>0</v>
      </c>
      <c r="W996" s="1">
        <v>1</v>
      </c>
      <c r="X996" s="1">
        <v>0</v>
      </c>
      <c r="Y996" s="1">
        <v>12600</v>
      </c>
      <c r="Z996" s="1">
        <v>3250</v>
      </c>
      <c r="AA996" s="1">
        <v>24300</v>
      </c>
      <c r="AB996" s="1">
        <v>24350</v>
      </c>
      <c r="AC996" s="1">
        <v>3</v>
      </c>
      <c r="AD996" s="1">
        <v>1</v>
      </c>
      <c r="AE996" s="1">
        <v>2</v>
      </c>
      <c r="AF996" s="1">
        <v>0</v>
      </c>
      <c r="AG996" s="1">
        <v>0</v>
      </c>
      <c r="AH996" s="1">
        <v>0</v>
      </c>
      <c r="AI996" s="30" t="str">
        <f>VLOOKUP(A996,General!B:AT,19,FALSE)</f>
        <v>Natus Vincere</v>
      </c>
      <c r="AJ996" s="1">
        <f>IF(VLOOKUP(A996,General!B:AT,11,FALSE)=E996,1,0)</f>
        <v>0</v>
      </c>
      <c r="AK996" s="1">
        <f t="shared" si="92"/>
        <v>0</v>
      </c>
      <c r="AL996" s="1">
        <f t="shared" si="93"/>
        <v>0</v>
      </c>
      <c r="AM996" s="1">
        <f t="shared" si="94"/>
        <v>-11700</v>
      </c>
      <c r="AN996" s="1">
        <f t="shared" si="95"/>
        <v>-21100</v>
      </c>
      <c r="AO996" s="1">
        <f t="shared" si="90"/>
        <v>1</v>
      </c>
      <c r="AP996" s="1">
        <f t="shared" si="91"/>
        <v>0</v>
      </c>
      <c r="AQ996" s="1">
        <f>IF(IF(Y996&gt;AA996,VLOOKUP(A996,General!B:AT,11,FALSE),VLOOKUP(A996,General!B:AT,12,FALSE))=AI996,1,0)</f>
        <v>1</v>
      </c>
      <c r="AR996" s="1">
        <f>IF(VLOOKUP(A996,General!B:AT,11,FALSE)=E996,Y996-AA996,AA996-Y996)</f>
        <v>11700</v>
      </c>
      <c r="AS996" s="1">
        <f>IF(IF(Z996&gt;AB996,VLOOKUP(A996,General!B:AT,11,FALSE),VLOOKUP(A996,General!B:AT,12,FALSE))=AI996,1,0)</f>
        <v>1</v>
      </c>
      <c r="AT996" s="1">
        <f>IF(VLOOKUP(A996,General!B:AT,11,FALSE)=E996,Z996-AB996,AB996-Z996)</f>
        <v>21100</v>
      </c>
    </row>
    <row r="997" spans="1:46" ht="15" customHeight="1" x14ac:dyDescent="0.2">
      <c r="A997" s="1" t="s">
        <v>360</v>
      </c>
      <c r="B997" s="1">
        <v>12</v>
      </c>
      <c r="C997" s="1">
        <v>167060</v>
      </c>
      <c r="D997" s="1">
        <v>92.1839599609375</v>
      </c>
      <c r="E997" s="1" t="s">
        <v>52</v>
      </c>
      <c r="F997" s="1" t="s">
        <v>319</v>
      </c>
      <c r="G997" s="1" t="s">
        <v>324</v>
      </c>
      <c r="H997" s="1" t="s">
        <v>320</v>
      </c>
      <c r="I997" s="1" t="s">
        <v>315</v>
      </c>
      <c r="J997" s="1" t="s">
        <v>106</v>
      </c>
      <c r="K997" s="1">
        <v>6</v>
      </c>
      <c r="L997" s="1">
        <v>2</v>
      </c>
      <c r="M997" s="1">
        <v>2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90.9</v>
      </c>
      <c r="T997" s="1">
        <v>868</v>
      </c>
      <c r="U997" s="1">
        <v>41</v>
      </c>
      <c r="V997" s="1">
        <v>0</v>
      </c>
      <c r="W997" s="1">
        <v>1</v>
      </c>
      <c r="X997" s="1">
        <v>0</v>
      </c>
      <c r="Y997" s="1">
        <v>19650</v>
      </c>
      <c r="Z997" s="1">
        <v>3250</v>
      </c>
      <c r="AA997" s="1">
        <v>29550</v>
      </c>
      <c r="AB997" s="1">
        <v>27250</v>
      </c>
      <c r="AC997" s="1">
        <v>5</v>
      </c>
      <c r="AD997" s="1">
        <v>3</v>
      </c>
      <c r="AE997" s="1">
        <v>3</v>
      </c>
      <c r="AF997" s="1">
        <v>0</v>
      </c>
      <c r="AG997" s="1">
        <v>3</v>
      </c>
      <c r="AH997" s="1">
        <v>0</v>
      </c>
      <c r="AI997" s="30" t="str">
        <f>VLOOKUP(A997,General!B:AT,19,FALSE)</f>
        <v>Natus Vincere</v>
      </c>
      <c r="AJ997" s="1">
        <f>IF(VLOOKUP(A997,General!B:AT,11,FALSE)=E997,1,0)</f>
        <v>0</v>
      </c>
      <c r="AK997" s="1">
        <f t="shared" si="92"/>
        <v>0</v>
      </c>
      <c r="AL997" s="1">
        <f t="shared" si="93"/>
        <v>0</v>
      </c>
      <c r="AM997" s="1">
        <f t="shared" si="94"/>
        <v>-9900</v>
      </c>
      <c r="AN997" s="1">
        <f t="shared" si="95"/>
        <v>-24000</v>
      </c>
      <c r="AO997" s="1">
        <f t="shared" si="90"/>
        <v>1</v>
      </c>
      <c r="AP997" s="1">
        <f t="shared" si="91"/>
        <v>0</v>
      </c>
      <c r="AQ997" s="1">
        <f>IF(IF(Y997&gt;AA997,VLOOKUP(A997,General!B:AT,11,FALSE),VLOOKUP(A997,General!B:AT,12,FALSE))=AI997,1,0)</f>
        <v>1</v>
      </c>
      <c r="AR997" s="1">
        <f>IF(VLOOKUP(A997,General!B:AT,11,FALSE)=E997,Y997-AA997,AA997-Y997)</f>
        <v>9900</v>
      </c>
      <c r="AS997" s="1">
        <f>IF(IF(Z997&gt;AB997,VLOOKUP(A997,General!B:AT,11,FALSE),VLOOKUP(A997,General!B:AT,12,FALSE))=AI997,1,0)</f>
        <v>1</v>
      </c>
      <c r="AT997" s="1">
        <f>IF(VLOOKUP(A997,General!B:AT,11,FALSE)=E997,Z997-AB997,AB997-Z997)</f>
        <v>24000</v>
      </c>
    </row>
    <row r="998" spans="1:46" ht="15" customHeight="1" x14ac:dyDescent="0.2">
      <c r="A998" s="1" t="s">
        <v>360</v>
      </c>
      <c r="B998" s="1">
        <v>13</v>
      </c>
      <c r="C998" s="1">
        <v>178864</v>
      </c>
      <c r="D998" s="1">
        <v>134.327880859375</v>
      </c>
      <c r="E998" s="1" t="s">
        <v>52</v>
      </c>
      <c r="F998" s="1" t="s">
        <v>319</v>
      </c>
      <c r="G998" s="1" t="s">
        <v>324</v>
      </c>
      <c r="H998" s="1" t="s">
        <v>322</v>
      </c>
      <c r="K998" s="1">
        <v>6</v>
      </c>
      <c r="L998" s="1">
        <v>3</v>
      </c>
      <c r="M998" s="1">
        <v>0</v>
      </c>
      <c r="N998" s="1">
        <v>1</v>
      </c>
      <c r="O998" s="1">
        <v>0</v>
      </c>
      <c r="P998" s="1">
        <v>0</v>
      </c>
      <c r="Q998" s="1">
        <v>0</v>
      </c>
      <c r="R998" s="1">
        <v>0</v>
      </c>
      <c r="S998" s="1">
        <v>86.3</v>
      </c>
      <c r="T998" s="1">
        <v>780</v>
      </c>
      <c r="U998" s="1">
        <v>83</v>
      </c>
      <c r="V998" s="1">
        <v>0</v>
      </c>
      <c r="W998" s="1">
        <v>1</v>
      </c>
      <c r="X998" s="1">
        <v>0</v>
      </c>
      <c r="Y998" s="1">
        <v>28200</v>
      </c>
      <c r="Z998" s="1">
        <v>28000</v>
      </c>
      <c r="AA998" s="1">
        <v>37600</v>
      </c>
      <c r="AB998" s="1">
        <v>27550</v>
      </c>
      <c r="AC998" s="1">
        <v>11</v>
      </c>
      <c r="AD998" s="1">
        <v>8</v>
      </c>
      <c r="AE998" s="1">
        <v>3</v>
      </c>
      <c r="AF998" s="1">
        <v>0</v>
      </c>
      <c r="AG998" s="1">
        <v>4</v>
      </c>
      <c r="AH998" s="1">
        <v>0</v>
      </c>
      <c r="AI998" s="30" t="str">
        <f>VLOOKUP(A998,General!B:AT,19,FALSE)</f>
        <v>Natus Vincere</v>
      </c>
      <c r="AJ998" s="1">
        <f>IF(VLOOKUP(A998,General!B:AT,11,FALSE)=E998,1,0)</f>
        <v>0</v>
      </c>
      <c r="AK998" s="1">
        <f t="shared" si="92"/>
        <v>0</v>
      </c>
      <c r="AL998" s="1">
        <f t="shared" si="93"/>
        <v>1</v>
      </c>
      <c r="AM998" s="1">
        <f t="shared" si="94"/>
        <v>-9400</v>
      </c>
      <c r="AN998" s="1">
        <f t="shared" si="95"/>
        <v>450</v>
      </c>
      <c r="AO998" s="1">
        <f t="shared" si="90"/>
        <v>1</v>
      </c>
      <c r="AP998" s="1">
        <f t="shared" si="91"/>
        <v>0</v>
      </c>
      <c r="AQ998" s="1">
        <f>IF(IF(Y998&gt;AA998,VLOOKUP(A998,General!B:AT,11,FALSE),VLOOKUP(A998,General!B:AT,12,FALSE))=AI998,1,0)</f>
        <v>1</v>
      </c>
      <c r="AR998" s="1">
        <f>IF(VLOOKUP(A998,General!B:AT,11,FALSE)=E998,Y998-AA998,AA998-Y998)</f>
        <v>9400</v>
      </c>
      <c r="AS998" s="1">
        <f>IF(IF(Z998&gt;AB998,VLOOKUP(A998,General!B:AT,11,FALSE),VLOOKUP(A998,General!B:AT,12,FALSE))=AI998,1,0)</f>
        <v>0</v>
      </c>
      <c r="AT998" s="1">
        <f>IF(VLOOKUP(A998,General!B:AT,11,FALSE)=E998,Z998-AB998,AB998-Z998)</f>
        <v>-450</v>
      </c>
    </row>
    <row r="999" spans="1:46" ht="15" customHeight="1" x14ac:dyDescent="0.2">
      <c r="A999" s="1" t="s">
        <v>360</v>
      </c>
      <c r="B999" s="1">
        <v>14</v>
      </c>
      <c r="C999" s="1">
        <v>196054</v>
      </c>
      <c r="D999" s="1">
        <v>52.7794189453125</v>
      </c>
      <c r="E999" s="1" t="s">
        <v>52</v>
      </c>
      <c r="F999" s="1" t="s">
        <v>319</v>
      </c>
      <c r="G999" s="1" t="s">
        <v>324</v>
      </c>
      <c r="H999" s="1" t="s">
        <v>320</v>
      </c>
      <c r="I999" s="1" t="s">
        <v>315</v>
      </c>
      <c r="J999" s="1" t="s">
        <v>106</v>
      </c>
      <c r="K999" s="1">
        <v>6</v>
      </c>
      <c r="L999" s="1">
        <v>2</v>
      </c>
      <c r="M999" s="1">
        <v>2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102.4</v>
      </c>
      <c r="T999" s="1">
        <v>979</v>
      </c>
      <c r="U999" s="1">
        <v>45</v>
      </c>
      <c r="V999" s="1">
        <v>0</v>
      </c>
      <c r="W999" s="1">
        <v>0</v>
      </c>
      <c r="X999" s="1">
        <v>0</v>
      </c>
      <c r="Y999" s="1">
        <v>15800</v>
      </c>
      <c r="Z999" s="1">
        <v>4850</v>
      </c>
      <c r="AA999" s="1">
        <v>48250</v>
      </c>
      <c r="AB999" s="1">
        <v>28250</v>
      </c>
      <c r="AC999" s="1">
        <v>5</v>
      </c>
      <c r="AD999" s="1">
        <v>0</v>
      </c>
      <c r="AE999" s="1">
        <v>2</v>
      </c>
      <c r="AF999" s="1">
        <v>0</v>
      </c>
      <c r="AG999" s="1">
        <v>1</v>
      </c>
      <c r="AH999" s="1">
        <v>0</v>
      </c>
      <c r="AI999" s="30" t="str">
        <f>VLOOKUP(A999,General!B:AT,19,FALSE)</f>
        <v>Natus Vincere</v>
      </c>
      <c r="AJ999" s="1">
        <f>IF(VLOOKUP(A999,General!B:AT,11,FALSE)=E999,1,0)</f>
        <v>0</v>
      </c>
      <c r="AK999" s="1">
        <f t="shared" si="92"/>
        <v>0</v>
      </c>
      <c r="AL999" s="1">
        <f t="shared" si="93"/>
        <v>0</v>
      </c>
      <c r="AM999" s="1">
        <f t="shared" si="94"/>
        <v>-32450</v>
      </c>
      <c r="AN999" s="1">
        <f t="shared" si="95"/>
        <v>-23400</v>
      </c>
      <c r="AO999" s="1">
        <f t="shared" si="90"/>
        <v>1</v>
      </c>
      <c r="AP999" s="1">
        <f t="shared" si="91"/>
        <v>0</v>
      </c>
      <c r="AQ999" s="1">
        <f>IF(IF(Y999&gt;AA999,VLOOKUP(A999,General!B:AT,11,FALSE),VLOOKUP(A999,General!B:AT,12,FALSE))=AI999,1,0)</f>
        <v>1</v>
      </c>
      <c r="AR999" s="1">
        <f>IF(VLOOKUP(A999,General!B:AT,11,FALSE)=E999,Y999-AA999,AA999-Y999)</f>
        <v>32450</v>
      </c>
      <c r="AS999" s="1">
        <f>IF(IF(Z999&gt;AB999,VLOOKUP(A999,General!B:AT,11,FALSE),VLOOKUP(A999,General!B:AT,12,FALSE))=AI999,1,0)</f>
        <v>1</v>
      </c>
      <c r="AT999" s="1">
        <f>IF(VLOOKUP(A999,General!B:AT,11,FALSE)=E999,Z999-AB999,AB999-Z999)</f>
        <v>23400</v>
      </c>
    </row>
    <row r="1000" spans="1:46" ht="15" customHeight="1" x14ac:dyDescent="0.2">
      <c r="A1000" s="1" t="s">
        <v>360</v>
      </c>
      <c r="B1000" s="1">
        <v>15</v>
      </c>
      <c r="C1000" s="1">
        <v>202821</v>
      </c>
      <c r="D1000" s="1">
        <v>231.82580566406301</v>
      </c>
      <c r="E1000" s="1" t="s">
        <v>52</v>
      </c>
      <c r="F1000" s="1" t="s">
        <v>319</v>
      </c>
      <c r="G1000" s="1" t="s">
        <v>324</v>
      </c>
      <c r="H1000" s="1" t="s">
        <v>322</v>
      </c>
      <c r="K1000" s="1">
        <v>7</v>
      </c>
      <c r="L1000" s="1">
        <v>5</v>
      </c>
      <c r="M1000" s="1">
        <v>1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108.8</v>
      </c>
      <c r="T1000" s="1">
        <v>985</v>
      </c>
      <c r="U1000" s="1">
        <v>95</v>
      </c>
      <c r="V1000" s="1">
        <v>0</v>
      </c>
      <c r="W1000" s="1">
        <v>0</v>
      </c>
      <c r="X1000" s="1">
        <v>0</v>
      </c>
      <c r="Y1000" s="1">
        <v>28250</v>
      </c>
      <c r="Z1000" s="1">
        <v>29050</v>
      </c>
      <c r="AA1000" s="1">
        <v>55850</v>
      </c>
      <c r="AB1000" s="1">
        <v>30600</v>
      </c>
      <c r="AC1000" s="1">
        <v>8</v>
      </c>
      <c r="AD1000" s="1">
        <v>4</v>
      </c>
      <c r="AE1000" s="1">
        <v>7</v>
      </c>
      <c r="AF1000" s="1">
        <v>0</v>
      </c>
      <c r="AG1000" s="1">
        <v>3</v>
      </c>
      <c r="AH1000" s="1">
        <v>2</v>
      </c>
      <c r="AI1000" s="30" t="str">
        <f>VLOOKUP(A1000,General!B:AT,19,FALSE)</f>
        <v>Natus Vincere</v>
      </c>
      <c r="AJ1000" s="1">
        <f>IF(VLOOKUP(A1000,General!B:AT,11,FALSE)=E1000,1,0)</f>
        <v>0</v>
      </c>
      <c r="AK1000" s="1">
        <f t="shared" si="92"/>
        <v>0</v>
      </c>
      <c r="AL1000" s="1">
        <f t="shared" si="93"/>
        <v>0</v>
      </c>
      <c r="AM1000" s="1">
        <f t="shared" si="94"/>
        <v>-27600</v>
      </c>
      <c r="AN1000" s="1">
        <f t="shared" si="95"/>
        <v>-1550</v>
      </c>
      <c r="AO1000" s="1">
        <f t="shared" si="90"/>
        <v>1</v>
      </c>
      <c r="AP1000" s="1">
        <f t="shared" si="91"/>
        <v>0</v>
      </c>
      <c r="AQ1000" s="1">
        <f>IF(IF(Y1000&gt;AA1000,VLOOKUP(A1000,General!B:AT,11,FALSE),VLOOKUP(A1000,General!B:AT,12,FALSE))=AI1000,1,0)</f>
        <v>1</v>
      </c>
      <c r="AR1000" s="1">
        <f>IF(VLOOKUP(A1000,General!B:AT,11,FALSE)=E1000,Y1000-AA1000,AA1000-Y1000)</f>
        <v>27600</v>
      </c>
      <c r="AS1000" s="1">
        <f>IF(IF(Z1000&gt;AB1000,VLOOKUP(A1000,General!B:AT,11,FALSE),VLOOKUP(A1000,General!B:AT,12,FALSE))=AI1000,1,0)</f>
        <v>1</v>
      </c>
      <c r="AT1000" s="1">
        <f>IF(VLOOKUP(A1000,General!B:AT,11,FALSE)=E1000,Z1000-AB1000,AB1000-Z1000)</f>
        <v>1550</v>
      </c>
    </row>
    <row r="1001" spans="1:46" x14ac:dyDescent="0.2">
      <c r="A1001" s="1" t="s">
        <v>360</v>
      </c>
      <c r="B1001" s="1">
        <v>16</v>
      </c>
      <c r="C1001" s="1">
        <v>232468</v>
      </c>
      <c r="D1001" s="1">
        <v>80.0926513671875</v>
      </c>
      <c r="E1001" s="1" t="s">
        <v>52</v>
      </c>
      <c r="F1001" s="1" t="s">
        <v>315</v>
      </c>
      <c r="G1001" s="1" t="s">
        <v>316</v>
      </c>
      <c r="H1001" s="1" t="s">
        <v>317</v>
      </c>
      <c r="K1001" s="1">
        <v>6</v>
      </c>
      <c r="L1001" s="1">
        <v>4</v>
      </c>
      <c r="M1001" s="1">
        <v>1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90.8</v>
      </c>
      <c r="T1001" s="1">
        <v>850</v>
      </c>
      <c r="U1001" s="1">
        <v>50</v>
      </c>
      <c r="V1001" s="1">
        <v>0</v>
      </c>
      <c r="W1001" s="1">
        <v>0</v>
      </c>
      <c r="X1001" s="1">
        <v>0</v>
      </c>
      <c r="Y1001" s="1">
        <v>4000</v>
      </c>
      <c r="Z1001" s="1">
        <v>4050</v>
      </c>
      <c r="AA1001" s="1">
        <v>4000</v>
      </c>
      <c r="AB1001" s="1">
        <v>4300</v>
      </c>
      <c r="AC1001" s="1">
        <v>3</v>
      </c>
      <c r="AD1001" s="1">
        <v>2</v>
      </c>
      <c r="AE1001" s="1">
        <v>1</v>
      </c>
      <c r="AF1001" s="1">
        <v>2</v>
      </c>
      <c r="AG1001" s="1">
        <v>0</v>
      </c>
      <c r="AH1001" s="1">
        <v>0</v>
      </c>
      <c r="AI1001" s="30" t="str">
        <f>VLOOKUP(A1001,General!B:AT,19,FALSE)</f>
        <v>Natus Vincere</v>
      </c>
      <c r="AJ1001" s="1">
        <f>IF(VLOOKUP(A1001,General!B:AT,11,FALSE)=E1001,1,0)</f>
        <v>0</v>
      </c>
      <c r="AK1001" s="1">
        <f t="shared" si="92"/>
        <v>0</v>
      </c>
      <c r="AL1001" s="1">
        <f t="shared" si="93"/>
        <v>0</v>
      </c>
      <c r="AM1001" s="1">
        <f t="shared" si="94"/>
        <v>0</v>
      </c>
      <c r="AN1001" s="1">
        <f t="shared" si="95"/>
        <v>-250</v>
      </c>
      <c r="AO1001" s="1">
        <f t="shared" si="90"/>
        <v>1</v>
      </c>
      <c r="AP1001" s="1">
        <f t="shared" si="91"/>
        <v>1</v>
      </c>
      <c r="AQ1001" s="1">
        <f>IF(IF(Y1001&gt;AA1001,VLOOKUP(A1001,General!B:AT,11,FALSE),VLOOKUP(A1001,General!B:AT,12,FALSE))=AI1001,1,0)</f>
        <v>1</v>
      </c>
      <c r="AR1001" s="1">
        <f>IF(VLOOKUP(A1001,General!B:AT,11,FALSE)=E1001,Y1001-AA1001,AA1001-Y1001)</f>
        <v>0</v>
      </c>
      <c r="AS1001" s="1">
        <f>IF(IF(Z1001&gt;AB1001,VLOOKUP(A1001,General!B:AT,11,FALSE),VLOOKUP(A1001,General!B:AT,12,FALSE))=AI1001,1,0)</f>
        <v>1</v>
      </c>
      <c r="AT1001" s="1">
        <f>IF(VLOOKUP(A1001,General!B:AT,11,FALSE)=E1001,Z1001-AB1001,AB1001-Z1001)</f>
        <v>250</v>
      </c>
    </row>
    <row r="1002" spans="1:46" ht="15" customHeight="1" x14ac:dyDescent="0.2">
      <c r="A1002" s="1" t="s">
        <v>360</v>
      </c>
      <c r="B1002" s="1">
        <v>17</v>
      </c>
      <c r="C1002" s="1">
        <v>242728</v>
      </c>
      <c r="D1002" s="1">
        <v>69.378662109375</v>
      </c>
      <c r="E1002" s="1" t="s">
        <v>52</v>
      </c>
      <c r="F1002" s="1" t="s">
        <v>315</v>
      </c>
      <c r="G1002" s="1" t="s">
        <v>316</v>
      </c>
      <c r="H1002" s="1" t="s">
        <v>320</v>
      </c>
      <c r="I1002" s="1" t="s">
        <v>315</v>
      </c>
      <c r="J1002" s="1" t="s">
        <v>52</v>
      </c>
      <c r="K1002" s="1">
        <v>6</v>
      </c>
      <c r="L1002" s="1">
        <v>6</v>
      </c>
      <c r="M1002" s="1">
        <v>0</v>
      </c>
      <c r="N1002" s="1">
        <v>0</v>
      </c>
      <c r="O1002" s="1">
        <v>0</v>
      </c>
      <c r="P1002" s="1">
        <v>0</v>
      </c>
      <c r="Q1002" s="1">
        <v>1</v>
      </c>
      <c r="R1002" s="1">
        <v>0</v>
      </c>
      <c r="S1002" s="1">
        <v>71.400000000000006</v>
      </c>
      <c r="T1002" s="1">
        <v>693</v>
      </c>
      <c r="U1002" s="1">
        <v>21</v>
      </c>
      <c r="V1002" s="1">
        <v>0</v>
      </c>
      <c r="W1002" s="1">
        <v>0</v>
      </c>
      <c r="X1002" s="1">
        <v>0</v>
      </c>
      <c r="Y1002" s="1">
        <v>18450</v>
      </c>
      <c r="Z1002" s="1">
        <v>4300</v>
      </c>
      <c r="AA1002" s="1">
        <v>7750</v>
      </c>
      <c r="AB1002" s="1">
        <v>18200</v>
      </c>
      <c r="AC1002" s="1">
        <v>1</v>
      </c>
      <c r="AD1002" s="1">
        <v>6</v>
      </c>
      <c r="AE1002" s="1">
        <v>4</v>
      </c>
      <c r="AF1002" s="1">
        <v>0</v>
      </c>
      <c r="AG1002" s="1">
        <v>0</v>
      </c>
      <c r="AH1002" s="1">
        <v>1</v>
      </c>
      <c r="AI1002" s="30" t="str">
        <f>VLOOKUP(A1002,General!B:AT,19,FALSE)</f>
        <v>Natus Vincere</v>
      </c>
      <c r="AJ1002" s="1">
        <f>IF(VLOOKUP(A1002,General!B:AT,11,FALSE)=E1002,1,0)</f>
        <v>0</v>
      </c>
      <c r="AK1002" s="1">
        <f t="shared" si="92"/>
        <v>1</v>
      </c>
      <c r="AL1002" s="1">
        <f t="shared" si="93"/>
        <v>0</v>
      </c>
      <c r="AM1002" s="1">
        <f t="shared" si="94"/>
        <v>10700</v>
      </c>
      <c r="AN1002" s="1">
        <f t="shared" si="95"/>
        <v>-13900</v>
      </c>
      <c r="AO1002" s="1">
        <f t="shared" si="90"/>
        <v>1</v>
      </c>
      <c r="AP1002" s="1">
        <f t="shared" si="91"/>
        <v>1</v>
      </c>
      <c r="AQ1002" s="1">
        <f>IF(IF(Y1002&gt;AA1002,VLOOKUP(A1002,General!B:AT,11,FALSE),VLOOKUP(A1002,General!B:AT,12,FALSE))=AI1002,1,0)</f>
        <v>0</v>
      </c>
      <c r="AR1002" s="1">
        <f>IF(VLOOKUP(A1002,General!B:AT,11,FALSE)=E1002,Y1002-AA1002,AA1002-Y1002)</f>
        <v>-10700</v>
      </c>
      <c r="AS1002" s="1">
        <f>IF(IF(Z1002&gt;AB1002,VLOOKUP(A1002,General!B:AT,11,FALSE),VLOOKUP(A1002,General!B:AT,12,FALSE))=AI1002,1,0)</f>
        <v>1</v>
      </c>
      <c r="AT1002" s="1">
        <f>IF(VLOOKUP(A1002,General!B:AT,11,FALSE)=E1002,Z1002-AB1002,AB1002-Z1002)</f>
        <v>13900</v>
      </c>
    </row>
    <row r="1003" spans="1:46" ht="15" customHeight="1" x14ac:dyDescent="0.2">
      <c r="A1003" s="1" t="s">
        <v>360</v>
      </c>
      <c r="B1003" s="1">
        <v>18</v>
      </c>
      <c r="C1003" s="1">
        <v>251617</v>
      </c>
      <c r="D1003" s="1">
        <v>68.760498046875</v>
      </c>
      <c r="E1003" s="1" t="s">
        <v>52</v>
      </c>
      <c r="F1003" s="1" t="s">
        <v>315</v>
      </c>
      <c r="G1003" s="1" t="s">
        <v>316</v>
      </c>
      <c r="H1003" s="1" t="s">
        <v>320</v>
      </c>
      <c r="I1003" s="1" t="s">
        <v>315</v>
      </c>
      <c r="J1003" s="1" t="s">
        <v>52</v>
      </c>
      <c r="K1003" s="1">
        <v>6</v>
      </c>
      <c r="L1003" s="1">
        <v>2</v>
      </c>
      <c r="M1003" s="1">
        <v>2</v>
      </c>
      <c r="N1003" s="1">
        <v>0</v>
      </c>
      <c r="O1003" s="1">
        <v>0</v>
      </c>
      <c r="P1003" s="1">
        <v>0</v>
      </c>
      <c r="Q1003" s="1">
        <v>2</v>
      </c>
      <c r="R1003" s="1">
        <v>0</v>
      </c>
      <c r="S1003" s="1">
        <v>93.2</v>
      </c>
      <c r="T1003" s="1">
        <v>909</v>
      </c>
      <c r="U1003" s="1">
        <v>23</v>
      </c>
      <c r="V1003" s="1">
        <v>0</v>
      </c>
      <c r="W1003" s="1">
        <v>0</v>
      </c>
      <c r="X1003" s="1">
        <v>0</v>
      </c>
      <c r="Y1003" s="1">
        <v>21050</v>
      </c>
      <c r="Z1003" s="1">
        <v>1500</v>
      </c>
      <c r="AA1003" s="1">
        <v>12950</v>
      </c>
      <c r="AB1003" s="1">
        <v>18450</v>
      </c>
      <c r="AC1003" s="1">
        <v>0</v>
      </c>
      <c r="AD1003" s="1">
        <v>1</v>
      </c>
      <c r="AE1003" s="1">
        <v>3</v>
      </c>
      <c r="AF1003" s="1">
        <v>0</v>
      </c>
      <c r="AG1003" s="1">
        <v>0</v>
      </c>
      <c r="AH1003" s="1">
        <v>0</v>
      </c>
      <c r="AI1003" s="30" t="str">
        <f>VLOOKUP(A1003,General!B:AT,19,FALSE)</f>
        <v>Natus Vincere</v>
      </c>
      <c r="AJ1003" s="1">
        <f>IF(VLOOKUP(A1003,General!B:AT,11,FALSE)=E1003,1,0)</f>
        <v>0</v>
      </c>
      <c r="AK1003" s="1">
        <f t="shared" si="92"/>
        <v>1</v>
      </c>
      <c r="AL1003" s="1">
        <f t="shared" si="93"/>
        <v>0</v>
      </c>
      <c r="AM1003" s="1">
        <f t="shared" si="94"/>
        <v>8100</v>
      </c>
      <c r="AN1003" s="1">
        <f t="shared" si="95"/>
        <v>-16950</v>
      </c>
      <c r="AO1003" s="1">
        <f t="shared" si="90"/>
        <v>1</v>
      </c>
      <c r="AP1003" s="1">
        <f t="shared" si="91"/>
        <v>1</v>
      </c>
      <c r="AQ1003" s="1">
        <f>IF(IF(Y1003&gt;AA1003,VLOOKUP(A1003,General!B:AT,11,FALSE),VLOOKUP(A1003,General!B:AT,12,FALSE))=AI1003,1,0)</f>
        <v>0</v>
      </c>
      <c r="AR1003" s="1">
        <f>IF(VLOOKUP(A1003,General!B:AT,11,FALSE)=E1003,Y1003-AA1003,AA1003-Y1003)</f>
        <v>-8100</v>
      </c>
      <c r="AS1003" s="1">
        <f>IF(IF(Z1003&gt;AB1003,VLOOKUP(A1003,General!B:AT,11,FALSE),VLOOKUP(A1003,General!B:AT,12,FALSE))=AI1003,1,0)</f>
        <v>1</v>
      </c>
      <c r="AT1003" s="1">
        <f>IF(VLOOKUP(A1003,General!B:AT,11,FALSE)=E1003,Z1003-AB1003,AB1003-Z1003)</f>
        <v>16950</v>
      </c>
    </row>
    <row r="1004" spans="1:46" ht="15" customHeight="1" x14ac:dyDescent="0.2">
      <c r="A1004" s="1" t="s">
        <v>360</v>
      </c>
      <c r="B1004" s="1">
        <v>19</v>
      </c>
      <c r="C1004" s="1">
        <v>260424</v>
      </c>
      <c r="D1004" s="1">
        <v>106.27880859375</v>
      </c>
      <c r="E1004" s="1" t="s">
        <v>106</v>
      </c>
      <c r="F1004" s="1" t="s">
        <v>319</v>
      </c>
      <c r="G1004" s="1" t="s">
        <v>324</v>
      </c>
      <c r="H1004" s="1" t="s">
        <v>322</v>
      </c>
      <c r="K1004" s="1">
        <v>7</v>
      </c>
      <c r="L1004" s="1">
        <v>3</v>
      </c>
      <c r="M1004" s="1">
        <v>2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145.69999999999999</v>
      </c>
      <c r="T1004" s="1">
        <v>1327</v>
      </c>
      <c r="U1004" s="1">
        <v>130</v>
      </c>
      <c r="V1004" s="1">
        <v>0</v>
      </c>
      <c r="W1004" s="1">
        <v>1</v>
      </c>
      <c r="X1004" s="1">
        <v>0</v>
      </c>
      <c r="Y1004" s="1">
        <v>34600</v>
      </c>
      <c r="Z1004" s="1">
        <v>24450</v>
      </c>
      <c r="AA1004" s="1">
        <v>23850</v>
      </c>
      <c r="AB1004" s="1">
        <v>30400</v>
      </c>
      <c r="AC1004" s="1">
        <v>14</v>
      </c>
      <c r="AD1004" s="1">
        <v>7</v>
      </c>
      <c r="AE1004" s="1">
        <v>3</v>
      </c>
      <c r="AF1004" s="1">
        <v>0</v>
      </c>
      <c r="AG1004" s="1">
        <v>1</v>
      </c>
      <c r="AH1004" s="1">
        <v>1</v>
      </c>
      <c r="AI1004" s="30" t="str">
        <f>VLOOKUP(A1004,General!B:AT,19,FALSE)</f>
        <v>Natus Vincere</v>
      </c>
      <c r="AJ1004" s="1">
        <f>IF(VLOOKUP(A1004,General!B:AT,11,FALSE)=E1004,1,0)</f>
        <v>1</v>
      </c>
      <c r="AK1004" s="1">
        <f t="shared" si="92"/>
        <v>1</v>
      </c>
      <c r="AL1004" s="1">
        <f t="shared" si="93"/>
        <v>0</v>
      </c>
      <c r="AM1004" s="1">
        <f t="shared" si="94"/>
        <v>10750</v>
      </c>
      <c r="AN1004" s="1">
        <f t="shared" si="95"/>
        <v>-5950</v>
      </c>
      <c r="AO1004" s="1">
        <f t="shared" si="90"/>
        <v>0</v>
      </c>
      <c r="AP1004" s="1">
        <f t="shared" si="91"/>
        <v>0</v>
      </c>
      <c r="AQ1004" s="1">
        <f>IF(IF(Y1004&gt;AA1004,VLOOKUP(A1004,General!B:AT,11,FALSE),VLOOKUP(A1004,General!B:AT,12,FALSE))=AI1004,1,0)</f>
        <v>0</v>
      </c>
      <c r="AR1004" s="1">
        <f>IF(VLOOKUP(A1004,General!B:AT,11,FALSE)=E1004,Y1004-AA1004,AA1004-Y1004)</f>
        <v>10750</v>
      </c>
      <c r="AS1004" s="1">
        <f>IF(IF(Z1004&gt;AB1004,VLOOKUP(A1004,General!B:AT,11,FALSE),VLOOKUP(A1004,General!B:AT,12,FALSE))=AI1004,1,0)</f>
        <v>1</v>
      </c>
      <c r="AT1004" s="1">
        <f>IF(VLOOKUP(A1004,General!B:AT,11,FALSE)=E1004,Z1004-AB1004,AB1004-Z1004)</f>
        <v>-5950</v>
      </c>
    </row>
    <row r="1005" spans="1:46" ht="15" customHeight="1" x14ac:dyDescent="0.2">
      <c r="A1005" s="1" t="s">
        <v>360</v>
      </c>
      <c r="B1005" s="1">
        <v>20</v>
      </c>
      <c r="C1005" s="1">
        <v>274029</v>
      </c>
      <c r="D1005" s="1">
        <v>76.21875</v>
      </c>
      <c r="E1005" s="1" t="s">
        <v>52</v>
      </c>
      <c r="F1005" s="1" t="s">
        <v>315</v>
      </c>
      <c r="G1005" s="1" t="s">
        <v>316</v>
      </c>
      <c r="H1005" s="1" t="s">
        <v>322</v>
      </c>
      <c r="K1005" s="1">
        <v>8</v>
      </c>
      <c r="L1005" s="1">
        <v>4</v>
      </c>
      <c r="M1005" s="1">
        <v>2</v>
      </c>
      <c r="N1005" s="1">
        <v>0</v>
      </c>
      <c r="O1005" s="1">
        <v>0</v>
      </c>
      <c r="P1005" s="1">
        <v>0</v>
      </c>
      <c r="Q1005" s="1">
        <v>2</v>
      </c>
      <c r="R1005" s="1">
        <v>0</v>
      </c>
      <c r="S1005" s="1">
        <v>115.9</v>
      </c>
      <c r="T1005" s="1">
        <v>1015</v>
      </c>
      <c r="U1005" s="1">
        <v>144</v>
      </c>
      <c r="V1005" s="1">
        <v>0</v>
      </c>
      <c r="W1005" s="1">
        <v>0</v>
      </c>
      <c r="X1005" s="1">
        <v>0</v>
      </c>
      <c r="Y1005" s="1">
        <v>24850</v>
      </c>
      <c r="Z1005" s="1">
        <v>23750</v>
      </c>
      <c r="AA1005" s="1">
        <v>18250</v>
      </c>
      <c r="AB1005" s="1">
        <v>24900</v>
      </c>
      <c r="AC1005" s="1">
        <v>7</v>
      </c>
      <c r="AD1005" s="1">
        <v>6</v>
      </c>
      <c r="AE1005" s="1">
        <v>0</v>
      </c>
      <c r="AF1005" s="1">
        <v>0</v>
      </c>
      <c r="AG1005" s="1">
        <v>1</v>
      </c>
      <c r="AH1005" s="1">
        <v>1</v>
      </c>
      <c r="AI1005" s="30" t="str">
        <f>VLOOKUP(A1005,General!B:AT,19,FALSE)</f>
        <v>Natus Vincere</v>
      </c>
      <c r="AJ1005" s="1">
        <f>IF(VLOOKUP(A1005,General!B:AT,11,FALSE)=E1005,1,0)</f>
        <v>0</v>
      </c>
      <c r="AK1005" s="1">
        <f t="shared" si="92"/>
        <v>1</v>
      </c>
      <c r="AL1005" s="1">
        <f t="shared" si="93"/>
        <v>0</v>
      </c>
      <c r="AM1005" s="1">
        <f t="shared" si="94"/>
        <v>6600</v>
      </c>
      <c r="AN1005" s="1">
        <f t="shared" si="95"/>
        <v>-1150</v>
      </c>
      <c r="AO1005" s="1">
        <f t="shared" si="90"/>
        <v>1</v>
      </c>
      <c r="AP1005" s="1">
        <f t="shared" si="91"/>
        <v>1</v>
      </c>
      <c r="AQ1005" s="1">
        <f>IF(IF(Y1005&gt;AA1005,VLOOKUP(A1005,General!B:AT,11,FALSE),VLOOKUP(A1005,General!B:AT,12,FALSE))=AI1005,1,0)</f>
        <v>0</v>
      </c>
      <c r="AR1005" s="1">
        <f>IF(VLOOKUP(A1005,General!B:AT,11,FALSE)=E1005,Y1005-AA1005,AA1005-Y1005)</f>
        <v>-6600</v>
      </c>
      <c r="AS1005" s="1">
        <f>IF(IF(Z1005&gt;AB1005,VLOOKUP(A1005,General!B:AT,11,FALSE),VLOOKUP(A1005,General!B:AT,12,FALSE))=AI1005,1,0)</f>
        <v>1</v>
      </c>
      <c r="AT1005" s="1">
        <f>IF(VLOOKUP(A1005,General!B:AT,11,FALSE)=E1005,Z1005-AB1005,AB1005-Z1005)</f>
        <v>1150</v>
      </c>
    </row>
    <row r="1006" spans="1:46" ht="15" customHeight="1" x14ac:dyDescent="0.2">
      <c r="A1006" s="1" t="s">
        <v>360</v>
      </c>
      <c r="B1006" s="1">
        <v>21</v>
      </c>
      <c r="C1006" s="1">
        <v>283792</v>
      </c>
      <c r="D1006" s="1">
        <v>88.576171875</v>
      </c>
      <c r="E1006" s="1" t="s">
        <v>52</v>
      </c>
      <c r="F1006" s="1" t="s">
        <v>315</v>
      </c>
      <c r="G1006" s="1" t="s">
        <v>316</v>
      </c>
      <c r="H1006" s="1" t="s">
        <v>320</v>
      </c>
      <c r="I1006" s="1" t="s">
        <v>315</v>
      </c>
      <c r="J1006" s="1" t="s">
        <v>52</v>
      </c>
      <c r="K1006" s="1">
        <v>5</v>
      </c>
      <c r="L1006" s="1">
        <v>2</v>
      </c>
      <c r="M1006" s="1">
        <v>0</v>
      </c>
      <c r="N1006" s="1">
        <v>1</v>
      </c>
      <c r="O1006" s="1">
        <v>0</v>
      </c>
      <c r="P1006" s="1">
        <v>0</v>
      </c>
      <c r="Q1006" s="1">
        <v>0</v>
      </c>
      <c r="R1006" s="1">
        <v>0</v>
      </c>
      <c r="S1006" s="1">
        <v>61.3</v>
      </c>
      <c r="T1006" s="1">
        <v>613</v>
      </c>
      <c r="U1006" s="1">
        <v>0</v>
      </c>
      <c r="V1006" s="1">
        <v>0</v>
      </c>
      <c r="W1006" s="1">
        <v>0</v>
      </c>
      <c r="X1006" s="1">
        <v>0</v>
      </c>
      <c r="Y1006" s="1">
        <v>19100</v>
      </c>
      <c r="Z1006" s="1">
        <v>2400</v>
      </c>
      <c r="AA1006" s="1">
        <v>12850</v>
      </c>
      <c r="AB1006" s="1">
        <v>29950</v>
      </c>
      <c r="AC1006" s="1">
        <v>3</v>
      </c>
      <c r="AD1006" s="1">
        <v>2</v>
      </c>
      <c r="AE1006" s="1">
        <v>2</v>
      </c>
      <c r="AF1006" s="1">
        <v>0</v>
      </c>
      <c r="AG1006" s="1">
        <v>0</v>
      </c>
      <c r="AH1006" s="1">
        <v>1</v>
      </c>
      <c r="AI1006" s="30" t="str">
        <f>VLOOKUP(A1006,General!B:AT,19,FALSE)</f>
        <v>Natus Vincere</v>
      </c>
      <c r="AJ1006" s="1">
        <f>IF(VLOOKUP(A1006,General!B:AT,11,FALSE)=E1006,1,0)</f>
        <v>0</v>
      </c>
      <c r="AK1006" s="1">
        <f t="shared" si="92"/>
        <v>1</v>
      </c>
      <c r="AL1006" s="1">
        <f t="shared" si="93"/>
        <v>0</v>
      </c>
      <c r="AM1006" s="1">
        <f t="shared" si="94"/>
        <v>6250</v>
      </c>
      <c r="AN1006" s="1">
        <f t="shared" si="95"/>
        <v>-27550</v>
      </c>
      <c r="AO1006" s="1">
        <f t="shared" si="90"/>
        <v>1</v>
      </c>
      <c r="AP1006" s="1">
        <f t="shared" si="91"/>
        <v>1</v>
      </c>
      <c r="AQ1006" s="1">
        <f>IF(IF(Y1006&gt;AA1006,VLOOKUP(A1006,General!B:AT,11,FALSE),VLOOKUP(A1006,General!B:AT,12,FALSE))=AI1006,1,0)</f>
        <v>0</v>
      </c>
      <c r="AR1006" s="1">
        <f>IF(VLOOKUP(A1006,General!B:AT,11,FALSE)=E1006,Y1006-AA1006,AA1006-Y1006)</f>
        <v>-6250</v>
      </c>
      <c r="AS1006" s="1">
        <f>IF(IF(Z1006&gt;AB1006,VLOOKUP(A1006,General!B:AT,11,FALSE),VLOOKUP(A1006,General!B:AT,12,FALSE))=AI1006,1,0)</f>
        <v>1</v>
      </c>
      <c r="AT1006" s="1">
        <f>IF(VLOOKUP(A1006,General!B:AT,11,FALSE)=E1006,Z1006-AB1006,AB1006-Z1006)</f>
        <v>27550</v>
      </c>
    </row>
    <row r="1007" spans="1:46" ht="15" customHeight="1" x14ac:dyDescent="0.2">
      <c r="A1007" s="1" t="s">
        <v>360</v>
      </c>
      <c r="B1007" s="1">
        <v>22</v>
      </c>
      <c r="C1007" s="1">
        <v>295130</v>
      </c>
      <c r="D1007" s="1">
        <v>83.26220703125</v>
      </c>
      <c r="E1007" s="1" t="s">
        <v>106</v>
      </c>
      <c r="F1007" s="1" t="s">
        <v>319</v>
      </c>
      <c r="G1007" s="1" t="s">
        <v>324</v>
      </c>
      <c r="H1007" s="1" t="s">
        <v>323</v>
      </c>
      <c r="I1007" s="1" t="s">
        <v>315</v>
      </c>
      <c r="J1007" s="1" t="s">
        <v>52</v>
      </c>
      <c r="K1007" s="1">
        <v>8</v>
      </c>
      <c r="L1007" s="1">
        <v>4</v>
      </c>
      <c r="M1007" s="1">
        <v>2</v>
      </c>
      <c r="N1007" s="1">
        <v>0</v>
      </c>
      <c r="O1007" s="1">
        <v>0</v>
      </c>
      <c r="P1007" s="1">
        <v>0</v>
      </c>
      <c r="Q1007" s="1">
        <v>1</v>
      </c>
      <c r="R1007" s="1">
        <v>0</v>
      </c>
      <c r="S1007" s="1">
        <v>108.4</v>
      </c>
      <c r="T1007" s="1">
        <v>1001</v>
      </c>
      <c r="U1007" s="1">
        <v>73</v>
      </c>
      <c r="V1007" s="1">
        <v>0</v>
      </c>
      <c r="W1007" s="1">
        <v>0</v>
      </c>
      <c r="X1007" s="1">
        <v>0</v>
      </c>
      <c r="Y1007" s="1">
        <v>20050</v>
      </c>
      <c r="Z1007" s="1">
        <v>18500</v>
      </c>
      <c r="AA1007" s="1">
        <v>20150</v>
      </c>
      <c r="AB1007" s="1">
        <v>31250</v>
      </c>
      <c r="AC1007" s="1">
        <v>10</v>
      </c>
      <c r="AD1007" s="1">
        <v>7</v>
      </c>
      <c r="AE1007" s="1">
        <v>4</v>
      </c>
      <c r="AF1007" s="1">
        <v>0</v>
      </c>
      <c r="AG1007" s="1">
        <v>2</v>
      </c>
      <c r="AH1007" s="1">
        <v>3</v>
      </c>
      <c r="AI1007" s="30" t="str">
        <f>VLOOKUP(A1007,General!B:AT,19,FALSE)</f>
        <v>Natus Vincere</v>
      </c>
      <c r="AJ1007" s="1">
        <f>IF(VLOOKUP(A1007,General!B:AT,11,FALSE)=E1007,1,0)</f>
        <v>1</v>
      </c>
      <c r="AK1007" s="1">
        <f t="shared" si="92"/>
        <v>0</v>
      </c>
      <c r="AL1007" s="1">
        <f t="shared" si="93"/>
        <v>0</v>
      </c>
      <c r="AM1007" s="1">
        <f t="shared" si="94"/>
        <v>-100</v>
      </c>
      <c r="AN1007" s="1">
        <f t="shared" si="95"/>
        <v>-12750</v>
      </c>
      <c r="AO1007" s="1">
        <f t="shared" si="90"/>
        <v>0</v>
      </c>
      <c r="AP1007" s="1">
        <f t="shared" si="91"/>
        <v>0</v>
      </c>
      <c r="AQ1007" s="1">
        <f>IF(IF(Y1007&gt;AA1007,VLOOKUP(A1007,General!B:AT,11,FALSE),VLOOKUP(A1007,General!B:AT,12,FALSE))=AI1007,1,0)</f>
        <v>1</v>
      </c>
      <c r="AR1007" s="1">
        <f>IF(VLOOKUP(A1007,General!B:AT,11,FALSE)=E1007,Y1007-AA1007,AA1007-Y1007)</f>
        <v>-100</v>
      </c>
      <c r="AS1007" s="1">
        <f>IF(IF(Z1007&gt;AB1007,VLOOKUP(A1007,General!B:AT,11,FALSE),VLOOKUP(A1007,General!B:AT,12,FALSE))=AI1007,1,0)</f>
        <v>1</v>
      </c>
      <c r="AT1007" s="1">
        <f>IF(VLOOKUP(A1007,General!B:AT,11,FALSE)=E1007,Z1007-AB1007,AB1007-Z1007)</f>
        <v>-12750</v>
      </c>
    </row>
    <row r="1008" spans="1:46" ht="15" customHeight="1" x14ac:dyDescent="0.2">
      <c r="A1008" s="1" t="s">
        <v>360</v>
      </c>
      <c r="B1008" s="1">
        <v>23</v>
      </c>
      <c r="C1008" s="1">
        <v>305789</v>
      </c>
      <c r="D1008" s="1">
        <v>110.05908203125</v>
      </c>
      <c r="E1008" s="1" t="s">
        <v>52</v>
      </c>
      <c r="F1008" s="1" t="s">
        <v>315</v>
      </c>
      <c r="G1008" s="1" t="s">
        <v>316</v>
      </c>
      <c r="H1008" s="1" t="s">
        <v>322</v>
      </c>
      <c r="K1008" s="1">
        <v>9</v>
      </c>
      <c r="L1008" s="1">
        <v>4</v>
      </c>
      <c r="M1008" s="1">
        <v>1</v>
      </c>
      <c r="N1008" s="1">
        <v>1</v>
      </c>
      <c r="O1008" s="1">
        <v>0</v>
      </c>
      <c r="P1008" s="1">
        <v>0</v>
      </c>
      <c r="Q1008" s="1">
        <v>3</v>
      </c>
      <c r="R1008" s="1">
        <v>0</v>
      </c>
      <c r="S1008" s="1">
        <v>136.69999999999999</v>
      </c>
      <c r="T1008" s="1">
        <v>1172</v>
      </c>
      <c r="U1008" s="1">
        <v>195</v>
      </c>
      <c r="V1008" s="1">
        <v>0</v>
      </c>
      <c r="W1008" s="1">
        <v>0</v>
      </c>
      <c r="X1008" s="1">
        <v>0</v>
      </c>
      <c r="Y1008" s="1">
        <v>24750</v>
      </c>
      <c r="Z1008" s="1">
        <v>25100</v>
      </c>
      <c r="AA1008" s="1">
        <v>19700</v>
      </c>
      <c r="AB1008" s="1">
        <v>25300</v>
      </c>
      <c r="AC1008" s="1">
        <v>13</v>
      </c>
      <c r="AD1008" s="1">
        <v>8</v>
      </c>
      <c r="AE1008" s="1">
        <v>5</v>
      </c>
      <c r="AF1008" s="1">
        <v>0</v>
      </c>
      <c r="AG1008" s="1">
        <v>2</v>
      </c>
      <c r="AH1008" s="1">
        <v>0</v>
      </c>
      <c r="AI1008" s="30" t="str">
        <f>VLOOKUP(A1008,General!B:AT,19,FALSE)</f>
        <v>Natus Vincere</v>
      </c>
      <c r="AJ1008" s="1">
        <f>IF(VLOOKUP(A1008,General!B:AT,11,FALSE)=E1008,1,0)</f>
        <v>0</v>
      </c>
      <c r="AK1008" s="1">
        <f t="shared" si="92"/>
        <v>1</v>
      </c>
      <c r="AL1008" s="1">
        <f t="shared" si="93"/>
        <v>0</v>
      </c>
      <c r="AM1008" s="1">
        <f t="shared" si="94"/>
        <v>5050</v>
      </c>
      <c r="AN1008" s="1">
        <f t="shared" si="95"/>
        <v>-200</v>
      </c>
      <c r="AO1008" s="1">
        <f t="shared" si="90"/>
        <v>1</v>
      </c>
      <c r="AP1008" s="1">
        <f t="shared" si="91"/>
        <v>1</v>
      </c>
      <c r="AQ1008" s="1">
        <f>IF(IF(Y1008&gt;AA1008,VLOOKUP(A1008,General!B:AT,11,FALSE),VLOOKUP(A1008,General!B:AT,12,FALSE))=AI1008,1,0)</f>
        <v>0</v>
      </c>
      <c r="AR1008" s="1">
        <f>IF(VLOOKUP(A1008,General!B:AT,11,FALSE)=E1008,Y1008-AA1008,AA1008-Y1008)</f>
        <v>-5050</v>
      </c>
      <c r="AS1008" s="1">
        <f>IF(IF(Z1008&gt;AB1008,VLOOKUP(A1008,General!B:AT,11,FALSE),VLOOKUP(A1008,General!B:AT,12,FALSE))=AI1008,1,0)</f>
        <v>1</v>
      </c>
      <c r="AT1008" s="1">
        <f>IF(VLOOKUP(A1008,General!B:AT,11,FALSE)=E1008,Z1008-AB1008,AB1008-Z1008)</f>
        <v>200</v>
      </c>
    </row>
    <row r="1009" spans="1:46" ht="15" customHeight="1" x14ac:dyDescent="0.2">
      <c r="A1009" s="1" t="s">
        <v>360</v>
      </c>
      <c r="B1009" s="1">
        <v>24</v>
      </c>
      <c r="C1009" s="1">
        <v>319877</v>
      </c>
      <c r="D1009" s="1">
        <v>102.6318359375</v>
      </c>
      <c r="E1009" s="1" t="s">
        <v>52</v>
      </c>
      <c r="F1009" s="1" t="s">
        <v>315</v>
      </c>
      <c r="G1009" s="1" t="s">
        <v>321</v>
      </c>
      <c r="H1009" s="1" t="s">
        <v>323</v>
      </c>
      <c r="I1009" s="1" t="s">
        <v>315</v>
      </c>
      <c r="J1009" s="1" t="s">
        <v>52</v>
      </c>
      <c r="K1009" s="1">
        <v>8</v>
      </c>
      <c r="L1009" s="1">
        <v>2</v>
      </c>
      <c r="M1009" s="1">
        <v>3</v>
      </c>
      <c r="N1009" s="1">
        <v>0</v>
      </c>
      <c r="O1009" s="1">
        <v>0</v>
      </c>
      <c r="P1009" s="1">
        <v>0</v>
      </c>
      <c r="Q1009" s="1">
        <v>1</v>
      </c>
      <c r="R1009" s="1">
        <v>0</v>
      </c>
      <c r="S1009" s="1">
        <v>115.6</v>
      </c>
      <c r="T1009" s="1">
        <v>1036</v>
      </c>
      <c r="U1009" s="1">
        <v>115</v>
      </c>
      <c r="V1009" s="1">
        <v>0</v>
      </c>
      <c r="W1009" s="1">
        <v>1</v>
      </c>
      <c r="X1009" s="1">
        <v>1</v>
      </c>
      <c r="Y1009" s="1">
        <v>18200</v>
      </c>
      <c r="Z1009" s="1">
        <v>11400</v>
      </c>
      <c r="AA1009" s="1">
        <v>12800</v>
      </c>
      <c r="AB1009" s="1">
        <v>21850</v>
      </c>
      <c r="AC1009" s="1">
        <v>7</v>
      </c>
      <c r="AD1009" s="1">
        <v>6</v>
      </c>
      <c r="AE1009" s="1">
        <v>3</v>
      </c>
      <c r="AF1009" s="1">
        <v>1</v>
      </c>
      <c r="AG1009" s="1">
        <v>0</v>
      </c>
      <c r="AH1009" s="1">
        <v>1</v>
      </c>
      <c r="AI1009" s="30" t="str">
        <f>VLOOKUP(A1009,General!B:AT,19,FALSE)</f>
        <v>Natus Vincere</v>
      </c>
      <c r="AJ1009" s="1">
        <f>IF(VLOOKUP(A1009,General!B:AT,11,FALSE)=E1009,1,0)</f>
        <v>0</v>
      </c>
      <c r="AK1009" s="1">
        <f t="shared" si="92"/>
        <v>1</v>
      </c>
      <c r="AL1009" s="1">
        <f t="shared" si="93"/>
        <v>0</v>
      </c>
      <c r="AM1009" s="1">
        <f t="shared" si="94"/>
        <v>5400</v>
      </c>
      <c r="AN1009" s="1">
        <f t="shared" si="95"/>
        <v>-10450</v>
      </c>
      <c r="AO1009" s="1">
        <f t="shared" si="90"/>
        <v>1</v>
      </c>
      <c r="AP1009" s="1">
        <f t="shared" si="91"/>
        <v>1</v>
      </c>
      <c r="AQ1009" s="1">
        <f>IF(IF(Y1009&gt;AA1009,VLOOKUP(A1009,General!B:AT,11,FALSE),VLOOKUP(A1009,General!B:AT,12,FALSE))=AI1009,1,0)</f>
        <v>0</v>
      </c>
      <c r="AR1009" s="1">
        <f>IF(VLOOKUP(A1009,General!B:AT,11,FALSE)=E1009,Y1009-AA1009,AA1009-Y1009)</f>
        <v>-5400</v>
      </c>
      <c r="AS1009" s="1">
        <f>IF(IF(Z1009&gt;AB1009,VLOOKUP(A1009,General!B:AT,11,FALSE),VLOOKUP(A1009,General!B:AT,12,FALSE))=AI1009,1,0)</f>
        <v>1</v>
      </c>
      <c r="AT1009" s="1">
        <f>IF(VLOOKUP(A1009,General!B:AT,11,FALSE)=E1009,Z1009-AB1009,AB1009-Z1009)</f>
        <v>10450</v>
      </c>
    </row>
    <row r="1010" spans="1:46" ht="15" customHeight="1" x14ac:dyDescent="0.2">
      <c r="A1010" s="1" t="s">
        <v>360</v>
      </c>
      <c r="B1010" s="1">
        <v>25</v>
      </c>
      <c r="C1010" s="1">
        <v>333016</v>
      </c>
      <c r="D1010" s="1">
        <v>87.277099609375</v>
      </c>
      <c r="E1010" s="1" t="s">
        <v>52</v>
      </c>
      <c r="F1010" s="1" t="s">
        <v>315</v>
      </c>
      <c r="G1010" s="1" t="s">
        <v>321</v>
      </c>
      <c r="H1010" s="1" t="s">
        <v>323</v>
      </c>
      <c r="I1010" s="1" t="s">
        <v>315</v>
      </c>
      <c r="J1010" s="1" t="s">
        <v>52</v>
      </c>
      <c r="K1010" s="1">
        <v>6</v>
      </c>
      <c r="L1010" s="1">
        <v>2</v>
      </c>
      <c r="M1010" s="1">
        <v>2</v>
      </c>
      <c r="N1010" s="1">
        <v>0</v>
      </c>
      <c r="O1010" s="1">
        <v>0</v>
      </c>
      <c r="P1010" s="1">
        <v>0</v>
      </c>
      <c r="Q1010" s="1">
        <v>1</v>
      </c>
      <c r="R1010" s="1">
        <v>0</v>
      </c>
      <c r="S1010" s="1">
        <v>104.7</v>
      </c>
      <c r="T1010" s="1">
        <v>875</v>
      </c>
      <c r="U1010" s="1">
        <v>140</v>
      </c>
      <c r="V1010" s="1">
        <v>0</v>
      </c>
      <c r="W1010" s="1">
        <v>1</v>
      </c>
      <c r="X1010" s="1">
        <v>1</v>
      </c>
      <c r="Y1010" s="1">
        <v>21150</v>
      </c>
      <c r="Z1010" s="1">
        <v>15000</v>
      </c>
      <c r="AA1010" s="1">
        <v>16300</v>
      </c>
      <c r="AB1010" s="1">
        <v>28850</v>
      </c>
      <c r="AC1010" s="1">
        <v>10</v>
      </c>
      <c r="AD1010" s="1">
        <v>7</v>
      </c>
      <c r="AE1010" s="1">
        <v>2</v>
      </c>
      <c r="AF1010" s="1">
        <v>0</v>
      </c>
      <c r="AG1010" s="1">
        <v>2</v>
      </c>
      <c r="AH1010" s="1">
        <v>3</v>
      </c>
      <c r="AI1010" s="30" t="str">
        <f>VLOOKUP(A1010,General!B:AT,19,FALSE)</f>
        <v>Natus Vincere</v>
      </c>
      <c r="AJ1010" s="1">
        <f>IF(VLOOKUP(A1010,General!B:AT,11,FALSE)=E1010,1,0)</f>
        <v>0</v>
      </c>
      <c r="AK1010" s="1">
        <f t="shared" si="92"/>
        <v>1</v>
      </c>
      <c r="AL1010" s="1">
        <f t="shared" si="93"/>
        <v>0</v>
      </c>
      <c r="AM1010" s="1">
        <f t="shared" si="94"/>
        <v>4850</v>
      </c>
      <c r="AN1010" s="1">
        <f t="shared" si="95"/>
        <v>-13850</v>
      </c>
      <c r="AO1010" s="1">
        <f t="shared" si="90"/>
        <v>1</v>
      </c>
      <c r="AP1010" s="1">
        <f t="shared" si="91"/>
        <v>1</v>
      </c>
      <c r="AQ1010" s="1">
        <f>IF(IF(Y1010&gt;AA1010,VLOOKUP(A1010,General!B:AT,11,FALSE),VLOOKUP(A1010,General!B:AT,12,FALSE))=AI1010,1,0)</f>
        <v>0</v>
      </c>
      <c r="AR1010" s="1">
        <f>IF(VLOOKUP(A1010,General!B:AT,11,FALSE)=E1010,Y1010-AA1010,AA1010-Y1010)</f>
        <v>-4850</v>
      </c>
      <c r="AS1010" s="1">
        <f>IF(IF(Z1010&gt;AB1010,VLOOKUP(A1010,General!B:AT,11,FALSE),VLOOKUP(A1010,General!B:AT,12,FALSE))=AI1010,1,0)</f>
        <v>1</v>
      </c>
      <c r="AT1010" s="1">
        <f>IF(VLOOKUP(A1010,General!B:AT,11,FALSE)=E1010,Z1010-AB1010,AB1010-Z1010)</f>
        <v>13850</v>
      </c>
    </row>
    <row r="1011" spans="1:46" x14ac:dyDescent="0.2">
      <c r="A1011" s="1" t="s">
        <v>361</v>
      </c>
      <c r="B1011" s="1">
        <v>1</v>
      </c>
      <c r="C1011" s="1">
        <v>1799</v>
      </c>
      <c r="D1011" s="1">
        <v>110.63198852539099</v>
      </c>
      <c r="E1011" s="1" t="s">
        <v>70</v>
      </c>
      <c r="F1011" s="1" t="s">
        <v>319</v>
      </c>
      <c r="G1011" s="1" t="s">
        <v>324</v>
      </c>
      <c r="H1011" s="1" t="s">
        <v>317</v>
      </c>
      <c r="K1011" s="1">
        <v>7</v>
      </c>
      <c r="L1011" s="1">
        <v>4</v>
      </c>
      <c r="M1011" s="1">
        <v>0</v>
      </c>
      <c r="N1011" s="1">
        <v>1</v>
      </c>
      <c r="O1011" s="1">
        <v>0</v>
      </c>
      <c r="P1011" s="1">
        <v>0</v>
      </c>
      <c r="Q1011" s="1">
        <v>1</v>
      </c>
      <c r="R1011" s="1">
        <v>0</v>
      </c>
      <c r="S1011" s="1">
        <v>122</v>
      </c>
      <c r="T1011" s="1">
        <v>1111</v>
      </c>
      <c r="U1011" s="1">
        <v>109</v>
      </c>
      <c r="V1011" s="1">
        <v>0</v>
      </c>
      <c r="W1011" s="1">
        <v>1</v>
      </c>
      <c r="X1011" s="1">
        <v>0</v>
      </c>
      <c r="Y1011" s="1">
        <v>4000</v>
      </c>
      <c r="Z1011" s="1">
        <v>4450</v>
      </c>
      <c r="AA1011" s="1">
        <v>4000</v>
      </c>
      <c r="AB1011" s="1">
        <v>4400</v>
      </c>
      <c r="AC1011" s="1">
        <v>3</v>
      </c>
      <c r="AD1011" s="1">
        <v>1</v>
      </c>
      <c r="AE1011" s="1">
        <v>1</v>
      </c>
      <c r="AF1011" s="1">
        <v>0</v>
      </c>
      <c r="AG1011" s="1">
        <v>0</v>
      </c>
      <c r="AH1011" s="1">
        <v>0</v>
      </c>
      <c r="AI1011" s="30" t="str">
        <f>VLOOKUP(A1011,General!B:AT,19,FALSE)</f>
        <v>Luminosity Gaming</v>
      </c>
      <c r="AJ1011" s="1">
        <f>IF(VLOOKUP(A1011,General!B:AT,11,FALSE)=E1011,1,0)</f>
        <v>0</v>
      </c>
      <c r="AK1011" s="1">
        <f t="shared" si="92"/>
        <v>0</v>
      </c>
      <c r="AL1011" s="1">
        <f t="shared" si="93"/>
        <v>1</v>
      </c>
      <c r="AM1011" s="1">
        <f t="shared" si="94"/>
        <v>0</v>
      </c>
      <c r="AN1011" s="1">
        <f t="shared" si="95"/>
        <v>50</v>
      </c>
      <c r="AO1011" s="1">
        <f t="shared" si="90"/>
        <v>0</v>
      </c>
      <c r="AP1011" s="1">
        <f t="shared" si="91"/>
        <v>0</v>
      </c>
      <c r="AQ1011" s="1">
        <f>IF(IF(Y1011&gt;AA1011,VLOOKUP(A1011,General!B:AT,11,FALSE),VLOOKUP(A1011,General!B:AT,12,FALSE))=AI1011,1,0)</f>
        <v>0</v>
      </c>
      <c r="AR1011" s="1">
        <f>IF(VLOOKUP(A1011,General!B:AT,11,FALSE)=E1011,Y1011-AA1011,AA1011-Y1011)</f>
        <v>0</v>
      </c>
      <c r="AS1011" s="1">
        <f>IF(IF(Z1011&gt;AB1011,VLOOKUP(A1011,General!B:AT,11,FALSE),VLOOKUP(A1011,General!B:AT,12,FALSE))=AI1011,1,0)</f>
        <v>1</v>
      </c>
      <c r="AT1011" s="1">
        <f>IF(VLOOKUP(A1011,General!B:AT,11,FALSE)=E1011,Z1011-AB1011,AB1011-Z1011)</f>
        <v>-50</v>
      </c>
    </row>
    <row r="1012" spans="1:46" ht="15" customHeight="1" x14ac:dyDescent="0.2">
      <c r="A1012" s="1" t="s">
        <v>361</v>
      </c>
      <c r="B1012" s="1">
        <v>2</v>
      </c>
      <c r="C1012" s="1">
        <v>15963</v>
      </c>
      <c r="D1012" s="1">
        <v>127.147384643555</v>
      </c>
      <c r="E1012" s="1" t="s">
        <v>51</v>
      </c>
      <c r="F1012" s="1" t="s">
        <v>315</v>
      </c>
      <c r="G1012" s="1" t="s">
        <v>316</v>
      </c>
      <c r="H1012" s="1" t="s">
        <v>320</v>
      </c>
      <c r="I1012" s="1" t="s">
        <v>315</v>
      </c>
      <c r="J1012" s="1" t="s">
        <v>51</v>
      </c>
      <c r="K1012" s="1">
        <v>6</v>
      </c>
      <c r="L1012" s="1">
        <v>1</v>
      </c>
      <c r="M1012" s="1">
        <v>1</v>
      </c>
      <c r="N1012" s="1">
        <v>1</v>
      </c>
      <c r="O1012" s="1">
        <v>0</v>
      </c>
      <c r="P1012" s="1">
        <v>0</v>
      </c>
      <c r="Q1012" s="1">
        <v>0</v>
      </c>
      <c r="R1012" s="1">
        <v>0</v>
      </c>
      <c r="S1012" s="1">
        <v>115.7</v>
      </c>
      <c r="T1012" s="1">
        <v>1019</v>
      </c>
      <c r="U1012" s="1">
        <v>138</v>
      </c>
      <c r="V1012" s="1">
        <v>0</v>
      </c>
      <c r="W1012" s="1">
        <v>0</v>
      </c>
      <c r="X1012" s="1">
        <v>0</v>
      </c>
      <c r="Y1012" s="1">
        <v>8150</v>
      </c>
      <c r="Z1012" s="1">
        <v>7150</v>
      </c>
      <c r="AA1012" s="1">
        <v>18650</v>
      </c>
      <c r="AB1012" s="1">
        <v>19000</v>
      </c>
      <c r="AC1012" s="1">
        <v>3</v>
      </c>
      <c r="AD1012" s="1">
        <v>1</v>
      </c>
      <c r="AE1012" s="1">
        <v>2</v>
      </c>
      <c r="AF1012" s="1">
        <v>0</v>
      </c>
      <c r="AG1012" s="1">
        <v>1</v>
      </c>
      <c r="AH1012" s="1">
        <v>0</v>
      </c>
      <c r="AI1012" s="30" t="str">
        <f>VLOOKUP(A1012,General!B:AT,19,FALSE)</f>
        <v>Luminosity Gaming</v>
      </c>
      <c r="AJ1012" s="1">
        <f>IF(VLOOKUP(A1012,General!B:AT,11,FALSE)=E1012,1,0)</f>
        <v>1</v>
      </c>
      <c r="AK1012" s="1">
        <f t="shared" si="92"/>
        <v>0</v>
      </c>
      <c r="AL1012" s="1">
        <f t="shared" si="93"/>
        <v>0</v>
      </c>
      <c r="AM1012" s="1">
        <f t="shared" si="94"/>
        <v>-10500</v>
      </c>
      <c r="AN1012" s="1">
        <f t="shared" si="95"/>
        <v>-11850</v>
      </c>
      <c r="AO1012" s="1">
        <f t="shared" si="90"/>
        <v>1</v>
      </c>
      <c r="AP1012" s="1">
        <f t="shared" si="91"/>
        <v>1</v>
      </c>
      <c r="AQ1012" s="1">
        <f>IF(IF(Y1012&gt;AA1012,VLOOKUP(A1012,General!B:AT,11,FALSE),VLOOKUP(A1012,General!B:AT,12,FALSE))=AI1012,1,0)</f>
        <v>0</v>
      </c>
      <c r="AR1012" s="1">
        <f>IF(VLOOKUP(A1012,General!B:AT,11,FALSE)=E1012,Y1012-AA1012,AA1012-Y1012)</f>
        <v>-10500</v>
      </c>
      <c r="AS1012" s="1">
        <f>IF(IF(Z1012&gt;AB1012,VLOOKUP(A1012,General!B:AT,11,FALSE),VLOOKUP(A1012,General!B:AT,12,FALSE))=AI1012,1,0)</f>
        <v>0</v>
      </c>
      <c r="AT1012" s="1">
        <f>IF(VLOOKUP(A1012,General!B:AT,11,FALSE)=E1012,Z1012-AB1012,AB1012-Z1012)</f>
        <v>-11850</v>
      </c>
    </row>
    <row r="1013" spans="1:46" ht="15" customHeight="1" x14ac:dyDescent="0.2">
      <c r="A1013" s="1" t="s">
        <v>361</v>
      </c>
      <c r="B1013" s="1">
        <v>3</v>
      </c>
      <c r="C1013" s="1">
        <v>32233</v>
      </c>
      <c r="D1013" s="1">
        <v>48.357009887695298</v>
      </c>
      <c r="E1013" s="1" t="s">
        <v>51</v>
      </c>
      <c r="F1013" s="1" t="s">
        <v>315</v>
      </c>
      <c r="G1013" s="1" t="s">
        <v>316</v>
      </c>
      <c r="H1013" s="1" t="s">
        <v>320</v>
      </c>
      <c r="I1013" s="1" t="s">
        <v>319</v>
      </c>
      <c r="J1013" s="1" t="s">
        <v>70</v>
      </c>
      <c r="K1013" s="1">
        <v>5</v>
      </c>
      <c r="L1013" s="1">
        <v>2</v>
      </c>
      <c r="M1013" s="1">
        <v>0</v>
      </c>
      <c r="N1013" s="1">
        <v>1</v>
      </c>
      <c r="O1013" s="1">
        <v>0</v>
      </c>
      <c r="P1013" s="1">
        <v>0</v>
      </c>
      <c r="Q1013" s="1">
        <v>0</v>
      </c>
      <c r="R1013" s="1">
        <v>0</v>
      </c>
      <c r="S1013" s="1">
        <v>88.8</v>
      </c>
      <c r="T1013" s="1">
        <v>791</v>
      </c>
      <c r="U1013" s="1">
        <v>97</v>
      </c>
      <c r="V1013" s="1">
        <v>0</v>
      </c>
      <c r="W1013" s="1">
        <v>0</v>
      </c>
      <c r="X1013" s="1">
        <v>0</v>
      </c>
      <c r="Y1013" s="1">
        <v>19150</v>
      </c>
      <c r="Z1013" s="1">
        <v>22600</v>
      </c>
      <c r="AA1013" s="1">
        <v>7950</v>
      </c>
      <c r="AB1013" s="1">
        <v>7450</v>
      </c>
      <c r="AC1013" s="1">
        <v>2</v>
      </c>
      <c r="AD1013" s="1">
        <v>5</v>
      </c>
      <c r="AE1013" s="1">
        <v>2</v>
      </c>
      <c r="AF1013" s="1">
        <v>0</v>
      </c>
      <c r="AG1013" s="1">
        <v>0</v>
      </c>
      <c r="AH1013" s="1">
        <v>1</v>
      </c>
      <c r="AI1013" s="30" t="str">
        <f>VLOOKUP(A1013,General!B:AT,19,FALSE)</f>
        <v>Luminosity Gaming</v>
      </c>
      <c r="AJ1013" s="1">
        <f>IF(VLOOKUP(A1013,General!B:AT,11,FALSE)=E1013,1,0)</f>
        <v>1</v>
      </c>
      <c r="AK1013" s="1">
        <f t="shared" si="92"/>
        <v>1</v>
      </c>
      <c r="AL1013" s="1">
        <f t="shared" si="93"/>
        <v>1</v>
      </c>
      <c r="AM1013" s="1">
        <f t="shared" si="94"/>
        <v>11200</v>
      </c>
      <c r="AN1013" s="1">
        <f t="shared" si="95"/>
        <v>15150</v>
      </c>
      <c r="AO1013" s="1">
        <f t="shared" si="90"/>
        <v>1</v>
      </c>
      <c r="AP1013" s="1">
        <f t="shared" si="91"/>
        <v>1</v>
      </c>
      <c r="AQ1013" s="1">
        <f>IF(IF(Y1013&gt;AA1013,VLOOKUP(A1013,General!B:AT,11,FALSE),VLOOKUP(A1013,General!B:AT,12,FALSE))=AI1013,1,0)</f>
        <v>1</v>
      </c>
      <c r="AR1013" s="1">
        <f>IF(VLOOKUP(A1013,General!B:AT,11,FALSE)=E1013,Y1013-AA1013,AA1013-Y1013)</f>
        <v>11200</v>
      </c>
      <c r="AS1013" s="1">
        <f>IF(IF(Z1013&gt;AB1013,VLOOKUP(A1013,General!B:AT,11,FALSE),VLOOKUP(A1013,General!B:AT,12,FALSE))=AI1013,1,0)</f>
        <v>1</v>
      </c>
      <c r="AT1013" s="1">
        <f>IF(VLOOKUP(A1013,General!B:AT,11,FALSE)=E1013,Z1013-AB1013,AB1013-Z1013)</f>
        <v>15150</v>
      </c>
    </row>
    <row r="1014" spans="1:46" ht="15" customHeight="1" x14ac:dyDescent="0.2">
      <c r="A1014" s="1" t="s">
        <v>361</v>
      </c>
      <c r="B1014" s="1">
        <v>4</v>
      </c>
      <c r="C1014" s="1">
        <v>38439</v>
      </c>
      <c r="D1014" s="1">
        <v>53.9586181640625</v>
      </c>
      <c r="E1014" s="1" t="s">
        <v>51</v>
      </c>
      <c r="F1014" s="1" t="s">
        <v>315</v>
      </c>
      <c r="G1014" s="1" t="s">
        <v>316</v>
      </c>
      <c r="H1014" s="1" t="s">
        <v>320</v>
      </c>
      <c r="I1014" s="1" t="s">
        <v>319</v>
      </c>
      <c r="J1014" s="1" t="s">
        <v>70</v>
      </c>
      <c r="K1014" s="1">
        <v>5</v>
      </c>
      <c r="L1014" s="1">
        <v>1</v>
      </c>
      <c r="M1014" s="1">
        <v>0</v>
      </c>
      <c r="N1014" s="1">
        <v>0</v>
      </c>
      <c r="O1014" s="1">
        <v>1</v>
      </c>
      <c r="P1014" s="1">
        <v>0</v>
      </c>
      <c r="Q1014" s="1">
        <v>0</v>
      </c>
      <c r="R1014" s="1">
        <v>0</v>
      </c>
      <c r="S1014" s="1">
        <v>62.2</v>
      </c>
      <c r="T1014" s="1">
        <v>613</v>
      </c>
      <c r="U1014" s="1">
        <v>9</v>
      </c>
      <c r="V1014" s="1">
        <v>0</v>
      </c>
      <c r="W1014" s="1">
        <v>0</v>
      </c>
      <c r="X1014" s="1">
        <v>0</v>
      </c>
      <c r="Y1014" s="1">
        <v>25300</v>
      </c>
      <c r="Z1014" s="1">
        <v>24500</v>
      </c>
      <c r="AA1014" s="1">
        <v>10000</v>
      </c>
      <c r="AB1014" s="1">
        <v>1200</v>
      </c>
      <c r="AC1014" s="1">
        <v>0</v>
      </c>
      <c r="AD1014" s="1">
        <v>1</v>
      </c>
      <c r="AE1014" s="1">
        <v>2</v>
      </c>
      <c r="AF1014" s="1">
        <v>0</v>
      </c>
      <c r="AG1014" s="1">
        <v>0</v>
      </c>
      <c r="AH1014" s="1">
        <v>0</v>
      </c>
      <c r="AI1014" s="30" t="str">
        <f>VLOOKUP(A1014,General!B:AT,19,FALSE)</f>
        <v>Luminosity Gaming</v>
      </c>
      <c r="AJ1014" s="1">
        <f>IF(VLOOKUP(A1014,General!B:AT,11,FALSE)=E1014,1,0)</f>
        <v>1</v>
      </c>
      <c r="AK1014" s="1">
        <f t="shared" si="92"/>
        <v>1</v>
      </c>
      <c r="AL1014" s="1">
        <f t="shared" si="93"/>
        <v>1</v>
      </c>
      <c r="AM1014" s="1">
        <f t="shared" si="94"/>
        <v>15300</v>
      </c>
      <c r="AN1014" s="1">
        <f t="shared" si="95"/>
        <v>23300</v>
      </c>
      <c r="AO1014" s="1">
        <f t="shared" si="90"/>
        <v>1</v>
      </c>
      <c r="AP1014" s="1">
        <f t="shared" si="91"/>
        <v>1</v>
      </c>
      <c r="AQ1014" s="1">
        <f>IF(IF(Y1014&gt;AA1014,VLOOKUP(A1014,General!B:AT,11,FALSE),VLOOKUP(A1014,General!B:AT,12,FALSE))=AI1014,1,0)</f>
        <v>1</v>
      </c>
      <c r="AR1014" s="1">
        <f>IF(VLOOKUP(A1014,General!B:AT,11,FALSE)=E1014,Y1014-AA1014,AA1014-Y1014)</f>
        <v>15300</v>
      </c>
      <c r="AS1014" s="1">
        <f>IF(IF(Z1014&gt;AB1014,VLOOKUP(A1014,General!B:AT,11,FALSE),VLOOKUP(A1014,General!B:AT,12,FALSE))=AI1014,1,0)</f>
        <v>1</v>
      </c>
      <c r="AT1014" s="1">
        <f>IF(VLOOKUP(A1014,General!B:AT,11,FALSE)=E1014,Z1014-AB1014,AB1014-Z1014)</f>
        <v>23300</v>
      </c>
    </row>
    <row r="1015" spans="1:46" ht="15" customHeight="1" x14ac:dyDescent="0.2">
      <c r="A1015" s="1" t="s">
        <v>361</v>
      </c>
      <c r="B1015" s="1">
        <v>5</v>
      </c>
      <c r="C1015" s="1">
        <v>45350</v>
      </c>
      <c r="D1015" s="1">
        <v>104.86605834960901</v>
      </c>
      <c r="E1015" s="1" t="s">
        <v>70</v>
      </c>
      <c r="F1015" s="1" t="s">
        <v>319</v>
      </c>
      <c r="G1015" s="1" t="s">
        <v>324</v>
      </c>
      <c r="H1015" s="1" t="s">
        <v>322</v>
      </c>
      <c r="K1015" s="1">
        <v>5</v>
      </c>
      <c r="L1015" s="1">
        <v>3</v>
      </c>
      <c r="M1015" s="1">
        <v>1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104.5</v>
      </c>
      <c r="T1015" s="1">
        <v>817</v>
      </c>
      <c r="U1015" s="1">
        <v>121</v>
      </c>
      <c r="V1015" s="1">
        <v>1</v>
      </c>
      <c r="W1015" s="1">
        <v>1</v>
      </c>
      <c r="X1015" s="1">
        <v>0</v>
      </c>
      <c r="Y1015" s="1">
        <v>40950</v>
      </c>
      <c r="Z1015" s="1">
        <v>31700</v>
      </c>
      <c r="AA1015" s="1">
        <v>21400</v>
      </c>
      <c r="AB1015" s="1">
        <v>21700</v>
      </c>
      <c r="AC1015" s="1">
        <v>7</v>
      </c>
      <c r="AD1015" s="1">
        <v>8</v>
      </c>
      <c r="AE1015" s="1">
        <v>2</v>
      </c>
      <c r="AF1015" s="1">
        <v>0</v>
      </c>
      <c r="AG1015" s="1">
        <v>1</v>
      </c>
      <c r="AH1015" s="1">
        <v>1</v>
      </c>
      <c r="AI1015" s="30" t="str">
        <f>VLOOKUP(A1015,General!B:AT,19,FALSE)</f>
        <v>Luminosity Gaming</v>
      </c>
      <c r="AJ1015" s="1">
        <f>IF(VLOOKUP(A1015,General!B:AT,11,FALSE)=E1015,1,0)</f>
        <v>0</v>
      </c>
      <c r="AK1015" s="1">
        <f t="shared" si="92"/>
        <v>1</v>
      </c>
      <c r="AL1015" s="1">
        <f t="shared" si="93"/>
        <v>1</v>
      </c>
      <c r="AM1015" s="1">
        <f t="shared" si="94"/>
        <v>19550</v>
      </c>
      <c r="AN1015" s="1">
        <f t="shared" si="95"/>
        <v>10000</v>
      </c>
      <c r="AO1015" s="1">
        <f t="shared" si="90"/>
        <v>0</v>
      </c>
      <c r="AP1015" s="1">
        <f t="shared" si="91"/>
        <v>0</v>
      </c>
      <c r="AQ1015" s="1">
        <f>IF(IF(Y1015&gt;AA1015,VLOOKUP(A1015,General!B:AT,11,FALSE),VLOOKUP(A1015,General!B:AT,12,FALSE))=AI1015,1,0)</f>
        <v>1</v>
      </c>
      <c r="AR1015" s="1">
        <f>IF(VLOOKUP(A1015,General!B:AT,11,FALSE)=E1015,Y1015-AA1015,AA1015-Y1015)</f>
        <v>-19550</v>
      </c>
      <c r="AS1015" s="1">
        <f>IF(IF(Z1015&gt;AB1015,VLOOKUP(A1015,General!B:AT,11,FALSE),VLOOKUP(A1015,General!B:AT,12,FALSE))=AI1015,1,0)</f>
        <v>1</v>
      </c>
      <c r="AT1015" s="1">
        <f>IF(VLOOKUP(A1015,General!B:AT,11,FALSE)=E1015,Z1015-AB1015,AB1015-Z1015)</f>
        <v>-10000</v>
      </c>
    </row>
    <row r="1016" spans="1:46" ht="15" customHeight="1" x14ac:dyDescent="0.2">
      <c r="A1016" s="1" t="s">
        <v>361</v>
      </c>
      <c r="B1016" s="1">
        <v>6</v>
      </c>
      <c r="C1016" s="1">
        <v>58768</v>
      </c>
      <c r="D1016" s="1">
        <v>141.56610107421901</v>
      </c>
      <c r="E1016" s="1" t="s">
        <v>51</v>
      </c>
      <c r="F1016" s="1" t="s">
        <v>315</v>
      </c>
      <c r="G1016" s="1" t="s">
        <v>324</v>
      </c>
      <c r="H1016" s="1" t="s">
        <v>322</v>
      </c>
      <c r="K1016" s="1">
        <v>6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2</v>
      </c>
      <c r="R1016" s="1">
        <v>0</v>
      </c>
      <c r="S1016" s="1">
        <v>91.4</v>
      </c>
      <c r="T1016" s="1">
        <v>822</v>
      </c>
      <c r="U1016" s="1">
        <v>92</v>
      </c>
      <c r="V1016" s="1">
        <v>0</v>
      </c>
      <c r="W1016" s="1">
        <v>0</v>
      </c>
      <c r="X1016" s="1">
        <v>0</v>
      </c>
      <c r="Y1016" s="1">
        <v>37250</v>
      </c>
      <c r="Z1016" s="1">
        <v>31950</v>
      </c>
      <c r="AA1016" s="1">
        <v>19400</v>
      </c>
      <c r="AB1016" s="1">
        <v>26450</v>
      </c>
      <c r="AC1016" s="1">
        <v>6</v>
      </c>
      <c r="AD1016" s="1">
        <v>4</v>
      </c>
      <c r="AE1016" s="1">
        <v>0</v>
      </c>
      <c r="AF1016" s="1">
        <v>1</v>
      </c>
      <c r="AG1016" s="1">
        <v>1</v>
      </c>
      <c r="AH1016" s="1">
        <v>0</v>
      </c>
      <c r="AI1016" s="30" t="str">
        <f>VLOOKUP(A1016,General!B:AT,19,FALSE)</f>
        <v>Luminosity Gaming</v>
      </c>
      <c r="AJ1016" s="1">
        <f>IF(VLOOKUP(A1016,General!B:AT,11,FALSE)=E1016,1,0)</f>
        <v>1</v>
      </c>
      <c r="AK1016" s="1">
        <f t="shared" si="92"/>
        <v>1</v>
      </c>
      <c r="AL1016" s="1">
        <f t="shared" si="93"/>
        <v>1</v>
      </c>
      <c r="AM1016" s="1">
        <f t="shared" si="94"/>
        <v>17850</v>
      </c>
      <c r="AN1016" s="1">
        <f t="shared" si="95"/>
        <v>5500</v>
      </c>
      <c r="AO1016" s="1">
        <f t="shared" si="90"/>
        <v>1</v>
      </c>
      <c r="AP1016" s="1">
        <f t="shared" si="91"/>
        <v>1</v>
      </c>
      <c r="AQ1016" s="1">
        <f>IF(IF(Y1016&gt;AA1016,VLOOKUP(A1016,General!B:AT,11,FALSE),VLOOKUP(A1016,General!B:AT,12,FALSE))=AI1016,1,0)</f>
        <v>1</v>
      </c>
      <c r="AR1016" s="1">
        <f>IF(VLOOKUP(A1016,General!B:AT,11,FALSE)=E1016,Y1016-AA1016,AA1016-Y1016)</f>
        <v>17850</v>
      </c>
      <c r="AS1016" s="1">
        <f>IF(IF(Z1016&gt;AB1016,VLOOKUP(A1016,General!B:AT,11,FALSE),VLOOKUP(A1016,General!B:AT,12,FALSE))=AI1016,1,0)</f>
        <v>1</v>
      </c>
      <c r="AT1016" s="1">
        <f>IF(VLOOKUP(A1016,General!B:AT,11,FALSE)=E1016,Z1016-AB1016,AB1016-Z1016)</f>
        <v>5500</v>
      </c>
    </row>
    <row r="1017" spans="1:46" ht="15" customHeight="1" x14ac:dyDescent="0.2">
      <c r="A1017" s="1" t="s">
        <v>361</v>
      </c>
      <c r="B1017" s="1">
        <v>7</v>
      </c>
      <c r="C1017" s="1">
        <v>76944</v>
      </c>
      <c r="D1017" s="1">
        <v>440.736328125</v>
      </c>
      <c r="E1017" s="1" t="s">
        <v>51</v>
      </c>
      <c r="F1017" s="1" t="s">
        <v>315</v>
      </c>
      <c r="G1017" s="1" t="s">
        <v>321</v>
      </c>
      <c r="H1017" s="1" t="s">
        <v>323</v>
      </c>
      <c r="I1017" s="1" t="s">
        <v>319</v>
      </c>
      <c r="J1017" s="1" t="s">
        <v>70</v>
      </c>
      <c r="K1017" s="1">
        <v>6</v>
      </c>
      <c r="L1017" s="1">
        <v>1</v>
      </c>
      <c r="M1017" s="1">
        <v>1</v>
      </c>
      <c r="N1017" s="1">
        <v>1</v>
      </c>
      <c r="O1017" s="1">
        <v>0</v>
      </c>
      <c r="P1017" s="1">
        <v>0</v>
      </c>
      <c r="Q1017" s="1">
        <v>0</v>
      </c>
      <c r="R1017" s="1">
        <v>0</v>
      </c>
      <c r="S1017" s="1">
        <v>114.6</v>
      </c>
      <c r="T1017" s="1">
        <v>1068</v>
      </c>
      <c r="U1017" s="1">
        <v>78</v>
      </c>
      <c r="V1017" s="1">
        <v>0</v>
      </c>
      <c r="W1017" s="1">
        <v>1</v>
      </c>
      <c r="X1017" s="1">
        <v>1</v>
      </c>
      <c r="Y1017" s="1">
        <v>16950</v>
      </c>
      <c r="Z1017" s="1">
        <v>28100</v>
      </c>
      <c r="AA1017" s="1">
        <v>4000</v>
      </c>
      <c r="AB1017" s="1">
        <v>14200</v>
      </c>
      <c r="AC1017" s="1">
        <v>7</v>
      </c>
      <c r="AD1017" s="1">
        <v>5</v>
      </c>
      <c r="AE1017" s="1">
        <v>4</v>
      </c>
      <c r="AF1017" s="1">
        <v>0</v>
      </c>
      <c r="AG1017" s="1">
        <v>0</v>
      </c>
      <c r="AH1017" s="1">
        <v>2</v>
      </c>
      <c r="AI1017" s="30" t="str">
        <f>VLOOKUP(A1017,General!B:AT,19,FALSE)</f>
        <v>Luminosity Gaming</v>
      </c>
      <c r="AJ1017" s="1">
        <f>IF(VLOOKUP(A1017,General!B:AT,11,FALSE)=E1017,1,0)</f>
        <v>1</v>
      </c>
      <c r="AK1017" s="1">
        <f t="shared" si="92"/>
        <v>1</v>
      </c>
      <c r="AL1017" s="1">
        <f t="shared" si="93"/>
        <v>1</v>
      </c>
      <c r="AM1017" s="1">
        <f t="shared" si="94"/>
        <v>12950</v>
      </c>
      <c r="AN1017" s="1">
        <f t="shared" si="95"/>
        <v>13900</v>
      </c>
      <c r="AO1017" s="1">
        <f t="shared" si="90"/>
        <v>1</v>
      </c>
      <c r="AP1017" s="1">
        <f t="shared" si="91"/>
        <v>1</v>
      </c>
      <c r="AQ1017" s="1">
        <f>IF(IF(Y1017&gt;AA1017,VLOOKUP(A1017,General!B:AT,11,FALSE),VLOOKUP(A1017,General!B:AT,12,FALSE))=AI1017,1,0)</f>
        <v>1</v>
      </c>
      <c r="AR1017" s="1">
        <f>IF(VLOOKUP(A1017,General!B:AT,11,FALSE)=E1017,Y1017-AA1017,AA1017-Y1017)</f>
        <v>12950</v>
      </c>
      <c r="AS1017" s="1">
        <f>IF(IF(Z1017&gt;AB1017,VLOOKUP(A1017,General!B:AT,11,FALSE),VLOOKUP(A1017,General!B:AT,12,FALSE))=AI1017,1,0)</f>
        <v>1</v>
      </c>
      <c r="AT1017" s="1">
        <f>IF(VLOOKUP(A1017,General!B:AT,11,FALSE)=E1017,Z1017-AB1017,AB1017-Z1017)</f>
        <v>13900</v>
      </c>
    </row>
    <row r="1018" spans="1:46" ht="15" customHeight="1" x14ac:dyDescent="0.2">
      <c r="A1018" s="1" t="s">
        <v>361</v>
      </c>
      <c r="B1018" s="1">
        <v>8</v>
      </c>
      <c r="C1018" s="1">
        <v>133354</v>
      </c>
      <c r="D1018" s="1">
        <v>137.91247558593801</v>
      </c>
      <c r="E1018" s="1" t="s">
        <v>51</v>
      </c>
      <c r="F1018" s="1" t="s">
        <v>315</v>
      </c>
      <c r="G1018" s="1" t="s">
        <v>316</v>
      </c>
      <c r="H1018" s="1" t="s">
        <v>320</v>
      </c>
      <c r="I1018" s="1" t="s">
        <v>319</v>
      </c>
      <c r="J1018" s="1" t="s">
        <v>70</v>
      </c>
      <c r="K1018" s="1">
        <v>8</v>
      </c>
      <c r="L1018" s="1">
        <v>4</v>
      </c>
      <c r="M1018" s="1">
        <v>2</v>
      </c>
      <c r="N1018" s="1">
        <v>0</v>
      </c>
      <c r="O1018" s="1">
        <v>0</v>
      </c>
      <c r="P1018" s="1">
        <v>0</v>
      </c>
      <c r="Q1018" s="1">
        <v>1</v>
      </c>
      <c r="R1018" s="1">
        <v>0</v>
      </c>
      <c r="S1018" s="1">
        <v>116</v>
      </c>
      <c r="T1018" s="1">
        <v>1124</v>
      </c>
      <c r="U1018" s="1">
        <v>36</v>
      </c>
      <c r="V1018" s="1">
        <v>0</v>
      </c>
      <c r="W1018" s="1">
        <v>0</v>
      </c>
      <c r="X1018" s="1">
        <v>0</v>
      </c>
      <c r="Y1018" s="1">
        <v>26500</v>
      </c>
      <c r="Z1018" s="1">
        <v>29400</v>
      </c>
      <c r="AA1018" s="1">
        <v>14450</v>
      </c>
      <c r="AB1018" s="1">
        <v>7150</v>
      </c>
      <c r="AC1018" s="1">
        <v>3</v>
      </c>
      <c r="AD1018" s="1">
        <v>2</v>
      </c>
      <c r="AE1018" s="1">
        <v>2</v>
      </c>
      <c r="AF1018" s="1">
        <v>0</v>
      </c>
      <c r="AG1018" s="1">
        <v>0</v>
      </c>
      <c r="AH1018" s="1">
        <v>2</v>
      </c>
      <c r="AI1018" s="30" t="str">
        <f>VLOOKUP(A1018,General!B:AT,19,FALSE)</f>
        <v>Luminosity Gaming</v>
      </c>
      <c r="AJ1018" s="1">
        <f>IF(VLOOKUP(A1018,General!B:AT,11,FALSE)=E1018,1,0)</f>
        <v>1</v>
      </c>
      <c r="AK1018" s="1">
        <f t="shared" si="92"/>
        <v>1</v>
      </c>
      <c r="AL1018" s="1">
        <f t="shared" si="93"/>
        <v>1</v>
      </c>
      <c r="AM1018" s="1">
        <f t="shared" si="94"/>
        <v>12050</v>
      </c>
      <c r="AN1018" s="1">
        <f t="shared" si="95"/>
        <v>22250</v>
      </c>
      <c r="AO1018" s="1">
        <f t="shared" si="90"/>
        <v>1</v>
      </c>
      <c r="AP1018" s="1">
        <f t="shared" si="91"/>
        <v>1</v>
      </c>
      <c r="AQ1018" s="1">
        <f>IF(IF(Y1018&gt;AA1018,VLOOKUP(A1018,General!B:AT,11,FALSE),VLOOKUP(A1018,General!B:AT,12,FALSE))=AI1018,1,0)</f>
        <v>1</v>
      </c>
      <c r="AR1018" s="1">
        <f>IF(VLOOKUP(A1018,General!B:AT,11,FALSE)=E1018,Y1018-AA1018,AA1018-Y1018)</f>
        <v>12050</v>
      </c>
      <c r="AS1018" s="1">
        <f>IF(IF(Z1018&gt;AB1018,VLOOKUP(A1018,General!B:AT,11,FALSE),VLOOKUP(A1018,General!B:AT,12,FALSE))=AI1018,1,0)</f>
        <v>1</v>
      </c>
      <c r="AT1018" s="1">
        <f>IF(VLOOKUP(A1018,General!B:AT,11,FALSE)=E1018,Z1018-AB1018,AB1018-Z1018)</f>
        <v>22250</v>
      </c>
    </row>
    <row r="1019" spans="1:46" ht="15" customHeight="1" x14ac:dyDescent="0.2">
      <c r="A1019" s="1" t="s">
        <v>361</v>
      </c>
      <c r="B1019" s="1">
        <v>9</v>
      </c>
      <c r="C1019" s="1">
        <v>151000</v>
      </c>
      <c r="D1019" s="1">
        <v>130.68359375</v>
      </c>
      <c r="E1019" s="1" t="s">
        <v>70</v>
      </c>
      <c r="F1019" s="1" t="s">
        <v>319</v>
      </c>
      <c r="G1019" s="1" t="s">
        <v>324</v>
      </c>
      <c r="H1019" s="1" t="s">
        <v>322</v>
      </c>
      <c r="K1019" s="1">
        <v>8</v>
      </c>
      <c r="L1019" s="1">
        <v>4</v>
      </c>
      <c r="M1019" s="1">
        <v>2</v>
      </c>
      <c r="N1019" s="1">
        <v>0</v>
      </c>
      <c r="O1019" s="1">
        <v>0</v>
      </c>
      <c r="P1019" s="1">
        <v>0</v>
      </c>
      <c r="Q1019" s="1">
        <v>2</v>
      </c>
      <c r="R1019" s="1">
        <v>0</v>
      </c>
      <c r="S1019" s="1">
        <v>166.9</v>
      </c>
      <c r="T1019" s="1">
        <v>1515</v>
      </c>
      <c r="U1019" s="1">
        <v>154</v>
      </c>
      <c r="V1019" s="1">
        <v>0</v>
      </c>
      <c r="W1019" s="1">
        <v>1</v>
      </c>
      <c r="X1019" s="1">
        <v>0</v>
      </c>
      <c r="Y1019" s="1">
        <v>31000</v>
      </c>
      <c r="Z1019" s="1">
        <v>29400</v>
      </c>
      <c r="AA1019" s="1">
        <v>24600</v>
      </c>
      <c r="AB1019" s="1">
        <v>24800</v>
      </c>
      <c r="AC1019" s="1">
        <v>9</v>
      </c>
      <c r="AD1019" s="1">
        <v>8</v>
      </c>
      <c r="AE1019" s="1">
        <v>1</v>
      </c>
      <c r="AF1019" s="1">
        <v>0</v>
      </c>
      <c r="AG1019" s="1">
        <v>3</v>
      </c>
      <c r="AH1019" s="1">
        <v>2</v>
      </c>
      <c r="AI1019" s="30" t="str">
        <f>VLOOKUP(A1019,General!B:AT,19,FALSE)</f>
        <v>Luminosity Gaming</v>
      </c>
      <c r="AJ1019" s="1">
        <f>IF(VLOOKUP(A1019,General!B:AT,11,FALSE)=E1019,1,0)</f>
        <v>0</v>
      </c>
      <c r="AK1019" s="1">
        <f t="shared" si="92"/>
        <v>1</v>
      </c>
      <c r="AL1019" s="1">
        <f t="shared" si="93"/>
        <v>1</v>
      </c>
      <c r="AM1019" s="1">
        <f t="shared" si="94"/>
        <v>6400</v>
      </c>
      <c r="AN1019" s="1">
        <f t="shared" si="95"/>
        <v>4600</v>
      </c>
      <c r="AO1019" s="1">
        <f t="shared" si="90"/>
        <v>0</v>
      </c>
      <c r="AP1019" s="1">
        <f t="shared" si="91"/>
        <v>0</v>
      </c>
      <c r="AQ1019" s="1">
        <f>IF(IF(Y1019&gt;AA1019,VLOOKUP(A1019,General!B:AT,11,FALSE),VLOOKUP(A1019,General!B:AT,12,FALSE))=AI1019,1,0)</f>
        <v>1</v>
      </c>
      <c r="AR1019" s="1">
        <f>IF(VLOOKUP(A1019,General!B:AT,11,FALSE)=E1019,Y1019-AA1019,AA1019-Y1019)</f>
        <v>-6400</v>
      </c>
      <c r="AS1019" s="1">
        <f>IF(IF(Z1019&gt;AB1019,VLOOKUP(A1019,General!B:AT,11,FALSE),VLOOKUP(A1019,General!B:AT,12,FALSE))=AI1019,1,0)</f>
        <v>1</v>
      </c>
      <c r="AT1019" s="1">
        <f>IF(VLOOKUP(A1019,General!B:AT,11,FALSE)=E1019,Z1019-AB1019,AB1019-Z1019)</f>
        <v>-4600</v>
      </c>
    </row>
    <row r="1020" spans="1:46" ht="15" customHeight="1" x14ac:dyDescent="0.2">
      <c r="A1020" s="1" t="s">
        <v>361</v>
      </c>
      <c r="B1020" s="1">
        <v>10</v>
      </c>
      <c r="C1020" s="1">
        <v>167721</v>
      </c>
      <c r="D1020" s="1">
        <v>114.27001953125</v>
      </c>
      <c r="E1020" s="1" t="s">
        <v>51</v>
      </c>
      <c r="F1020" s="1" t="s">
        <v>315</v>
      </c>
      <c r="G1020" s="1" t="s">
        <v>316</v>
      </c>
      <c r="H1020" s="1" t="s">
        <v>322</v>
      </c>
      <c r="K1020" s="1">
        <v>5</v>
      </c>
      <c r="L1020" s="1">
        <v>3</v>
      </c>
      <c r="M1020" s="1">
        <v>1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77.7</v>
      </c>
      <c r="T1020" s="1">
        <v>676</v>
      </c>
      <c r="U1020" s="1">
        <v>101</v>
      </c>
      <c r="V1020" s="1">
        <v>0</v>
      </c>
      <c r="W1020" s="1">
        <v>0</v>
      </c>
      <c r="X1020" s="1">
        <v>0</v>
      </c>
      <c r="Y1020" s="1">
        <v>22650</v>
      </c>
      <c r="Z1020" s="1">
        <v>22600</v>
      </c>
      <c r="AA1020" s="1">
        <v>18450</v>
      </c>
      <c r="AB1020" s="1">
        <v>23600</v>
      </c>
      <c r="AC1020" s="1">
        <v>9</v>
      </c>
      <c r="AD1020" s="1">
        <v>8</v>
      </c>
      <c r="AE1020" s="1">
        <v>2</v>
      </c>
      <c r="AF1020" s="1">
        <v>0</v>
      </c>
      <c r="AG1020" s="1">
        <v>1</v>
      </c>
      <c r="AH1020" s="1">
        <v>0</v>
      </c>
      <c r="AI1020" s="30" t="str">
        <f>VLOOKUP(A1020,General!B:AT,19,FALSE)</f>
        <v>Luminosity Gaming</v>
      </c>
      <c r="AJ1020" s="1">
        <f>IF(VLOOKUP(A1020,General!B:AT,11,FALSE)=E1020,1,0)</f>
        <v>1</v>
      </c>
      <c r="AK1020" s="1">
        <f t="shared" si="92"/>
        <v>1</v>
      </c>
      <c r="AL1020" s="1">
        <f t="shared" si="93"/>
        <v>0</v>
      </c>
      <c r="AM1020" s="1">
        <f t="shared" si="94"/>
        <v>4200</v>
      </c>
      <c r="AN1020" s="1">
        <f t="shared" si="95"/>
        <v>-1000</v>
      </c>
      <c r="AO1020" s="1">
        <f t="shared" si="90"/>
        <v>1</v>
      </c>
      <c r="AP1020" s="1">
        <f t="shared" si="91"/>
        <v>1</v>
      </c>
      <c r="AQ1020" s="1">
        <f>IF(IF(Y1020&gt;AA1020,VLOOKUP(A1020,General!B:AT,11,FALSE),VLOOKUP(A1020,General!B:AT,12,FALSE))=AI1020,1,0)</f>
        <v>1</v>
      </c>
      <c r="AR1020" s="1">
        <f>IF(VLOOKUP(A1020,General!B:AT,11,FALSE)=E1020,Y1020-AA1020,AA1020-Y1020)</f>
        <v>4200</v>
      </c>
      <c r="AS1020" s="1">
        <f>IF(IF(Z1020&gt;AB1020,VLOOKUP(A1020,General!B:AT,11,FALSE),VLOOKUP(A1020,General!B:AT,12,FALSE))=AI1020,1,0)</f>
        <v>0</v>
      </c>
      <c r="AT1020" s="1">
        <f>IF(VLOOKUP(A1020,General!B:AT,11,FALSE)=E1020,Z1020-AB1020,AB1020-Z1020)</f>
        <v>-1000</v>
      </c>
    </row>
    <row r="1021" spans="1:46" ht="15" customHeight="1" x14ac:dyDescent="0.2">
      <c r="A1021" s="1" t="s">
        <v>361</v>
      </c>
      <c r="B1021" s="1">
        <v>11</v>
      </c>
      <c r="C1021" s="1">
        <v>182345</v>
      </c>
      <c r="D1021" s="1">
        <v>105.147705078125</v>
      </c>
      <c r="E1021" s="1" t="s">
        <v>51</v>
      </c>
      <c r="F1021" s="1" t="s">
        <v>315</v>
      </c>
      <c r="G1021" s="1" t="s">
        <v>321</v>
      </c>
      <c r="H1021" s="1" t="s">
        <v>320</v>
      </c>
      <c r="I1021" s="1" t="s">
        <v>319</v>
      </c>
      <c r="J1021" s="1" t="s">
        <v>70</v>
      </c>
      <c r="K1021" s="1">
        <v>8</v>
      </c>
      <c r="L1021" s="1">
        <v>3</v>
      </c>
      <c r="M1021" s="1">
        <v>1</v>
      </c>
      <c r="N1021" s="1">
        <v>1</v>
      </c>
      <c r="O1021" s="1">
        <v>0</v>
      </c>
      <c r="P1021" s="1">
        <v>0</v>
      </c>
      <c r="Q1021" s="1">
        <v>2</v>
      </c>
      <c r="R1021" s="1">
        <v>0</v>
      </c>
      <c r="S1021" s="1">
        <v>116.9</v>
      </c>
      <c r="T1021" s="1">
        <v>1089</v>
      </c>
      <c r="U1021" s="1">
        <v>80</v>
      </c>
      <c r="V1021" s="1">
        <v>0</v>
      </c>
      <c r="W1021" s="1">
        <v>1</v>
      </c>
      <c r="X1021" s="1">
        <v>1</v>
      </c>
      <c r="Y1021" s="1">
        <v>18200</v>
      </c>
      <c r="Z1021" s="1">
        <v>30100</v>
      </c>
      <c r="AA1021" s="1">
        <v>10450</v>
      </c>
      <c r="AB1021" s="1">
        <v>8950</v>
      </c>
      <c r="AC1021" s="1">
        <v>8</v>
      </c>
      <c r="AD1021" s="1">
        <v>5</v>
      </c>
      <c r="AE1021" s="1">
        <v>3</v>
      </c>
      <c r="AF1021" s="1">
        <v>2</v>
      </c>
      <c r="AG1021" s="1">
        <v>2</v>
      </c>
      <c r="AH1021" s="1">
        <v>2</v>
      </c>
      <c r="AI1021" s="30" t="str">
        <f>VLOOKUP(A1021,General!B:AT,19,FALSE)</f>
        <v>Luminosity Gaming</v>
      </c>
      <c r="AJ1021" s="1">
        <f>IF(VLOOKUP(A1021,General!B:AT,11,FALSE)=E1021,1,0)</f>
        <v>1</v>
      </c>
      <c r="AK1021" s="1">
        <f t="shared" si="92"/>
        <v>1</v>
      </c>
      <c r="AL1021" s="1">
        <f t="shared" si="93"/>
        <v>1</v>
      </c>
      <c r="AM1021" s="1">
        <f t="shared" si="94"/>
        <v>7750</v>
      </c>
      <c r="AN1021" s="1">
        <f t="shared" si="95"/>
        <v>21150</v>
      </c>
      <c r="AO1021" s="1">
        <f t="shared" si="90"/>
        <v>1</v>
      </c>
      <c r="AP1021" s="1">
        <f t="shared" si="91"/>
        <v>1</v>
      </c>
      <c r="AQ1021" s="1">
        <f>IF(IF(Y1021&gt;AA1021,VLOOKUP(A1021,General!B:AT,11,FALSE),VLOOKUP(A1021,General!B:AT,12,FALSE))=AI1021,1,0)</f>
        <v>1</v>
      </c>
      <c r="AR1021" s="1">
        <f>IF(VLOOKUP(A1021,General!B:AT,11,FALSE)=E1021,Y1021-AA1021,AA1021-Y1021)</f>
        <v>7750</v>
      </c>
      <c r="AS1021" s="1">
        <f>IF(IF(Z1021&gt;AB1021,VLOOKUP(A1021,General!B:AT,11,FALSE),VLOOKUP(A1021,General!B:AT,12,FALSE))=AI1021,1,0)</f>
        <v>1</v>
      </c>
      <c r="AT1021" s="1">
        <f>IF(VLOOKUP(A1021,General!B:AT,11,FALSE)=E1021,Z1021-AB1021,AB1021-Z1021)</f>
        <v>21150</v>
      </c>
    </row>
    <row r="1022" spans="1:46" ht="15" customHeight="1" x14ac:dyDescent="0.2">
      <c r="A1022" s="1" t="s">
        <v>361</v>
      </c>
      <c r="B1022" s="1">
        <v>12</v>
      </c>
      <c r="C1022" s="1">
        <v>195803</v>
      </c>
      <c r="D1022" s="1">
        <v>69.7698974609375</v>
      </c>
      <c r="E1022" s="1" t="s">
        <v>51</v>
      </c>
      <c r="F1022" s="1" t="s">
        <v>315</v>
      </c>
      <c r="G1022" s="1" t="s">
        <v>316</v>
      </c>
      <c r="H1022" s="1" t="s">
        <v>320</v>
      </c>
      <c r="I1022" s="1" t="s">
        <v>319</v>
      </c>
      <c r="J1022" s="1" t="s">
        <v>70</v>
      </c>
      <c r="K1022" s="1">
        <v>6</v>
      </c>
      <c r="L1022" s="1">
        <v>2</v>
      </c>
      <c r="M1022" s="1">
        <v>0</v>
      </c>
      <c r="N1022" s="1">
        <v>0</v>
      </c>
      <c r="O1022" s="1">
        <v>1</v>
      </c>
      <c r="P1022" s="1">
        <v>0</v>
      </c>
      <c r="Q1022" s="1">
        <v>0</v>
      </c>
      <c r="R1022" s="1">
        <v>0</v>
      </c>
      <c r="S1022" s="1">
        <v>189</v>
      </c>
      <c r="T1022" s="1">
        <v>1836</v>
      </c>
      <c r="U1022" s="1">
        <v>54</v>
      </c>
      <c r="V1022" s="1">
        <v>0</v>
      </c>
      <c r="W1022" s="1">
        <v>0</v>
      </c>
      <c r="X1022" s="1">
        <v>0</v>
      </c>
      <c r="Y1022" s="1">
        <v>30900</v>
      </c>
      <c r="Z1022" s="1">
        <v>34100</v>
      </c>
      <c r="AA1022" s="1">
        <v>15400</v>
      </c>
      <c r="AB1022" s="1">
        <v>3250</v>
      </c>
      <c r="AC1022" s="1">
        <v>5</v>
      </c>
      <c r="AD1022" s="1">
        <v>4</v>
      </c>
      <c r="AE1022" s="1">
        <v>3</v>
      </c>
      <c r="AF1022" s="1">
        <v>0</v>
      </c>
      <c r="AG1022" s="1">
        <v>0</v>
      </c>
      <c r="AH1022" s="1">
        <v>2</v>
      </c>
      <c r="AI1022" s="30" t="str">
        <f>VLOOKUP(A1022,General!B:AT,19,FALSE)</f>
        <v>Luminosity Gaming</v>
      </c>
      <c r="AJ1022" s="1">
        <f>IF(VLOOKUP(A1022,General!B:AT,11,FALSE)=E1022,1,0)</f>
        <v>1</v>
      </c>
      <c r="AK1022" s="1">
        <f t="shared" si="92"/>
        <v>1</v>
      </c>
      <c r="AL1022" s="1">
        <f t="shared" si="93"/>
        <v>1</v>
      </c>
      <c r="AM1022" s="1">
        <f t="shared" si="94"/>
        <v>15500</v>
      </c>
      <c r="AN1022" s="1">
        <f t="shared" si="95"/>
        <v>30850</v>
      </c>
      <c r="AO1022" s="1">
        <f t="shared" si="90"/>
        <v>1</v>
      </c>
      <c r="AP1022" s="1">
        <f t="shared" si="91"/>
        <v>1</v>
      </c>
      <c r="AQ1022" s="1">
        <f>IF(IF(Y1022&gt;AA1022,VLOOKUP(A1022,General!B:AT,11,FALSE),VLOOKUP(A1022,General!B:AT,12,FALSE))=AI1022,1,0)</f>
        <v>1</v>
      </c>
      <c r="AR1022" s="1">
        <f>IF(VLOOKUP(A1022,General!B:AT,11,FALSE)=E1022,Y1022-AA1022,AA1022-Y1022)</f>
        <v>15500</v>
      </c>
      <c r="AS1022" s="1">
        <f>IF(IF(Z1022&gt;AB1022,VLOOKUP(A1022,General!B:AT,11,FALSE),VLOOKUP(A1022,General!B:AT,12,FALSE))=AI1022,1,0)</f>
        <v>1</v>
      </c>
      <c r="AT1022" s="1">
        <f>IF(VLOOKUP(A1022,General!B:AT,11,FALSE)=E1022,Z1022-AB1022,AB1022-Z1022)</f>
        <v>30850</v>
      </c>
    </row>
    <row r="1023" spans="1:46" ht="15" customHeight="1" x14ac:dyDescent="0.2">
      <c r="A1023" s="1" t="s">
        <v>361</v>
      </c>
      <c r="B1023" s="1">
        <v>13</v>
      </c>
      <c r="C1023" s="1">
        <v>204736</v>
      </c>
      <c r="D1023" s="1">
        <v>161.86022949218801</v>
      </c>
      <c r="E1023" s="1" t="s">
        <v>70</v>
      </c>
      <c r="F1023" s="1" t="s">
        <v>319</v>
      </c>
      <c r="G1023" s="1" t="s">
        <v>324</v>
      </c>
      <c r="H1023" s="1" t="s">
        <v>322</v>
      </c>
      <c r="K1023" s="1">
        <v>9</v>
      </c>
      <c r="L1023" s="1">
        <v>4</v>
      </c>
      <c r="M1023" s="1">
        <v>1</v>
      </c>
      <c r="N1023" s="1">
        <v>1</v>
      </c>
      <c r="O1023" s="1">
        <v>0</v>
      </c>
      <c r="P1023" s="1">
        <v>0</v>
      </c>
      <c r="Q1023" s="1">
        <v>2</v>
      </c>
      <c r="R1023" s="1">
        <v>0</v>
      </c>
      <c r="S1023" s="1">
        <v>134.4</v>
      </c>
      <c r="T1023" s="1">
        <v>1109</v>
      </c>
      <c r="U1023" s="1">
        <v>145</v>
      </c>
      <c r="V1023" s="1">
        <v>1</v>
      </c>
      <c r="W1023" s="1">
        <v>1</v>
      </c>
      <c r="X1023" s="1">
        <v>0</v>
      </c>
      <c r="Y1023" s="1">
        <v>26200</v>
      </c>
      <c r="Z1023" s="1">
        <v>34300</v>
      </c>
      <c r="AA1023" s="1">
        <v>24650</v>
      </c>
      <c r="AB1023" s="1">
        <v>24900</v>
      </c>
      <c r="AC1023" s="1">
        <v>9</v>
      </c>
      <c r="AD1023" s="1">
        <v>7</v>
      </c>
      <c r="AE1023" s="1">
        <v>4</v>
      </c>
      <c r="AF1023" s="1">
        <v>0</v>
      </c>
      <c r="AG1023" s="1">
        <v>3</v>
      </c>
      <c r="AH1023" s="1">
        <v>4</v>
      </c>
      <c r="AI1023" s="30" t="str">
        <f>VLOOKUP(A1023,General!B:AT,19,FALSE)</f>
        <v>Luminosity Gaming</v>
      </c>
      <c r="AJ1023" s="1">
        <f>IF(VLOOKUP(A1023,General!B:AT,11,FALSE)=E1023,1,0)</f>
        <v>0</v>
      </c>
      <c r="AK1023" s="1">
        <f t="shared" si="92"/>
        <v>1</v>
      </c>
      <c r="AL1023" s="1">
        <f t="shared" si="93"/>
        <v>1</v>
      </c>
      <c r="AM1023" s="1">
        <f t="shared" si="94"/>
        <v>1550</v>
      </c>
      <c r="AN1023" s="1">
        <f t="shared" si="95"/>
        <v>9400</v>
      </c>
      <c r="AO1023" s="1">
        <f t="shared" si="90"/>
        <v>0</v>
      </c>
      <c r="AP1023" s="1">
        <f t="shared" si="91"/>
        <v>0</v>
      </c>
      <c r="AQ1023" s="1">
        <f>IF(IF(Y1023&gt;AA1023,VLOOKUP(A1023,General!B:AT,11,FALSE),VLOOKUP(A1023,General!B:AT,12,FALSE))=AI1023,1,0)</f>
        <v>1</v>
      </c>
      <c r="AR1023" s="1">
        <f>IF(VLOOKUP(A1023,General!B:AT,11,FALSE)=E1023,Y1023-AA1023,AA1023-Y1023)</f>
        <v>-1550</v>
      </c>
      <c r="AS1023" s="1">
        <f>IF(IF(Z1023&gt;AB1023,VLOOKUP(A1023,General!B:AT,11,FALSE),VLOOKUP(A1023,General!B:AT,12,FALSE))=AI1023,1,0)</f>
        <v>1</v>
      </c>
      <c r="AT1023" s="1">
        <f>IF(VLOOKUP(A1023,General!B:AT,11,FALSE)=E1023,Z1023-AB1023,AB1023-Z1023)</f>
        <v>-9400</v>
      </c>
    </row>
    <row r="1024" spans="1:46" ht="15" customHeight="1" x14ac:dyDescent="0.2">
      <c r="A1024" s="1" t="s">
        <v>361</v>
      </c>
      <c r="B1024" s="1">
        <v>14</v>
      </c>
      <c r="C1024" s="1">
        <v>225443</v>
      </c>
      <c r="D1024" s="1">
        <v>192.52819824218801</v>
      </c>
      <c r="E1024" s="1" t="s">
        <v>51</v>
      </c>
      <c r="F1024" s="1" t="s">
        <v>315</v>
      </c>
      <c r="G1024" s="1" t="s">
        <v>316</v>
      </c>
      <c r="H1024" s="1" t="s">
        <v>322</v>
      </c>
      <c r="K1024" s="1">
        <v>6</v>
      </c>
      <c r="L1024" s="1">
        <v>4</v>
      </c>
      <c r="M1024" s="1">
        <v>1</v>
      </c>
      <c r="N1024" s="1">
        <v>0</v>
      </c>
      <c r="O1024" s="1">
        <v>0</v>
      </c>
      <c r="P1024" s="1">
        <v>0</v>
      </c>
      <c r="Q1024" s="1">
        <v>2</v>
      </c>
      <c r="R1024" s="1">
        <v>0</v>
      </c>
      <c r="S1024" s="1">
        <v>91.4</v>
      </c>
      <c r="T1024" s="1">
        <v>802</v>
      </c>
      <c r="U1024" s="1">
        <v>112</v>
      </c>
      <c r="V1024" s="1">
        <v>0</v>
      </c>
      <c r="W1024" s="1">
        <v>0</v>
      </c>
      <c r="X1024" s="1">
        <v>0</v>
      </c>
      <c r="Y1024" s="1">
        <v>24800</v>
      </c>
      <c r="Z1024" s="1">
        <v>24850</v>
      </c>
      <c r="AA1024" s="1">
        <v>18800</v>
      </c>
      <c r="AB1024" s="1">
        <v>23700</v>
      </c>
      <c r="AC1024" s="1">
        <v>10</v>
      </c>
      <c r="AD1024" s="1">
        <v>8</v>
      </c>
      <c r="AE1024" s="1">
        <v>4</v>
      </c>
      <c r="AF1024" s="1">
        <v>0</v>
      </c>
      <c r="AG1024" s="1">
        <v>3</v>
      </c>
      <c r="AH1024" s="1">
        <v>1</v>
      </c>
      <c r="AI1024" s="30" t="str">
        <f>VLOOKUP(A1024,General!B:AT,19,FALSE)</f>
        <v>Luminosity Gaming</v>
      </c>
      <c r="AJ1024" s="1">
        <f>IF(VLOOKUP(A1024,General!B:AT,11,FALSE)=E1024,1,0)</f>
        <v>1</v>
      </c>
      <c r="AK1024" s="1">
        <f t="shared" si="92"/>
        <v>1</v>
      </c>
      <c r="AL1024" s="1">
        <f t="shared" si="93"/>
        <v>1</v>
      </c>
      <c r="AM1024" s="1">
        <f t="shared" si="94"/>
        <v>6000</v>
      </c>
      <c r="AN1024" s="1">
        <f t="shared" si="95"/>
        <v>1150</v>
      </c>
      <c r="AO1024" s="1">
        <f t="shared" si="90"/>
        <v>1</v>
      </c>
      <c r="AP1024" s="1">
        <f t="shared" si="91"/>
        <v>1</v>
      </c>
      <c r="AQ1024" s="1">
        <f>IF(IF(Y1024&gt;AA1024,VLOOKUP(A1024,General!B:AT,11,FALSE),VLOOKUP(A1024,General!B:AT,12,FALSE))=AI1024,1,0)</f>
        <v>1</v>
      </c>
      <c r="AR1024" s="1">
        <f>IF(VLOOKUP(A1024,General!B:AT,11,FALSE)=E1024,Y1024-AA1024,AA1024-Y1024)</f>
        <v>6000</v>
      </c>
      <c r="AS1024" s="1">
        <f>IF(IF(Z1024&gt;AB1024,VLOOKUP(A1024,General!B:AT,11,FALSE),VLOOKUP(A1024,General!B:AT,12,FALSE))=AI1024,1,0)</f>
        <v>1</v>
      </c>
      <c r="AT1024" s="1">
        <f>IF(VLOOKUP(A1024,General!B:AT,11,FALSE)=E1024,Z1024-AB1024,AB1024-Z1024)</f>
        <v>1150</v>
      </c>
    </row>
    <row r="1025" spans="1:46" ht="15" customHeight="1" x14ac:dyDescent="0.2">
      <c r="A1025" s="1" t="s">
        <v>361</v>
      </c>
      <c r="B1025" s="1">
        <v>15</v>
      </c>
      <c r="C1025" s="1">
        <v>250071</v>
      </c>
      <c r="D1025" s="1">
        <v>200.86022949218801</v>
      </c>
      <c r="E1025" s="1" t="s">
        <v>70</v>
      </c>
      <c r="F1025" s="1" t="s">
        <v>319</v>
      </c>
      <c r="G1025" s="1" t="s">
        <v>324</v>
      </c>
      <c r="H1025" s="1" t="s">
        <v>320</v>
      </c>
      <c r="I1025" s="1" t="s">
        <v>319</v>
      </c>
      <c r="J1025" s="1" t="s">
        <v>70</v>
      </c>
      <c r="K1025" s="1">
        <v>8</v>
      </c>
      <c r="L1025" s="1">
        <v>3</v>
      </c>
      <c r="M1025" s="1">
        <v>1</v>
      </c>
      <c r="N1025" s="1">
        <v>1</v>
      </c>
      <c r="O1025" s="1">
        <v>0</v>
      </c>
      <c r="P1025" s="1">
        <v>0</v>
      </c>
      <c r="Q1025" s="1">
        <v>2</v>
      </c>
      <c r="R1025" s="1">
        <v>1</v>
      </c>
      <c r="S1025" s="1">
        <v>208.4</v>
      </c>
      <c r="T1025" s="1">
        <v>1507</v>
      </c>
      <c r="U1025" s="1">
        <v>139</v>
      </c>
      <c r="V1025" s="1">
        <v>1</v>
      </c>
      <c r="W1025" s="1">
        <v>1</v>
      </c>
      <c r="X1025" s="1">
        <v>0</v>
      </c>
      <c r="Y1025" s="1">
        <v>18700</v>
      </c>
      <c r="Z1025" s="1">
        <v>29500</v>
      </c>
      <c r="AA1025" s="1">
        <v>9150</v>
      </c>
      <c r="AB1025" s="1">
        <v>9000</v>
      </c>
      <c r="AC1025" s="1">
        <v>8</v>
      </c>
      <c r="AD1025" s="1">
        <v>8</v>
      </c>
      <c r="AE1025" s="1">
        <v>3</v>
      </c>
      <c r="AF1025" s="1">
        <v>0</v>
      </c>
      <c r="AG1025" s="1">
        <v>1</v>
      </c>
      <c r="AH1025" s="1">
        <v>3</v>
      </c>
      <c r="AI1025" s="30" t="str">
        <f>VLOOKUP(A1025,General!B:AT,19,FALSE)</f>
        <v>Luminosity Gaming</v>
      </c>
      <c r="AJ1025" s="1">
        <f>IF(VLOOKUP(A1025,General!B:AT,11,FALSE)=E1025,1,0)</f>
        <v>0</v>
      </c>
      <c r="AK1025" s="1">
        <f t="shared" si="92"/>
        <v>1</v>
      </c>
      <c r="AL1025" s="1">
        <f t="shared" si="93"/>
        <v>1</v>
      </c>
      <c r="AM1025" s="1">
        <f t="shared" si="94"/>
        <v>9550</v>
      </c>
      <c r="AN1025" s="1">
        <f t="shared" si="95"/>
        <v>20500</v>
      </c>
      <c r="AO1025" s="1">
        <f t="shared" si="90"/>
        <v>0</v>
      </c>
      <c r="AP1025" s="1">
        <f t="shared" si="91"/>
        <v>0</v>
      </c>
      <c r="AQ1025" s="1">
        <f>IF(IF(Y1025&gt;AA1025,VLOOKUP(A1025,General!B:AT,11,FALSE),VLOOKUP(A1025,General!B:AT,12,FALSE))=AI1025,1,0)</f>
        <v>1</v>
      </c>
      <c r="AR1025" s="1">
        <f>IF(VLOOKUP(A1025,General!B:AT,11,FALSE)=E1025,Y1025-AA1025,AA1025-Y1025)</f>
        <v>-9550</v>
      </c>
      <c r="AS1025" s="1">
        <f>IF(IF(Z1025&gt;AB1025,VLOOKUP(A1025,General!B:AT,11,FALSE),VLOOKUP(A1025,General!B:AT,12,FALSE))=AI1025,1,0)</f>
        <v>1</v>
      </c>
      <c r="AT1025" s="1">
        <f>IF(VLOOKUP(A1025,General!B:AT,11,FALSE)=E1025,Z1025-AB1025,AB1025-Z1025)</f>
        <v>-20500</v>
      </c>
    </row>
    <row r="1026" spans="1:46" x14ac:dyDescent="0.2">
      <c r="A1026" s="1" t="s">
        <v>361</v>
      </c>
      <c r="B1026" s="1">
        <v>16</v>
      </c>
      <c r="C1026" s="1">
        <v>275767</v>
      </c>
      <c r="D1026" s="1">
        <v>92.598876953125</v>
      </c>
      <c r="E1026" s="1" t="s">
        <v>70</v>
      </c>
      <c r="F1026" s="1" t="s">
        <v>315</v>
      </c>
      <c r="G1026" s="1" t="s">
        <v>316</v>
      </c>
      <c r="H1026" s="1" t="s">
        <v>317</v>
      </c>
      <c r="K1026" s="1">
        <v>6</v>
      </c>
      <c r="L1026" s="1">
        <v>3</v>
      </c>
      <c r="M1026" s="1">
        <v>0</v>
      </c>
      <c r="N1026" s="1">
        <v>1</v>
      </c>
      <c r="O1026" s="1">
        <v>0</v>
      </c>
      <c r="P1026" s="1">
        <v>0</v>
      </c>
      <c r="Q1026" s="1">
        <v>0</v>
      </c>
      <c r="R1026" s="1">
        <v>0</v>
      </c>
      <c r="S1026" s="1">
        <v>91.3</v>
      </c>
      <c r="T1026" s="1">
        <v>887</v>
      </c>
      <c r="U1026" s="1">
        <v>26</v>
      </c>
      <c r="V1026" s="1">
        <v>0</v>
      </c>
      <c r="W1026" s="1">
        <v>0</v>
      </c>
      <c r="X1026" s="1">
        <v>0</v>
      </c>
      <c r="Y1026" s="1">
        <v>4000</v>
      </c>
      <c r="Z1026" s="1">
        <v>4250</v>
      </c>
      <c r="AA1026" s="1">
        <v>4000</v>
      </c>
      <c r="AB1026" s="1">
        <v>4450</v>
      </c>
      <c r="AC1026" s="1">
        <v>2</v>
      </c>
      <c r="AD1026" s="1">
        <v>2</v>
      </c>
      <c r="AE1026" s="1">
        <v>0</v>
      </c>
      <c r="AF1026" s="1">
        <v>0</v>
      </c>
      <c r="AG1026" s="1">
        <v>0</v>
      </c>
      <c r="AH1026" s="1">
        <v>0</v>
      </c>
      <c r="AI1026" s="30" t="str">
        <f>VLOOKUP(A1026,General!B:AT,19,FALSE)</f>
        <v>Luminosity Gaming</v>
      </c>
      <c r="AJ1026" s="1">
        <f>IF(VLOOKUP(A1026,General!B:AT,11,FALSE)=E1026,1,0)</f>
        <v>0</v>
      </c>
      <c r="AK1026" s="1">
        <f t="shared" si="92"/>
        <v>0</v>
      </c>
      <c r="AL1026" s="1">
        <f t="shared" si="93"/>
        <v>0</v>
      </c>
      <c r="AM1026" s="1">
        <f t="shared" si="94"/>
        <v>0</v>
      </c>
      <c r="AN1026" s="1">
        <f t="shared" si="95"/>
        <v>-200</v>
      </c>
      <c r="AO1026" s="1">
        <f t="shared" ref="AO1026:AO1089" si="96">IF(AI1026=E1026,1,0)</f>
        <v>0</v>
      </c>
      <c r="AP1026" s="1">
        <f t="shared" ref="AP1026:AP1090" si="97">IF(F1026="CT",1,0)</f>
        <v>1</v>
      </c>
      <c r="AQ1026" s="1">
        <f>IF(IF(Y1026&gt;AA1026,VLOOKUP(A1026,General!B:AT,11,FALSE),VLOOKUP(A1026,General!B:AT,12,FALSE))=AI1026,1,0)</f>
        <v>0</v>
      </c>
      <c r="AR1026" s="1">
        <f>IF(VLOOKUP(A1026,General!B:AT,11,FALSE)=E1026,Y1026-AA1026,AA1026-Y1026)</f>
        <v>0</v>
      </c>
      <c r="AS1026" s="1">
        <f>IF(IF(Z1026&gt;AB1026,VLOOKUP(A1026,General!B:AT,11,FALSE),VLOOKUP(A1026,General!B:AT,12,FALSE))=AI1026,1,0)</f>
        <v>0</v>
      </c>
      <c r="AT1026" s="1">
        <f>IF(VLOOKUP(A1026,General!B:AT,11,FALSE)=E1026,Z1026-AB1026,AB1026-Z1026)</f>
        <v>200</v>
      </c>
    </row>
    <row r="1027" spans="1:46" ht="15" customHeight="1" x14ac:dyDescent="0.2">
      <c r="A1027" s="1" t="s">
        <v>361</v>
      </c>
      <c r="B1027" s="1">
        <v>17</v>
      </c>
      <c r="C1027" s="1">
        <v>287623</v>
      </c>
      <c r="D1027" s="1">
        <v>68.885986328125</v>
      </c>
      <c r="E1027" s="1" t="s">
        <v>70</v>
      </c>
      <c r="F1027" s="1" t="s">
        <v>315</v>
      </c>
      <c r="G1027" s="1" t="s">
        <v>316</v>
      </c>
      <c r="H1027" s="1" t="s">
        <v>318</v>
      </c>
      <c r="I1027" s="1" t="s">
        <v>315</v>
      </c>
      <c r="J1027" s="1" t="s">
        <v>70</v>
      </c>
      <c r="K1027" s="1">
        <v>6</v>
      </c>
      <c r="L1027" s="1">
        <v>2</v>
      </c>
      <c r="M1027" s="1">
        <v>2</v>
      </c>
      <c r="N1027" s="1">
        <v>0</v>
      </c>
      <c r="O1027" s="1">
        <v>0</v>
      </c>
      <c r="P1027" s="1">
        <v>0</v>
      </c>
      <c r="Q1027" s="1">
        <v>2</v>
      </c>
      <c r="R1027" s="1">
        <v>0</v>
      </c>
      <c r="S1027" s="1">
        <v>103.7</v>
      </c>
      <c r="T1027" s="1">
        <v>912</v>
      </c>
      <c r="U1027" s="1">
        <v>125</v>
      </c>
      <c r="V1027" s="1">
        <v>0</v>
      </c>
      <c r="W1027" s="1">
        <v>0</v>
      </c>
      <c r="X1027" s="1">
        <v>0</v>
      </c>
      <c r="Y1027" s="1">
        <v>18300</v>
      </c>
      <c r="Z1027" s="1">
        <v>7700</v>
      </c>
      <c r="AA1027" s="1">
        <v>7850</v>
      </c>
      <c r="AB1027" s="1">
        <v>19900</v>
      </c>
      <c r="AC1027" s="1">
        <v>4</v>
      </c>
      <c r="AD1027" s="1">
        <v>2</v>
      </c>
      <c r="AE1027" s="1">
        <v>2</v>
      </c>
      <c r="AF1027" s="1">
        <v>0</v>
      </c>
      <c r="AG1027" s="1">
        <v>0</v>
      </c>
      <c r="AH1027" s="1">
        <v>0</v>
      </c>
      <c r="AI1027" s="30" t="str">
        <f>VLOOKUP(A1027,General!B:AT,19,FALSE)</f>
        <v>Luminosity Gaming</v>
      </c>
      <c r="AJ1027" s="1">
        <f>IF(VLOOKUP(A1027,General!B:AT,11,FALSE)=E1027,1,0)</f>
        <v>0</v>
      </c>
      <c r="AK1027" s="1">
        <f t="shared" ref="AK1027:AK1090" si="98">IF(Y1027&gt;AA1027,1,0)</f>
        <v>1</v>
      </c>
      <c r="AL1027" s="1">
        <f t="shared" ref="AL1027:AL1090" si="99">IF(Z1027&gt;AB1027,1,0)</f>
        <v>0</v>
      </c>
      <c r="AM1027" s="1">
        <f t="shared" ref="AM1027:AM1090" si="100">Y1027-AA1027</f>
        <v>10450</v>
      </c>
      <c r="AN1027" s="1">
        <f t="shared" ref="AN1027:AN1090" si="101">Z1027-AB1027</f>
        <v>-12200</v>
      </c>
      <c r="AO1027" s="1">
        <f t="shared" si="96"/>
        <v>0</v>
      </c>
      <c r="AP1027" s="1">
        <f t="shared" si="97"/>
        <v>1</v>
      </c>
      <c r="AQ1027" s="1">
        <f>IF(IF(Y1027&gt;AA1027,VLOOKUP(A1027,General!B:AT,11,FALSE),VLOOKUP(A1027,General!B:AT,12,FALSE))=AI1027,1,0)</f>
        <v>1</v>
      </c>
      <c r="AR1027" s="1">
        <f>IF(VLOOKUP(A1027,General!B:AT,11,FALSE)=E1027,Y1027-AA1027,AA1027-Y1027)</f>
        <v>-10450</v>
      </c>
      <c r="AS1027" s="1">
        <f>IF(IF(Z1027&gt;AB1027,VLOOKUP(A1027,General!B:AT,11,FALSE),VLOOKUP(A1027,General!B:AT,12,FALSE))=AI1027,1,0)</f>
        <v>0</v>
      </c>
      <c r="AT1027" s="1">
        <f>IF(VLOOKUP(A1027,General!B:AT,11,FALSE)=E1027,Z1027-AB1027,AB1027-Z1027)</f>
        <v>12200</v>
      </c>
    </row>
    <row r="1028" spans="1:46" ht="15" customHeight="1" x14ac:dyDescent="0.2">
      <c r="A1028" s="1" t="s">
        <v>361</v>
      </c>
      <c r="B1028" s="1">
        <v>18</v>
      </c>
      <c r="C1028" s="1">
        <v>296444</v>
      </c>
      <c r="D1028" s="1">
        <v>59.52880859375</v>
      </c>
      <c r="E1028" s="1" t="s">
        <v>70</v>
      </c>
      <c r="F1028" s="1" t="s">
        <v>315</v>
      </c>
      <c r="G1028" s="1" t="s">
        <v>316</v>
      </c>
      <c r="H1028" s="1" t="s">
        <v>320</v>
      </c>
      <c r="I1028" s="1" t="s">
        <v>315</v>
      </c>
      <c r="J1028" s="1" t="s">
        <v>70</v>
      </c>
      <c r="K1028" s="1">
        <v>6</v>
      </c>
      <c r="L1028" s="1">
        <v>2</v>
      </c>
      <c r="M1028" s="1">
        <v>0</v>
      </c>
      <c r="N1028" s="1">
        <v>0</v>
      </c>
      <c r="O1028" s="1">
        <v>1</v>
      </c>
      <c r="P1028" s="1">
        <v>0</v>
      </c>
      <c r="Q1028" s="1">
        <v>1</v>
      </c>
      <c r="R1028" s="1">
        <v>0</v>
      </c>
      <c r="S1028" s="1">
        <v>80.3</v>
      </c>
      <c r="T1028" s="1">
        <v>727</v>
      </c>
      <c r="U1028" s="1">
        <v>76</v>
      </c>
      <c r="V1028" s="1">
        <v>0</v>
      </c>
      <c r="W1028" s="1">
        <v>0</v>
      </c>
      <c r="X1028" s="1">
        <v>0</v>
      </c>
      <c r="Y1028" s="1">
        <v>19300</v>
      </c>
      <c r="Z1028" s="1">
        <v>1100</v>
      </c>
      <c r="AA1028" s="1">
        <v>9950</v>
      </c>
      <c r="AB1028" s="1">
        <v>22550</v>
      </c>
      <c r="AC1028" s="1">
        <v>2</v>
      </c>
      <c r="AD1028" s="1">
        <v>2</v>
      </c>
      <c r="AE1028" s="1">
        <v>2</v>
      </c>
      <c r="AF1028" s="1">
        <v>1</v>
      </c>
      <c r="AG1028" s="1">
        <v>0</v>
      </c>
      <c r="AH1028" s="1">
        <v>1</v>
      </c>
      <c r="AI1028" s="30" t="str">
        <f>VLOOKUP(A1028,General!B:AT,19,FALSE)</f>
        <v>Luminosity Gaming</v>
      </c>
      <c r="AJ1028" s="1">
        <f>IF(VLOOKUP(A1028,General!B:AT,11,FALSE)=E1028,1,0)</f>
        <v>0</v>
      </c>
      <c r="AK1028" s="1">
        <f t="shared" si="98"/>
        <v>1</v>
      </c>
      <c r="AL1028" s="1">
        <f t="shared" si="99"/>
        <v>0</v>
      </c>
      <c r="AM1028" s="1">
        <f t="shared" si="100"/>
        <v>9350</v>
      </c>
      <c r="AN1028" s="1">
        <f t="shared" si="101"/>
        <v>-21450</v>
      </c>
      <c r="AO1028" s="1">
        <f t="shared" si="96"/>
        <v>0</v>
      </c>
      <c r="AP1028" s="1">
        <f t="shared" si="97"/>
        <v>1</v>
      </c>
      <c r="AQ1028" s="1">
        <f>IF(IF(Y1028&gt;AA1028,VLOOKUP(A1028,General!B:AT,11,FALSE),VLOOKUP(A1028,General!B:AT,12,FALSE))=AI1028,1,0)</f>
        <v>1</v>
      </c>
      <c r="AR1028" s="1">
        <f>IF(VLOOKUP(A1028,General!B:AT,11,FALSE)=E1028,Y1028-AA1028,AA1028-Y1028)</f>
        <v>-9350</v>
      </c>
      <c r="AS1028" s="1">
        <f>IF(IF(Z1028&gt;AB1028,VLOOKUP(A1028,General!B:AT,11,FALSE),VLOOKUP(A1028,General!B:AT,12,FALSE))=AI1028,1,0)</f>
        <v>0</v>
      </c>
      <c r="AT1028" s="1">
        <f>IF(VLOOKUP(A1028,General!B:AT,11,FALSE)=E1028,Z1028-AB1028,AB1028-Z1028)</f>
        <v>21450</v>
      </c>
    </row>
    <row r="1029" spans="1:46" ht="15" customHeight="1" x14ac:dyDescent="0.2">
      <c r="A1029" s="1" t="s">
        <v>361</v>
      </c>
      <c r="B1029" s="1">
        <v>19</v>
      </c>
      <c r="C1029" s="1">
        <v>304069</v>
      </c>
      <c r="D1029" s="1">
        <v>82.514404296875</v>
      </c>
      <c r="E1029" s="1" t="s">
        <v>51</v>
      </c>
      <c r="F1029" s="1" t="s">
        <v>319</v>
      </c>
      <c r="G1029" s="1" t="s">
        <v>324</v>
      </c>
      <c r="H1029" s="1" t="s">
        <v>322</v>
      </c>
      <c r="K1029" s="1">
        <v>9</v>
      </c>
      <c r="L1029" s="1">
        <v>4</v>
      </c>
      <c r="M1029" s="1">
        <v>1</v>
      </c>
      <c r="N1029" s="1">
        <v>1</v>
      </c>
      <c r="O1029" s="1">
        <v>0</v>
      </c>
      <c r="P1029" s="1">
        <v>0</v>
      </c>
      <c r="Q1029" s="1">
        <v>2</v>
      </c>
      <c r="R1029" s="1">
        <v>0</v>
      </c>
      <c r="S1029" s="1">
        <v>150.4</v>
      </c>
      <c r="T1029" s="1">
        <v>1350</v>
      </c>
      <c r="U1029" s="1">
        <v>154</v>
      </c>
      <c r="V1029" s="1">
        <v>0</v>
      </c>
      <c r="W1029" s="1">
        <v>1</v>
      </c>
      <c r="X1029" s="1">
        <v>0</v>
      </c>
      <c r="Y1029" s="1">
        <v>27650</v>
      </c>
      <c r="Z1029" s="1">
        <v>22350</v>
      </c>
      <c r="AA1029" s="1">
        <v>21950</v>
      </c>
      <c r="AB1029" s="1">
        <v>30350</v>
      </c>
      <c r="AC1029" s="1">
        <v>6</v>
      </c>
      <c r="AD1029" s="1">
        <v>4</v>
      </c>
      <c r="AE1029" s="1">
        <v>3</v>
      </c>
      <c r="AF1029" s="1">
        <v>0</v>
      </c>
      <c r="AG1029" s="1">
        <v>1</v>
      </c>
      <c r="AH1029" s="1">
        <v>3</v>
      </c>
      <c r="AI1029" s="30" t="str">
        <f>VLOOKUP(A1029,General!B:AT,19,FALSE)</f>
        <v>Luminosity Gaming</v>
      </c>
      <c r="AJ1029" s="1">
        <f>IF(VLOOKUP(A1029,General!B:AT,11,FALSE)=E1029,1,0)</f>
        <v>1</v>
      </c>
      <c r="AK1029" s="1">
        <f t="shared" si="98"/>
        <v>1</v>
      </c>
      <c r="AL1029" s="1">
        <f t="shared" si="99"/>
        <v>0</v>
      </c>
      <c r="AM1029" s="1">
        <f t="shared" si="100"/>
        <v>5700</v>
      </c>
      <c r="AN1029" s="1">
        <f t="shared" si="101"/>
        <v>-8000</v>
      </c>
      <c r="AO1029" s="1">
        <f t="shared" si="96"/>
        <v>1</v>
      </c>
      <c r="AP1029" s="1">
        <f t="shared" si="97"/>
        <v>0</v>
      </c>
      <c r="AQ1029" s="1">
        <f>IF(IF(Y1029&gt;AA1029,VLOOKUP(A1029,General!B:AT,11,FALSE),VLOOKUP(A1029,General!B:AT,12,FALSE))=AI1029,1,0)</f>
        <v>1</v>
      </c>
      <c r="AR1029" s="1">
        <f>IF(VLOOKUP(A1029,General!B:AT,11,FALSE)=E1029,Y1029-AA1029,AA1029-Y1029)</f>
        <v>5700</v>
      </c>
      <c r="AS1029" s="1">
        <f>IF(IF(Z1029&gt;AB1029,VLOOKUP(A1029,General!B:AT,11,FALSE),VLOOKUP(A1029,General!B:AT,12,FALSE))=AI1029,1,0)</f>
        <v>0</v>
      </c>
      <c r="AT1029" s="1">
        <f>IF(VLOOKUP(A1029,General!B:AT,11,FALSE)=E1029,Z1029-AB1029,AB1029-Z1029)</f>
        <v>-8000</v>
      </c>
    </row>
    <row r="1030" spans="1:46" ht="15" customHeight="1" x14ac:dyDescent="0.2">
      <c r="A1030" s="1" t="s">
        <v>361</v>
      </c>
      <c r="B1030" s="1">
        <v>20</v>
      </c>
      <c r="C1030" s="1">
        <v>314639</v>
      </c>
      <c r="D1030" s="1">
        <v>138.3505859375</v>
      </c>
      <c r="E1030" s="1" t="s">
        <v>51</v>
      </c>
      <c r="F1030" s="1" t="s">
        <v>319</v>
      </c>
      <c r="G1030" s="1" t="s">
        <v>324</v>
      </c>
      <c r="H1030" s="1" t="s">
        <v>322</v>
      </c>
      <c r="K1030" s="1">
        <v>7</v>
      </c>
      <c r="L1030" s="1">
        <v>3</v>
      </c>
      <c r="M1030" s="1">
        <v>2</v>
      </c>
      <c r="N1030" s="1">
        <v>0</v>
      </c>
      <c r="O1030" s="1">
        <v>0</v>
      </c>
      <c r="P1030" s="1">
        <v>0</v>
      </c>
      <c r="Q1030" s="1">
        <v>3</v>
      </c>
      <c r="R1030" s="1">
        <v>0</v>
      </c>
      <c r="S1030" s="1">
        <v>120</v>
      </c>
      <c r="T1030" s="1">
        <v>1053</v>
      </c>
      <c r="U1030" s="1">
        <v>147</v>
      </c>
      <c r="V1030" s="1">
        <v>0</v>
      </c>
      <c r="W1030" s="1">
        <v>1</v>
      </c>
      <c r="X1030" s="1">
        <v>0</v>
      </c>
      <c r="Y1030" s="1">
        <v>25800</v>
      </c>
      <c r="Z1030" s="1">
        <v>23950</v>
      </c>
      <c r="AA1030" s="1">
        <v>18650</v>
      </c>
      <c r="AB1030" s="1">
        <v>26100</v>
      </c>
      <c r="AC1030" s="1">
        <v>7</v>
      </c>
      <c r="AD1030" s="1">
        <v>9</v>
      </c>
      <c r="AE1030" s="1">
        <v>2</v>
      </c>
      <c r="AF1030" s="1">
        <v>1</v>
      </c>
      <c r="AG1030" s="1">
        <v>2</v>
      </c>
      <c r="AH1030" s="1">
        <v>1</v>
      </c>
      <c r="AI1030" s="30" t="str">
        <f>VLOOKUP(A1030,General!B:AT,19,FALSE)</f>
        <v>Luminosity Gaming</v>
      </c>
      <c r="AJ1030" s="1">
        <f>IF(VLOOKUP(A1030,General!B:AT,11,FALSE)=E1030,1,0)</f>
        <v>1</v>
      </c>
      <c r="AK1030" s="1">
        <f t="shared" si="98"/>
        <v>1</v>
      </c>
      <c r="AL1030" s="1">
        <f t="shared" si="99"/>
        <v>0</v>
      </c>
      <c r="AM1030" s="1">
        <f t="shared" si="100"/>
        <v>7150</v>
      </c>
      <c r="AN1030" s="1">
        <f t="shared" si="101"/>
        <v>-2150</v>
      </c>
      <c r="AO1030" s="1">
        <f t="shared" si="96"/>
        <v>1</v>
      </c>
      <c r="AP1030" s="1">
        <f t="shared" si="97"/>
        <v>0</v>
      </c>
      <c r="AQ1030" s="1">
        <f>IF(IF(Y1030&gt;AA1030,VLOOKUP(A1030,General!B:AT,11,FALSE),VLOOKUP(A1030,General!B:AT,12,FALSE))=AI1030,1,0)</f>
        <v>1</v>
      </c>
      <c r="AR1030" s="1">
        <f>IF(VLOOKUP(A1030,General!B:AT,11,FALSE)=E1030,Y1030-AA1030,AA1030-Y1030)</f>
        <v>7150</v>
      </c>
      <c r="AS1030" s="1">
        <f>IF(IF(Z1030&gt;AB1030,VLOOKUP(A1030,General!B:AT,11,FALSE),VLOOKUP(A1030,General!B:AT,12,FALSE))=AI1030,1,0)</f>
        <v>0</v>
      </c>
      <c r="AT1030" s="1">
        <f>IF(VLOOKUP(A1030,General!B:AT,11,FALSE)=E1030,Z1030-AB1030,AB1030-Z1030)</f>
        <v>-2150</v>
      </c>
    </row>
    <row r="1031" spans="1:46" ht="15" customHeight="1" x14ac:dyDescent="0.2">
      <c r="A1031" s="1" t="s">
        <v>361</v>
      </c>
      <c r="B1031" s="1">
        <v>21</v>
      </c>
      <c r="C1031" s="1">
        <v>332343</v>
      </c>
      <c r="D1031" s="1">
        <v>155.413818359375</v>
      </c>
      <c r="E1031" s="1" t="s">
        <v>70</v>
      </c>
      <c r="F1031" s="1" t="s">
        <v>315</v>
      </c>
      <c r="G1031" s="1" t="s">
        <v>321</v>
      </c>
      <c r="H1031" s="1" t="s">
        <v>320</v>
      </c>
      <c r="I1031" s="1" t="s">
        <v>319</v>
      </c>
      <c r="J1031" s="1" t="s">
        <v>51</v>
      </c>
      <c r="K1031" s="1">
        <v>9</v>
      </c>
      <c r="L1031" s="1">
        <v>4</v>
      </c>
      <c r="M1031" s="1">
        <v>1</v>
      </c>
      <c r="N1031" s="1">
        <v>1</v>
      </c>
      <c r="O1031" s="1">
        <v>0</v>
      </c>
      <c r="P1031" s="1">
        <v>0</v>
      </c>
      <c r="Q1031" s="1">
        <v>3</v>
      </c>
      <c r="R1031" s="1">
        <v>0</v>
      </c>
      <c r="S1031" s="1">
        <v>113.8</v>
      </c>
      <c r="T1031" s="1">
        <v>1079</v>
      </c>
      <c r="U1031" s="1">
        <v>59</v>
      </c>
      <c r="V1031" s="1">
        <v>0</v>
      </c>
      <c r="W1031" s="1">
        <v>1</v>
      </c>
      <c r="X1031" s="1">
        <v>1</v>
      </c>
      <c r="Y1031" s="1">
        <v>10800</v>
      </c>
      <c r="Z1031" s="1">
        <v>26400</v>
      </c>
      <c r="AA1031" s="1">
        <v>19300</v>
      </c>
      <c r="AB1031" s="1">
        <v>1400</v>
      </c>
      <c r="AC1031" s="1">
        <v>3</v>
      </c>
      <c r="AD1031" s="1">
        <v>3</v>
      </c>
      <c r="AE1031" s="1">
        <v>2</v>
      </c>
      <c r="AF1031" s="1">
        <v>0</v>
      </c>
      <c r="AG1031" s="1">
        <v>4</v>
      </c>
      <c r="AH1031" s="1">
        <v>0</v>
      </c>
      <c r="AI1031" s="30" t="str">
        <f>VLOOKUP(A1031,General!B:AT,19,FALSE)</f>
        <v>Luminosity Gaming</v>
      </c>
      <c r="AJ1031" s="1">
        <f>IF(VLOOKUP(A1031,General!B:AT,11,FALSE)=E1031,1,0)</f>
        <v>0</v>
      </c>
      <c r="AK1031" s="1">
        <f t="shared" si="98"/>
        <v>0</v>
      </c>
      <c r="AL1031" s="1">
        <f t="shared" si="99"/>
        <v>1</v>
      </c>
      <c r="AM1031" s="1">
        <f t="shared" si="100"/>
        <v>-8500</v>
      </c>
      <c r="AN1031" s="1">
        <f t="shared" si="101"/>
        <v>25000</v>
      </c>
      <c r="AO1031" s="1">
        <f t="shared" si="96"/>
        <v>0</v>
      </c>
      <c r="AP1031" s="1">
        <f t="shared" si="97"/>
        <v>1</v>
      </c>
      <c r="AQ1031" s="1">
        <f>IF(IF(Y1031&gt;AA1031,VLOOKUP(A1031,General!B:AT,11,FALSE),VLOOKUP(A1031,General!B:AT,12,FALSE))=AI1031,1,0)</f>
        <v>0</v>
      </c>
      <c r="AR1031" s="1">
        <f>IF(VLOOKUP(A1031,General!B:AT,11,FALSE)=E1031,Y1031-AA1031,AA1031-Y1031)</f>
        <v>8500</v>
      </c>
      <c r="AS1031" s="1">
        <f>IF(IF(Z1031&gt;AB1031,VLOOKUP(A1031,General!B:AT,11,FALSE),VLOOKUP(A1031,General!B:AT,12,FALSE))=AI1031,1,0)</f>
        <v>1</v>
      </c>
      <c r="AT1031" s="1">
        <f>IF(VLOOKUP(A1031,General!B:AT,11,FALSE)=E1031,Z1031-AB1031,AB1031-Z1031)</f>
        <v>-25000</v>
      </c>
    </row>
    <row r="1032" spans="1:46" ht="15" customHeight="1" x14ac:dyDescent="0.2">
      <c r="A1032" s="1" t="s">
        <v>361</v>
      </c>
      <c r="B1032" s="1">
        <v>22</v>
      </c>
      <c r="C1032" s="1">
        <v>352228</v>
      </c>
      <c r="D1032" s="1">
        <v>117.16455078125</v>
      </c>
      <c r="E1032" s="1" t="s">
        <v>51</v>
      </c>
      <c r="F1032" s="1" t="s">
        <v>319</v>
      </c>
      <c r="G1032" s="1" t="s">
        <v>324</v>
      </c>
      <c r="H1032" s="1" t="s">
        <v>322</v>
      </c>
      <c r="K1032" s="1">
        <v>6</v>
      </c>
      <c r="L1032" s="1">
        <v>2</v>
      </c>
      <c r="M1032" s="1">
        <v>2</v>
      </c>
      <c r="N1032" s="1">
        <v>0</v>
      </c>
      <c r="O1032" s="1">
        <v>0</v>
      </c>
      <c r="P1032" s="1">
        <v>0</v>
      </c>
      <c r="Q1032" s="1">
        <v>2</v>
      </c>
      <c r="R1032" s="1">
        <v>0</v>
      </c>
      <c r="S1032" s="1">
        <v>96.6</v>
      </c>
      <c r="T1032" s="1">
        <v>886</v>
      </c>
      <c r="U1032" s="1">
        <v>62</v>
      </c>
      <c r="V1032" s="1">
        <v>1</v>
      </c>
      <c r="W1032" s="1">
        <v>1</v>
      </c>
      <c r="X1032" s="1">
        <v>0</v>
      </c>
      <c r="Y1032" s="1">
        <v>29000</v>
      </c>
      <c r="Z1032" s="1">
        <v>19300</v>
      </c>
      <c r="AA1032" s="1">
        <v>20000</v>
      </c>
      <c r="AB1032" s="1">
        <v>30350</v>
      </c>
      <c r="AC1032" s="1">
        <v>9</v>
      </c>
      <c r="AD1032" s="1">
        <v>5</v>
      </c>
      <c r="AE1032" s="1">
        <v>4</v>
      </c>
      <c r="AF1032" s="1">
        <v>0</v>
      </c>
      <c r="AG1032" s="1">
        <v>2</v>
      </c>
      <c r="AH1032" s="1">
        <v>2</v>
      </c>
      <c r="AI1032" s="30" t="str">
        <f>VLOOKUP(A1032,General!B:AT,19,FALSE)</f>
        <v>Luminosity Gaming</v>
      </c>
      <c r="AJ1032" s="1">
        <f>IF(VLOOKUP(A1032,General!B:AT,11,FALSE)=E1032,1,0)</f>
        <v>1</v>
      </c>
      <c r="AK1032" s="1">
        <f t="shared" si="98"/>
        <v>1</v>
      </c>
      <c r="AL1032" s="1">
        <f t="shared" si="99"/>
        <v>0</v>
      </c>
      <c r="AM1032" s="1">
        <f t="shared" si="100"/>
        <v>9000</v>
      </c>
      <c r="AN1032" s="1">
        <f t="shared" si="101"/>
        <v>-11050</v>
      </c>
      <c r="AO1032" s="1">
        <f t="shared" si="96"/>
        <v>1</v>
      </c>
      <c r="AP1032" s="1">
        <f t="shared" si="97"/>
        <v>0</v>
      </c>
      <c r="AQ1032" s="1">
        <f>IF(IF(Y1032&gt;AA1032,VLOOKUP(A1032,General!B:AT,11,FALSE),VLOOKUP(A1032,General!B:AT,12,FALSE))=AI1032,1,0)</f>
        <v>1</v>
      </c>
      <c r="AR1032" s="1">
        <f>IF(VLOOKUP(A1032,General!B:AT,11,FALSE)=E1032,Y1032-AA1032,AA1032-Y1032)</f>
        <v>9000</v>
      </c>
      <c r="AS1032" s="1">
        <f>IF(IF(Z1032&gt;AB1032,VLOOKUP(A1032,General!B:AT,11,FALSE),VLOOKUP(A1032,General!B:AT,12,FALSE))=AI1032,1,0)</f>
        <v>0</v>
      </c>
      <c r="AT1032" s="1">
        <f>IF(VLOOKUP(A1032,General!B:AT,11,FALSE)=E1032,Z1032-AB1032,AB1032-Z1032)</f>
        <v>-11050</v>
      </c>
    </row>
    <row r="1033" spans="1:46" ht="15" customHeight="1" x14ac:dyDescent="0.2">
      <c r="A1033" s="1" t="s">
        <v>361</v>
      </c>
      <c r="B1033" s="1">
        <v>23</v>
      </c>
      <c r="C1033" s="1">
        <v>367225</v>
      </c>
      <c r="D1033" s="1">
        <v>103.504638671875</v>
      </c>
      <c r="E1033" s="1" t="s">
        <v>51</v>
      </c>
      <c r="F1033" s="1" t="s">
        <v>319</v>
      </c>
      <c r="G1033" s="1" t="s">
        <v>324</v>
      </c>
      <c r="H1033" s="1" t="s">
        <v>320</v>
      </c>
      <c r="I1033" s="1" t="s">
        <v>319</v>
      </c>
      <c r="J1033" s="1" t="s">
        <v>51</v>
      </c>
      <c r="K1033" s="1">
        <v>7</v>
      </c>
      <c r="L1033" s="1">
        <v>3</v>
      </c>
      <c r="M1033" s="1">
        <v>2</v>
      </c>
      <c r="N1033" s="1">
        <v>0</v>
      </c>
      <c r="O1033" s="1">
        <v>0</v>
      </c>
      <c r="P1033" s="1">
        <v>0</v>
      </c>
      <c r="Q1033" s="1">
        <v>1</v>
      </c>
      <c r="R1033" s="1">
        <v>0</v>
      </c>
      <c r="S1033" s="1">
        <v>103.9</v>
      </c>
      <c r="T1033" s="1">
        <v>918</v>
      </c>
      <c r="U1033" s="1">
        <v>112</v>
      </c>
      <c r="V1033" s="1">
        <v>1</v>
      </c>
      <c r="W1033" s="1">
        <v>1</v>
      </c>
      <c r="X1033" s="1">
        <v>0</v>
      </c>
      <c r="Y1033" s="1">
        <v>11900</v>
      </c>
      <c r="Z1033" s="1">
        <v>27450</v>
      </c>
      <c r="AA1033" s="1">
        <v>20100</v>
      </c>
      <c r="AB1033" s="1">
        <v>6200</v>
      </c>
      <c r="AC1033" s="1">
        <v>10</v>
      </c>
      <c r="AD1033" s="1">
        <v>5</v>
      </c>
      <c r="AE1033" s="1">
        <v>2</v>
      </c>
      <c r="AF1033" s="1">
        <v>0</v>
      </c>
      <c r="AG1033" s="1">
        <v>3</v>
      </c>
      <c r="AH1033" s="1">
        <v>0</v>
      </c>
      <c r="AI1033" s="30" t="str">
        <f>VLOOKUP(A1033,General!B:AT,19,FALSE)</f>
        <v>Luminosity Gaming</v>
      </c>
      <c r="AJ1033" s="1">
        <f>IF(VLOOKUP(A1033,General!B:AT,11,FALSE)=E1033,1,0)</f>
        <v>1</v>
      </c>
      <c r="AK1033" s="1">
        <f t="shared" si="98"/>
        <v>0</v>
      </c>
      <c r="AL1033" s="1">
        <f t="shared" si="99"/>
        <v>1</v>
      </c>
      <c r="AM1033" s="1">
        <f t="shared" si="100"/>
        <v>-8200</v>
      </c>
      <c r="AN1033" s="1">
        <f t="shared" si="101"/>
        <v>21250</v>
      </c>
      <c r="AO1033" s="1">
        <f t="shared" si="96"/>
        <v>1</v>
      </c>
      <c r="AP1033" s="1">
        <f t="shared" si="97"/>
        <v>0</v>
      </c>
      <c r="AQ1033" s="1">
        <f>IF(IF(Y1033&gt;AA1033,VLOOKUP(A1033,General!B:AT,11,FALSE),VLOOKUP(A1033,General!B:AT,12,FALSE))=AI1033,1,0)</f>
        <v>0</v>
      </c>
      <c r="AR1033" s="1">
        <f>IF(VLOOKUP(A1033,General!B:AT,11,FALSE)=E1033,Y1033-AA1033,AA1033-Y1033)</f>
        <v>-8200</v>
      </c>
      <c r="AS1033" s="1">
        <f>IF(IF(Z1033&gt;AB1033,VLOOKUP(A1033,General!B:AT,11,FALSE),VLOOKUP(A1033,General!B:AT,12,FALSE))=AI1033,1,0)</f>
        <v>1</v>
      </c>
      <c r="AT1033" s="1">
        <f>IF(VLOOKUP(A1033,General!B:AT,11,FALSE)=E1033,Z1033-AB1033,AB1033-Z1033)</f>
        <v>21250</v>
      </c>
    </row>
    <row r="1034" spans="1:46" ht="15" customHeight="1" x14ac:dyDescent="0.2">
      <c r="A1034" s="1" t="s">
        <v>361</v>
      </c>
      <c r="B1034" s="1">
        <v>24</v>
      </c>
      <c r="C1034" s="1">
        <v>380476</v>
      </c>
      <c r="D1034" s="1">
        <v>85.596923828125</v>
      </c>
      <c r="E1034" s="1" t="s">
        <v>70</v>
      </c>
      <c r="F1034" s="1" t="s">
        <v>315</v>
      </c>
      <c r="G1034" s="1" t="s">
        <v>316</v>
      </c>
      <c r="H1034" s="1" t="s">
        <v>322</v>
      </c>
      <c r="K1034" s="1">
        <v>5</v>
      </c>
      <c r="L1034" s="1">
        <v>2</v>
      </c>
      <c r="M1034" s="1">
        <v>0</v>
      </c>
      <c r="N1034" s="1">
        <v>1</v>
      </c>
      <c r="O1034" s="1">
        <v>0</v>
      </c>
      <c r="P1034" s="1">
        <v>0</v>
      </c>
      <c r="Q1034" s="1">
        <v>0</v>
      </c>
      <c r="R1034" s="1">
        <v>0</v>
      </c>
      <c r="S1034" s="1">
        <v>117.4</v>
      </c>
      <c r="T1034" s="1">
        <v>1059</v>
      </c>
      <c r="U1034" s="1">
        <v>115</v>
      </c>
      <c r="V1034" s="1">
        <v>0</v>
      </c>
      <c r="W1034" s="1">
        <v>0</v>
      </c>
      <c r="X1034" s="1">
        <v>0</v>
      </c>
      <c r="Y1034" s="1">
        <v>21550</v>
      </c>
      <c r="Z1034" s="1">
        <v>24050</v>
      </c>
      <c r="AA1034" s="1">
        <v>25900</v>
      </c>
      <c r="AB1034" s="1">
        <v>30400</v>
      </c>
      <c r="AC1034" s="1">
        <v>12</v>
      </c>
      <c r="AD1034" s="1">
        <v>7</v>
      </c>
      <c r="AE1034" s="1">
        <v>1</v>
      </c>
      <c r="AF1034" s="1">
        <v>1</v>
      </c>
      <c r="AG1034" s="1">
        <v>3</v>
      </c>
      <c r="AH1034" s="1">
        <v>2</v>
      </c>
      <c r="AI1034" s="30" t="str">
        <f>VLOOKUP(A1034,General!B:AT,19,FALSE)</f>
        <v>Luminosity Gaming</v>
      </c>
      <c r="AJ1034" s="1">
        <f>IF(VLOOKUP(A1034,General!B:AT,11,FALSE)=E1034,1,0)</f>
        <v>0</v>
      </c>
      <c r="AK1034" s="1">
        <f t="shared" si="98"/>
        <v>0</v>
      </c>
      <c r="AL1034" s="1">
        <f t="shared" si="99"/>
        <v>0</v>
      </c>
      <c r="AM1034" s="1">
        <f t="shared" si="100"/>
        <v>-4350</v>
      </c>
      <c r="AN1034" s="1">
        <f t="shared" si="101"/>
        <v>-6350</v>
      </c>
      <c r="AO1034" s="1">
        <f t="shared" si="96"/>
        <v>0</v>
      </c>
      <c r="AP1034" s="1">
        <f t="shared" si="97"/>
        <v>1</v>
      </c>
      <c r="AQ1034" s="1">
        <f>IF(IF(Y1034&gt;AA1034,VLOOKUP(A1034,General!B:AT,11,FALSE),VLOOKUP(A1034,General!B:AT,12,FALSE))=AI1034,1,0)</f>
        <v>0</v>
      </c>
      <c r="AR1034" s="1">
        <f>IF(VLOOKUP(A1034,General!B:AT,11,FALSE)=E1034,Y1034-AA1034,AA1034-Y1034)</f>
        <v>4350</v>
      </c>
      <c r="AS1034" s="1">
        <f>IF(IF(Z1034&gt;AB1034,VLOOKUP(A1034,General!B:AT,11,FALSE),VLOOKUP(A1034,General!B:AT,12,FALSE))=AI1034,1,0)</f>
        <v>0</v>
      </c>
      <c r="AT1034" s="1">
        <f>IF(VLOOKUP(A1034,General!B:AT,11,FALSE)=E1034,Z1034-AB1034,AB1034-Z1034)</f>
        <v>6350</v>
      </c>
    </row>
    <row r="1035" spans="1:46" ht="15" customHeight="1" x14ac:dyDescent="0.2">
      <c r="A1035" s="1" t="s">
        <v>361</v>
      </c>
      <c r="B1035" s="1">
        <v>25</v>
      </c>
      <c r="C1035" s="1">
        <v>391437</v>
      </c>
      <c r="D1035" s="1">
        <v>111.8369140625</v>
      </c>
      <c r="E1035" s="1" t="s">
        <v>70</v>
      </c>
      <c r="F1035" s="1" t="s">
        <v>315</v>
      </c>
      <c r="G1035" s="1" t="s">
        <v>316</v>
      </c>
      <c r="H1035" s="1" t="s">
        <v>320</v>
      </c>
      <c r="I1035" s="1" t="s">
        <v>315</v>
      </c>
      <c r="J1035" s="1" t="s">
        <v>70</v>
      </c>
      <c r="K1035" s="1">
        <v>5</v>
      </c>
      <c r="L1035" s="1">
        <v>1</v>
      </c>
      <c r="M1035" s="1">
        <v>2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77.8</v>
      </c>
      <c r="T1035" s="1">
        <v>772</v>
      </c>
      <c r="U1035" s="1">
        <v>6</v>
      </c>
      <c r="V1035" s="1">
        <v>0</v>
      </c>
      <c r="W1035" s="1">
        <v>0</v>
      </c>
      <c r="X1035" s="1">
        <v>0</v>
      </c>
      <c r="Y1035" s="1">
        <v>20200</v>
      </c>
      <c r="Z1035" s="1">
        <v>2800</v>
      </c>
      <c r="AA1035" s="1">
        <v>9850</v>
      </c>
      <c r="AB1035" s="1">
        <v>31950</v>
      </c>
      <c r="AC1035" s="1">
        <v>4</v>
      </c>
      <c r="AD1035" s="1">
        <v>7</v>
      </c>
      <c r="AE1035" s="1">
        <v>3</v>
      </c>
      <c r="AF1035" s="1">
        <v>0</v>
      </c>
      <c r="AG1035" s="1">
        <v>0</v>
      </c>
      <c r="AH1035" s="1">
        <v>4</v>
      </c>
      <c r="AI1035" s="30" t="str">
        <f>VLOOKUP(A1035,General!B:AT,19,FALSE)</f>
        <v>Luminosity Gaming</v>
      </c>
      <c r="AJ1035" s="1">
        <f>IF(VLOOKUP(A1035,General!B:AT,11,FALSE)=E1035,1,0)</f>
        <v>0</v>
      </c>
      <c r="AK1035" s="1">
        <f t="shared" si="98"/>
        <v>1</v>
      </c>
      <c r="AL1035" s="1">
        <f t="shared" si="99"/>
        <v>0</v>
      </c>
      <c r="AM1035" s="1">
        <f t="shared" si="100"/>
        <v>10350</v>
      </c>
      <c r="AN1035" s="1">
        <f t="shared" si="101"/>
        <v>-29150</v>
      </c>
      <c r="AO1035" s="1">
        <f t="shared" si="96"/>
        <v>0</v>
      </c>
      <c r="AP1035" s="1">
        <f t="shared" si="97"/>
        <v>1</v>
      </c>
      <c r="AQ1035" s="1">
        <f>IF(IF(Y1035&gt;AA1035,VLOOKUP(A1035,General!B:AT,11,FALSE),VLOOKUP(A1035,General!B:AT,12,FALSE))=AI1035,1,0)</f>
        <v>1</v>
      </c>
      <c r="AR1035" s="1">
        <f>IF(VLOOKUP(A1035,General!B:AT,11,FALSE)=E1035,Y1035-AA1035,AA1035-Y1035)</f>
        <v>-10350</v>
      </c>
      <c r="AS1035" s="1">
        <f>IF(IF(Z1035&gt;AB1035,VLOOKUP(A1035,General!B:AT,11,FALSE),VLOOKUP(A1035,General!B:AT,12,FALSE))=AI1035,1,0)</f>
        <v>0</v>
      </c>
      <c r="AT1035" s="1">
        <f>IF(VLOOKUP(A1035,General!B:AT,11,FALSE)=E1035,Z1035-AB1035,AB1035-Z1035)</f>
        <v>29150</v>
      </c>
    </row>
    <row r="1036" spans="1:46" ht="15" customHeight="1" x14ac:dyDescent="0.2">
      <c r="A1036" s="1" t="s">
        <v>361</v>
      </c>
      <c r="B1036" s="1">
        <v>26</v>
      </c>
      <c r="C1036" s="1">
        <v>405750</v>
      </c>
      <c r="D1036" s="1">
        <v>91.1591796875</v>
      </c>
      <c r="E1036" s="1" t="s">
        <v>70</v>
      </c>
      <c r="F1036" s="1" t="s">
        <v>315</v>
      </c>
      <c r="G1036" s="1" t="s">
        <v>321</v>
      </c>
      <c r="H1036" s="1" t="s">
        <v>320</v>
      </c>
      <c r="I1036" s="1" t="s">
        <v>315</v>
      </c>
      <c r="J1036" s="1" t="s">
        <v>70</v>
      </c>
      <c r="K1036" s="1">
        <v>7</v>
      </c>
      <c r="L1036" s="1">
        <v>3</v>
      </c>
      <c r="M1036" s="1">
        <v>2</v>
      </c>
      <c r="N1036" s="1">
        <v>0</v>
      </c>
      <c r="O1036" s="1">
        <v>0</v>
      </c>
      <c r="P1036" s="1">
        <v>0</v>
      </c>
      <c r="Q1036" s="1">
        <v>2</v>
      </c>
      <c r="R1036" s="1">
        <v>0</v>
      </c>
      <c r="S1036" s="1">
        <v>111</v>
      </c>
      <c r="T1036" s="1">
        <v>1077</v>
      </c>
      <c r="U1036" s="1">
        <v>33</v>
      </c>
      <c r="V1036" s="1">
        <v>0</v>
      </c>
      <c r="W1036" s="1">
        <v>1</v>
      </c>
      <c r="X1036" s="1">
        <v>1</v>
      </c>
      <c r="Y1036" s="1">
        <v>31550</v>
      </c>
      <c r="Z1036" s="1">
        <v>4800</v>
      </c>
      <c r="AA1036" s="1">
        <v>16450</v>
      </c>
      <c r="AB1036" s="1">
        <v>33100</v>
      </c>
      <c r="AC1036" s="1">
        <v>6</v>
      </c>
      <c r="AD1036" s="1">
        <v>2</v>
      </c>
      <c r="AE1036" s="1">
        <v>0</v>
      </c>
      <c r="AF1036" s="1">
        <v>0</v>
      </c>
      <c r="AG1036" s="1">
        <v>0</v>
      </c>
      <c r="AH1036" s="1">
        <v>1</v>
      </c>
      <c r="AI1036" s="30" t="str">
        <f>VLOOKUP(A1036,General!B:AT,19,FALSE)</f>
        <v>Luminosity Gaming</v>
      </c>
      <c r="AJ1036" s="1">
        <f>IF(VLOOKUP(A1036,General!B:AT,11,FALSE)=E1036,1,0)</f>
        <v>0</v>
      </c>
      <c r="AK1036" s="1">
        <f t="shared" si="98"/>
        <v>1</v>
      </c>
      <c r="AL1036" s="1">
        <f t="shared" si="99"/>
        <v>0</v>
      </c>
      <c r="AM1036" s="1">
        <f t="shared" si="100"/>
        <v>15100</v>
      </c>
      <c r="AN1036" s="1">
        <f t="shared" si="101"/>
        <v>-28300</v>
      </c>
      <c r="AO1036" s="1">
        <f t="shared" si="96"/>
        <v>0</v>
      </c>
      <c r="AP1036" s="1">
        <f t="shared" si="97"/>
        <v>1</v>
      </c>
      <c r="AQ1036" s="1">
        <f>IF(IF(Y1036&gt;AA1036,VLOOKUP(A1036,General!B:AT,11,FALSE),VLOOKUP(A1036,General!B:AT,12,FALSE))=AI1036,1,0)</f>
        <v>1</v>
      </c>
      <c r="AR1036" s="1">
        <f>IF(VLOOKUP(A1036,General!B:AT,11,FALSE)=E1036,Y1036-AA1036,AA1036-Y1036)</f>
        <v>-15100</v>
      </c>
      <c r="AS1036" s="1">
        <f>IF(IF(Z1036&gt;AB1036,VLOOKUP(A1036,General!B:AT,11,FALSE),VLOOKUP(A1036,General!B:AT,12,FALSE))=AI1036,1,0)</f>
        <v>0</v>
      </c>
      <c r="AT1036" s="1">
        <f>IF(VLOOKUP(A1036,General!B:AT,11,FALSE)=E1036,Z1036-AB1036,AB1036-Z1036)</f>
        <v>28300</v>
      </c>
    </row>
    <row r="1037" spans="1:46" ht="15" customHeight="1" x14ac:dyDescent="0.2">
      <c r="A1037" s="1" t="s">
        <v>361</v>
      </c>
      <c r="B1037" s="1">
        <v>27</v>
      </c>
      <c r="C1037" s="1">
        <v>417418</v>
      </c>
      <c r="D1037" s="1">
        <v>148.716796875</v>
      </c>
      <c r="E1037" s="1" t="s">
        <v>51</v>
      </c>
      <c r="F1037" s="1" t="s">
        <v>319</v>
      </c>
      <c r="G1037" s="1" t="s">
        <v>324</v>
      </c>
      <c r="H1037" s="1" t="s">
        <v>322</v>
      </c>
      <c r="K1037" s="1">
        <v>7</v>
      </c>
      <c r="L1037" s="1">
        <v>4</v>
      </c>
      <c r="M1037" s="1">
        <v>0</v>
      </c>
      <c r="N1037" s="1">
        <v>1</v>
      </c>
      <c r="O1037" s="1">
        <v>0</v>
      </c>
      <c r="P1037" s="1">
        <v>0</v>
      </c>
      <c r="Q1037" s="1">
        <v>0</v>
      </c>
      <c r="R1037" s="1">
        <v>0</v>
      </c>
      <c r="S1037" s="1">
        <v>102.8</v>
      </c>
      <c r="T1037" s="1">
        <v>921</v>
      </c>
      <c r="U1037" s="1">
        <v>107</v>
      </c>
      <c r="V1037" s="1">
        <v>0</v>
      </c>
      <c r="W1037" s="1">
        <v>1</v>
      </c>
      <c r="X1037" s="1">
        <v>0</v>
      </c>
      <c r="Y1037" s="1">
        <v>44450</v>
      </c>
      <c r="Z1037" s="1">
        <v>26000</v>
      </c>
      <c r="AA1037" s="1">
        <v>28550</v>
      </c>
      <c r="AB1037" s="1">
        <v>34000</v>
      </c>
      <c r="AC1037" s="1">
        <v>11</v>
      </c>
      <c r="AD1037" s="1">
        <v>7</v>
      </c>
      <c r="AE1037" s="1">
        <v>2</v>
      </c>
      <c r="AF1037" s="1">
        <v>1</v>
      </c>
      <c r="AG1037" s="1">
        <v>3</v>
      </c>
      <c r="AH1037" s="1">
        <v>5</v>
      </c>
      <c r="AI1037" s="30" t="str">
        <f>VLOOKUP(A1037,General!B:AT,19,FALSE)</f>
        <v>Luminosity Gaming</v>
      </c>
      <c r="AJ1037" s="1">
        <f>IF(VLOOKUP(A1037,General!B:AT,11,FALSE)=E1037,1,0)</f>
        <v>1</v>
      </c>
      <c r="AK1037" s="1">
        <f t="shared" si="98"/>
        <v>1</v>
      </c>
      <c r="AL1037" s="1">
        <f t="shared" si="99"/>
        <v>0</v>
      </c>
      <c r="AM1037" s="1">
        <f t="shared" si="100"/>
        <v>15900</v>
      </c>
      <c r="AN1037" s="1">
        <f t="shared" si="101"/>
        <v>-8000</v>
      </c>
      <c r="AO1037" s="1">
        <f t="shared" si="96"/>
        <v>1</v>
      </c>
      <c r="AP1037" s="1">
        <f t="shared" si="97"/>
        <v>0</v>
      </c>
      <c r="AQ1037" s="1">
        <f>IF(IF(Y1037&gt;AA1037,VLOOKUP(A1037,General!B:AT,11,FALSE),VLOOKUP(A1037,General!B:AT,12,FALSE))=AI1037,1,0)</f>
        <v>1</v>
      </c>
      <c r="AR1037" s="1">
        <f>IF(VLOOKUP(A1037,General!B:AT,11,FALSE)=E1037,Y1037-AA1037,AA1037-Y1037)</f>
        <v>15900</v>
      </c>
      <c r="AS1037" s="1">
        <f>IF(IF(Z1037&gt;AB1037,VLOOKUP(A1037,General!B:AT,11,FALSE),VLOOKUP(A1037,General!B:AT,12,FALSE))=AI1037,1,0)</f>
        <v>0</v>
      </c>
      <c r="AT1037" s="1">
        <f>IF(VLOOKUP(A1037,General!B:AT,11,FALSE)=E1037,Z1037-AB1037,AB1037-Z1037)</f>
        <v>-8000</v>
      </c>
    </row>
    <row r="1038" spans="1:46" ht="15" customHeight="1" x14ac:dyDescent="0.2">
      <c r="A1038" s="1" t="s">
        <v>361</v>
      </c>
      <c r="B1038" s="1">
        <v>28</v>
      </c>
      <c r="C1038" s="1">
        <v>436446</v>
      </c>
      <c r="D1038" s="1">
        <v>134.407470703125</v>
      </c>
      <c r="E1038" s="1" t="s">
        <v>70</v>
      </c>
      <c r="F1038" s="1" t="s">
        <v>315</v>
      </c>
      <c r="G1038" s="1" t="s">
        <v>316</v>
      </c>
      <c r="H1038" s="1" t="s">
        <v>322</v>
      </c>
      <c r="K1038" s="1">
        <v>7</v>
      </c>
      <c r="L1038" s="1">
        <v>3</v>
      </c>
      <c r="M1038" s="1">
        <v>2</v>
      </c>
      <c r="N1038" s="1">
        <v>0</v>
      </c>
      <c r="O1038" s="1">
        <v>0</v>
      </c>
      <c r="P1038" s="1">
        <v>0</v>
      </c>
      <c r="Q1038" s="1">
        <v>1</v>
      </c>
      <c r="R1038" s="1">
        <v>0</v>
      </c>
      <c r="S1038" s="1">
        <v>97.1</v>
      </c>
      <c r="T1038" s="1">
        <v>888</v>
      </c>
      <c r="U1038" s="1">
        <v>83</v>
      </c>
      <c r="V1038" s="1">
        <v>0</v>
      </c>
      <c r="W1038" s="1">
        <v>0</v>
      </c>
      <c r="X1038" s="1">
        <v>0</v>
      </c>
      <c r="Y1038" s="1">
        <v>38550</v>
      </c>
      <c r="Z1038" s="1">
        <v>27250</v>
      </c>
      <c r="AA1038" s="1">
        <v>21200</v>
      </c>
      <c r="AB1038" s="1">
        <v>30350</v>
      </c>
      <c r="AC1038" s="1">
        <v>6</v>
      </c>
      <c r="AD1038" s="1">
        <v>6</v>
      </c>
      <c r="AE1038" s="1">
        <v>2</v>
      </c>
      <c r="AF1038" s="1">
        <v>0</v>
      </c>
      <c r="AG1038" s="1">
        <v>0</v>
      </c>
      <c r="AH1038" s="1">
        <v>1</v>
      </c>
      <c r="AI1038" s="30" t="str">
        <f>VLOOKUP(A1038,General!B:AT,19,FALSE)</f>
        <v>Luminosity Gaming</v>
      </c>
      <c r="AJ1038" s="1">
        <f>IF(VLOOKUP(A1038,General!B:AT,11,FALSE)=E1038,1,0)</f>
        <v>0</v>
      </c>
      <c r="AK1038" s="1">
        <f t="shared" si="98"/>
        <v>1</v>
      </c>
      <c r="AL1038" s="1">
        <f t="shared" si="99"/>
        <v>0</v>
      </c>
      <c r="AM1038" s="1">
        <f t="shared" si="100"/>
        <v>17350</v>
      </c>
      <c r="AN1038" s="1">
        <f t="shared" si="101"/>
        <v>-3100</v>
      </c>
      <c r="AO1038" s="1">
        <f t="shared" si="96"/>
        <v>0</v>
      </c>
      <c r="AP1038" s="1">
        <f t="shared" si="97"/>
        <v>1</v>
      </c>
      <c r="AQ1038" s="1">
        <f>IF(IF(Y1038&gt;AA1038,VLOOKUP(A1038,General!B:AT,11,FALSE),VLOOKUP(A1038,General!B:AT,12,FALSE))=AI1038,1,0)</f>
        <v>1</v>
      </c>
      <c r="AR1038" s="1">
        <f>IF(VLOOKUP(A1038,General!B:AT,11,FALSE)=E1038,Y1038-AA1038,AA1038-Y1038)</f>
        <v>-17350</v>
      </c>
      <c r="AS1038" s="1">
        <f>IF(IF(Z1038&gt;AB1038,VLOOKUP(A1038,General!B:AT,11,FALSE),VLOOKUP(A1038,General!B:AT,12,FALSE))=AI1038,1,0)</f>
        <v>0</v>
      </c>
      <c r="AT1038" s="1">
        <f>IF(VLOOKUP(A1038,General!B:AT,11,FALSE)=E1038,Z1038-AB1038,AB1038-Z1038)</f>
        <v>3100</v>
      </c>
    </row>
    <row r="1039" spans="1:46" ht="15" customHeight="1" x14ac:dyDescent="0.2">
      <c r="A1039" s="1" t="s">
        <v>361</v>
      </c>
      <c r="B1039" s="1">
        <v>29</v>
      </c>
      <c r="C1039" s="1">
        <v>453644</v>
      </c>
      <c r="D1039" s="1">
        <v>239.289306640625</v>
      </c>
      <c r="E1039" s="1" t="s">
        <v>51</v>
      </c>
      <c r="F1039" s="1" t="s">
        <v>319</v>
      </c>
      <c r="G1039" s="1" t="s">
        <v>324</v>
      </c>
      <c r="H1039" s="1" t="s">
        <v>320</v>
      </c>
      <c r="I1039" s="1" t="s">
        <v>315</v>
      </c>
      <c r="J1039" s="1" t="s">
        <v>70</v>
      </c>
      <c r="K1039" s="1">
        <v>8</v>
      </c>
      <c r="L1039" s="1">
        <v>2</v>
      </c>
      <c r="M1039" s="1">
        <v>3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198.8</v>
      </c>
      <c r="T1039" s="1">
        <v>1133</v>
      </c>
      <c r="U1039" s="1">
        <v>103</v>
      </c>
      <c r="V1039" s="1">
        <v>1</v>
      </c>
      <c r="W1039" s="1">
        <v>1</v>
      </c>
      <c r="X1039" s="1">
        <v>0</v>
      </c>
      <c r="Y1039" s="1">
        <v>26150</v>
      </c>
      <c r="Z1039" s="1">
        <v>7000</v>
      </c>
      <c r="AA1039" s="1">
        <v>15900</v>
      </c>
      <c r="AB1039" s="1">
        <v>30800</v>
      </c>
      <c r="AC1039" s="1">
        <v>5</v>
      </c>
      <c r="AD1039" s="1">
        <v>7</v>
      </c>
      <c r="AE1039" s="1">
        <v>3</v>
      </c>
      <c r="AF1039" s="1">
        <v>0</v>
      </c>
      <c r="AG1039" s="1">
        <v>1</v>
      </c>
      <c r="AH1039" s="1">
        <v>3</v>
      </c>
      <c r="AI1039" s="30" t="str">
        <f>VLOOKUP(A1039,General!B:AT,19,FALSE)</f>
        <v>Luminosity Gaming</v>
      </c>
      <c r="AJ1039" s="1">
        <f>IF(VLOOKUP(A1039,General!B:AT,11,FALSE)=E1039,1,0)</f>
        <v>1</v>
      </c>
      <c r="AK1039" s="1">
        <f t="shared" si="98"/>
        <v>1</v>
      </c>
      <c r="AL1039" s="1">
        <f t="shared" si="99"/>
        <v>0</v>
      </c>
      <c r="AM1039" s="1">
        <f t="shared" si="100"/>
        <v>10250</v>
      </c>
      <c r="AN1039" s="1">
        <f t="shared" si="101"/>
        <v>-23800</v>
      </c>
      <c r="AO1039" s="1">
        <f t="shared" si="96"/>
        <v>1</v>
      </c>
      <c r="AP1039" s="1">
        <f t="shared" si="97"/>
        <v>0</v>
      </c>
      <c r="AQ1039" s="1">
        <f>IF(IF(Y1039&gt;AA1039,VLOOKUP(A1039,General!B:AT,11,FALSE),VLOOKUP(A1039,General!B:AT,12,FALSE))=AI1039,1,0)</f>
        <v>1</v>
      </c>
      <c r="AR1039" s="1">
        <f>IF(VLOOKUP(A1039,General!B:AT,11,FALSE)=E1039,Y1039-AA1039,AA1039-Y1039)</f>
        <v>10250</v>
      </c>
      <c r="AS1039" s="1">
        <f>IF(IF(Z1039&gt;AB1039,VLOOKUP(A1039,General!B:AT,11,FALSE),VLOOKUP(A1039,General!B:AT,12,FALSE))=AI1039,1,0)</f>
        <v>0</v>
      </c>
      <c r="AT1039" s="1">
        <f>IF(VLOOKUP(A1039,General!B:AT,11,FALSE)=E1039,Z1039-AB1039,AB1039-Z1039)</f>
        <v>-23800</v>
      </c>
    </row>
    <row r="1040" spans="1:46" x14ac:dyDescent="0.2">
      <c r="A1040" s="1" t="s">
        <v>362</v>
      </c>
      <c r="B1040" s="1">
        <v>1</v>
      </c>
      <c r="C1040" s="1">
        <v>1803</v>
      </c>
      <c r="D1040" s="1">
        <v>73.769508361816406</v>
      </c>
      <c r="E1040" s="1" t="s">
        <v>91</v>
      </c>
      <c r="F1040" s="1" t="s">
        <v>319</v>
      </c>
      <c r="G1040" s="1" t="s">
        <v>324</v>
      </c>
      <c r="H1040" s="1" t="s">
        <v>317</v>
      </c>
      <c r="K1040" s="1">
        <v>7</v>
      </c>
      <c r="L1040" s="1">
        <v>3</v>
      </c>
      <c r="M1040" s="1">
        <v>2</v>
      </c>
      <c r="N1040" s="1">
        <v>0</v>
      </c>
      <c r="O1040" s="1">
        <v>0</v>
      </c>
      <c r="P1040" s="1">
        <v>0</v>
      </c>
      <c r="Q1040" s="1">
        <v>1</v>
      </c>
      <c r="R1040" s="1">
        <v>0</v>
      </c>
      <c r="S1040" s="1">
        <v>100.7</v>
      </c>
      <c r="T1040" s="1">
        <v>939</v>
      </c>
      <c r="U1040" s="1">
        <v>63</v>
      </c>
      <c r="V1040" s="1">
        <v>0</v>
      </c>
      <c r="W1040" s="1">
        <v>1</v>
      </c>
      <c r="X1040" s="1">
        <v>0</v>
      </c>
      <c r="Y1040" s="1">
        <v>4000</v>
      </c>
      <c r="Z1040" s="1">
        <v>4300</v>
      </c>
      <c r="AA1040" s="1">
        <v>4000</v>
      </c>
      <c r="AB1040" s="1">
        <v>4300</v>
      </c>
      <c r="AC1040" s="1">
        <v>2</v>
      </c>
      <c r="AD1040" s="1">
        <v>1</v>
      </c>
      <c r="AE1040" s="1">
        <v>0</v>
      </c>
      <c r="AF1040" s="1">
        <v>0</v>
      </c>
      <c r="AG1040" s="1">
        <v>0</v>
      </c>
      <c r="AH1040" s="1">
        <v>0</v>
      </c>
      <c r="AI1040" s="30" t="str">
        <f>VLOOKUP(A1040,General!B:AT,19,FALSE)</f>
        <v>Fnatic</v>
      </c>
      <c r="AJ1040" s="1">
        <f>IF(VLOOKUP(A1040,General!B:AT,11,FALSE)=E1040,1,0)</f>
        <v>0</v>
      </c>
      <c r="AK1040" s="1">
        <f t="shared" si="98"/>
        <v>0</v>
      </c>
      <c r="AL1040" s="1">
        <f t="shared" si="99"/>
        <v>0</v>
      </c>
      <c r="AM1040" s="1">
        <f t="shared" si="100"/>
        <v>0</v>
      </c>
      <c r="AN1040" s="1">
        <f t="shared" si="101"/>
        <v>0</v>
      </c>
      <c r="AO1040" s="1">
        <f t="shared" si="96"/>
        <v>1</v>
      </c>
      <c r="AP1040" s="1">
        <f t="shared" si="97"/>
        <v>0</v>
      </c>
      <c r="AQ1040" s="1">
        <f>IF(IF(Y1040&gt;AA1040,VLOOKUP(A1040,General!B:AT,11,FALSE),VLOOKUP(A1040,General!B:AT,12,FALSE))=AI1040,1,0)</f>
        <v>1</v>
      </c>
      <c r="AR1040" s="1">
        <f>IF(VLOOKUP(A1040,General!B:AT,11,FALSE)=E1040,Y1040-AA1040,AA1040-Y1040)</f>
        <v>0</v>
      </c>
      <c r="AS1040" s="1">
        <f>IF(IF(Z1040&gt;AB1040,VLOOKUP(A1040,General!B:AT,11,FALSE),VLOOKUP(A1040,General!B:AT,12,FALSE))=AI1040,1,0)</f>
        <v>1</v>
      </c>
      <c r="AT1040" s="1">
        <f>IF(VLOOKUP(A1040,General!B:AT,11,FALSE)=E1040,Z1040-AB1040,AB1040-Z1040)</f>
        <v>0</v>
      </c>
    </row>
    <row r="1041" spans="1:46" ht="15" customHeight="1" x14ac:dyDescent="0.2">
      <c r="A1041" s="1" t="s">
        <v>362</v>
      </c>
      <c r="B1041" s="1">
        <v>2</v>
      </c>
      <c r="C1041" s="1">
        <v>11243</v>
      </c>
      <c r="D1041" s="1">
        <v>118.40217590332</v>
      </c>
      <c r="E1041" s="1" t="s">
        <v>91</v>
      </c>
      <c r="F1041" s="1" t="s">
        <v>319</v>
      </c>
      <c r="G1041" s="1" t="s">
        <v>324</v>
      </c>
      <c r="H1041" s="1" t="s">
        <v>320</v>
      </c>
      <c r="I1041" s="1" t="s">
        <v>315</v>
      </c>
      <c r="J1041" s="1" t="s">
        <v>102</v>
      </c>
      <c r="K1041" s="1">
        <v>5</v>
      </c>
      <c r="L1041" s="1">
        <v>1</v>
      </c>
      <c r="M1041" s="1">
        <v>2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92.9</v>
      </c>
      <c r="T1041" s="1">
        <v>891</v>
      </c>
      <c r="U1041" s="1">
        <v>28</v>
      </c>
      <c r="V1041" s="1">
        <v>1</v>
      </c>
      <c r="W1041" s="1">
        <v>1</v>
      </c>
      <c r="X1041" s="1">
        <v>0</v>
      </c>
      <c r="Y1041" s="1">
        <v>8300</v>
      </c>
      <c r="Z1041" s="1">
        <v>1600</v>
      </c>
      <c r="AA1041" s="1">
        <v>18750</v>
      </c>
      <c r="AB1041" s="1">
        <v>18200</v>
      </c>
      <c r="AC1041" s="1">
        <v>1</v>
      </c>
      <c r="AD1041" s="1">
        <v>1</v>
      </c>
      <c r="AE1041" s="1">
        <v>4</v>
      </c>
      <c r="AF1041" s="1">
        <v>0</v>
      </c>
      <c r="AG1041" s="1">
        <v>0</v>
      </c>
      <c r="AH1041" s="1">
        <v>0</v>
      </c>
      <c r="AI1041" s="30" t="str">
        <f>VLOOKUP(A1041,General!B:AT,19,FALSE)</f>
        <v>Fnatic</v>
      </c>
      <c r="AJ1041" s="1">
        <f>IF(VLOOKUP(A1041,General!B:AT,11,FALSE)=E1041,1,0)</f>
        <v>0</v>
      </c>
      <c r="AK1041" s="1">
        <f t="shared" si="98"/>
        <v>0</v>
      </c>
      <c r="AL1041" s="1">
        <f t="shared" si="99"/>
        <v>0</v>
      </c>
      <c r="AM1041" s="1">
        <f t="shared" si="100"/>
        <v>-10450</v>
      </c>
      <c r="AN1041" s="1">
        <f t="shared" si="101"/>
        <v>-16600</v>
      </c>
      <c r="AO1041" s="1">
        <f t="shared" si="96"/>
        <v>1</v>
      </c>
      <c r="AP1041" s="1">
        <f t="shared" si="97"/>
        <v>0</v>
      </c>
      <c r="AQ1041" s="1">
        <f>IF(IF(Y1041&gt;AA1041,VLOOKUP(A1041,General!B:AT,11,FALSE),VLOOKUP(A1041,General!B:AT,12,FALSE))=AI1041,1,0)</f>
        <v>1</v>
      </c>
      <c r="AR1041" s="1">
        <f>IF(VLOOKUP(A1041,General!B:AT,11,FALSE)=E1041,Y1041-AA1041,AA1041-Y1041)</f>
        <v>10450</v>
      </c>
      <c r="AS1041" s="1">
        <f>IF(IF(Z1041&gt;AB1041,VLOOKUP(A1041,General!B:AT,11,FALSE),VLOOKUP(A1041,General!B:AT,12,FALSE))=AI1041,1,0)</f>
        <v>1</v>
      </c>
      <c r="AT1041" s="1">
        <f>IF(VLOOKUP(A1041,General!B:AT,11,FALSE)=E1041,Z1041-AB1041,AB1041-Z1041)</f>
        <v>16600</v>
      </c>
    </row>
    <row r="1042" spans="1:46" ht="15" customHeight="1" x14ac:dyDescent="0.2">
      <c r="A1042" s="1" t="s">
        <v>362</v>
      </c>
      <c r="B1042" s="1">
        <v>3</v>
      </c>
      <c r="C1042" s="1">
        <v>26408</v>
      </c>
      <c r="D1042" s="1">
        <v>80.460891723632798</v>
      </c>
      <c r="E1042" s="1" t="s">
        <v>91</v>
      </c>
      <c r="F1042" s="1" t="s">
        <v>319</v>
      </c>
      <c r="G1042" s="1" t="s">
        <v>324</v>
      </c>
      <c r="H1042" s="1" t="s">
        <v>320</v>
      </c>
      <c r="I1042" s="1" t="s">
        <v>315</v>
      </c>
      <c r="J1042" s="1" t="s">
        <v>102</v>
      </c>
      <c r="K1042" s="1">
        <v>7</v>
      </c>
      <c r="L1042" s="1">
        <v>4</v>
      </c>
      <c r="M1042" s="1">
        <v>0</v>
      </c>
      <c r="N1042" s="1">
        <v>1</v>
      </c>
      <c r="O1042" s="1">
        <v>0</v>
      </c>
      <c r="P1042" s="1">
        <v>0</v>
      </c>
      <c r="Q1042" s="1">
        <v>0</v>
      </c>
      <c r="R1042" s="1">
        <v>0</v>
      </c>
      <c r="S1042" s="1">
        <v>95.1</v>
      </c>
      <c r="T1042" s="1">
        <v>909</v>
      </c>
      <c r="U1042" s="1">
        <v>42</v>
      </c>
      <c r="V1042" s="1">
        <v>0</v>
      </c>
      <c r="W1042" s="1">
        <v>1</v>
      </c>
      <c r="X1042" s="1">
        <v>0</v>
      </c>
      <c r="Y1042" s="1">
        <v>16700</v>
      </c>
      <c r="Z1042" s="1">
        <v>3350</v>
      </c>
      <c r="AA1042" s="1">
        <v>20550</v>
      </c>
      <c r="AB1042" s="1">
        <v>18550</v>
      </c>
      <c r="AC1042" s="1">
        <v>4</v>
      </c>
      <c r="AD1042" s="1">
        <v>3</v>
      </c>
      <c r="AE1042" s="1">
        <v>4</v>
      </c>
      <c r="AF1042" s="1">
        <v>0</v>
      </c>
      <c r="AG1042" s="1">
        <v>1</v>
      </c>
      <c r="AH1042" s="1">
        <v>0</v>
      </c>
      <c r="AI1042" s="30" t="str">
        <f>VLOOKUP(A1042,General!B:AT,19,FALSE)</f>
        <v>Fnatic</v>
      </c>
      <c r="AJ1042" s="1">
        <f>IF(VLOOKUP(A1042,General!B:AT,11,FALSE)=E1042,1,0)</f>
        <v>0</v>
      </c>
      <c r="AK1042" s="1">
        <f t="shared" si="98"/>
        <v>0</v>
      </c>
      <c r="AL1042" s="1">
        <f t="shared" si="99"/>
        <v>0</v>
      </c>
      <c r="AM1042" s="1">
        <f t="shared" si="100"/>
        <v>-3850</v>
      </c>
      <c r="AN1042" s="1">
        <f t="shared" si="101"/>
        <v>-15200</v>
      </c>
      <c r="AO1042" s="1">
        <f t="shared" si="96"/>
        <v>1</v>
      </c>
      <c r="AP1042" s="1">
        <f t="shared" si="97"/>
        <v>0</v>
      </c>
      <c r="AQ1042" s="1">
        <f>IF(IF(Y1042&gt;AA1042,VLOOKUP(A1042,General!B:AT,11,FALSE),VLOOKUP(A1042,General!B:AT,12,FALSE))=AI1042,1,0)</f>
        <v>1</v>
      </c>
      <c r="AR1042" s="1">
        <f>IF(VLOOKUP(A1042,General!B:AT,11,FALSE)=E1042,Y1042-AA1042,AA1042-Y1042)</f>
        <v>3850</v>
      </c>
      <c r="AS1042" s="1">
        <f>IF(IF(Z1042&gt;AB1042,VLOOKUP(A1042,General!B:AT,11,FALSE),VLOOKUP(A1042,General!B:AT,12,FALSE))=AI1042,1,0)</f>
        <v>1</v>
      </c>
      <c r="AT1042" s="1">
        <f>IF(VLOOKUP(A1042,General!B:AT,11,FALSE)=E1042,Z1042-AB1042,AB1042-Z1042)</f>
        <v>15200</v>
      </c>
    </row>
    <row r="1043" spans="1:46" ht="15" customHeight="1" x14ac:dyDescent="0.2">
      <c r="A1043" s="1" t="s">
        <v>362</v>
      </c>
      <c r="B1043" s="1">
        <v>4</v>
      </c>
      <c r="C1043" s="1">
        <v>36714</v>
      </c>
      <c r="D1043" s="1">
        <v>154.45733642578099</v>
      </c>
      <c r="E1043" s="1" t="s">
        <v>102</v>
      </c>
      <c r="F1043" s="1" t="s">
        <v>315</v>
      </c>
      <c r="G1043" s="1" t="s">
        <v>321</v>
      </c>
      <c r="H1043" s="1" t="s">
        <v>322</v>
      </c>
      <c r="K1043" s="1">
        <v>9</v>
      </c>
      <c r="L1043" s="1">
        <v>4</v>
      </c>
      <c r="M1043" s="1">
        <v>1</v>
      </c>
      <c r="N1043" s="1">
        <v>1</v>
      </c>
      <c r="O1043" s="1">
        <v>0</v>
      </c>
      <c r="P1043" s="1">
        <v>0</v>
      </c>
      <c r="Q1043" s="1">
        <v>0</v>
      </c>
      <c r="R1043" s="1">
        <v>0</v>
      </c>
      <c r="S1043" s="1">
        <v>133.1</v>
      </c>
      <c r="T1043" s="1">
        <v>1234</v>
      </c>
      <c r="U1043" s="1">
        <v>89</v>
      </c>
      <c r="V1043" s="1">
        <v>0</v>
      </c>
      <c r="W1043" s="1">
        <v>1</v>
      </c>
      <c r="X1043" s="1">
        <v>1</v>
      </c>
      <c r="Y1043" s="1">
        <v>28100</v>
      </c>
      <c r="Z1043" s="1">
        <v>28050</v>
      </c>
      <c r="AA1043" s="1">
        <v>35300</v>
      </c>
      <c r="AB1043" s="1">
        <v>27450</v>
      </c>
      <c r="AC1043" s="1">
        <v>10</v>
      </c>
      <c r="AD1043" s="1">
        <v>10</v>
      </c>
      <c r="AE1043" s="1">
        <v>7</v>
      </c>
      <c r="AF1043" s="1">
        <v>0</v>
      </c>
      <c r="AG1043" s="1">
        <v>2</v>
      </c>
      <c r="AH1043" s="1">
        <v>2</v>
      </c>
      <c r="AI1043" s="30" t="str">
        <f>VLOOKUP(A1043,General!B:AT,19,FALSE)</f>
        <v>Fnatic</v>
      </c>
      <c r="AJ1043" s="1">
        <f>IF(VLOOKUP(A1043,General!B:AT,11,FALSE)=E1043,1,0)</f>
        <v>1</v>
      </c>
      <c r="AK1043" s="1">
        <f t="shared" si="98"/>
        <v>0</v>
      </c>
      <c r="AL1043" s="1">
        <f t="shared" si="99"/>
        <v>1</v>
      </c>
      <c r="AM1043" s="1">
        <f t="shared" si="100"/>
        <v>-7200</v>
      </c>
      <c r="AN1043" s="1">
        <f t="shared" si="101"/>
        <v>600</v>
      </c>
      <c r="AO1043" s="1">
        <f t="shared" si="96"/>
        <v>0</v>
      </c>
      <c r="AP1043" s="1">
        <f t="shared" si="97"/>
        <v>1</v>
      </c>
      <c r="AQ1043" s="1">
        <f>IF(IF(Y1043&gt;AA1043,VLOOKUP(A1043,General!B:AT,11,FALSE),VLOOKUP(A1043,General!B:AT,12,FALSE))=AI1043,1,0)</f>
        <v>1</v>
      </c>
      <c r="AR1043" s="1">
        <f>IF(VLOOKUP(A1043,General!B:AT,11,FALSE)=E1043,Y1043-AA1043,AA1043-Y1043)</f>
        <v>-7200</v>
      </c>
      <c r="AS1043" s="1">
        <f>IF(IF(Z1043&gt;AB1043,VLOOKUP(A1043,General!B:AT,11,FALSE),VLOOKUP(A1043,General!B:AT,12,FALSE))=AI1043,1,0)</f>
        <v>0</v>
      </c>
      <c r="AT1043" s="1">
        <f>IF(VLOOKUP(A1043,General!B:AT,11,FALSE)=E1043,Z1043-AB1043,AB1043-Z1043)</f>
        <v>600</v>
      </c>
    </row>
    <row r="1044" spans="1:46" ht="15" customHeight="1" x14ac:dyDescent="0.2">
      <c r="A1044" s="1" t="s">
        <v>362</v>
      </c>
      <c r="B1044" s="1">
        <v>5</v>
      </c>
      <c r="C1044" s="1">
        <v>56474</v>
      </c>
      <c r="D1044" s="1">
        <v>163.73138427734401</v>
      </c>
      <c r="E1044" s="1" t="s">
        <v>91</v>
      </c>
      <c r="F1044" s="1" t="s">
        <v>319</v>
      </c>
      <c r="G1044" s="1" t="s">
        <v>324</v>
      </c>
      <c r="H1044" s="1" t="s">
        <v>322</v>
      </c>
      <c r="K1044" s="1">
        <v>8</v>
      </c>
      <c r="L1044" s="1">
        <v>2</v>
      </c>
      <c r="M1044" s="1">
        <v>1</v>
      </c>
      <c r="N1044" s="1">
        <v>0</v>
      </c>
      <c r="O1044" s="1">
        <v>1</v>
      </c>
      <c r="P1044" s="1">
        <v>0</v>
      </c>
      <c r="Q1044" s="1">
        <v>0</v>
      </c>
      <c r="R1044" s="1">
        <v>0</v>
      </c>
      <c r="S1044" s="1">
        <v>139.80000000000001</v>
      </c>
      <c r="T1044" s="1">
        <v>1329</v>
      </c>
      <c r="U1044" s="1">
        <v>69</v>
      </c>
      <c r="V1044" s="1">
        <v>1</v>
      </c>
      <c r="W1044" s="1">
        <v>1</v>
      </c>
      <c r="X1044" s="1">
        <v>0</v>
      </c>
      <c r="Y1044" s="1">
        <v>19750</v>
      </c>
      <c r="Z1044" s="1">
        <v>25600</v>
      </c>
      <c r="AA1044" s="1">
        <v>31150</v>
      </c>
      <c r="AB1044" s="1">
        <v>26150</v>
      </c>
      <c r="AC1044" s="1">
        <v>12</v>
      </c>
      <c r="AD1044" s="1">
        <v>9</v>
      </c>
      <c r="AE1044" s="1">
        <v>4</v>
      </c>
      <c r="AF1044" s="1">
        <v>0</v>
      </c>
      <c r="AG1044" s="1">
        <v>1</v>
      </c>
      <c r="AH1044" s="1">
        <v>0</v>
      </c>
      <c r="AI1044" s="30" t="str">
        <f>VLOOKUP(A1044,General!B:AT,19,FALSE)</f>
        <v>Fnatic</v>
      </c>
      <c r="AJ1044" s="1">
        <f>IF(VLOOKUP(A1044,General!B:AT,11,FALSE)=E1044,1,0)</f>
        <v>0</v>
      </c>
      <c r="AK1044" s="1">
        <f t="shared" si="98"/>
        <v>0</v>
      </c>
      <c r="AL1044" s="1">
        <f t="shared" si="99"/>
        <v>0</v>
      </c>
      <c r="AM1044" s="1">
        <f t="shared" si="100"/>
        <v>-11400</v>
      </c>
      <c r="AN1044" s="1">
        <f t="shared" si="101"/>
        <v>-550</v>
      </c>
      <c r="AO1044" s="1">
        <f t="shared" si="96"/>
        <v>1</v>
      </c>
      <c r="AP1044" s="1">
        <f t="shared" si="97"/>
        <v>0</v>
      </c>
      <c r="AQ1044" s="1">
        <f>IF(IF(Y1044&gt;AA1044,VLOOKUP(A1044,General!B:AT,11,FALSE),VLOOKUP(A1044,General!B:AT,12,FALSE))=AI1044,1,0)</f>
        <v>1</v>
      </c>
      <c r="AR1044" s="1">
        <f>IF(VLOOKUP(A1044,General!B:AT,11,FALSE)=E1044,Y1044-AA1044,AA1044-Y1044)</f>
        <v>11400</v>
      </c>
      <c r="AS1044" s="1">
        <f>IF(IF(Z1044&gt;AB1044,VLOOKUP(A1044,General!B:AT,11,FALSE),VLOOKUP(A1044,General!B:AT,12,FALSE))=AI1044,1,0)</f>
        <v>1</v>
      </c>
      <c r="AT1044" s="1">
        <f>IF(VLOOKUP(A1044,General!B:AT,11,FALSE)=E1044,Z1044-AB1044,AB1044-Z1044)</f>
        <v>550</v>
      </c>
    </row>
    <row r="1045" spans="1:46" ht="15" customHeight="1" x14ac:dyDescent="0.2">
      <c r="A1045" s="1" t="s">
        <v>362</v>
      </c>
      <c r="B1045" s="1">
        <v>6</v>
      </c>
      <c r="C1045" s="1">
        <v>77419</v>
      </c>
      <c r="D1045" s="1">
        <v>92.395812988281307</v>
      </c>
      <c r="E1045" s="1" t="s">
        <v>91</v>
      </c>
      <c r="F1045" s="1" t="s">
        <v>319</v>
      </c>
      <c r="G1045" s="1" t="s">
        <v>324</v>
      </c>
      <c r="H1045" s="1" t="s">
        <v>320</v>
      </c>
      <c r="I1045" s="1" t="s">
        <v>315</v>
      </c>
      <c r="J1045" s="1" t="s">
        <v>102</v>
      </c>
      <c r="K1045" s="1">
        <v>6</v>
      </c>
      <c r="L1045" s="1">
        <v>1</v>
      </c>
      <c r="M1045" s="1">
        <v>0</v>
      </c>
      <c r="N1045" s="1">
        <v>0</v>
      </c>
      <c r="O1045" s="1">
        <v>0</v>
      </c>
      <c r="P1045" s="1">
        <v>1</v>
      </c>
      <c r="Q1045" s="1">
        <v>1</v>
      </c>
      <c r="R1045" s="1">
        <v>1</v>
      </c>
      <c r="S1045" s="1">
        <v>92.6</v>
      </c>
      <c r="T1045" s="1">
        <v>860</v>
      </c>
      <c r="U1045" s="1">
        <v>51</v>
      </c>
      <c r="V1045" s="1">
        <v>1</v>
      </c>
      <c r="W1045" s="1">
        <v>1</v>
      </c>
      <c r="X1045" s="1">
        <v>0</v>
      </c>
      <c r="Y1045" s="1">
        <v>9000</v>
      </c>
      <c r="Z1045" s="1">
        <v>1800</v>
      </c>
      <c r="AA1045" s="1">
        <v>24050</v>
      </c>
      <c r="AB1045" s="1">
        <v>20550</v>
      </c>
      <c r="AC1045" s="1">
        <v>6</v>
      </c>
      <c r="AD1045" s="1">
        <v>1</v>
      </c>
      <c r="AE1045" s="1">
        <v>2</v>
      </c>
      <c r="AF1045" s="1">
        <v>0</v>
      </c>
      <c r="AG1045" s="1">
        <v>1</v>
      </c>
      <c r="AH1045" s="1">
        <v>0</v>
      </c>
      <c r="AI1045" s="30" t="str">
        <f>VLOOKUP(A1045,General!B:AT,19,FALSE)</f>
        <v>Fnatic</v>
      </c>
      <c r="AJ1045" s="1">
        <f>IF(VLOOKUP(A1045,General!B:AT,11,FALSE)=E1045,1,0)</f>
        <v>0</v>
      </c>
      <c r="AK1045" s="1">
        <f t="shared" si="98"/>
        <v>0</v>
      </c>
      <c r="AL1045" s="1">
        <f t="shared" si="99"/>
        <v>0</v>
      </c>
      <c r="AM1045" s="1">
        <f t="shared" si="100"/>
        <v>-15050</v>
      </c>
      <c r="AN1045" s="1">
        <f t="shared" si="101"/>
        <v>-18750</v>
      </c>
      <c r="AO1045" s="1">
        <f t="shared" si="96"/>
        <v>1</v>
      </c>
      <c r="AP1045" s="1">
        <f t="shared" si="97"/>
        <v>0</v>
      </c>
      <c r="AQ1045" s="1">
        <f>IF(IF(Y1045&gt;AA1045,VLOOKUP(A1045,General!B:AT,11,FALSE),VLOOKUP(A1045,General!B:AT,12,FALSE))=AI1045,1,0)</f>
        <v>1</v>
      </c>
      <c r="AR1045" s="1">
        <f>IF(VLOOKUP(A1045,General!B:AT,11,FALSE)=E1045,Y1045-AA1045,AA1045-Y1045)</f>
        <v>15050</v>
      </c>
      <c r="AS1045" s="1">
        <f>IF(IF(Z1045&gt;AB1045,VLOOKUP(A1045,General!B:AT,11,FALSE),VLOOKUP(A1045,General!B:AT,12,FALSE))=AI1045,1,0)</f>
        <v>1</v>
      </c>
      <c r="AT1045" s="1">
        <f>IF(VLOOKUP(A1045,General!B:AT,11,FALSE)=E1045,Z1045-AB1045,AB1045-Z1045)</f>
        <v>18750</v>
      </c>
    </row>
    <row r="1046" spans="1:46" ht="15" customHeight="1" x14ac:dyDescent="0.2">
      <c r="A1046" s="1" t="s">
        <v>362</v>
      </c>
      <c r="B1046" s="1">
        <v>7</v>
      </c>
      <c r="C1046" s="1">
        <v>89249</v>
      </c>
      <c r="D1046" s="1">
        <v>104.964599609375</v>
      </c>
      <c r="E1046" s="1" t="s">
        <v>91</v>
      </c>
      <c r="F1046" s="1" t="s">
        <v>319</v>
      </c>
      <c r="G1046" s="1" t="s">
        <v>324</v>
      </c>
      <c r="H1046" s="1" t="s">
        <v>320</v>
      </c>
      <c r="I1046" s="1" t="s">
        <v>315</v>
      </c>
      <c r="J1046" s="1" t="s">
        <v>102</v>
      </c>
      <c r="K1046" s="1">
        <v>5</v>
      </c>
      <c r="L1046" s="1">
        <v>1</v>
      </c>
      <c r="M1046" s="1">
        <v>2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70.400000000000006</v>
      </c>
      <c r="T1046" s="1">
        <v>694</v>
      </c>
      <c r="U1046" s="1">
        <v>1</v>
      </c>
      <c r="V1046" s="1">
        <v>0</v>
      </c>
      <c r="W1046" s="1">
        <v>1</v>
      </c>
      <c r="X1046" s="1">
        <v>0</v>
      </c>
      <c r="Y1046" s="1">
        <v>17100</v>
      </c>
      <c r="Z1046" s="1">
        <v>3950</v>
      </c>
      <c r="AA1046" s="1">
        <v>27650</v>
      </c>
      <c r="AB1046" s="1">
        <v>27150</v>
      </c>
      <c r="AC1046" s="1">
        <v>4</v>
      </c>
      <c r="AD1046" s="1">
        <v>1</v>
      </c>
      <c r="AE1046" s="1">
        <v>5</v>
      </c>
      <c r="AF1046" s="1">
        <v>0</v>
      </c>
      <c r="AG1046" s="1">
        <v>1</v>
      </c>
      <c r="AH1046" s="1">
        <v>0</v>
      </c>
      <c r="AI1046" s="30" t="str">
        <f>VLOOKUP(A1046,General!B:AT,19,FALSE)</f>
        <v>Fnatic</v>
      </c>
      <c r="AJ1046" s="1">
        <f>IF(VLOOKUP(A1046,General!B:AT,11,FALSE)=E1046,1,0)</f>
        <v>0</v>
      </c>
      <c r="AK1046" s="1">
        <f t="shared" si="98"/>
        <v>0</v>
      </c>
      <c r="AL1046" s="1">
        <f t="shared" si="99"/>
        <v>0</v>
      </c>
      <c r="AM1046" s="1">
        <f t="shared" si="100"/>
        <v>-10550</v>
      </c>
      <c r="AN1046" s="1">
        <f t="shared" si="101"/>
        <v>-23200</v>
      </c>
      <c r="AO1046" s="1">
        <f t="shared" si="96"/>
        <v>1</v>
      </c>
      <c r="AP1046" s="1">
        <f t="shared" si="97"/>
        <v>0</v>
      </c>
      <c r="AQ1046" s="1">
        <f>IF(IF(Y1046&gt;AA1046,VLOOKUP(A1046,General!B:AT,11,FALSE),VLOOKUP(A1046,General!B:AT,12,FALSE))=AI1046,1,0)</f>
        <v>1</v>
      </c>
      <c r="AR1046" s="1">
        <f>IF(VLOOKUP(A1046,General!B:AT,11,FALSE)=E1046,Y1046-AA1046,AA1046-Y1046)</f>
        <v>10550</v>
      </c>
      <c r="AS1046" s="1">
        <f>IF(IF(Z1046&gt;AB1046,VLOOKUP(A1046,General!B:AT,11,FALSE),VLOOKUP(A1046,General!B:AT,12,FALSE))=AI1046,1,0)</f>
        <v>1</v>
      </c>
      <c r="AT1046" s="1">
        <f>IF(VLOOKUP(A1046,General!B:AT,11,FALSE)=E1046,Z1046-AB1046,AB1046-Z1046)</f>
        <v>23200</v>
      </c>
    </row>
    <row r="1047" spans="1:46" ht="15" customHeight="1" x14ac:dyDescent="0.2">
      <c r="A1047" s="1" t="s">
        <v>362</v>
      </c>
      <c r="B1047" s="1">
        <v>8</v>
      </c>
      <c r="C1047" s="1">
        <v>102683</v>
      </c>
      <c r="D1047" s="1">
        <v>133.87457275390599</v>
      </c>
      <c r="E1047" s="1" t="s">
        <v>91</v>
      </c>
      <c r="F1047" s="1" t="s">
        <v>319</v>
      </c>
      <c r="G1047" s="1" t="s">
        <v>324</v>
      </c>
      <c r="H1047" s="1" t="s">
        <v>322</v>
      </c>
      <c r="K1047" s="1">
        <v>5</v>
      </c>
      <c r="L1047" s="1">
        <v>3</v>
      </c>
      <c r="M1047" s="1">
        <v>1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121.8</v>
      </c>
      <c r="T1047" s="1">
        <v>1031</v>
      </c>
      <c r="U1047" s="1">
        <v>59</v>
      </c>
      <c r="V1047" s="1">
        <v>1</v>
      </c>
      <c r="W1047" s="1">
        <v>1</v>
      </c>
      <c r="X1047" s="1">
        <v>0</v>
      </c>
      <c r="Y1047" s="1">
        <v>25150</v>
      </c>
      <c r="Z1047" s="1">
        <v>25700</v>
      </c>
      <c r="AA1047" s="1">
        <v>38200</v>
      </c>
      <c r="AB1047" s="1">
        <v>27850</v>
      </c>
      <c r="AC1047" s="1">
        <v>13</v>
      </c>
      <c r="AD1047" s="1">
        <v>7</v>
      </c>
      <c r="AE1047" s="1">
        <v>6</v>
      </c>
      <c r="AF1047" s="1">
        <v>0</v>
      </c>
      <c r="AG1047" s="1">
        <v>2</v>
      </c>
      <c r="AH1047" s="1">
        <v>1</v>
      </c>
      <c r="AI1047" s="30" t="str">
        <f>VLOOKUP(A1047,General!B:AT,19,FALSE)</f>
        <v>Fnatic</v>
      </c>
      <c r="AJ1047" s="1">
        <f>IF(VLOOKUP(A1047,General!B:AT,11,FALSE)=E1047,1,0)</f>
        <v>0</v>
      </c>
      <c r="AK1047" s="1">
        <f t="shared" si="98"/>
        <v>0</v>
      </c>
      <c r="AL1047" s="1">
        <f t="shared" si="99"/>
        <v>0</v>
      </c>
      <c r="AM1047" s="1">
        <f t="shared" si="100"/>
        <v>-13050</v>
      </c>
      <c r="AN1047" s="1">
        <f t="shared" si="101"/>
        <v>-2150</v>
      </c>
      <c r="AO1047" s="1">
        <f t="shared" si="96"/>
        <v>1</v>
      </c>
      <c r="AP1047" s="1">
        <f t="shared" si="97"/>
        <v>0</v>
      </c>
      <c r="AQ1047" s="1">
        <f>IF(IF(Y1047&gt;AA1047,VLOOKUP(A1047,General!B:AT,11,FALSE),VLOOKUP(A1047,General!B:AT,12,FALSE))=AI1047,1,0)</f>
        <v>1</v>
      </c>
      <c r="AR1047" s="1">
        <f>IF(VLOOKUP(A1047,General!B:AT,11,FALSE)=E1047,Y1047-AA1047,AA1047-Y1047)</f>
        <v>13050</v>
      </c>
      <c r="AS1047" s="1">
        <f>IF(IF(Z1047&gt;AB1047,VLOOKUP(A1047,General!B:AT,11,FALSE),VLOOKUP(A1047,General!B:AT,12,FALSE))=AI1047,1,0)</f>
        <v>1</v>
      </c>
      <c r="AT1047" s="1">
        <f>IF(VLOOKUP(A1047,General!B:AT,11,FALSE)=E1047,Z1047-AB1047,AB1047-Z1047)</f>
        <v>2150</v>
      </c>
    </row>
    <row r="1048" spans="1:46" ht="15" customHeight="1" x14ac:dyDescent="0.2">
      <c r="A1048" s="1" t="s">
        <v>362</v>
      </c>
      <c r="B1048" s="1">
        <v>9</v>
      </c>
      <c r="C1048" s="1">
        <v>119815</v>
      </c>
      <c r="D1048" s="1">
        <v>122.354370117188</v>
      </c>
      <c r="E1048" s="1" t="s">
        <v>91</v>
      </c>
      <c r="F1048" s="1" t="s">
        <v>319</v>
      </c>
      <c r="G1048" s="1" t="s">
        <v>324</v>
      </c>
      <c r="H1048" s="1" t="s">
        <v>320</v>
      </c>
      <c r="I1048" s="1" t="s">
        <v>315</v>
      </c>
      <c r="J1048" s="1" t="s">
        <v>102</v>
      </c>
      <c r="K1048" s="1">
        <v>6</v>
      </c>
      <c r="L1048" s="1">
        <v>2</v>
      </c>
      <c r="M1048" s="1">
        <v>2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92.1</v>
      </c>
      <c r="T1048" s="1">
        <v>828</v>
      </c>
      <c r="U1048" s="1">
        <v>63</v>
      </c>
      <c r="V1048" s="1">
        <v>1</v>
      </c>
      <c r="W1048" s="1">
        <v>1</v>
      </c>
      <c r="X1048" s="1">
        <v>0</v>
      </c>
      <c r="Y1048" s="1">
        <v>15250</v>
      </c>
      <c r="Z1048" s="1">
        <v>8900</v>
      </c>
      <c r="AA1048" s="1">
        <v>54700</v>
      </c>
      <c r="AB1048" s="1">
        <v>30400</v>
      </c>
      <c r="AC1048" s="1">
        <v>5</v>
      </c>
      <c r="AD1048" s="1">
        <v>3</v>
      </c>
      <c r="AE1048" s="1">
        <v>3</v>
      </c>
      <c r="AF1048" s="1">
        <v>0</v>
      </c>
      <c r="AG1048" s="1">
        <v>4</v>
      </c>
      <c r="AH1048" s="1">
        <v>0</v>
      </c>
      <c r="AI1048" s="30" t="str">
        <f>VLOOKUP(A1048,General!B:AT,19,FALSE)</f>
        <v>Fnatic</v>
      </c>
      <c r="AJ1048" s="1">
        <f>IF(VLOOKUP(A1048,General!B:AT,11,FALSE)=E1048,1,0)</f>
        <v>0</v>
      </c>
      <c r="AK1048" s="1">
        <f t="shared" si="98"/>
        <v>0</v>
      </c>
      <c r="AL1048" s="1">
        <f t="shared" si="99"/>
        <v>0</v>
      </c>
      <c r="AM1048" s="1">
        <f t="shared" si="100"/>
        <v>-39450</v>
      </c>
      <c r="AN1048" s="1">
        <f t="shared" si="101"/>
        <v>-21500</v>
      </c>
      <c r="AO1048" s="1">
        <f t="shared" si="96"/>
        <v>1</v>
      </c>
      <c r="AP1048" s="1">
        <f t="shared" si="97"/>
        <v>0</v>
      </c>
      <c r="AQ1048" s="1">
        <f>IF(IF(Y1048&gt;AA1048,VLOOKUP(A1048,General!B:AT,11,FALSE),VLOOKUP(A1048,General!B:AT,12,FALSE))=AI1048,1,0)</f>
        <v>1</v>
      </c>
      <c r="AR1048" s="1">
        <f>IF(VLOOKUP(A1048,General!B:AT,11,FALSE)=E1048,Y1048-AA1048,AA1048-Y1048)</f>
        <v>39450</v>
      </c>
      <c r="AS1048" s="1">
        <f>IF(IF(Z1048&gt;AB1048,VLOOKUP(A1048,General!B:AT,11,FALSE),VLOOKUP(A1048,General!B:AT,12,FALSE))=AI1048,1,0)</f>
        <v>1</v>
      </c>
      <c r="AT1048" s="1">
        <f>IF(VLOOKUP(A1048,General!B:AT,11,FALSE)=E1048,Z1048-AB1048,AB1048-Z1048)</f>
        <v>21500</v>
      </c>
    </row>
    <row r="1049" spans="1:46" ht="15" customHeight="1" x14ac:dyDescent="0.2">
      <c r="A1049" s="1" t="s">
        <v>362</v>
      </c>
      <c r="B1049" s="1">
        <v>10</v>
      </c>
      <c r="C1049" s="1">
        <v>135480</v>
      </c>
      <c r="D1049" s="1">
        <v>279.636962890625</v>
      </c>
      <c r="E1049" s="1" t="s">
        <v>102</v>
      </c>
      <c r="F1049" s="1" t="s">
        <v>315</v>
      </c>
      <c r="G1049" s="1" t="s">
        <v>321</v>
      </c>
      <c r="H1049" s="1" t="s">
        <v>322</v>
      </c>
      <c r="K1049" s="1">
        <v>8</v>
      </c>
      <c r="L1049" s="1">
        <v>1</v>
      </c>
      <c r="M1049" s="1">
        <v>2</v>
      </c>
      <c r="N1049" s="1">
        <v>1</v>
      </c>
      <c r="O1049" s="1">
        <v>0</v>
      </c>
      <c r="P1049" s="1">
        <v>0</v>
      </c>
      <c r="Q1049" s="1">
        <v>0</v>
      </c>
      <c r="R1049" s="1">
        <v>0</v>
      </c>
      <c r="S1049" s="1">
        <v>129.19999999999999</v>
      </c>
      <c r="T1049" s="1">
        <v>1151</v>
      </c>
      <c r="U1049" s="1">
        <v>133</v>
      </c>
      <c r="V1049" s="1">
        <v>0</v>
      </c>
      <c r="W1049" s="1">
        <v>1</v>
      </c>
      <c r="X1049" s="1">
        <v>1</v>
      </c>
      <c r="Y1049" s="1">
        <v>27400</v>
      </c>
      <c r="Z1049" s="1">
        <v>29500</v>
      </c>
      <c r="AA1049" s="1">
        <v>61750</v>
      </c>
      <c r="AB1049" s="1">
        <v>24000</v>
      </c>
      <c r="AC1049" s="1">
        <v>7</v>
      </c>
      <c r="AD1049" s="1">
        <v>5</v>
      </c>
      <c r="AE1049" s="1">
        <v>4</v>
      </c>
      <c r="AF1049" s="1">
        <v>0</v>
      </c>
      <c r="AG1049" s="1">
        <v>1</v>
      </c>
      <c r="AH1049" s="1">
        <v>2</v>
      </c>
      <c r="AI1049" s="30" t="str">
        <f>VLOOKUP(A1049,General!B:AT,19,FALSE)</f>
        <v>Fnatic</v>
      </c>
      <c r="AJ1049" s="1">
        <f>IF(VLOOKUP(A1049,General!B:AT,11,FALSE)=E1049,1,0)</f>
        <v>1</v>
      </c>
      <c r="AK1049" s="1">
        <f t="shared" si="98"/>
        <v>0</v>
      </c>
      <c r="AL1049" s="1">
        <f t="shared" si="99"/>
        <v>1</v>
      </c>
      <c r="AM1049" s="1">
        <f t="shared" si="100"/>
        <v>-34350</v>
      </c>
      <c r="AN1049" s="1">
        <f t="shared" si="101"/>
        <v>5500</v>
      </c>
      <c r="AO1049" s="1">
        <f t="shared" si="96"/>
        <v>0</v>
      </c>
      <c r="AP1049" s="1">
        <f t="shared" si="97"/>
        <v>1</v>
      </c>
      <c r="AQ1049" s="1">
        <f>IF(IF(Y1049&gt;AA1049,VLOOKUP(A1049,General!B:AT,11,FALSE),VLOOKUP(A1049,General!B:AT,12,FALSE))=AI1049,1,0)</f>
        <v>1</v>
      </c>
      <c r="AR1049" s="1">
        <f>IF(VLOOKUP(A1049,General!B:AT,11,FALSE)=E1049,Y1049-AA1049,AA1049-Y1049)</f>
        <v>-34350</v>
      </c>
      <c r="AS1049" s="1">
        <f>IF(IF(Z1049&gt;AB1049,VLOOKUP(A1049,General!B:AT,11,FALSE),VLOOKUP(A1049,General!B:AT,12,FALSE))=AI1049,1,0)</f>
        <v>0</v>
      </c>
      <c r="AT1049" s="1">
        <f>IF(VLOOKUP(A1049,General!B:AT,11,FALSE)=E1049,Z1049-AB1049,AB1049-Z1049)</f>
        <v>5500</v>
      </c>
    </row>
    <row r="1050" spans="1:46" ht="15" customHeight="1" x14ac:dyDescent="0.2">
      <c r="A1050" s="1" t="s">
        <v>362</v>
      </c>
      <c r="B1050" s="1">
        <v>11</v>
      </c>
      <c r="C1050" s="1">
        <v>171237</v>
      </c>
      <c r="D1050" s="1">
        <v>68.7451171875</v>
      </c>
      <c r="E1050" s="1" t="s">
        <v>91</v>
      </c>
      <c r="F1050" s="1" t="s">
        <v>319</v>
      </c>
      <c r="G1050" s="1" t="s">
        <v>324</v>
      </c>
      <c r="H1050" s="1" t="s">
        <v>322</v>
      </c>
      <c r="K1050" s="1">
        <v>7</v>
      </c>
      <c r="L1050" s="1">
        <v>1</v>
      </c>
      <c r="M1050" s="1">
        <v>3</v>
      </c>
      <c r="N1050" s="1">
        <v>0</v>
      </c>
      <c r="O1050" s="1">
        <v>0</v>
      </c>
      <c r="P1050" s="1">
        <v>0</v>
      </c>
      <c r="Q1050" s="1">
        <v>1</v>
      </c>
      <c r="R1050" s="1">
        <v>0</v>
      </c>
      <c r="S1050" s="1">
        <v>110.1</v>
      </c>
      <c r="T1050" s="1">
        <v>1039</v>
      </c>
      <c r="U1050" s="1">
        <v>57</v>
      </c>
      <c r="V1050" s="1">
        <v>0</v>
      </c>
      <c r="W1050" s="1">
        <v>1</v>
      </c>
      <c r="X1050" s="1">
        <v>0</v>
      </c>
      <c r="Y1050" s="1">
        <v>24050</v>
      </c>
      <c r="Z1050" s="1">
        <v>29350</v>
      </c>
      <c r="AA1050" s="1">
        <v>59550</v>
      </c>
      <c r="AB1050" s="1">
        <v>27350</v>
      </c>
      <c r="AC1050" s="1">
        <v>9</v>
      </c>
      <c r="AD1050" s="1">
        <v>4</v>
      </c>
      <c r="AE1050" s="1">
        <v>3</v>
      </c>
      <c r="AF1050" s="1">
        <v>0</v>
      </c>
      <c r="AG1050" s="1">
        <v>0</v>
      </c>
      <c r="AH1050" s="1">
        <v>2</v>
      </c>
      <c r="AI1050" s="30" t="str">
        <f>VLOOKUP(A1050,General!B:AT,19,FALSE)</f>
        <v>Fnatic</v>
      </c>
      <c r="AJ1050" s="1">
        <f>IF(VLOOKUP(A1050,General!B:AT,11,FALSE)=E1050,1,0)</f>
        <v>0</v>
      </c>
      <c r="AK1050" s="1">
        <f t="shared" si="98"/>
        <v>0</v>
      </c>
      <c r="AL1050" s="1">
        <f t="shared" si="99"/>
        <v>1</v>
      </c>
      <c r="AM1050" s="1">
        <f t="shared" si="100"/>
        <v>-35500</v>
      </c>
      <c r="AN1050" s="1">
        <f t="shared" si="101"/>
        <v>2000</v>
      </c>
      <c r="AO1050" s="1">
        <f t="shared" si="96"/>
        <v>1</v>
      </c>
      <c r="AP1050" s="1">
        <f t="shared" si="97"/>
        <v>0</v>
      </c>
      <c r="AQ1050" s="1">
        <f>IF(IF(Y1050&gt;AA1050,VLOOKUP(A1050,General!B:AT,11,FALSE),VLOOKUP(A1050,General!B:AT,12,FALSE))=AI1050,1,0)</f>
        <v>1</v>
      </c>
      <c r="AR1050" s="1">
        <f>IF(VLOOKUP(A1050,General!B:AT,11,FALSE)=E1050,Y1050-AA1050,AA1050-Y1050)</f>
        <v>35500</v>
      </c>
      <c r="AS1050" s="1">
        <f>IF(IF(Z1050&gt;AB1050,VLOOKUP(A1050,General!B:AT,11,FALSE),VLOOKUP(A1050,General!B:AT,12,FALSE))=AI1050,1,0)</f>
        <v>0</v>
      </c>
      <c r="AT1050" s="1">
        <f>IF(VLOOKUP(A1050,General!B:AT,11,FALSE)=E1050,Z1050-AB1050,AB1050-Z1050)</f>
        <v>-2000</v>
      </c>
    </row>
    <row r="1051" spans="1:46" ht="15" customHeight="1" x14ac:dyDescent="0.2">
      <c r="A1051" s="1" t="s">
        <v>362</v>
      </c>
      <c r="B1051" s="1">
        <v>12</v>
      </c>
      <c r="C1051" s="1">
        <v>180047</v>
      </c>
      <c r="D1051" s="1">
        <v>72.39208984375</v>
      </c>
      <c r="E1051" s="1" t="s">
        <v>91</v>
      </c>
      <c r="F1051" s="1" t="s">
        <v>319</v>
      </c>
      <c r="G1051" s="1" t="s">
        <v>324</v>
      </c>
      <c r="H1051" s="1" t="s">
        <v>320</v>
      </c>
      <c r="I1051" s="1" t="s">
        <v>315</v>
      </c>
      <c r="J1051" s="1" t="s">
        <v>102</v>
      </c>
      <c r="K1051" s="1">
        <v>7</v>
      </c>
      <c r="L1051" s="1">
        <v>2</v>
      </c>
      <c r="M1051" s="1">
        <v>1</v>
      </c>
      <c r="N1051" s="1">
        <v>1</v>
      </c>
      <c r="O1051" s="1">
        <v>0</v>
      </c>
      <c r="P1051" s="1">
        <v>0</v>
      </c>
      <c r="Q1051" s="1">
        <v>1</v>
      </c>
      <c r="R1051" s="1">
        <v>0</v>
      </c>
      <c r="S1051" s="1">
        <v>145.5</v>
      </c>
      <c r="T1051" s="1">
        <v>1399</v>
      </c>
      <c r="U1051" s="1">
        <v>56</v>
      </c>
      <c r="V1051" s="1">
        <v>0</v>
      </c>
      <c r="W1051" s="1">
        <v>1</v>
      </c>
      <c r="X1051" s="1">
        <v>0</v>
      </c>
      <c r="Y1051" s="1">
        <v>16100</v>
      </c>
      <c r="Z1051" s="1">
        <v>7600</v>
      </c>
      <c r="AA1051" s="1">
        <v>51050</v>
      </c>
      <c r="AB1051" s="1">
        <v>27350</v>
      </c>
      <c r="AC1051" s="1">
        <v>5</v>
      </c>
      <c r="AD1051" s="1">
        <v>5</v>
      </c>
      <c r="AE1051" s="1">
        <v>3</v>
      </c>
      <c r="AF1051" s="1">
        <v>0</v>
      </c>
      <c r="AG1051" s="1">
        <v>2</v>
      </c>
      <c r="AH1051" s="1">
        <v>0</v>
      </c>
      <c r="AI1051" s="30" t="str">
        <f>VLOOKUP(A1051,General!B:AT,19,FALSE)</f>
        <v>Fnatic</v>
      </c>
      <c r="AJ1051" s="1">
        <f>IF(VLOOKUP(A1051,General!B:AT,11,FALSE)=E1051,1,0)</f>
        <v>0</v>
      </c>
      <c r="AK1051" s="1">
        <f t="shared" si="98"/>
        <v>0</v>
      </c>
      <c r="AL1051" s="1">
        <f t="shared" si="99"/>
        <v>0</v>
      </c>
      <c r="AM1051" s="1">
        <f t="shared" si="100"/>
        <v>-34950</v>
      </c>
      <c r="AN1051" s="1">
        <f t="shared" si="101"/>
        <v>-19750</v>
      </c>
      <c r="AO1051" s="1">
        <f t="shared" si="96"/>
        <v>1</v>
      </c>
      <c r="AP1051" s="1">
        <f t="shared" si="97"/>
        <v>0</v>
      </c>
      <c r="AQ1051" s="1">
        <f>IF(IF(Y1051&gt;AA1051,VLOOKUP(A1051,General!B:AT,11,FALSE),VLOOKUP(A1051,General!B:AT,12,FALSE))=AI1051,1,0)</f>
        <v>1</v>
      </c>
      <c r="AR1051" s="1">
        <f>IF(VLOOKUP(A1051,General!B:AT,11,FALSE)=E1051,Y1051-AA1051,AA1051-Y1051)</f>
        <v>34950</v>
      </c>
      <c r="AS1051" s="1">
        <f>IF(IF(Z1051&gt;AB1051,VLOOKUP(A1051,General!B:AT,11,FALSE),VLOOKUP(A1051,General!B:AT,12,FALSE))=AI1051,1,0)</f>
        <v>1</v>
      </c>
      <c r="AT1051" s="1">
        <f>IF(VLOOKUP(A1051,General!B:AT,11,FALSE)=E1051,Z1051-AB1051,AB1051-Z1051)</f>
        <v>19750</v>
      </c>
    </row>
    <row r="1052" spans="1:46" ht="15" customHeight="1" x14ac:dyDescent="0.2">
      <c r="A1052" s="1" t="s">
        <v>362</v>
      </c>
      <c r="B1052" s="1">
        <v>13</v>
      </c>
      <c r="C1052" s="1">
        <v>189323</v>
      </c>
      <c r="D1052" s="1">
        <v>67.3756103515625</v>
      </c>
      <c r="E1052" s="1" t="s">
        <v>91</v>
      </c>
      <c r="F1052" s="1" t="s">
        <v>319</v>
      </c>
      <c r="G1052" s="1" t="s">
        <v>324</v>
      </c>
      <c r="H1052" s="1" t="s">
        <v>320</v>
      </c>
      <c r="I1052" s="1" t="s">
        <v>315</v>
      </c>
      <c r="J1052" s="1" t="s">
        <v>102</v>
      </c>
      <c r="K1052" s="1">
        <v>8</v>
      </c>
      <c r="L1052" s="1">
        <v>2</v>
      </c>
      <c r="M1052" s="1">
        <v>3</v>
      </c>
      <c r="N1052" s="1">
        <v>0</v>
      </c>
      <c r="O1052" s="1">
        <v>0</v>
      </c>
      <c r="P1052" s="1">
        <v>0</v>
      </c>
      <c r="Q1052" s="1">
        <v>1</v>
      </c>
      <c r="R1052" s="1">
        <v>0</v>
      </c>
      <c r="S1052" s="1">
        <v>115.1</v>
      </c>
      <c r="T1052" s="1">
        <v>1067</v>
      </c>
      <c r="U1052" s="1">
        <v>84</v>
      </c>
      <c r="V1052" s="1">
        <v>0</v>
      </c>
      <c r="W1052" s="1">
        <v>0</v>
      </c>
      <c r="X1052" s="1">
        <v>0</v>
      </c>
      <c r="Y1052" s="1">
        <v>18500</v>
      </c>
      <c r="Z1052" s="1">
        <v>6250</v>
      </c>
      <c r="AA1052" s="1">
        <v>56900</v>
      </c>
      <c r="AB1052" s="1">
        <v>28750</v>
      </c>
      <c r="AC1052" s="1">
        <v>4</v>
      </c>
      <c r="AD1052" s="1">
        <v>2</v>
      </c>
      <c r="AE1052" s="1">
        <v>4</v>
      </c>
      <c r="AF1052" s="1">
        <v>0</v>
      </c>
      <c r="AG1052" s="1">
        <v>1</v>
      </c>
      <c r="AH1052" s="1">
        <v>0</v>
      </c>
      <c r="AI1052" s="30" t="str">
        <f>VLOOKUP(A1052,General!B:AT,19,FALSE)</f>
        <v>Fnatic</v>
      </c>
      <c r="AJ1052" s="1">
        <f>IF(VLOOKUP(A1052,General!B:AT,11,FALSE)=E1052,1,0)</f>
        <v>0</v>
      </c>
      <c r="AK1052" s="1">
        <f t="shared" si="98"/>
        <v>0</v>
      </c>
      <c r="AL1052" s="1">
        <f t="shared" si="99"/>
        <v>0</v>
      </c>
      <c r="AM1052" s="1">
        <f t="shared" si="100"/>
        <v>-38400</v>
      </c>
      <c r="AN1052" s="1">
        <f t="shared" si="101"/>
        <v>-22500</v>
      </c>
      <c r="AO1052" s="1">
        <f t="shared" si="96"/>
        <v>1</v>
      </c>
      <c r="AP1052" s="1">
        <f t="shared" si="97"/>
        <v>0</v>
      </c>
      <c r="AQ1052" s="1">
        <f>IF(IF(Y1052&gt;AA1052,VLOOKUP(A1052,General!B:AT,11,FALSE),VLOOKUP(A1052,General!B:AT,12,FALSE))=AI1052,1,0)</f>
        <v>1</v>
      </c>
      <c r="AR1052" s="1">
        <f>IF(VLOOKUP(A1052,General!B:AT,11,FALSE)=E1052,Y1052-AA1052,AA1052-Y1052)</f>
        <v>38400</v>
      </c>
      <c r="AS1052" s="1">
        <f>IF(IF(Z1052&gt;AB1052,VLOOKUP(A1052,General!B:AT,11,FALSE),VLOOKUP(A1052,General!B:AT,12,FALSE))=AI1052,1,0)</f>
        <v>1</v>
      </c>
      <c r="AT1052" s="1">
        <f>IF(VLOOKUP(A1052,General!B:AT,11,FALSE)=E1052,Z1052-AB1052,AB1052-Z1052)</f>
        <v>22500</v>
      </c>
    </row>
    <row r="1053" spans="1:46" ht="15" customHeight="1" x14ac:dyDescent="0.2">
      <c r="A1053" s="1" t="s">
        <v>362</v>
      </c>
      <c r="B1053" s="1">
        <v>14</v>
      </c>
      <c r="C1053" s="1">
        <v>197957</v>
      </c>
      <c r="D1053" s="1">
        <v>144.940673828125</v>
      </c>
      <c r="E1053" s="1" t="s">
        <v>91</v>
      </c>
      <c r="F1053" s="1" t="s">
        <v>319</v>
      </c>
      <c r="G1053" s="1" t="s">
        <v>324</v>
      </c>
      <c r="H1053" s="1" t="s">
        <v>322</v>
      </c>
      <c r="K1053" s="1">
        <v>9</v>
      </c>
      <c r="L1053" s="1">
        <v>4</v>
      </c>
      <c r="M1053" s="1">
        <v>1</v>
      </c>
      <c r="N1053" s="1">
        <v>1</v>
      </c>
      <c r="O1053" s="1">
        <v>0</v>
      </c>
      <c r="P1053" s="1">
        <v>0</v>
      </c>
      <c r="Q1053" s="1">
        <v>2</v>
      </c>
      <c r="R1053" s="1">
        <v>0</v>
      </c>
      <c r="S1053" s="1">
        <v>130.1</v>
      </c>
      <c r="T1053" s="1">
        <v>1195</v>
      </c>
      <c r="U1053" s="1">
        <v>106</v>
      </c>
      <c r="V1053" s="1">
        <v>0</v>
      </c>
      <c r="W1053" s="1">
        <v>1</v>
      </c>
      <c r="X1053" s="1">
        <v>0</v>
      </c>
      <c r="Y1053" s="1">
        <v>24550</v>
      </c>
      <c r="Z1053" s="1">
        <v>24850</v>
      </c>
      <c r="AA1053" s="1">
        <v>58400</v>
      </c>
      <c r="AB1053" s="1">
        <v>30700</v>
      </c>
      <c r="AC1053" s="1">
        <v>9</v>
      </c>
      <c r="AD1053" s="1">
        <v>8</v>
      </c>
      <c r="AE1053" s="1">
        <v>2</v>
      </c>
      <c r="AF1053" s="1">
        <v>0</v>
      </c>
      <c r="AG1053" s="1">
        <v>1</v>
      </c>
      <c r="AH1053" s="1">
        <v>2</v>
      </c>
      <c r="AI1053" s="30" t="str">
        <f>VLOOKUP(A1053,General!B:AT,19,FALSE)</f>
        <v>Fnatic</v>
      </c>
      <c r="AJ1053" s="1">
        <f>IF(VLOOKUP(A1053,General!B:AT,11,FALSE)=E1053,1,0)</f>
        <v>0</v>
      </c>
      <c r="AK1053" s="1">
        <f t="shared" si="98"/>
        <v>0</v>
      </c>
      <c r="AL1053" s="1">
        <f t="shared" si="99"/>
        <v>0</v>
      </c>
      <c r="AM1053" s="1">
        <f t="shared" si="100"/>
        <v>-33850</v>
      </c>
      <c r="AN1053" s="1">
        <f t="shared" si="101"/>
        <v>-5850</v>
      </c>
      <c r="AO1053" s="1">
        <f t="shared" si="96"/>
        <v>1</v>
      </c>
      <c r="AP1053" s="1">
        <f t="shared" si="97"/>
        <v>0</v>
      </c>
      <c r="AQ1053" s="1">
        <f>IF(IF(Y1053&gt;AA1053,VLOOKUP(A1053,General!B:AT,11,FALSE),VLOOKUP(A1053,General!B:AT,12,FALSE))=AI1053,1,0)</f>
        <v>1</v>
      </c>
      <c r="AR1053" s="1">
        <f>IF(VLOOKUP(A1053,General!B:AT,11,FALSE)=E1053,Y1053-AA1053,AA1053-Y1053)</f>
        <v>33850</v>
      </c>
      <c r="AS1053" s="1">
        <f>IF(IF(Z1053&gt;AB1053,VLOOKUP(A1053,General!B:AT,11,FALSE),VLOOKUP(A1053,General!B:AT,12,FALSE))=AI1053,1,0)</f>
        <v>1</v>
      </c>
      <c r="AT1053" s="1">
        <f>IF(VLOOKUP(A1053,General!B:AT,11,FALSE)=E1053,Z1053-AB1053,AB1053-Z1053)</f>
        <v>5850</v>
      </c>
    </row>
    <row r="1054" spans="1:46" ht="15" customHeight="1" x14ac:dyDescent="0.2">
      <c r="A1054" s="1" t="s">
        <v>362</v>
      </c>
      <c r="B1054" s="1">
        <v>15</v>
      </c>
      <c r="C1054" s="1">
        <v>216501</v>
      </c>
      <c r="D1054" s="1">
        <v>159.58349609375</v>
      </c>
      <c r="E1054" s="1" t="s">
        <v>91</v>
      </c>
      <c r="F1054" s="1" t="s">
        <v>319</v>
      </c>
      <c r="G1054" s="1" t="s">
        <v>324</v>
      </c>
      <c r="H1054" s="1" t="s">
        <v>323</v>
      </c>
      <c r="I1054" s="1" t="s">
        <v>315</v>
      </c>
      <c r="J1054" s="1" t="s">
        <v>102</v>
      </c>
      <c r="K1054" s="1">
        <v>6</v>
      </c>
      <c r="L1054" s="1">
        <v>3</v>
      </c>
      <c r="M1054" s="1">
        <v>0</v>
      </c>
      <c r="N1054" s="1">
        <v>1</v>
      </c>
      <c r="O1054" s="1">
        <v>0</v>
      </c>
      <c r="P1054" s="1">
        <v>0</v>
      </c>
      <c r="Q1054" s="1">
        <v>1</v>
      </c>
      <c r="R1054" s="1">
        <v>0</v>
      </c>
      <c r="S1054" s="1">
        <v>93.8</v>
      </c>
      <c r="T1054" s="1">
        <v>854</v>
      </c>
      <c r="U1054" s="1">
        <v>84</v>
      </c>
      <c r="V1054" s="1">
        <v>0</v>
      </c>
      <c r="W1054" s="1">
        <v>0</v>
      </c>
      <c r="X1054" s="1">
        <v>0</v>
      </c>
      <c r="Y1054" s="1">
        <v>16200</v>
      </c>
      <c r="Z1054" s="1">
        <v>15600</v>
      </c>
      <c r="AA1054" s="1">
        <v>57500</v>
      </c>
      <c r="AB1054" s="1">
        <v>31100</v>
      </c>
      <c r="AC1054" s="1">
        <v>5</v>
      </c>
      <c r="AD1054" s="1">
        <v>4</v>
      </c>
      <c r="AE1054" s="1">
        <v>0</v>
      </c>
      <c r="AF1054" s="1">
        <v>0</v>
      </c>
      <c r="AG1054" s="1">
        <v>1</v>
      </c>
      <c r="AH1054" s="1">
        <v>0</v>
      </c>
      <c r="AI1054" s="30" t="str">
        <f>VLOOKUP(A1054,General!B:AT,19,FALSE)</f>
        <v>Fnatic</v>
      </c>
      <c r="AJ1054" s="1">
        <f>IF(VLOOKUP(A1054,General!B:AT,11,FALSE)=E1054,1,0)</f>
        <v>0</v>
      </c>
      <c r="AK1054" s="1">
        <f t="shared" si="98"/>
        <v>0</v>
      </c>
      <c r="AL1054" s="1">
        <f t="shared" si="99"/>
        <v>0</v>
      </c>
      <c r="AM1054" s="1">
        <f t="shared" si="100"/>
        <v>-41300</v>
      </c>
      <c r="AN1054" s="1">
        <f t="shared" si="101"/>
        <v>-15500</v>
      </c>
      <c r="AO1054" s="1">
        <f t="shared" si="96"/>
        <v>1</v>
      </c>
      <c r="AP1054" s="1">
        <f t="shared" si="97"/>
        <v>0</v>
      </c>
      <c r="AQ1054" s="1">
        <f>IF(IF(Y1054&gt;AA1054,VLOOKUP(A1054,General!B:AT,11,FALSE),VLOOKUP(A1054,General!B:AT,12,FALSE))=AI1054,1,0)</f>
        <v>1</v>
      </c>
      <c r="AR1054" s="1">
        <f>IF(VLOOKUP(A1054,General!B:AT,11,FALSE)=E1054,Y1054-AA1054,AA1054-Y1054)</f>
        <v>41300</v>
      </c>
      <c r="AS1054" s="1">
        <f>IF(IF(Z1054&gt;AB1054,VLOOKUP(A1054,General!B:AT,11,FALSE),VLOOKUP(A1054,General!B:AT,12,FALSE))=AI1054,1,0)</f>
        <v>1</v>
      </c>
      <c r="AT1054" s="1">
        <f>IF(VLOOKUP(A1054,General!B:AT,11,FALSE)=E1054,Z1054-AB1054,AB1054-Z1054)</f>
        <v>15500</v>
      </c>
    </row>
    <row r="1055" spans="1:46" x14ac:dyDescent="0.2">
      <c r="A1055" s="1" t="s">
        <v>362</v>
      </c>
      <c r="B1055" s="1">
        <v>16</v>
      </c>
      <c r="C1055" s="1">
        <v>236916</v>
      </c>
      <c r="D1055" s="1">
        <v>74.5443115234375</v>
      </c>
      <c r="E1055" s="1" t="s">
        <v>102</v>
      </c>
      <c r="F1055" s="1" t="s">
        <v>319</v>
      </c>
      <c r="G1055" s="1" t="s">
        <v>324</v>
      </c>
      <c r="H1055" s="1" t="s">
        <v>317</v>
      </c>
      <c r="K1055" s="1">
        <v>5</v>
      </c>
      <c r="L1055" s="1">
        <v>1</v>
      </c>
      <c r="M1055" s="1">
        <v>0</v>
      </c>
      <c r="N1055" s="1">
        <v>0</v>
      </c>
      <c r="O1055" s="1">
        <v>1</v>
      </c>
      <c r="P1055" s="1">
        <v>0</v>
      </c>
      <c r="Q1055" s="1">
        <v>0</v>
      </c>
      <c r="R1055" s="1">
        <v>0</v>
      </c>
      <c r="S1055" s="1">
        <v>69.400000000000006</v>
      </c>
      <c r="T1055" s="1">
        <v>660</v>
      </c>
      <c r="U1055" s="1">
        <v>34</v>
      </c>
      <c r="V1055" s="1">
        <v>0</v>
      </c>
      <c r="W1055" s="1">
        <v>1</v>
      </c>
      <c r="X1055" s="1">
        <v>0</v>
      </c>
      <c r="Y1055" s="1">
        <v>4000</v>
      </c>
      <c r="Z1055" s="1">
        <v>4250</v>
      </c>
      <c r="AA1055" s="1">
        <v>4000</v>
      </c>
      <c r="AB1055" s="1">
        <v>4450</v>
      </c>
      <c r="AC1055" s="1">
        <v>0</v>
      </c>
      <c r="AD1055" s="1">
        <v>2</v>
      </c>
      <c r="AE1055" s="1">
        <v>0</v>
      </c>
      <c r="AF1055" s="1">
        <v>2</v>
      </c>
      <c r="AG1055" s="1">
        <v>0</v>
      </c>
      <c r="AH1055" s="1">
        <v>0</v>
      </c>
      <c r="AI1055" s="30" t="str">
        <f>VLOOKUP(A1055,General!B:AT,19,FALSE)</f>
        <v>Fnatic</v>
      </c>
      <c r="AJ1055" s="1">
        <f>IF(VLOOKUP(A1055,General!B:AT,11,FALSE)=E1055,1,0)</f>
        <v>1</v>
      </c>
      <c r="AK1055" s="1">
        <f t="shared" si="98"/>
        <v>0</v>
      </c>
      <c r="AL1055" s="1">
        <f t="shared" si="99"/>
        <v>0</v>
      </c>
      <c r="AM1055" s="1">
        <f t="shared" si="100"/>
        <v>0</v>
      </c>
      <c r="AN1055" s="1">
        <f t="shared" si="101"/>
        <v>-200</v>
      </c>
      <c r="AO1055" s="1">
        <f t="shared" si="96"/>
        <v>0</v>
      </c>
      <c r="AP1055" s="1">
        <f t="shared" si="97"/>
        <v>0</v>
      </c>
      <c r="AQ1055" s="1">
        <f>IF(IF(Y1055&gt;AA1055,VLOOKUP(A1055,General!B:AT,11,FALSE),VLOOKUP(A1055,General!B:AT,12,FALSE))=AI1055,1,0)</f>
        <v>1</v>
      </c>
      <c r="AR1055" s="1">
        <f>IF(VLOOKUP(A1055,General!B:AT,11,FALSE)=E1055,Y1055-AA1055,AA1055-Y1055)</f>
        <v>0</v>
      </c>
      <c r="AS1055" s="1">
        <f>IF(IF(Z1055&gt;AB1055,VLOOKUP(A1055,General!B:AT,11,FALSE),VLOOKUP(A1055,General!B:AT,12,FALSE))=AI1055,1,0)</f>
        <v>1</v>
      </c>
      <c r="AT1055" s="1">
        <f>IF(VLOOKUP(A1055,General!B:AT,11,FALSE)=E1055,Z1055-AB1055,AB1055-Z1055)</f>
        <v>-200</v>
      </c>
    </row>
    <row r="1056" spans="1:46" ht="15" customHeight="1" x14ac:dyDescent="0.2">
      <c r="A1056" s="1" t="s">
        <v>362</v>
      </c>
      <c r="B1056" s="1">
        <v>17</v>
      </c>
      <c r="C1056" s="1">
        <v>246462</v>
      </c>
      <c r="D1056" s="1">
        <v>104.737670898438</v>
      </c>
      <c r="E1056" s="1" t="s">
        <v>102</v>
      </c>
      <c r="F1056" s="1" t="s">
        <v>319</v>
      </c>
      <c r="G1056" s="1" t="s">
        <v>324</v>
      </c>
      <c r="H1056" s="1" t="s">
        <v>320</v>
      </c>
      <c r="I1056" s="1" t="s">
        <v>319</v>
      </c>
      <c r="J1056" s="1" t="s">
        <v>102</v>
      </c>
      <c r="K1056" s="1">
        <v>4</v>
      </c>
      <c r="L1056" s="1">
        <v>4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98.4</v>
      </c>
      <c r="T1056" s="1">
        <v>802</v>
      </c>
      <c r="U1056" s="1">
        <v>149</v>
      </c>
      <c r="V1056" s="1">
        <v>1</v>
      </c>
      <c r="W1056" s="1">
        <v>1</v>
      </c>
      <c r="X1056" s="1">
        <v>0</v>
      </c>
      <c r="Y1056" s="1">
        <v>7550</v>
      </c>
      <c r="Z1056" s="1">
        <v>19500</v>
      </c>
      <c r="AA1056" s="1">
        <v>18350</v>
      </c>
      <c r="AB1056" s="1">
        <v>7250</v>
      </c>
      <c r="AC1056" s="1">
        <v>2</v>
      </c>
      <c r="AD1056" s="1">
        <v>2</v>
      </c>
      <c r="AE1056" s="1">
        <v>1</v>
      </c>
      <c r="AF1056" s="1">
        <v>1</v>
      </c>
      <c r="AG1056" s="1">
        <v>0</v>
      </c>
      <c r="AH1056" s="1">
        <v>0</v>
      </c>
      <c r="AI1056" s="30" t="str">
        <f>VLOOKUP(A1056,General!B:AT,19,FALSE)</f>
        <v>Fnatic</v>
      </c>
      <c r="AJ1056" s="1">
        <f>IF(VLOOKUP(A1056,General!B:AT,11,FALSE)=E1056,1,0)</f>
        <v>1</v>
      </c>
      <c r="AK1056" s="1">
        <f t="shared" si="98"/>
        <v>0</v>
      </c>
      <c r="AL1056" s="1">
        <f t="shared" si="99"/>
        <v>1</v>
      </c>
      <c r="AM1056" s="1">
        <f t="shared" si="100"/>
        <v>-10800</v>
      </c>
      <c r="AN1056" s="1">
        <f t="shared" si="101"/>
        <v>12250</v>
      </c>
      <c r="AO1056" s="1">
        <f t="shared" si="96"/>
        <v>0</v>
      </c>
      <c r="AP1056" s="1">
        <f t="shared" si="97"/>
        <v>0</v>
      </c>
      <c r="AQ1056" s="1">
        <f>IF(IF(Y1056&gt;AA1056,VLOOKUP(A1056,General!B:AT,11,FALSE),VLOOKUP(A1056,General!B:AT,12,FALSE))=AI1056,1,0)</f>
        <v>1</v>
      </c>
      <c r="AR1056" s="1">
        <f>IF(VLOOKUP(A1056,General!B:AT,11,FALSE)=E1056,Y1056-AA1056,AA1056-Y1056)</f>
        <v>-10800</v>
      </c>
      <c r="AS1056" s="1">
        <f>IF(IF(Z1056&gt;AB1056,VLOOKUP(A1056,General!B:AT,11,FALSE),VLOOKUP(A1056,General!B:AT,12,FALSE))=AI1056,1,0)</f>
        <v>0</v>
      </c>
      <c r="AT1056" s="1">
        <f>IF(VLOOKUP(A1056,General!B:AT,11,FALSE)=E1056,Z1056-AB1056,AB1056-Z1056)</f>
        <v>12250</v>
      </c>
    </row>
    <row r="1057" spans="1:46" ht="15" customHeight="1" x14ac:dyDescent="0.2">
      <c r="A1057" s="1" t="s">
        <v>362</v>
      </c>
      <c r="B1057" s="1">
        <v>18</v>
      </c>
      <c r="C1057" s="1">
        <v>259867</v>
      </c>
      <c r="D1057" s="1">
        <v>145.809326171875</v>
      </c>
      <c r="E1057" s="1" t="s">
        <v>102</v>
      </c>
      <c r="F1057" s="1" t="s">
        <v>319</v>
      </c>
      <c r="G1057" s="1" t="s">
        <v>324</v>
      </c>
      <c r="H1057" s="1" t="s">
        <v>318</v>
      </c>
      <c r="I1057" s="1" t="s">
        <v>319</v>
      </c>
      <c r="J1057" s="1" t="s">
        <v>102</v>
      </c>
      <c r="K1057" s="1">
        <v>8</v>
      </c>
      <c r="L1057" s="1">
        <v>6</v>
      </c>
      <c r="M1057" s="1">
        <v>1</v>
      </c>
      <c r="N1057" s="1">
        <v>0</v>
      </c>
      <c r="O1057" s="1">
        <v>0</v>
      </c>
      <c r="P1057" s="1">
        <v>0</v>
      </c>
      <c r="Q1057" s="1">
        <v>2</v>
      </c>
      <c r="R1057" s="1">
        <v>0</v>
      </c>
      <c r="S1057" s="1">
        <v>153.30000000000001</v>
      </c>
      <c r="T1057" s="1">
        <v>1383</v>
      </c>
      <c r="U1057" s="1">
        <v>150</v>
      </c>
      <c r="V1057" s="1">
        <v>0</v>
      </c>
      <c r="W1057" s="1">
        <v>1</v>
      </c>
      <c r="X1057" s="1">
        <v>0</v>
      </c>
      <c r="Y1057" s="1">
        <v>10200</v>
      </c>
      <c r="Z1057" s="1">
        <v>26150</v>
      </c>
      <c r="AA1057" s="1">
        <v>21000</v>
      </c>
      <c r="AB1057" s="1">
        <v>11000</v>
      </c>
      <c r="AC1057" s="1">
        <v>5</v>
      </c>
      <c r="AD1057" s="1">
        <v>3</v>
      </c>
      <c r="AE1057" s="1">
        <v>1</v>
      </c>
      <c r="AF1057" s="1">
        <v>0</v>
      </c>
      <c r="AG1057" s="1">
        <v>1</v>
      </c>
      <c r="AH1057" s="1">
        <v>0</v>
      </c>
      <c r="AI1057" s="30" t="str">
        <f>VLOOKUP(A1057,General!B:AT,19,FALSE)</f>
        <v>Fnatic</v>
      </c>
      <c r="AJ1057" s="1">
        <f>IF(VLOOKUP(A1057,General!B:AT,11,FALSE)=E1057,1,0)</f>
        <v>1</v>
      </c>
      <c r="AK1057" s="1">
        <f t="shared" si="98"/>
        <v>0</v>
      </c>
      <c r="AL1057" s="1">
        <f t="shared" si="99"/>
        <v>1</v>
      </c>
      <c r="AM1057" s="1">
        <f t="shared" si="100"/>
        <v>-10800</v>
      </c>
      <c r="AN1057" s="1">
        <f t="shared" si="101"/>
        <v>15150</v>
      </c>
      <c r="AO1057" s="1">
        <f t="shared" si="96"/>
        <v>0</v>
      </c>
      <c r="AP1057" s="1">
        <f t="shared" si="97"/>
        <v>0</v>
      </c>
      <c r="AQ1057" s="1">
        <f>IF(IF(Y1057&gt;AA1057,VLOOKUP(A1057,General!B:AT,11,FALSE),VLOOKUP(A1057,General!B:AT,12,FALSE))=AI1057,1,0)</f>
        <v>1</v>
      </c>
      <c r="AR1057" s="1">
        <f>IF(VLOOKUP(A1057,General!B:AT,11,FALSE)=E1057,Y1057-AA1057,AA1057-Y1057)</f>
        <v>-10800</v>
      </c>
      <c r="AS1057" s="1">
        <f>IF(IF(Z1057&gt;AB1057,VLOOKUP(A1057,General!B:AT,11,FALSE),VLOOKUP(A1057,General!B:AT,12,FALSE))=AI1057,1,0)</f>
        <v>0</v>
      </c>
      <c r="AT1057" s="1">
        <f>IF(VLOOKUP(A1057,General!B:AT,11,FALSE)=E1057,Z1057-AB1057,AB1057-Z1057)</f>
        <v>15150</v>
      </c>
    </row>
    <row r="1058" spans="1:46" ht="15" customHeight="1" x14ac:dyDescent="0.2">
      <c r="A1058" s="1" t="s">
        <v>362</v>
      </c>
      <c r="B1058" s="1">
        <v>19</v>
      </c>
      <c r="C1058" s="1">
        <v>278521</v>
      </c>
      <c r="D1058" s="1">
        <v>91.816650390625</v>
      </c>
      <c r="E1058" s="1" t="s">
        <v>91</v>
      </c>
      <c r="F1058" s="1" t="s">
        <v>315</v>
      </c>
      <c r="G1058" s="1" t="s">
        <v>316</v>
      </c>
      <c r="H1058" s="1" t="s">
        <v>322</v>
      </c>
      <c r="K1058" s="1">
        <v>6</v>
      </c>
      <c r="L1058" s="1">
        <v>4</v>
      </c>
      <c r="M1058" s="1">
        <v>1</v>
      </c>
      <c r="N1058" s="1">
        <v>0</v>
      </c>
      <c r="O1058" s="1">
        <v>0</v>
      </c>
      <c r="P1058" s="1">
        <v>0</v>
      </c>
      <c r="Q1058" s="1">
        <v>1</v>
      </c>
      <c r="R1058" s="1">
        <v>0</v>
      </c>
      <c r="S1058" s="1">
        <v>89.1</v>
      </c>
      <c r="T1058" s="1">
        <v>778</v>
      </c>
      <c r="U1058" s="1">
        <v>113</v>
      </c>
      <c r="V1058" s="1">
        <v>0</v>
      </c>
      <c r="W1058" s="1">
        <v>0</v>
      </c>
      <c r="X1058" s="1">
        <v>0</v>
      </c>
      <c r="Y1058" s="1">
        <v>22400</v>
      </c>
      <c r="Z1058" s="1">
        <v>27150</v>
      </c>
      <c r="AA1058" s="1">
        <v>23100</v>
      </c>
      <c r="AB1058" s="1">
        <v>23150</v>
      </c>
      <c r="AC1058" s="1">
        <v>6</v>
      </c>
      <c r="AD1058" s="1">
        <v>4</v>
      </c>
      <c r="AE1058" s="1">
        <v>3</v>
      </c>
      <c r="AF1058" s="1">
        <v>0</v>
      </c>
      <c r="AG1058" s="1">
        <v>0</v>
      </c>
      <c r="AH1058" s="1">
        <v>0</v>
      </c>
      <c r="AI1058" s="30" t="str">
        <f>VLOOKUP(A1058,General!B:AT,19,FALSE)</f>
        <v>Fnatic</v>
      </c>
      <c r="AJ1058" s="1">
        <f>IF(VLOOKUP(A1058,General!B:AT,11,FALSE)=E1058,1,0)</f>
        <v>0</v>
      </c>
      <c r="AK1058" s="1">
        <f t="shared" si="98"/>
        <v>0</v>
      </c>
      <c r="AL1058" s="1">
        <f t="shared" si="99"/>
        <v>1</v>
      </c>
      <c r="AM1058" s="1">
        <f t="shared" si="100"/>
        <v>-700</v>
      </c>
      <c r="AN1058" s="1">
        <f t="shared" si="101"/>
        <v>4000</v>
      </c>
      <c r="AO1058" s="1">
        <f t="shared" si="96"/>
        <v>1</v>
      </c>
      <c r="AP1058" s="1">
        <f t="shared" si="97"/>
        <v>1</v>
      </c>
      <c r="AQ1058" s="1">
        <f>IF(IF(Y1058&gt;AA1058,VLOOKUP(A1058,General!B:AT,11,FALSE),VLOOKUP(A1058,General!B:AT,12,FALSE))=AI1058,1,0)</f>
        <v>1</v>
      </c>
      <c r="AR1058" s="1">
        <f>IF(VLOOKUP(A1058,General!B:AT,11,FALSE)=E1058,Y1058-AA1058,AA1058-Y1058)</f>
        <v>700</v>
      </c>
      <c r="AS1058" s="1">
        <f>IF(IF(Z1058&gt;AB1058,VLOOKUP(A1058,General!B:AT,11,FALSE),VLOOKUP(A1058,General!B:AT,12,FALSE))=AI1058,1,0)</f>
        <v>0</v>
      </c>
      <c r="AT1058" s="1">
        <f>IF(VLOOKUP(A1058,General!B:AT,11,FALSE)=E1058,Z1058-AB1058,AB1058-Z1058)</f>
        <v>-4000</v>
      </c>
    </row>
    <row r="1059" spans="1:46" ht="15" customHeight="1" x14ac:dyDescent="0.2">
      <c r="A1059" s="1" t="s">
        <v>362</v>
      </c>
      <c r="B1059" s="1">
        <v>20</v>
      </c>
      <c r="C1059" s="1">
        <v>290280</v>
      </c>
      <c r="D1059" s="1">
        <v>54.744140625</v>
      </c>
      <c r="E1059" s="1" t="s">
        <v>91</v>
      </c>
      <c r="F1059" s="1" t="s">
        <v>315</v>
      </c>
      <c r="G1059" s="1" t="s">
        <v>316</v>
      </c>
      <c r="H1059" s="1" t="s">
        <v>318</v>
      </c>
      <c r="I1059" s="1" t="s">
        <v>315</v>
      </c>
      <c r="J1059" s="1" t="s">
        <v>91</v>
      </c>
      <c r="K1059" s="1">
        <v>6</v>
      </c>
      <c r="L1059" s="1">
        <v>4</v>
      </c>
      <c r="M1059" s="1">
        <v>1</v>
      </c>
      <c r="N1059" s="1">
        <v>0</v>
      </c>
      <c r="O1059" s="1">
        <v>0</v>
      </c>
      <c r="P1059" s="1">
        <v>0</v>
      </c>
      <c r="Q1059" s="1">
        <v>2</v>
      </c>
      <c r="R1059" s="1">
        <v>0</v>
      </c>
      <c r="S1059" s="1">
        <v>93.9</v>
      </c>
      <c r="T1059" s="1">
        <v>842</v>
      </c>
      <c r="U1059" s="1">
        <v>97</v>
      </c>
      <c r="V1059" s="1">
        <v>0</v>
      </c>
      <c r="W1059" s="1">
        <v>0</v>
      </c>
      <c r="X1059" s="1">
        <v>0</v>
      </c>
      <c r="Y1059" s="1">
        <v>19200</v>
      </c>
      <c r="Z1059" s="1">
        <v>12700</v>
      </c>
      <c r="AA1059" s="1">
        <v>13900</v>
      </c>
      <c r="AB1059" s="1">
        <v>28950</v>
      </c>
      <c r="AC1059" s="1">
        <v>4</v>
      </c>
      <c r="AD1059" s="1">
        <v>6</v>
      </c>
      <c r="AE1059" s="1">
        <v>3</v>
      </c>
      <c r="AF1059" s="1">
        <v>1</v>
      </c>
      <c r="AG1059" s="1">
        <v>2</v>
      </c>
      <c r="AH1059" s="1">
        <v>1</v>
      </c>
      <c r="AI1059" s="30" t="str">
        <f>VLOOKUP(A1059,General!B:AT,19,FALSE)</f>
        <v>Fnatic</v>
      </c>
      <c r="AJ1059" s="1">
        <f>IF(VLOOKUP(A1059,General!B:AT,11,FALSE)=E1059,1,0)</f>
        <v>0</v>
      </c>
      <c r="AK1059" s="1">
        <f t="shared" si="98"/>
        <v>1</v>
      </c>
      <c r="AL1059" s="1">
        <f t="shared" si="99"/>
        <v>0</v>
      </c>
      <c r="AM1059" s="1">
        <f t="shared" si="100"/>
        <v>5300</v>
      </c>
      <c r="AN1059" s="1">
        <f t="shared" si="101"/>
        <v>-16250</v>
      </c>
      <c r="AO1059" s="1">
        <f t="shared" si="96"/>
        <v>1</v>
      </c>
      <c r="AP1059" s="1">
        <f t="shared" si="97"/>
        <v>1</v>
      </c>
      <c r="AQ1059" s="1">
        <f>IF(IF(Y1059&gt;AA1059,VLOOKUP(A1059,General!B:AT,11,FALSE),VLOOKUP(A1059,General!B:AT,12,FALSE))=AI1059,1,0)</f>
        <v>0</v>
      </c>
      <c r="AR1059" s="1">
        <f>IF(VLOOKUP(A1059,General!B:AT,11,FALSE)=E1059,Y1059-AA1059,AA1059-Y1059)</f>
        <v>-5300</v>
      </c>
      <c r="AS1059" s="1">
        <f>IF(IF(Z1059&gt;AB1059,VLOOKUP(A1059,General!B:AT,11,FALSE),VLOOKUP(A1059,General!B:AT,12,FALSE))=AI1059,1,0)</f>
        <v>1</v>
      </c>
      <c r="AT1059" s="1">
        <f>IF(VLOOKUP(A1059,General!B:AT,11,FALSE)=E1059,Z1059-AB1059,AB1059-Z1059)</f>
        <v>16250</v>
      </c>
    </row>
    <row r="1060" spans="1:46" ht="15" customHeight="1" x14ac:dyDescent="0.2">
      <c r="A1060" s="1" t="s">
        <v>362</v>
      </c>
      <c r="B1060" s="1">
        <v>21</v>
      </c>
      <c r="C1060" s="1">
        <v>297300</v>
      </c>
      <c r="D1060" s="1">
        <v>81.556640625</v>
      </c>
      <c r="E1060" s="1" t="s">
        <v>91</v>
      </c>
      <c r="F1060" s="1" t="s">
        <v>315</v>
      </c>
      <c r="G1060" s="1" t="s">
        <v>321</v>
      </c>
      <c r="H1060" s="1" t="s">
        <v>320</v>
      </c>
      <c r="I1060" s="1" t="s">
        <v>315</v>
      </c>
      <c r="J1060" s="1" t="s">
        <v>91</v>
      </c>
      <c r="K1060" s="1">
        <v>7</v>
      </c>
      <c r="L1060" s="1">
        <v>3</v>
      </c>
      <c r="M1060" s="1">
        <v>2</v>
      </c>
      <c r="N1060" s="1">
        <v>0</v>
      </c>
      <c r="O1060" s="1">
        <v>0</v>
      </c>
      <c r="P1060" s="1">
        <v>0</v>
      </c>
      <c r="Q1060" s="1">
        <v>2</v>
      </c>
      <c r="R1060" s="1">
        <v>0</v>
      </c>
      <c r="S1060" s="1">
        <v>92.9</v>
      </c>
      <c r="T1060" s="1">
        <v>818</v>
      </c>
      <c r="U1060" s="1">
        <v>80</v>
      </c>
      <c r="V1060" s="1">
        <v>0</v>
      </c>
      <c r="W1060" s="1">
        <v>1</v>
      </c>
      <c r="X1060" s="1">
        <v>1</v>
      </c>
      <c r="Y1060" s="1">
        <v>25800</v>
      </c>
      <c r="Z1060" s="1">
        <v>10850</v>
      </c>
      <c r="AA1060" s="1">
        <v>11200</v>
      </c>
      <c r="AB1060" s="1">
        <v>30500</v>
      </c>
      <c r="AC1060" s="1">
        <v>6</v>
      </c>
      <c r="AD1060" s="1">
        <v>6</v>
      </c>
      <c r="AE1060" s="1">
        <v>4</v>
      </c>
      <c r="AF1060" s="1">
        <v>0</v>
      </c>
      <c r="AG1060" s="1">
        <v>1</v>
      </c>
      <c r="AH1060" s="1">
        <v>2</v>
      </c>
      <c r="AI1060" s="30" t="str">
        <f>VLOOKUP(A1060,General!B:AT,19,FALSE)</f>
        <v>Fnatic</v>
      </c>
      <c r="AJ1060" s="1">
        <f>IF(VLOOKUP(A1060,General!B:AT,11,FALSE)=E1060,1,0)</f>
        <v>0</v>
      </c>
      <c r="AK1060" s="1">
        <f t="shared" si="98"/>
        <v>1</v>
      </c>
      <c r="AL1060" s="1">
        <f t="shared" si="99"/>
        <v>0</v>
      </c>
      <c r="AM1060" s="1">
        <f t="shared" si="100"/>
        <v>14600</v>
      </c>
      <c r="AN1060" s="1">
        <f t="shared" si="101"/>
        <v>-19650</v>
      </c>
      <c r="AO1060" s="1">
        <f t="shared" si="96"/>
        <v>1</v>
      </c>
      <c r="AP1060" s="1">
        <f t="shared" si="97"/>
        <v>1</v>
      </c>
      <c r="AQ1060" s="1">
        <f>IF(IF(Y1060&gt;AA1060,VLOOKUP(A1060,General!B:AT,11,FALSE),VLOOKUP(A1060,General!B:AT,12,FALSE))=AI1060,1,0)</f>
        <v>0</v>
      </c>
      <c r="AR1060" s="1">
        <f>IF(VLOOKUP(A1060,General!B:AT,11,FALSE)=E1060,Y1060-AA1060,AA1060-Y1060)</f>
        <v>-14600</v>
      </c>
      <c r="AS1060" s="1">
        <f>IF(IF(Z1060&gt;AB1060,VLOOKUP(A1060,General!B:AT,11,FALSE),VLOOKUP(A1060,General!B:AT,12,FALSE))=AI1060,1,0)</f>
        <v>1</v>
      </c>
      <c r="AT1060" s="1">
        <f>IF(VLOOKUP(A1060,General!B:AT,11,FALSE)=E1060,Z1060-AB1060,AB1060-Z1060)</f>
        <v>19650</v>
      </c>
    </row>
    <row r="1061" spans="1:46" x14ac:dyDescent="0.2">
      <c r="A1061" s="1" t="s">
        <v>363</v>
      </c>
      <c r="B1061" s="1">
        <v>1</v>
      </c>
      <c r="C1061" s="1">
        <v>1800</v>
      </c>
      <c r="D1061" s="1">
        <v>77.480888366699205</v>
      </c>
      <c r="E1061" s="1" t="s">
        <v>67</v>
      </c>
      <c r="F1061" s="1" t="s">
        <v>319</v>
      </c>
      <c r="G1061" s="1" t="s">
        <v>324</v>
      </c>
      <c r="H1061" s="1" t="s">
        <v>317</v>
      </c>
      <c r="K1061" s="1">
        <v>7</v>
      </c>
      <c r="L1061" s="1">
        <v>3</v>
      </c>
      <c r="M1061" s="1">
        <v>2</v>
      </c>
      <c r="N1061" s="1">
        <v>0</v>
      </c>
      <c r="O1061" s="1">
        <v>0</v>
      </c>
      <c r="P1061" s="1">
        <v>0</v>
      </c>
      <c r="Q1061" s="1">
        <v>1</v>
      </c>
      <c r="R1061" s="1">
        <v>0</v>
      </c>
      <c r="S1061" s="1">
        <v>95.2</v>
      </c>
      <c r="T1061" s="1">
        <v>903</v>
      </c>
      <c r="U1061" s="1">
        <v>49</v>
      </c>
      <c r="V1061" s="1">
        <v>0</v>
      </c>
      <c r="W1061" s="1">
        <v>1</v>
      </c>
      <c r="X1061" s="1">
        <v>0</v>
      </c>
      <c r="Y1061" s="1">
        <v>4000</v>
      </c>
      <c r="Z1061" s="1">
        <v>4400</v>
      </c>
      <c r="AA1061" s="1">
        <v>4000</v>
      </c>
      <c r="AB1061" s="1">
        <v>4350</v>
      </c>
      <c r="AC1061" s="1">
        <v>2</v>
      </c>
      <c r="AD1061" s="1">
        <v>2</v>
      </c>
      <c r="AE1061" s="1">
        <v>0</v>
      </c>
      <c r="AF1061" s="1">
        <v>3</v>
      </c>
      <c r="AG1061" s="1">
        <v>0</v>
      </c>
      <c r="AH1061" s="1">
        <v>0</v>
      </c>
      <c r="AI1061" s="30" t="str">
        <f>VLOOKUP(A1061,General!B:AT,19,FALSE)</f>
        <v>Team Liquid</v>
      </c>
      <c r="AJ1061" s="1">
        <f>IF(VLOOKUP(A1061,General!B:AT,11,FALSE)=E1061,1,0)</f>
        <v>0</v>
      </c>
      <c r="AK1061" s="1">
        <f t="shared" si="98"/>
        <v>0</v>
      </c>
      <c r="AL1061" s="1">
        <f t="shared" si="99"/>
        <v>1</v>
      </c>
      <c r="AM1061" s="1">
        <f t="shared" si="100"/>
        <v>0</v>
      </c>
      <c r="AN1061" s="1">
        <f t="shared" si="101"/>
        <v>50</v>
      </c>
      <c r="AO1061" s="1">
        <f t="shared" si="96"/>
        <v>1</v>
      </c>
      <c r="AP1061" s="1">
        <f t="shared" si="97"/>
        <v>0</v>
      </c>
      <c r="AQ1061" s="1">
        <f>IF(IF(Y1061&gt;AA1061,VLOOKUP(A1061,General!B:AT,11,FALSE),VLOOKUP(A1061,General!B:AT,12,FALSE))=AI1061,1,0)</f>
        <v>1</v>
      </c>
      <c r="AR1061" s="1">
        <f>IF(VLOOKUP(A1061,General!B:AT,11,FALSE)=E1061,Y1061-AA1061,AA1061-Y1061)</f>
        <v>0</v>
      </c>
      <c r="AS1061" s="1">
        <f>IF(IF(Z1061&gt;AB1061,VLOOKUP(A1061,General!B:AT,11,FALSE),VLOOKUP(A1061,General!B:AT,12,FALSE))=AI1061,1,0)</f>
        <v>0</v>
      </c>
      <c r="AT1061" s="1">
        <f>IF(VLOOKUP(A1061,General!B:AT,11,FALSE)=E1061,Z1061-AB1061,AB1061-Z1061)</f>
        <v>-50</v>
      </c>
    </row>
    <row r="1062" spans="1:46" ht="15" customHeight="1" x14ac:dyDescent="0.2">
      <c r="A1062" s="1" t="s">
        <v>363</v>
      </c>
      <c r="B1062" s="1">
        <v>2</v>
      </c>
      <c r="C1062" s="1">
        <v>11716</v>
      </c>
      <c r="D1062" s="1">
        <v>122.941452026367</v>
      </c>
      <c r="E1062" s="1" t="s">
        <v>67</v>
      </c>
      <c r="F1062" s="1" t="s">
        <v>319</v>
      </c>
      <c r="G1062" s="1" t="s">
        <v>324</v>
      </c>
      <c r="H1062" s="1" t="s">
        <v>320</v>
      </c>
      <c r="I1062" s="1" t="s">
        <v>315</v>
      </c>
      <c r="J1062" s="1" t="s">
        <v>92</v>
      </c>
      <c r="K1062" s="1">
        <v>8</v>
      </c>
      <c r="L1062" s="1">
        <v>3</v>
      </c>
      <c r="M1062" s="1">
        <v>1</v>
      </c>
      <c r="N1062" s="1">
        <v>1</v>
      </c>
      <c r="O1062" s="1">
        <v>0</v>
      </c>
      <c r="P1062" s="1">
        <v>0</v>
      </c>
      <c r="Q1062" s="1">
        <v>1</v>
      </c>
      <c r="R1062" s="1">
        <v>0</v>
      </c>
      <c r="S1062" s="1">
        <v>139.1</v>
      </c>
      <c r="T1062" s="1">
        <v>1277</v>
      </c>
      <c r="U1062" s="1">
        <v>114</v>
      </c>
      <c r="V1062" s="1">
        <v>0</v>
      </c>
      <c r="W1062" s="1">
        <v>1</v>
      </c>
      <c r="X1062" s="1">
        <v>0</v>
      </c>
      <c r="Y1062" s="1">
        <v>7900</v>
      </c>
      <c r="Z1062" s="1">
        <v>6200</v>
      </c>
      <c r="AA1062" s="1">
        <v>18400</v>
      </c>
      <c r="AB1062" s="1">
        <v>19050</v>
      </c>
      <c r="AC1062" s="1">
        <v>2</v>
      </c>
      <c r="AD1062" s="1">
        <v>2</v>
      </c>
      <c r="AE1062" s="1">
        <v>2</v>
      </c>
      <c r="AF1062" s="1">
        <v>0</v>
      </c>
      <c r="AG1062" s="1">
        <v>4</v>
      </c>
      <c r="AH1062" s="1">
        <v>0</v>
      </c>
      <c r="AI1062" s="30" t="str">
        <f>VLOOKUP(A1062,General!B:AT,19,FALSE)</f>
        <v>Team Liquid</v>
      </c>
      <c r="AJ1062" s="1">
        <f>IF(VLOOKUP(A1062,General!B:AT,11,FALSE)=E1062,1,0)</f>
        <v>0</v>
      </c>
      <c r="AK1062" s="1">
        <f t="shared" si="98"/>
        <v>0</v>
      </c>
      <c r="AL1062" s="1">
        <f t="shared" si="99"/>
        <v>0</v>
      </c>
      <c r="AM1062" s="1">
        <f t="shared" si="100"/>
        <v>-10500</v>
      </c>
      <c r="AN1062" s="1">
        <f t="shared" si="101"/>
        <v>-12850</v>
      </c>
      <c r="AO1062" s="1">
        <f t="shared" si="96"/>
        <v>1</v>
      </c>
      <c r="AP1062" s="1">
        <f t="shared" si="97"/>
        <v>0</v>
      </c>
      <c r="AQ1062" s="1">
        <f>IF(IF(Y1062&gt;AA1062,VLOOKUP(A1062,General!B:AT,11,FALSE),VLOOKUP(A1062,General!B:AT,12,FALSE))=AI1062,1,0)</f>
        <v>1</v>
      </c>
      <c r="AR1062" s="1">
        <f>IF(VLOOKUP(A1062,General!B:AT,11,FALSE)=E1062,Y1062-AA1062,AA1062-Y1062)</f>
        <v>10500</v>
      </c>
      <c r="AS1062" s="1">
        <f>IF(IF(Z1062&gt;AB1062,VLOOKUP(A1062,General!B:AT,11,FALSE),VLOOKUP(A1062,General!B:AT,12,FALSE))=AI1062,1,0)</f>
        <v>1</v>
      </c>
      <c r="AT1062" s="1">
        <f>IF(VLOOKUP(A1062,General!B:AT,11,FALSE)=E1062,Z1062-AB1062,AB1062-Z1062)</f>
        <v>12850</v>
      </c>
    </row>
    <row r="1063" spans="1:46" ht="15" customHeight="1" x14ac:dyDescent="0.2">
      <c r="A1063" s="1" t="s">
        <v>363</v>
      </c>
      <c r="B1063" s="1">
        <v>3</v>
      </c>
      <c r="C1063" s="1">
        <v>27453</v>
      </c>
      <c r="D1063" s="1">
        <v>198.84986877441401</v>
      </c>
      <c r="E1063" s="1" t="s">
        <v>67</v>
      </c>
      <c r="F1063" s="1" t="s">
        <v>319</v>
      </c>
      <c r="G1063" s="1" t="s">
        <v>324</v>
      </c>
      <c r="H1063" s="1" t="s">
        <v>320</v>
      </c>
      <c r="I1063" s="1" t="s">
        <v>315</v>
      </c>
      <c r="J1063" s="1" t="s">
        <v>92</v>
      </c>
      <c r="K1063" s="1">
        <v>5</v>
      </c>
      <c r="L1063" s="1">
        <v>1</v>
      </c>
      <c r="M1063" s="1">
        <v>0</v>
      </c>
      <c r="N1063" s="1">
        <v>0</v>
      </c>
      <c r="O1063" s="1">
        <v>1</v>
      </c>
      <c r="P1063" s="1">
        <v>0</v>
      </c>
      <c r="Q1063" s="1">
        <v>0</v>
      </c>
      <c r="R1063" s="1">
        <v>0</v>
      </c>
      <c r="S1063" s="1">
        <v>84.5</v>
      </c>
      <c r="T1063" s="1">
        <v>774</v>
      </c>
      <c r="U1063" s="1">
        <v>71</v>
      </c>
      <c r="V1063" s="1">
        <v>0</v>
      </c>
      <c r="W1063" s="1">
        <v>1</v>
      </c>
      <c r="X1063" s="1">
        <v>0</v>
      </c>
      <c r="Y1063" s="1">
        <v>12100</v>
      </c>
      <c r="Z1063" s="1">
        <v>1200</v>
      </c>
      <c r="AA1063" s="1">
        <v>19650</v>
      </c>
      <c r="AB1063" s="1">
        <v>20450</v>
      </c>
      <c r="AC1063" s="1">
        <v>1</v>
      </c>
      <c r="AD1063" s="1">
        <v>3</v>
      </c>
      <c r="AE1063" s="1">
        <v>3</v>
      </c>
      <c r="AF1063" s="1">
        <v>0</v>
      </c>
      <c r="AG1063" s="1">
        <v>2</v>
      </c>
      <c r="AH1063" s="1">
        <v>0</v>
      </c>
      <c r="AI1063" s="30" t="str">
        <f>VLOOKUP(A1063,General!B:AT,19,FALSE)</f>
        <v>Team Liquid</v>
      </c>
      <c r="AJ1063" s="1">
        <f>IF(VLOOKUP(A1063,General!B:AT,11,FALSE)=E1063,1,0)</f>
        <v>0</v>
      </c>
      <c r="AK1063" s="1">
        <f t="shared" si="98"/>
        <v>0</v>
      </c>
      <c r="AL1063" s="1">
        <f t="shared" si="99"/>
        <v>0</v>
      </c>
      <c r="AM1063" s="1">
        <f t="shared" si="100"/>
        <v>-7550</v>
      </c>
      <c r="AN1063" s="1">
        <f t="shared" si="101"/>
        <v>-19250</v>
      </c>
      <c r="AO1063" s="1">
        <f t="shared" si="96"/>
        <v>1</v>
      </c>
      <c r="AP1063" s="1">
        <f t="shared" si="97"/>
        <v>0</v>
      </c>
      <c r="AQ1063" s="1">
        <f>IF(IF(Y1063&gt;AA1063,VLOOKUP(A1063,General!B:AT,11,FALSE),VLOOKUP(A1063,General!B:AT,12,FALSE))=AI1063,1,0)</f>
        <v>1</v>
      </c>
      <c r="AR1063" s="1">
        <f>IF(VLOOKUP(A1063,General!B:AT,11,FALSE)=E1063,Y1063-AA1063,AA1063-Y1063)</f>
        <v>7550</v>
      </c>
      <c r="AS1063" s="1">
        <f>IF(IF(Z1063&gt;AB1063,VLOOKUP(A1063,General!B:AT,11,FALSE),VLOOKUP(A1063,General!B:AT,12,FALSE))=AI1063,1,0)</f>
        <v>1</v>
      </c>
      <c r="AT1063" s="1">
        <f>IF(VLOOKUP(A1063,General!B:AT,11,FALSE)=E1063,Z1063-AB1063,AB1063-Z1063)</f>
        <v>19250</v>
      </c>
    </row>
    <row r="1064" spans="1:46" ht="15" customHeight="1" x14ac:dyDescent="0.2">
      <c r="A1064" s="1" t="s">
        <v>363</v>
      </c>
      <c r="B1064" s="1">
        <v>4</v>
      </c>
      <c r="C1064" s="1">
        <v>52903</v>
      </c>
      <c r="D1064" s="1">
        <v>89.653778076171903</v>
      </c>
      <c r="E1064" s="1" t="s">
        <v>67</v>
      </c>
      <c r="F1064" s="1" t="s">
        <v>319</v>
      </c>
      <c r="G1064" s="1" t="s">
        <v>324</v>
      </c>
      <c r="H1064" s="1" t="s">
        <v>322</v>
      </c>
      <c r="K1064" s="1">
        <v>8</v>
      </c>
      <c r="L1064" s="1">
        <v>2</v>
      </c>
      <c r="M1064" s="1">
        <v>1</v>
      </c>
      <c r="N1064" s="1">
        <v>0</v>
      </c>
      <c r="O1064" s="1">
        <v>1</v>
      </c>
      <c r="P1064" s="1">
        <v>0</v>
      </c>
      <c r="Q1064" s="1">
        <v>0</v>
      </c>
      <c r="R1064" s="1">
        <v>0</v>
      </c>
      <c r="S1064" s="1">
        <v>121.5</v>
      </c>
      <c r="T1064" s="1">
        <v>1101</v>
      </c>
      <c r="U1064" s="1">
        <v>114</v>
      </c>
      <c r="V1064" s="1">
        <v>0</v>
      </c>
      <c r="W1064" s="1">
        <v>1</v>
      </c>
      <c r="X1064" s="1">
        <v>0</v>
      </c>
      <c r="Y1064" s="1">
        <v>23500</v>
      </c>
      <c r="Z1064" s="1">
        <v>24250</v>
      </c>
      <c r="AA1064" s="1">
        <v>27150</v>
      </c>
      <c r="AB1064" s="1">
        <v>27650</v>
      </c>
      <c r="AC1064" s="1">
        <v>8</v>
      </c>
      <c r="AD1064" s="1">
        <v>6</v>
      </c>
      <c r="AE1064" s="1">
        <v>5</v>
      </c>
      <c r="AF1064" s="1">
        <v>0</v>
      </c>
      <c r="AG1064" s="1">
        <v>2</v>
      </c>
      <c r="AH1064" s="1">
        <v>0</v>
      </c>
      <c r="AI1064" s="30" t="str">
        <f>VLOOKUP(A1064,General!B:AT,19,FALSE)</f>
        <v>Team Liquid</v>
      </c>
      <c r="AJ1064" s="1">
        <f>IF(VLOOKUP(A1064,General!B:AT,11,FALSE)=E1064,1,0)</f>
        <v>0</v>
      </c>
      <c r="AK1064" s="1">
        <f t="shared" si="98"/>
        <v>0</v>
      </c>
      <c r="AL1064" s="1">
        <f t="shared" si="99"/>
        <v>0</v>
      </c>
      <c r="AM1064" s="1">
        <f t="shared" si="100"/>
        <v>-3650</v>
      </c>
      <c r="AN1064" s="1">
        <f t="shared" si="101"/>
        <v>-3400</v>
      </c>
      <c r="AO1064" s="1">
        <f t="shared" si="96"/>
        <v>1</v>
      </c>
      <c r="AP1064" s="1">
        <f t="shared" si="97"/>
        <v>0</v>
      </c>
      <c r="AQ1064" s="1">
        <f>IF(IF(Y1064&gt;AA1064,VLOOKUP(A1064,General!B:AT,11,FALSE),VLOOKUP(A1064,General!B:AT,12,FALSE))=AI1064,1,0)</f>
        <v>1</v>
      </c>
      <c r="AR1064" s="1">
        <f>IF(VLOOKUP(A1064,General!B:AT,11,FALSE)=E1064,Y1064-AA1064,AA1064-Y1064)</f>
        <v>3650</v>
      </c>
      <c r="AS1064" s="1">
        <f>IF(IF(Z1064&gt;AB1064,VLOOKUP(A1064,General!B:AT,11,FALSE),VLOOKUP(A1064,General!B:AT,12,FALSE))=AI1064,1,0)</f>
        <v>1</v>
      </c>
      <c r="AT1064" s="1">
        <f>IF(VLOOKUP(A1064,General!B:AT,11,FALSE)=E1064,Z1064-AB1064,AB1064-Z1064)</f>
        <v>3400</v>
      </c>
    </row>
    <row r="1065" spans="1:46" ht="15" customHeight="1" x14ac:dyDescent="0.2">
      <c r="A1065" s="1" t="s">
        <v>363</v>
      </c>
      <c r="B1065" s="1">
        <v>5</v>
      </c>
      <c r="C1065" s="1">
        <v>64385</v>
      </c>
      <c r="D1065" s="1">
        <v>91.914642333984403</v>
      </c>
      <c r="E1065" s="1" t="s">
        <v>67</v>
      </c>
      <c r="F1065" s="1" t="s">
        <v>319</v>
      </c>
      <c r="G1065" s="1" t="s">
        <v>324</v>
      </c>
      <c r="H1065" s="1" t="s">
        <v>320</v>
      </c>
      <c r="I1065" s="1" t="s">
        <v>315</v>
      </c>
      <c r="J1065" s="1" t="s">
        <v>92</v>
      </c>
      <c r="K1065" s="1">
        <v>7</v>
      </c>
      <c r="L1065" s="1">
        <v>3</v>
      </c>
      <c r="M1065" s="1">
        <v>2</v>
      </c>
      <c r="N1065" s="1">
        <v>0</v>
      </c>
      <c r="O1065" s="1">
        <v>0</v>
      </c>
      <c r="P1065" s="1">
        <v>0</v>
      </c>
      <c r="Q1065" s="1">
        <v>3</v>
      </c>
      <c r="R1065" s="1">
        <v>0</v>
      </c>
      <c r="S1065" s="1">
        <v>116.5</v>
      </c>
      <c r="T1065" s="1">
        <v>1127</v>
      </c>
      <c r="U1065" s="1">
        <v>38</v>
      </c>
      <c r="V1065" s="1">
        <v>0</v>
      </c>
      <c r="W1065" s="1">
        <v>1</v>
      </c>
      <c r="X1065" s="1">
        <v>0</v>
      </c>
      <c r="Y1065" s="1">
        <v>15650</v>
      </c>
      <c r="Z1065" s="1">
        <v>3000</v>
      </c>
      <c r="AA1065" s="1">
        <v>32850</v>
      </c>
      <c r="AB1065" s="1">
        <v>27350</v>
      </c>
      <c r="AC1065" s="1">
        <v>9</v>
      </c>
      <c r="AD1065" s="1">
        <v>5</v>
      </c>
      <c r="AE1065" s="1">
        <v>4</v>
      </c>
      <c r="AF1065" s="1">
        <v>0</v>
      </c>
      <c r="AG1065" s="1">
        <v>4</v>
      </c>
      <c r="AH1065" s="1">
        <v>0</v>
      </c>
      <c r="AI1065" s="30" t="str">
        <f>VLOOKUP(A1065,General!B:AT,19,FALSE)</f>
        <v>Team Liquid</v>
      </c>
      <c r="AJ1065" s="1">
        <f>IF(VLOOKUP(A1065,General!B:AT,11,FALSE)=E1065,1,0)</f>
        <v>0</v>
      </c>
      <c r="AK1065" s="1">
        <f t="shared" si="98"/>
        <v>0</v>
      </c>
      <c r="AL1065" s="1">
        <f t="shared" si="99"/>
        <v>0</v>
      </c>
      <c r="AM1065" s="1">
        <f t="shared" si="100"/>
        <v>-17200</v>
      </c>
      <c r="AN1065" s="1">
        <f t="shared" si="101"/>
        <v>-24350</v>
      </c>
      <c r="AO1065" s="1">
        <f t="shared" si="96"/>
        <v>1</v>
      </c>
      <c r="AP1065" s="1">
        <f t="shared" si="97"/>
        <v>0</v>
      </c>
      <c r="AQ1065" s="1">
        <f>IF(IF(Y1065&gt;AA1065,VLOOKUP(A1065,General!B:AT,11,FALSE),VLOOKUP(A1065,General!B:AT,12,FALSE))=AI1065,1,0)</f>
        <v>1</v>
      </c>
      <c r="AR1065" s="1">
        <f>IF(VLOOKUP(A1065,General!B:AT,11,FALSE)=E1065,Y1065-AA1065,AA1065-Y1065)</f>
        <v>17200</v>
      </c>
      <c r="AS1065" s="1">
        <f>IF(IF(Z1065&gt;AB1065,VLOOKUP(A1065,General!B:AT,11,FALSE),VLOOKUP(A1065,General!B:AT,12,FALSE))=AI1065,1,0)</f>
        <v>1</v>
      </c>
      <c r="AT1065" s="1">
        <f>IF(VLOOKUP(A1065,General!B:AT,11,FALSE)=E1065,Z1065-AB1065,AB1065-Z1065)</f>
        <v>24350</v>
      </c>
    </row>
    <row r="1066" spans="1:46" ht="15" customHeight="1" x14ac:dyDescent="0.2">
      <c r="A1066" s="1" t="s">
        <v>363</v>
      </c>
      <c r="B1066" s="1">
        <v>6</v>
      </c>
      <c r="C1066" s="1">
        <v>76155</v>
      </c>
      <c r="D1066" s="1">
        <v>77.308776855468807</v>
      </c>
      <c r="E1066" s="1" t="s">
        <v>92</v>
      </c>
      <c r="F1066" s="1" t="s">
        <v>315</v>
      </c>
      <c r="G1066" s="1" t="s">
        <v>316</v>
      </c>
      <c r="H1066" s="1" t="s">
        <v>322</v>
      </c>
      <c r="K1066" s="1">
        <v>5</v>
      </c>
      <c r="L1066" s="1">
        <v>3</v>
      </c>
      <c r="M1066" s="1">
        <v>1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68.599999999999994</v>
      </c>
      <c r="T1066" s="1">
        <v>602</v>
      </c>
      <c r="U1066" s="1">
        <v>84</v>
      </c>
      <c r="V1066" s="1">
        <v>0</v>
      </c>
      <c r="W1066" s="1">
        <v>0</v>
      </c>
      <c r="X1066" s="1">
        <v>0</v>
      </c>
      <c r="Y1066" s="1">
        <v>29850</v>
      </c>
      <c r="Z1066" s="1">
        <v>29750</v>
      </c>
      <c r="AA1066" s="1">
        <v>34800</v>
      </c>
      <c r="AB1066" s="1">
        <v>27550</v>
      </c>
      <c r="AC1066" s="1">
        <v>5</v>
      </c>
      <c r="AD1066" s="1">
        <v>7</v>
      </c>
      <c r="AE1066" s="1">
        <v>3</v>
      </c>
      <c r="AF1066" s="1">
        <v>0</v>
      </c>
      <c r="AG1066" s="1">
        <v>2</v>
      </c>
      <c r="AH1066" s="1">
        <v>1</v>
      </c>
      <c r="AI1066" s="30" t="str">
        <f>VLOOKUP(A1066,General!B:AT,19,FALSE)</f>
        <v>Team Liquid</v>
      </c>
      <c r="AJ1066" s="1">
        <f>IF(VLOOKUP(A1066,General!B:AT,11,FALSE)=E1066,1,0)</f>
        <v>1</v>
      </c>
      <c r="AK1066" s="1">
        <f t="shared" si="98"/>
        <v>0</v>
      </c>
      <c r="AL1066" s="1">
        <f t="shared" si="99"/>
        <v>1</v>
      </c>
      <c r="AM1066" s="1">
        <f t="shared" si="100"/>
        <v>-4950</v>
      </c>
      <c r="AN1066" s="1">
        <f t="shared" si="101"/>
        <v>2200</v>
      </c>
      <c r="AO1066" s="1">
        <f t="shared" si="96"/>
        <v>0</v>
      </c>
      <c r="AP1066" s="1">
        <f t="shared" si="97"/>
        <v>1</v>
      </c>
      <c r="AQ1066" s="1">
        <f>IF(IF(Y1066&gt;AA1066,VLOOKUP(A1066,General!B:AT,11,FALSE),VLOOKUP(A1066,General!B:AT,12,FALSE))=AI1066,1,0)</f>
        <v>1</v>
      </c>
      <c r="AR1066" s="1">
        <f>IF(VLOOKUP(A1066,General!B:AT,11,FALSE)=E1066,Y1066-AA1066,AA1066-Y1066)</f>
        <v>-4950</v>
      </c>
      <c r="AS1066" s="1">
        <f>IF(IF(Z1066&gt;AB1066,VLOOKUP(A1066,General!B:AT,11,FALSE),VLOOKUP(A1066,General!B:AT,12,FALSE))=AI1066,1,0)</f>
        <v>0</v>
      </c>
      <c r="AT1066" s="1">
        <f>IF(VLOOKUP(A1066,General!B:AT,11,FALSE)=E1066,Z1066-AB1066,AB1066-Z1066)</f>
        <v>2200</v>
      </c>
    </row>
    <row r="1067" spans="1:46" ht="15" customHeight="1" x14ac:dyDescent="0.2">
      <c r="A1067" s="1" t="s">
        <v>363</v>
      </c>
      <c r="B1067" s="1">
        <v>7</v>
      </c>
      <c r="C1067" s="1">
        <v>86055</v>
      </c>
      <c r="D1067" s="1">
        <v>110.69818115234401</v>
      </c>
      <c r="E1067" s="1" t="s">
        <v>92</v>
      </c>
      <c r="F1067" s="1" t="s">
        <v>315</v>
      </c>
      <c r="G1067" s="1" t="s">
        <v>316</v>
      </c>
      <c r="H1067" s="1" t="s">
        <v>322</v>
      </c>
      <c r="K1067" s="1">
        <v>6</v>
      </c>
      <c r="L1067" s="1">
        <v>4</v>
      </c>
      <c r="M1067" s="1">
        <v>1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112.3</v>
      </c>
      <c r="T1067" s="1">
        <v>1019</v>
      </c>
      <c r="U1067" s="1">
        <v>104</v>
      </c>
      <c r="V1067" s="1">
        <v>0</v>
      </c>
      <c r="W1067" s="1">
        <v>0</v>
      </c>
      <c r="X1067" s="1">
        <v>0</v>
      </c>
      <c r="Y1067" s="1">
        <v>18650</v>
      </c>
      <c r="Z1067" s="1">
        <v>30300</v>
      </c>
      <c r="AA1067" s="1">
        <v>29000</v>
      </c>
      <c r="AB1067" s="1">
        <v>26350</v>
      </c>
      <c r="AC1067" s="1">
        <v>12</v>
      </c>
      <c r="AD1067" s="1">
        <v>9</v>
      </c>
      <c r="AE1067" s="1">
        <v>4</v>
      </c>
      <c r="AF1067" s="1">
        <v>0</v>
      </c>
      <c r="AG1067" s="1">
        <v>4</v>
      </c>
      <c r="AH1067" s="1">
        <v>2</v>
      </c>
      <c r="AI1067" s="30" t="str">
        <f>VLOOKUP(A1067,General!B:AT,19,FALSE)</f>
        <v>Team Liquid</v>
      </c>
      <c r="AJ1067" s="1">
        <f>IF(VLOOKUP(A1067,General!B:AT,11,FALSE)=E1067,1,0)</f>
        <v>1</v>
      </c>
      <c r="AK1067" s="1">
        <f t="shared" si="98"/>
        <v>0</v>
      </c>
      <c r="AL1067" s="1">
        <f t="shared" si="99"/>
        <v>1</v>
      </c>
      <c r="AM1067" s="1">
        <f t="shared" si="100"/>
        <v>-10350</v>
      </c>
      <c r="AN1067" s="1">
        <f t="shared" si="101"/>
        <v>3950</v>
      </c>
      <c r="AO1067" s="1">
        <f t="shared" si="96"/>
        <v>0</v>
      </c>
      <c r="AP1067" s="1">
        <f t="shared" si="97"/>
        <v>1</v>
      </c>
      <c r="AQ1067" s="1">
        <f>IF(IF(Y1067&gt;AA1067,VLOOKUP(A1067,General!B:AT,11,FALSE),VLOOKUP(A1067,General!B:AT,12,FALSE))=AI1067,1,0)</f>
        <v>1</v>
      </c>
      <c r="AR1067" s="1">
        <f>IF(VLOOKUP(A1067,General!B:AT,11,FALSE)=E1067,Y1067-AA1067,AA1067-Y1067)</f>
        <v>-10350</v>
      </c>
      <c r="AS1067" s="1">
        <f>IF(IF(Z1067&gt;AB1067,VLOOKUP(A1067,General!B:AT,11,FALSE),VLOOKUP(A1067,General!B:AT,12,FALSE))=AI1067,1,0)</f>
        <v>0</v>
      </c>
      <c r="AT1067" s="1">
        <f>IF(VLOOKUP(A1067,General!B:AT,11,FALSE)=E1067,Z1067-AB1067,AB1067-Z1067)</f>
        <v>3950</v>
      </c>
    </row>
    <row r="1068" spans="1:46" ht="15" customHeight="1" x14ac:dyDescent="0.2">
      <c r="A1068" s="1" t="s">
        <v>363</v>
      </c>
      <c r="B1068" s="1">
        <v>8</v>
      </c>
      <c r="C1068" s="1">
        <v>100226</v>
      </c>
      <c r="D1068" s="1">
        <v>152.54437255859401</v>
      </c>
      <c r="E1068" s="1" t="s">
        <v>67</v>
      </c>
      <c r="F1068" s="1" t="s">
        <v>319</v>
      </c>
      <c r="G1068" s="1" t="s">
        <v>324</v>
      </c>
      <c r="H1068" s="1" t="s">
        <v>320</v>
      </c>
      <c r="I1068" s="1" t="s">
        <v>319</v>
      </c>
      <c r="J1068" s="1" t="s">
        <v>67</v>
      </c>
      <c r="K1068" s="1">
        <v>9</v>
      </c>
      <c r="L1068" s="1">
        <v>1</v>
      </c>
      <c r="M1068" s="1">
        <v>2</v>
      </c>
      <c r="N1068" s="1">
        <v>0</v>
      </c>
      <c r="O1068" s="1">
        <v>1</v>
      </c>
      <c r="P1068" s="1">
        <v>0</v>
      </c>
      <c r="Q1068" s="1">
        <v>3</v>
      </c>
      <c r="R1068" s="1">
        <v>0</v>
      </c>
      <c r="S1068" s="1">
        <v>123.5</v>
      </c>
      <c r="T1068" s="1">
        <v>1111</v>
      </c>
      <c r="U1068" s="1">
        <v>124</v>
      </c>
      <c r="V1068" s="1">
        <v>0</v>
      </c>
      <c r="W1068" s="1">
        <v>1</v>
      </c>
      <c r="X1068" s="1">
        <v>0</v>
      </c>
      <c r="Y1068" s="1">
        <v>32750</v>
      </c>
      <c r="Z1068" s="1">
        <v>31350</v>
      </c>
      <c r="AA1068" s="1">
        <v>13250</v>
      </c>
      <c r="AB1068" s="1">
        <v>3300</v>
      </c>
      <c r="AC1068" s="1">
        <v>5</v>
      </c>
      <c r="AD1068" s="1">
        <v>3</v>
      </c>
      <c r="AE1068" s="1">
        <v>2</v>
      </c>
      <c r="AF1068" s="1">
        <v>0</v>
      </c>
      <c r="AG1068" s="1">
        <v>0</v>
      </c>
      <c r="AH1068" s="1">
        <v>3</v>
      </c>
      <c r="AI1068" s="30" t="str">
        <f>VLOOKUP(A1068,General!B:AT,19,FALSE)</f>
        <v>Team Liquid</v>
      </c>
      <c r="AJ1068" s="1">
        <f>IF(VLOOKUP(A1068,General!B:AT,11,FALSE)=E1068,1,0)</f>
        <v>0</v>
      </c>
      <c r="AK1068" s="1">
        <f t="shared" si="98"/>
        <v>1</v>
      </c>
      <c r="AL1068" s="1">
        <f t="shared" si="99"/>
        <v>1</v>
      </c>
      <c r="AM1068" s="1">
        <f t="shared" si="100"/>
        <v>19500</v>
      </c>
      <c r="AN1068" s="1">
        <f t="shared" si="101"/>
        <v>28050</v>
      </c>
      <c r="AO1068" s="1">
        <f t="shared" si="96"/>
        <v>1</v>
      </c>
      <c r="AP1068" s="1">
        <f t="shared" si="97"/>
        <v>0</v>
      </c>
      <c r="AQ1068" s="1">
        <f>IF(IF(Y1068&gt;AA1068,VLOOKUP(A1068,General!B:AT,11,FALSE),VLOOKUP(A1068,General!B:AT,12,FALSE))=AI1068,1,0)</f>
        <v>0</v>
      </c>
      <c r="AR1068" s="1">
        <f>IF(VLOOKUP(A1068,General!B:AT,11,FALSE)=E1068,Y1068-AA1068,AA1068-Y1068)</f>
        <v>-19500</v>
      </c>
      <c r="AS1068" s="1">
        <f>IF(IF(Z1068&gt;AB1068,VLOOKUP(A1068,General!B:AT,11,FALSE),VLOOKUP(A1068,General!B:AT,12,FALSE))=AI1068,1,0)</f>
        <v>0</v>
      </c>
      <c r="AT1068" s="1">
        <f>IF(VLOOKUP(A1068,General!B:AT,11,FALSE)=E1068,Z1068-AB1068,AB1068-Z1068)</f>
        <v>-28050</v>
      </c>
    </row>
    <row r="1069" spans="1:46" ht="15" customHeight="1" x14ac:dyDescent="0.2">
      <c r="A1069" s="1" t="s">
        <v>363</v>
      </c>
      <c r="B1069" s="1">
        <v>9</v>
      </c>
      <c r="C1069" s="1">
        <v>119748</v>
      </c>
      <c r="D1069" s="1">
        <v>150.86242675781301</v>
      </c>
      <c r="E1069" s="1" t="s">
        <v>67</v>
      </c>
      <c r="F1069" s="1" t="s">
        <v>319</v>
      </c>
      <c r="G1069" s="1" t="s">
        <v>324</v>
      </c>
      <c r="H1069" s="1" t="s">
        <v>322</v>
      </c>
      <c r="K1069" s="1">
        <v>9</v>
      </c>
      <c r="L1069" s="1">
        <v>5</v>
      </c>
      <c r="M1069" s="1">
        <v>0</v>
      </c>
      <c r="N1069" s="1">
        <v>0</v>
      </c>
      <c r="O1069" s="1">
        <v>1</v>
      </c>
      <c r="P1069" s="1">
        <v>0</v>
      </c>
      <c r="Q1069" s="1">
        <v>3</v>
      </c>
      <c r="R1069" s="1">
        <v>0</v>
      </c>
      <c r="S1069" s="1">
        <v>120.3</v>
      </c>
      <c r="T1069" s="1">
        <v>1074</v>
      </c>
      <c r="U1069" s="1">
        <v>129</v>
      </c>
      <c r="V1069" s="1">
        <v>0</v>
      </c>
      <c r="W1069" s="1">
        <v>1</v>
      </c>
      <c r="X1069" s="1">
        <v>0</v>
      </c>
      <c r="Y1069" s="1">
        <v>29250</v>
      </c>
      <c r="Z1069" s="1">
        <v>28750</v>
      </c>
      <c r="AA1069" s="1">
        <v>27200</v>
      </c>
      <c r="AB1069" s="1">
        <v>27750</v>
      </c>
      <c r="AC1069" s="1">
        <v>14</v>
      </c>
      <c r="AD1069" s="1">
        <v>9</v>
      </c>
      <c r="AE1069" s="1">
        <v>4</v>
      </c>
      <c r="AF1069" s="1">
        <v>0</v>
      </c>
      <c r="AG1069" s="1">
        <v>1</v>
      </c>
      <c r="AH1069" s="1">
        <v>4</v>
      </c>
      <c r="AI1069" s="30" t="str">
        <f>VLOOKUP(A1069,General!B:AT,19,FALSE)</f>
        <v>Team Liquid</v>
      </c>
      <c r="AJ1069" s="1">
        <f>IF(VLOOKUP(A1069,General!B:AT,11,FALSE)=E1069,1,0)</f>
        <v>0</v>
      </c>
      <c r="AK1069" s="1">
        <f t="shared" si="98"/>
        <v>1</v>
      </c>
      <c r="AL1069" s="1">
        <f t="shared" si="99"/>
        <v>1</v>
      </c>
      <c r="AM1069" s="1">
        <f t="shared" si="100"/>
        <v>2050</v>
      </c>
      <c r="AN1069" s="1">
        <f t="shared" si="101"/>
        <v>1000</v>
      </c>
      <c r="AO1069" s="1">
        <f t="shared" si="96"/>
        <v>1</v>
      </c>
      <c r="AP1069" s="1">
        <f t="shared" si="97"/>
        <v>0</v>
      </c>
      <c r="AQ1069" s="1">
        <f>IF(IF(Y1069&gt;AA1069,VLOOKUP(A1069,General!B:AT,11,FALSE),VLOOKUP(A1069,General!B:AT,12,FALSE))=AI1069,1,0)</f>
        <v>0</v>
      </c>
      <c r="AR1069" s="1">
        <f>IF(VLOOKUP(A1069,General!B:AT,11,FALSE)=E1069,Y1069-AA1069,AA1069-Y1069)</f>
        <v>-2050</v>
      </c>
      <c r="AS1069" s="1">
        <f>IF(IF(Z1069&gt;AB1069,VLOOKUP(A1069,General!B:AT,11,FALSE),VLOOKUP(A1069,General!B:AT,12,FALSE))=AI1069,1,0)</f>
        <v>0</v>
      </c>
      <c r="AT1069" s="1">
        <f>IF(VLOOKUP(A1069,General!B:AT,11,FALSE)=E1069,Z1069-AB1069,AB1069-Z1069)</f>
        <v>-1000</v>
      </c>
    </row>
    <row r="1070" spans="1:46" ht="15" customHeight="1" x14ac:dyDescent="0.2">
      <c r="A1070" s="1" t="s">
        <v>363</v>
      </c>
      <c r="B1070" s="1">
        <v>10</v>
      </c>
      <c r="C1070" s="1">
        <v>139054</v>
      </c>
      <c r="D1070" s="1">
        <v>53.737548828125</v>
      </c>
      <c r="E1070" s="1" t="s">
        <v>67</v>
      </c>
      <c r="F1070" s="1" t="s">
        <v>319</v>
      </c>
      <c r="G1070" s="1" t="s">
        <v>324</v>
      </c>
      <c r="H1070" s="1" t="s">
        <v>320</v>
      </c>
      <c r="I1070" s="1" t="s">
        <v>315</v>
      </c>
      <c r="J1070" s="1" t="s">
        <v>92</v>
      </c>
      <c r="K1070" s="1">
        <v>5</v>
      </c>
      <c r="L1070" s="1">
        <v>0</v>
      </c>
      <c r="M1070" s="1">
        <v>0</v>
      </c>
      <c r="N1070" s="1">
        <v>0</v>
      </c>
      <c r="O1070" s="1">
        <v>0</v>
      </c>
      <c r="P1070" s="1">
        <v>1</v>
      </c>
      <c r="Q1070" s="1">
        <v>0</v>
      </c>
      <c r="R1070" s="1">
        <v>0</v>
      </c>
      <c r="S1070" s="1">
        <v>76.099999999999994</v>
      </c>
      <c r="T1070" s="1">
        <v>756</v>
      </c>
      <c r="U1070" s="1">
        <v>5</v>
      </c>
      <c r="V1070" s="1">
        <v>0</v>
      </c>
      <c r="W1070" s="1">
        <v>0</v>
      </c>
      <c r="X1070" s="1">
        <v>0</v>
      </c>
      <c r="Y1070" s="1">
        <v>11800</v>
      </c>
      <c r="Z1070" s="1">
        <v>1800</v>
      </c>
      <c r="AA1070" s="1">
        <v>22100</v>
      </c>
      <c r="AB1070" s="1">
        <v>25750</v>
      </c>
      <c r="AC1070" s="1">
        <v>2</v>
      </c>
      <c r="AD1070" s="1">
        <v>2</v>
      </c>
      <c r="AE1070" s="1">
        <v>1</v>
      </c>
      <c r="AF1070" s="1">
        <v>0</v>
      </c>
      <c r="AG1070" s="1">
        <v>1</v>
      </c>
      <c r="AH1070" s="1">
        <v>0</v>
      </c>
      <c r="AI1070" s="30" t="str">
        <f>VLOOKUP(A1070,General!B:AT,19,FALSE)</f>
        <v>Team Liquid</v>
      </c>
      <c r="AJ1070" s="1">
        <f>IF(VLOOKUP(A1070,General!B:AT,11,FALSE)=E1070,1,0)</f>
        <v>0</v>
      </c>
      <c r="AK1070" s="1">
        <f t="shared" si="98"/>
        <v>0</v>
      </c>
      <c r="AL1070" s="1">
        <f t="shared" si="99"/>
        <v>0</v>
      </c>
      <c r="AM1070" s="1">
        <f t="shared" si="100"/>
        <v>-10300</v>
      </c>
      <c r="AN1070" s="1">
        <f t="shared" si="101"/>
        <v>-23950</v>
      </c>
      <c r="AO1070" s="1">
        <f t="shared" si="96"/>
        <v>1</v>
      </c>
      <c r="AP1070" s="1">
        <f t="shared" si="97"/>
        <v>0</v>
      </c>
      <c r="AQ1070" s="1">
        <f>IF(IF(Y1070&gt;AA1070,VLOOKUP(A1070,General!B:AT,11,FALSE),VLOOKUP(A1070,General!B:AT,12,FALSE))=AI1070,1,0)</f>
        <v>1</v>
      </c>
      <c r="AR1070" s="1">
        <f>IF(VLOOKUP(A1070,General!B:AT,11,FALSE)=E1070,Y1070-AA1070,AA1070-Y1070)</f>
        <v>10300</v>
      </c>
      <c r="AS1070" s="1">
        <f>IF(IF(Z1070&gt;AB1070,VLOOKUP(A1070,General!B:AT,11,FALSE),VLOOKUP(A1070,General!B:AT,12,FALSE))=AI1070,1,0)</f>
        <v>1</v>
      </c>
      <c r="AT1070" s="1">
        <f>IF(VLOOKUP(A1070,General!B:AT,11,FALSE)=E1070,Z1070-AB1070,AB1070-Z1070)</f>
        <v>23950</v>
      </c>
    </row>
    <row r="1071" spans="1:46" ht="15" customHeight="1" x14ac:dyDescent="0.2">
      <c r="A1071" s="1" t="s">
        <v>363</v>
      </c>
      <c r="B1071" s="1">
        <v>11</v>
      </c>
      <c r="C1071" s="1">
        <v>145944</v>
      </c>
      <c r="D1071" s="1">
        <v>136.63977050781301</v>
      </c>
      <c r="E1071" s="1" t="s">
        <v>92</v>
      </c>
      <c r="F1071" s="1" t="s">
        <v>315</v>
      </c>
      <c r="G1071" s="1" t="s">
        <v>321</v>
      </c>
      <c r="H1071" s="1" t="s">
        <v>322</v>
      </c>
      <c r="K1071" s="1">
        <v>7</v>
      </c>
      <c r="L1071" s="1">
        <v>1</v>
      </c>
      <c r="M1071" s="1">
        <v>1</v>
      </c>
      <c r="N1071" s="1">
        <v>0</v>
      </c>
      <c r="O1071" s="1">
        <v>1</v>
      </c>
      <c r="P1071" s="1">
        <v>0</v>
      </c>
      <c r="Q1071" s="1">
        <v>1</v>
      </c>
      <c r="R1071" s="1">
        <v>0</v>
      </c>
      <c r="S1071" s="1">
        <v>127.1</v>
      </c>
      <c r="T1071" s="1">
        <v>1127</v>
      </c>
      <c r="U1071" s="1">
        <v>144</v>
      </c>
      <c r="V1071" s="1">
        <v>0</v>
      </c>
      <c r="W1071" s="1">
        <v>1</v>
      </c>
      <c r="X1071" s="1">
        <v>1</v>
      </c>
      <c r="Y1071" s="1">
        <v>22200</v>
      </c>
      <c r="Z1071" s="1">
        <v>22900</v>
      </c>
      <c r="AA1071" s="1">
        <v>20750</v>
      </c>
      <c r="AB1071" s="1">
        <v>27250</v>
      </c>
      <c r="AC1071" s="1">
        <v>10</v>
      </c>
      <c r="AD1071" s="1">
        <v>8</v>
      </c>
      <c r="AE1071" s="1">
        <v>4</v>
      </c>
      <c r="AF1071" s="1">
        <v>0</v>
      </c>
      <c r="AG1071" s="1">
        <v>3</v>
      </c>
      <c r="AH1071" s="1">
        <v>0</v>
      </c>
      <c r="AI1071" s="30" t="str">
        <f>VLOOKUP(A1071,General!B:AT,19,FALSE)</f>
        <v>Team Liquid</v>
      </c>
      <c r="AJ1071" s="1">
        <f>IF(VLOOKUP(A1071,General!B:AT,11,FALSE)=E1071,1,0)</f>
        <v>1</v>
      </c>
      <c r="AK1071" s="1">
        <f t="shared" si="98"/>
        <v>1</v>
      </c>
      <c r="AL1071" s="1">
        <f t="shared" si="99"/>
        <v>0</v>
      </c>
      <c r="AM1071" s="1">
        <f t="shared" si="100"/>
        <v>1450</v>
      </c>
      <c r="AN1071" s="1">
        <f t="shared" si="101"/>
        <v>-4350</v>
      </c>
      <c r="AO1071" s="1">
        <f t="shared" si="96"/>
        <v>0</v>
      </c>
      <c r="AP1071" s="1">
        <f t="shared" si="97"/>
        <v>1</v>
      </c>
      <c r="AQ1071" s="1">
        <f>IF(IF(Y1071&gt;AA1071,VLOOKUP(A1071,General!B:AT,11,FALSE),VLOOKUP(A1071,General!B:AT,12,FALSE))=AI1071,1,0)</f>
        <v>0</v>
      </c>
      <c r="AR1071" s="1">
        <f>IF(VLOOKUP(A1071,General!B:AT,11,FALSE)=E1071,Y1071-AA1071,AA1071-Y1071)</f>
        <v>1450</v>
      </c>
      <c r="AS1071" s="1">
        <f>IF(IF(Z1071&gt;AB1071,VLOOKUP(A1071,General!B:AT,11,FALSE),VLOOKUP(A1071,General!B:AT,12,FALSE))=AI1071,1,0)</f>
        <v>1</v>
      </c>
      <c r="AT1071" s="1">
        <f>IF(VLOOKUP(A1071,General!B:AT,11,FALSE)=E1071,Z1071-AB1071,AB1071-Z1071)</f>
        <v>-4350</v>
      </c>
    </row>
    <row r="1072" spans="1:46" ht="15" customHeight="1" x14ac:dyDescent="0.2">
      <c r="A1072" s="1" t="s">
        <v>363</v>
      </c>
      <c r="B1072" s="1">
        <v>12</v>
      </c>
      <c r="C1072" s="1">
        <v>163431</v>
      </c>
      <c r="D1072" s="1">
        <v>147.9052734375</v>
      </c>
      <c r="E1072" s="1" t="s">
        <v>67</v>
      </c>
      <c r="F1072" s="1" t="s">
        <v>319</v>
      </c>
      <c r="G1072" s="1" t="s">
        <v>324</v>
      </c>
      <c r="H1072" s="1" t="s">
        <v>322</v>
      </c>
      <c r="K1072" s="1">
        <v>5</v>
      </c>
      <c r="L1072" s="1">
        <v>3</v>
      </c>
      <c r="M1072" s="1">
        <v>1</v>
      </c>
      <c r="N1072" s="1">
        <v>0</v>
      </c>
      <c r="O1072" s="1">
        <v>0</v>
      </c>
      <c r="P1072" s="1">
        <v>0</v>
      </c>
      <c r="Q1072" s="1">
        <v>1</v>
      </c>
      <c r="R1072" s="1">
        <v>0</v>
      </c>
      <c r="S1072" s="1">
        <v>95.1</v>
      </c>
      <c r="T1072" s="1">
        <v>825</v>
      </c>
      <c r="U1072" s="1">
        <v>75</v>
      </c>
      <c r="V1072" s="1">
        <v>1</v>
      </c>
      <c r="W1072" s="1">
        <v>1</v>
      </c>
      <c r="X1072" s="1">
        <v>0</v>
      </c>
      <c r="Y1072" s="1">
        <v>19300</v>
      </c>
      <c r="Z1072" s="1">
        <v>29500</v>
      </c>
      <c r="AA1072" s="1">
        <v>29350</v>
      </c>
      <c r="AB1072" s="1">
        <v>26650</v>
      </c>
      <c r="AC1072" s="1">
        <v>8</v>
      </c>
      <c r="AD1072" s="1">
        <v>8</v>
      </c>
      <c r="AE1072" s="1">
        <v>5</v>
      </c>
      <c r="AF1072" s="1">
        <v>0</v>
      </c>
      <c r="AG1072" s="1">
        <v>4</v>
      </c>
      <c r="AH1072" s="1">
        <v>1</v>
      </c>
      <c r="AI1072" s="30" t="str">
        <f>VLOOKUP(A1072,General!B:AT,19,FALSE)</f>
        <v>Team Liquid</v>
      </c>
      <c r="AJ1072" s="1">
        <f>IF(VLOOKUP(A1072,General!B:AT,11,FALSE)=E1072,1,0)</f>
        <v>0</v>
      </c>
      <c r="AK1072" s="1">
        <f t="shared" si="98"/>
        <v>0</v>
      </c>
      <c r="AL1072" s="1">
        <f t="shared" si="99"/>
        <v>1</v>
      </c>
      <c r="AM1072" s="1">
        <f t="shared" si="100"/>
        <v>-10050</v>
      </c>
      <c r="AN1072" s="1">
        <f t="shared" si="101"/>
        <v>2850</v>
      </c>
      <c r="AO1072" s="1">
        <f t="shared" si="96"/>
        <v>1</v>
      </c>
      <c r="AP1072" s="1">
        <f t="shared" si="97"/>
        <v>0</v>
      </c>
      <c r="AQ1072" s="1">
        <f>IF(IF(Y1072&gt;AA1072,VLOOKUP(A1072,General!B:AT,11,FALSE),VLOOKUP(A1072,General!B:AT,12,FALSE))=AI1072,1,0)</f>
        <v>1</v>
      </c>
      <c r="AR1072" s="1">
        <f>IF(VLOOKUP(A1072,General!B:AT,11,FALSE)=E1072,Y1072-AA1072,AA1072-Y1072)</f>
        <v>10050</v>
      </c>
      <c r="AS1072" s="1">
        <f>IF(IF(Z1072&gt;AB1072,VLOOKUP(A1072,General!B:AT,11,FALSE),VLOOKUP(A1072,General!B:AT,12,FALSE))=AI1072,1,0)</f>
        <v>0</v>
      </c>
      <c r="AT1072" s="1">
        <f>IF(VLOOKUP(A1072,General!B:AT,11,FALSE)=E1072,Z1072-AB1072,AB1072-Z1072)</f>
        <v>-2850</v>
      </c>
    </row>
    <row r="1073" spans="1:46" ht="15" customHeight="1" x14ac:dyDescent="0.2">
      <c r="A1073" s="1" t="s">
        <v>363</v>
      </c>
      <c r="B1073" s="1">
        <v>13</v>
      </c>
      <c r="C1073" s="1">
        <v>182359</v>
      </c>
      <c r="D1073" s="1">
        <v>227.49841308593801</v>
      </c>
      <c r="E1073" s="1" t="s">
        <v>67</v>
      </c>
      <c r="F1073" s="1" t="s">
        <v>319</v>
      </c>
      <c r="G1073" s="1" t="s">
        <v>324</v>
      </c>
      <c r="H1073" s="1" t="s">
        <v>320</v>
      </c>
      <c r="I1073" s="1" t="s">
        <v>315</v>
      </c>
      <c r="J1073" s="1" t="s">
        <v>92</v>
      </c>
      <c r="K1073" s="1">
        <v>7</v>
      </c>
      <c r="L1073" s="1">
        <v>5</v>
      </c>
      <c r="M1073" s="1">
        <v>1</v>
      </c>
      <c r="N1073" s="1">
        <v>0</v>
      </c>
      <c r="O1073" s="1">
        <v>0</v>
      </c>
      <c r="P1073" s="1">
        <v>0</v>
      </c>
      <c r="Q1073" s="1">
        <v>4</v>
      </c>
      <c r="R1073" s="1">
        <v>0</v>
      </c>
      <c r="S1073" s="1">
        <v>100.8</v>
      </c>
      <c r="T1073" s="1">
        <v>893</v>
      </c>
      <c r="U1073" s="1">
        <v>115</v>
      </c>
      <c r="V1073" s="1">
        <v>0</v>
      </c>
      <c r="W1073" s="1">
        <v>0</v>
      </c>
      <c r="X1073" s="1">
        <v>0</v>
      </c>
      <c r="Y1073" s="1">
        <v>11150</v>
      </c>
      <c r="Z1073" s="1">
        <v>6800</v>
      </c>
      <c r="AA1073" s="1">
        <v>22100</v>
      </c>
      <c r="AB1073" s="1">
        <v>27250</v>
      </c>
      <c r="AC1073" s="1">
        <v>5</v>
      </c>
      <c r="AD1073" s="1">
        <v>5</v>
      </c>
      <c r="AE1073" s="1">
        <v>3</v>
      </c>
      <c r="AF1073" s="1">
        <v>0</v>
      </c>
      <c r="AG1073" s="1">
        <v>3</v>
      </c>
      <c r="AH1073" s="1">
        <v>0</v>
      </c>
      <c r="AI1073" s="30" t="str">
        <f>VLOOKUP(A1073,General!B:AT,19,FALSE)</f>
        <v>Team Liquid</v>
      </c>
      <c r="AJ1073" s="1">
        <f>IF(VLOOKUP(A1073,General!B:AT,11,FALSE)=E1073,1,0)</f>
        <v>0</v>
      </c>
      <c r="AK1073" s="1">
        <f t="shared" si="98"/>
        <v>0</v>
      </c>
      <c r="AL1073" s="1">
        <f t="shared" si="99"/>
        <v>0</v>
      </c>
      <c r="AM1073" s="1">
        <f t="shared" si="100"/>
        <v>-10950</v>
      </c>
      <c r="AN1073" s="1">
        <f t="shared" si="101"/>
        <v>-20450</v>
      </c>
      <c r="AO1073" s="1">
        <f t="shared" si="96"/>
        <v>1</v>
      </c>
      <c r="AP1073" s="1">
        <f t="shared" si="97"/>
        <v>0</v>
      </c>
      <c r="AQ1073" s="1">
        <f>IF(IF(Y1073&gt;AA1073,VLOOKUP(A1073,General!B:AT,11,FALSE),VLOOKUP(A1073,General!B:AT,12,FALSE))=AI1073,1,0)</f>
        <v>1</v>
      </c>
      <c r="AR1073" s="1">
        <f>IF(VLOOKUP(A1073,General!B:AT,11,FALSE)=E1073,Y1073-AA1073,AA1073-Y1073)</f>
        <v>10950</v>
      </c>
      <c r="AS1073" s="1">
        <f>IF(IF(Z1073&gt;AB1073,VLOOKUP(A1073,General!B:AT,11,FALSE),VLOOKUP(A1073,General!B:AT,12,FALSE))=AI1073,1,0)</f>
        <v>1</v>
      </c>
      <c r="AT1073" s="1">
        <f>IF(VLOOKUP(A1073,General!B:AT,11,FALSE)=E1073,Z1073-AB1073,AB1073-Z1073)</f>
        <v>20450</v>
      </c>
    </row>
    <row r="1074" spans="1:46" ht="15" customHeight="1" x14ac:dyDescent="0.2">
      <c r="A1074" s="1" t="s">
        <v>363</v>
      </c>
      <c r="B1074" s="1">
        <v>14</v>
      </c>
      <c r="C1074" s="1">
        <v>211460</v>
      </c>
      <c r="D1074" s="1">
        <v>132.59533691406301</v>
      </c>
      <c r="E1074" s="1" t="s">
        <v>67</v>
      </c>
      <c r="F1074" s="1" t="s">
        <v>319</v>
      </c>
      <c r="G1074" s="1" t="s">
        <v>324</v>
      </c>
      <c r="H1074" s="1" t="s">
        <v>322</v>
      </c>
      <c r="K1074" s="1">
        <v>8</v>
      </c>
      <c r="L1074" s="1">
        <v>3</v>
      </c>
      <c r="M1074" s="1">
        <v>1</v>
      </c>
      <c r="N1074" s="1">
        <v>1</v>
      </c>
      <c r="O1074" s="1">
        <v>0</v>
      </c>
      <c r="P1074" s="1">
        <v>0</v>
      </c>
      <c r="Q1074" s="1">
        <v>1</v>
      </c>
      <c r="R1074" s="1">
        <v>0</v>
      </c>
      <c r="S1074" s="1">
        <v>136.6</v>
      </c>
      <c r="T1074" s="1">
        <v>1228</v>
      </c>
      <c r="U1074" s="1">
        <v>138</v>
      </c>
      <c r="V1074" s="1">
        <v>0</v>
      </c>
      <c r="W1074" s="1">
        <v>1</v>
      </c>
      <c r="X1074" s="1">
        <v>0</v>
      </c>
      <c r="Y1074" s="1">
        <v>20250</v>
      </c>
      <c r="Z1074" s="1">
        <v>21000</v>
      </c>
      <c r="AA1074" s="1">
        <v>31350</v>
      </c>
      <c r="AB1074" s="1">
        <v>26950</v>
      </c>
      <c r="AC1074" s="1">
        <v>10</v>
      </c>
      <c r="AD1074" s="1">
        <v>7</v>
      </c>
      <c r="AE1074" s="1">
        <v>4</v>
      </c>
      <c r="AF1074" s="1">
        <v>1</v>
      </c>
      <c r="AG1074" s="1">
        <v>3</v>
      </c>
      <c r="AH1074" s="1">
        <v>0</v>
      </c>
      <c r="AI1074" s="30" t="str">
        <f>VLOOKUP(A1074,General!B:AT,19,FALSE)</f>
        <v>Team Liquid</v>
      </c>
      <c r="AJ1074" s="1">
        <f>IF(VLOOKUP(A1074,General!B:AT,11,FALSE)=E1074,1,0)</f>
        <v>0</v>
      </c>
      <c r="AK1074" s="1">
        <f t="shared" si="98"/>
        <v>0</v>
      </c>
      <c r="AL1074" s="1">
        <f t="shared" si="99"/>
        <v>0</v>
      </c>
      <c r="AM1074" s="1">
        <f t="shared" si="100"/>
        <v>-11100</v>
      </c>
      <c r="AN1074" s="1">
        <f t="shared" si="101"/>
        <v>-5950</v>
      </c>
      <c r="AO1074" s="1">
        <f t="shared" si="96"/>
        <v>1</v>
      </c>
      <c r="AP1074" s="1">
        <f t="shared" si="97"/>
        <v>0</v>
      </c>
      <c r="AQ1074" s="1">
        <f>IF(IF(Y1074&gt;AA1074,VLOOKUP(A1074,General!B:AT,11,FALSE),VLOOKUP(A1074,General!B:AT,12,FALSE))=AI1074,1,0)</f>
        <v>1</v>
      </c>
      <c r="AR1074" s="1">
        <f>IF(VLOOKUP(A1074,General!B:AT,11,FALSE)=E1074,Y1074-AA1074,AA1074-Y1074)</f>
        <v>11100</v>
      </c>
      <c r="AS1074" s="1">
        <f>IF(IF(Z1074&gt;AB1074,VLOOKUP(A1074,General!B:AT,11,FALSE),VLOOKUP(A1074,General!B:AT,12,FALSE))=AI1074,1,0)</f>
        <v>1</v>
      </c>
      <c r="AT1074" s="1">
        <f>IF(VLOOKUP(A1074,General!B:AT,11,FALSE)=E1074,Z1074-AB1074,AB1074-Z1074)</f>
        <v>5950</v>
      </c>
    </row>
    <row r="1075" spans="1:46" ht="15" customHeight="1" x14ac:dyDescent="0.2">
      <c r="A1075" s="1" t="s">
        <v>363</v>
      </c>
      <c r="B1075" s="1">
        <v>15</v>
      </c>
      <c r="C1075" s="1">
        <v>228434</v>
      </c>
      <c r="D1075" s="1">
        <v>202.2451171875</v>
      </c>
      <c r="E1075" s="1" t="s">
        <v>67</v>
      </c>
      <c r="F1075" s="1" t="s">
        <v>319</v>
      </c>
      <c r="G1075" s="1" t="s">
        <v>324</v>
      </c>
      <c r="H1075" s="1" t="s">
        <v>318</v>
      </c>
      <c r="I1075" s="1" t="s">
        <v>315</v>
      </c>
      <c r="J1075" s="1" t="s">
        <v>92</v>
      </c>
      <c r="K1075" s="1">
        <v>7</v>
      </c>
      <c r="L1075" s="1">
        <v>4</v>
      </c>
      <c r="M1075" s="1">
        <v>0</v>
      </c>
      <c r="N1075" s="1">
        <v>1</v>
      </c>
      <c r="O1075" s="1">
        <v>0</v>
      </c>
      <c r="P1075" s="1">
        <v>0</v>
      </c>
      <c r="Q1075" s="1">
        <v>1</v>
      </c>
      <c r="R1075" s="1">
        <v>0</v>
      </c>
      <c r="S1075" s="1">
        <v>229.5</v>
      </c>
      <c r="T1075" s="1">
        <v>1130</v>
      </c>
      <c r="U1075" s="1">
        <v>133</v>
      </c>
      <c r="V1075" s="1">
        <v>1</v>
      </c>
      <c r="W1075" s="1">
        <v>1</v>
      </c>
      <c r="X1075" s="1">
        <v>0</v>
      </c>
      <c r="Y1075" s="1">
        <v>13150</v>
      </c>
      <c r="Z1075" s="1">
        <v>12850</v>
      </c>
      <c r="AA1075" s="1">
        <v>37100</v>
      </c>
      <c r="AB1075" s="1">
        <v>28750</v>
      </c>
      <c r="AC1075" s="1">
        <v>7</v>
      </c>
      <c r="AD1075" s="1">
        <v>7</v>
      </c>
      <c r="AE1075" s="1">
        <v>4</v>
      </c>
      <c r="AF1075" s="1">
        <v>0</v>
      </c>
      <c r="AG1075" s="1">
        <v>3</v>
      </c>
      <c r="AH1075" s="1">
        <v>0</v>
      </c>
      <c r="AI1075" s="30" t="str">
        <f>VLOOKUP(A1075,General!B:AT,19,FALSE)</f>
        <v>Team Liquid</v>
      </c>
      <c r="AJ1075" s="1">
        <f>IF(VLOOKUP(A1075,General!B:AT,11,FALSE)=E1075,1,0)</f>
        <v>0</v>
      </c>
      <c r="AK1075" s="1">
        <f t="shared" si="98"/>
        <v>0</v>
      </c>
      <c r="AL1075" s="1">
        <f t="shared" si="99"/>
        <v>0</v>
      </c>
      <c r="AM1075" s="1">
        <f t="shared" si="100"/>
        <v>-23950</v>
      </c>
      <c r="AN1075" s="1">
        <f t="shared" si="101"/>
        <v>-15900</v>
      </c>
      <c r="AO1075" s="1">
        <f t="shared" si="96"/>
        <v>1</v>
      </c>
      <c r="AP1075" s="1">
        <f t="shared" si="97"/>
        <v>0</v>
      </c>
      <c r="AQ1075" s="1">
        <f>IF(IF(Y1075&gt;AA1075,VLOOKUP(A1075,General!B:AT,11,FALSE),VLOOKUP(A1075,General!B:AT,12,FALSE))=AI1075,1,0)</f>
        <v>1</v>
      </c>
      <c r="AR1075" s="1">
        <f>IF(VLOOKUP(A1075,General!B:AT,11,FALSE)=E1075,Y1075-AA1075,AA1075-Y1075)</f>
        <v>23950</v>
      </c>
      <c r="AS1075" s="1">
        <f>IF(IF(Z1075&gt;AB1075,VLOOKUP(A1075,General!B:AT,11,FALSE),VLOOKUP(A1075,General!B:AT,12,FALSE))=AI1075,1,0)</f>
        <v>1</v>
      </c>
      <c r="AT1075" s="1">
        <f>IF(VLOOKUP(A1075,General!B:AT,11,FALSE)=E1075,Z1075-AB1075,AB1075-Z1075)</f>
        <v>15900</v>
      </c>
    </row>
    <row r="1076" spans="1:46" x14ac:dyDescent="0.2">
      <c r="A1076" s="1" t="s">
        <v>363</v>
      </c>
      <c r="B1076" s="1">
        <v>16</v>
      </c>
      <c r="C1076" s="1">
        <v>254311</v>
      </c>
      <c r="D1076" s="1">
        <v>85.0379638671875</v>
      </c>
      <c r="E1076" s="1" t="s">
        <v>92</v>
      </c>
      <c r="F1076" s="1" t="s">
        <v>319</v>
      </c>
      <c r="G1076" s="1" t="s">
        <v>324</v>
      </c>
      <c r="H1076" s="1" t="s">
        <v>317</v>
      </c>
      <c r="K1076" s="1">
        <v>7</v>
      </c>
      <c r="L1076" s="1">
        <v>5</v>
      </c>
      <c r="M1076" s="1">
        <v>1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112.1</v>
      </c>
      <c r="T1076" s="1">
        <v>1071</v>
      </c>
      <c r="U1076" s="1">
        <v>50</v>
      </c>
      <c r="V1076" s="1">
        <v>0</v>
      </c>
      <c r="W1076" s="1">
        <v>1</v>
      </c>
      <c r="X1076" s="1">
        <v>0</v>
      </c>
      <c r="Y1076" s="1">
        <v>4000</v>
      </c>
      <c r="Z1076" s="1">
        <v>4400</v>
      </c>
      <c r="AA1076" s="1">
        <v>4000</v>
      </c>
      <c r="AB1076" s="1">
        <v>4450</v>
      </c>
      <c r="AC1076" s="1">
        <v>3</v>
      </c>
      <c r="AD1076" s="1">
        <v>2</v>
      </c>
      <c r="AE1076" s="1">
        <v>0</v>
      </c>
      <c r="AF1076" s="1">
        <v>2</v>
      </c>
      <c r="AG1076" s="1">
        <v>0</v>
      </c>
      <c r="AH1076" s="1">
        <v>1</v>
      </c>
      <c r="AI1076" s="30" t="str">
        <f>VLOOKUP(A1076,General!B:AT,19,FALSE)</f>
        <v>Team Liquid</v>
      </c>
      <c r="AJ1076" s="1">
        <f>IF(VLOOKUP(A1076,General!B:AT,11,FALSE)=E1076,1,0)</f>
        <v>1</v>
      </c>
      <c r="AK1076" s="1">
        <f t="shared" si="98"/>
        <v>0</v>
      </c>
      <c r="AL1076" s="1">
        <f t="shared" si="99"/>
        <v>0</v>
      </c>
      <c r="AM1076" s="1">
        <f t="shared" si="100"/>
        <v>0</v>
      </c>
      <c r="AN1076" s="1">
        <f t="shared" si="101"/>
        <v>-50</v>
      </c>
      <c r="AO1076" s="1">
        <f t="shared" si="96"/>
        <v>0</v>
      </c>
      <c r="AP1076" s="1">
        <f t="shared" si="97"/>
        <v>0</v>
      </c>
      <c r="AQ1076" s="1">
        <f>IF(IF(Y1076&gt;AA1076,VLOOKUP(A1076,General!B:AT,11,FALSE),VLOOKUP(A1076,General!B:AT,12,FALSE))=AI1076,1,0)</f>
        <v>1</v>
      </c>
      <c r="AR1076" s="1">
        <f>IF(VLOOKUP(A1076,General!B:AT,11,FALSE)=E1076,Y1076-AA1076,AA1076-Y1076)</f>
        <v>0</v>
      </c>
      <c r="AS1076" s="1">
        <f>IF(IF(Z1076&gt;AB1076,VLOOKUP(A1076,General!B:AT,11,FALSE),VLOOKUP(A1076,General!B:AT,12,FALSE))=AI1076,1,0)</f>
        <v>1</v>
      </c>
      <c r="AT1076" s="1">
        <f>IF(VLOOKUP(A1076,General!B:AT,11,FALSE)=E1076,Z1076-AB1076,AB1076-Z1076)</f>
        <v>-50</v>
      </c>
    </row>
    <row r="1077" spans="1:46" ht="15" customHeight="1" x14ac:dyDescent="0.2">
      <c r="A1077" s="1" t="s">
        <v>363</v>
      </c>
      <c r="B1077" s="1">
        <v>17</v>
      </c>
      <c r="C1077" s="1">
        <v>265203</v>
      </c>
      <c r="D1077" s="1">
        <v>137.2265625</v>
      </c>
      <c r="E1077" s="1" t="s">
        <v>92</v>
      </c>
      <c r="F1077" s="1" t="s">
        <v>319</v>
      </c>
      <c r="G1077" s="1" t="s">
        <v>324</v>
      </c>
      <c r="H1077" s="1" t="s">
        <v>320</v>
      </c>
      <c r="I1077" s="1" t="s">
        <v>319</v>
      </c>
      <c r="J1077" s="1" t="s">
        <v>92</v>
      </c>
      <c r="K1077" s="1">
        <v>4</v>
      </c>
      <c r="L1077" s="1">
        <v>2</v>
      </c>
      <c r="M1077" s="1">
        <v>1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97.1</v>
      </c>
      <c r="T1077" s="1">
        <v>853</v>
      </c>
      <c r="U1077" s="1">
        <v>104</v>
      </c>
      <c r="V1077" s="1">
        <v>1</v>
      </c>
      <c r="W1077" s="1">
        <v>1</v>
      </c>
      <c r="X1077" s="1">
        <v>0</v>
      </c>
      <c r="Y1077" s="1">
        <v>8150</v>
      </c>
      <c r="Z1077" s="1">
        <v>19000</v>
      </c>
      <c r="AA1077" s="1">
        <v>18650</v>
      </c>
      <c r="AB1077" s="1">
        <v>3450</v>
      </c>
      <c r="AC1077" s="1">
        <v>3</v>
      </c>
      <c r="AD1077" s="1">
        <v>3</v>
      </c>
      <c r="AE1077" s="1">
        <v>5</v>
      </c>
      <c r="AF1077" s="1">
        <v>0</v>
      </c>
      <c r="AG1077" s="1">
        <v>2</v>
      </c>
      <c r="AH1077" s="1">
        <v>0</v>
      </c>
      <c r="AI1077" s="30" t="str">
        <f>VLOOKUP(A1077,General!B:AT,19,FALSE)</f>
        <v>Team Liquid</v>
      </c>
      <c r="AJ1077" s="1">
        <f>IF(VLOOKUP(A1077,General!B:AT,11,FALSE)=E1077,1,0)</f>
        <v>1</v>
      </c>
      <c r="AK1077" s="1">
        <f t="shared" si="98"/>
        <v>0</v>
      </c>
      <c r="AL1077" s="1">
        <f t="shared" si="99"/>
        <v>1</v>
      </c>
      <c r="AM1077" s="1">
        <f t="shared" si="100"/>
        <v>-10500</v>
      </c>
      <c r="AN1077" s="1">
        <f t="shared" si="101"/>
        <v>15550</v>
      </c>
      <c r="AO1077" s="1">
        <f t="shared" si="96"/>
        <v>0</v>
      </c>
      <c r="AP1077" s="1">
        <f t="shared" si="97"/>
        <v>0</v>
      </c>
      <c r="AQ1077" s="1">
        <f>IF(IF(Y1077&gt;AA1077,VLOOKUP(A1077,General!B:AT,11,FALSE),VLOOKUP(A1077,General!B:AT,12,FALSE))=AI1077,1,0)</f>
        <v>1</v>
      </c>
      <c r="AR1077" s="1">
        <f>IF(VLOOKUP(A1077,General!B:AT,11,FALSE)=E1077,Y1077-AA1077,AA1077-Y1077)</f>
        <v>-10500</v>
      </c>
      <c r="AS1077" s="1">
        <f>IF(IF(Z1077&gt;AB1077,VLOOKUP(A1077,General!B:AT,11,FALSE),VLOOKUP(A1077,General!B:AT,12,FALSE))=AI1077,1,0)</f>
        <v>0</v>
      </c>
      <c r="AT1077" s="1">
        <f>IF(VLOOKUP(A1077,General!B:AT,11,FALSE)=E1077,Z1077-AB1077,AB1077-Z1077)</f>
        <v>15550</v>
      </c>
    </row>
    <row r="1078" spans="1:46" ht="15" customHeight="1" x14ac:dyDescent="0.2">
      <c r="A1078" s="1" t="s">
        <v>363</v>
      </c>
      <c r="B1078" s="1">
        <v>18</v>
      </c>
      <c r="C1078" s="1">
        <v>282766</v>
      </c>
      <c r="D1078" s="1">
        <v>112.45849609375</v>
      </c>
      <c r="E1078" s="1" t="s">
        <v>92</v>
      </c>
      <c r="F1078" s="1" t="s">
        <v>319</v>
      </c>
      <c r="G1078" s="1" t="s">
        <v>324</v>
      </c>
      <c r="H1078" s="1" t="s">
        <v>320</v>
      </c>
      <c r="I1078" s="1" t="s">
        <v>319</v>
      </c>
      <c r="J1078" s="1" t="s">
        <v>92</v>
      </c>
      <c r="K1078" s="1">
        <v>6</v>
      </c>
      <c r="L1078" s="1">
        <v>4</v>
      </c>
      <c r="M1078" s="1">
        <v>1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97.7</v>
      </c>
      <c r="T1078" s="1">
        <v>898</v>
      </c>
      <c r="U1078" s="1">
        <v>79</v>
      </c>
      <c r="V1078" s="1">
        <v>0</v>
      </c>
      <c r="W1078" s="1">
        <v>1</v>
      </c>
      <c r="X1078" s="1">
        <v>0</v>
      </c>
      <c r="Y1078" s="1">
        <v>14200</v>
      </c>
      <c r="Z1078" s="1">
        <v>21500</v>
      </c>
      <c r="AA1078" s="1">
        <v>19950</v>
      </c>
      <c r="AB1078" s="1">
        <v>2650</v>
      </c>
      <c r="AC1078" s="1">
        <v>6</v>
      </c>
      <c r="AD1078" s="1">
        <v>4</v>
      </c>
      <c r="AE1078" s="1">
        <v>4</v>
      </c>
      <c r="AF1078" s="1">
        <v>0</v>
      </c>
      <c r="AG1078" s="1">
        <v>4</v>
      </c>
      <c r="AH1078" s="1">
        <v>0</v>
      </c>
      <c r="AI1078" s="30" t="str">
        <f>VLOOKUP(A1078,General!B:AT,19,FALSE)</f>
        <v>Team Liquid</v>
      </c>
      <c r="AJ1078" s="1">
        <f>IF(VLOOKUP(A1078,General!B:AT,11,FALSE)=E1078,1,0)</f>
        <v>1</v>
      </c>
      <c r="AK1078" s="1">
        <f t="shared" si="98"/>
        <v>0</v>
      </c>
      <c r="AL1078" s="1">
        <f t="shared" si="99"/>
        <v>1</v>
      </c>
      <c r="AM1078" s="1">
        <f t="shared" si="100"/>
        <v>-5750</v>
      </c>
      <c r="AN1078" s="1">
        <f t="shared" si="101"/>
        <v>18850</v>
      </c>
      <c r="AO1078" s="1">
        <f t="shared" si="96"/>
        <v>0</v>
      </c>
      <c r="AP1078" s="1">
        <f t="shared" si="97"/>
        <v>0</v>
      </c>
      <c r="AQ1078" s="1">
        <f>IF(IF(Y1078&gt;AA1078,VLOOKUP(A1078,General!B:AT,11,FALSE),VLOOKUP(A1078,General!B:AT,12,FALSE))=AI1078,1,0)</f>
        <v>1</v>
      </c>
      <c r="AR1078" s="1">
        <f>IF(VLOOKUP(A1078,General!B:AT,11,FALSE)=E1078,Y1078-AA1078,AA1078-Y1078)</f>
        <v>-5750</v>
      </c>
      <c r="AS1078" s="1">
        <f>IF(IF(Z1078&gt;AB1078,VLOOKUP(A1078,General!B:AT,11,FALSE),VLOOKUP(A1078,General!B:AT,12,FALSE))=AI1078,1,0)</f>
        <v>0</v>
      </c>
      <c r="AT1078" s="1">
        <f>IF(VLOOKUP(A1078,General!B:AT,11,FALSE)=E1078,Z1078-AB1078,AB1078-Z1078)</f>
        <v>18850</v>
      </c>
    </row>
    <row r="1079" spans="1:46" ht="15" customHeight="1" x14ac:dyDescent="0.2">
      <c r="A1079" s="1" t="s">
        <v>363</v>
      </c>
      <c r="B1079" s="1">
        <v>19</v>
      </c>
      <c r="C1079" s="1">
        <v>297164</v>
      </c>
      <c r="D1079" s="1">
        <v>165.288330078125</v>
      </c>
      <c r="E1079" s="1" t="s">
        <v>92</v>
      </c>
      <c r="F1079" s="1" t="s">
        <v>319</v>
      </c>
      <c r="G1079" s="1" t="s">
        <v>324</v>
      </c>
      <c r="H1079" s="1" t="s">
        <v>322</v>
      </c>
      <c r="K1079" s="1">
        <v>7</v>
      </c>
      <c r="L1079" s="1">
        <v>3</v>
      </c>
      <c r="M1079" s="1">
        <v>2</v>
      </c>
      <c r="N1079" s="1">
        <v>0</v>
      </c>
      <c r="O1079" s="1">
        <v>0</v>
      </c>
      <c r="P1079" s="1">
        <v>0</v>
      </c>
      <c r="Q1079" s="1">
        <v>1</v>
      </c>
      <c r="R1079" s="1">
        <v>0</v>
      </c>
      <c r="S1079" s="1">
        <v>112.7</v>
      </c>
      <c r="T1079" s="1">
        <v>1080</v>
      </c>
      <c r="U1079" s="1">
        <v>44</v>
      </c>
      <c r="V1079" s="1">
        <v>1</v>
      </c>
      <c r="W1079" s="1">
        <v>1</v>
      </c>
      <c r="X1079" s="1">
        <v>0</v>
      </c>
      <c r="Y1079" s="1">
        <v>25800</v>
      </c>
      <c r="Z1079" s="1">
        <v>23550</v>
      </c>
      <c r="AA1079" s="1">
        <v>33200</v>
      </c>
      <c r="AB1079" s="1">
        <v>26350</v>
      </c>
      <c r="AC1079" s="1">
        <v>12</v>
      </c>
      <c r="AD1079" s="1">
        <v>8</v>
      </c>
      <c r="AE1079" s="1">
        <v>6</v>
      </c>
      <c r="AF1079" s="1">
        <v>0</v>
      </c>
      <c r="AG1079" s="1">
        <v>3</v>
      </c>
      <c r="AH1079" s="1">
        <v>1</v>
      </c>
      <c r="AI1079" s="30" t="str">
        <f>VLOOKUP(A1079,General!B:AT,19,FALSE)</f>
        <v>Team Liquid</v>
      </c>
      <c r="AJ1079" s="1">
        <f>IF(VLOOKUP(A1079,General!B:AT,11,FALSE)=E1079,1,0)</f>
        <v>1</v>
      </c>
      <c r="AK1079" s="1">
        <f t="shared" si="98"/>
        <v>0</v>
      </c>
      <c r="AL1079" s="1">
        <f t="shared" si="99"/>
        <v>0</v>
      </c>
      <c r="AM1079" s="1">
        <f t="shared" si="100"/>
        <v>-7400</v>
      </c>
      <c r="AN1079" s="1">
        <f t="shared" si="101"/>
        <v>-2800</v>
      </c>
      <c r="AO1079" s="1">
        <f t="shared" si="96"/>
        <v>0</v>
      </c>
      <c r="AP1079" s="1">
        <f t="shared" si="97"/>
        <v>0</v>
      </c>
      <c r="AQ1079" s="1">
        <f>IF(IF(Y1079&gt;AA1079,VLOOKUP(A1079,General!B:AT,11,FALSE),VLOOKUP(A1079,General!B:AT,12,FALSE))=AI1079,1,0)</f>
        <v>1</v>
      </c>
      <c r="AR1079" s="1">
        <f>IF(VLOOKUP(A1079,General!B:AT,11,FALSE)=E1079,Y1079-AA1079,AA1079-Y1079)</f>
        <v>-7400</v>
      </c>
      <c r="AS1079" s="1">
        <f>IF(IF(Z1079&gt;AB1079,VLOOKUP(A1079,General!B:AT,11,FALSE),VLOOKUP(A1079,General!B:AT,12,FALSE))=AI1079,1,0)</f>
        <v>1</v>
      </c>
      <c r="AT1079" s="1">
        <f>IF(VLOOKUP(A1079,General!B:AT,11,FALSE)=E1079,Z1079-AB1079,AB1079-Z1079)</f>
        <v>-2800</v>
      </c>
    </row>
    <row r="1080" spans="1:46" ht="15" customHeight="1" x14ac:dyDescent="0.2">
      <c r="A1080" s="1" t="s">
        <v>363</v>
      </c>
      <c r="B1080" s="1">
        <v>20</v>
      </c>
      <c r="C1080" s="1">
        <v>318315</v>
      </c>
      <c r="D1080" s="1">
        <v>126.4306640625</v>
      </c>
      <c r="E1080" s="1" t="s">
        <v>92</v>
      </c>
      <c r="F1080" s="1" t="s">
        <v>319</v>
      </c>
      <c r="G1080" s="1" t="s">
        <v>324</v>
      </c>
      <c r="H1080" s="1" t="s">
        <v>320</v>
      </c>
      <c r="I1080" s="1" t="s">
        <v>319</v>
      </c>
      <c r="J1080" s="1" t="s">
        <v>92</v>
      </c>
      <c r="K1080" s="1">
        <v>7</v>
      </c>
      <c r="L1080" s="1">
        <v>4</v>
      </c>
      <c r="M1080" s="1">
        <v>0</v>
      </c>
      <c r="N1080" s="1">
        <v>1</v>
      </c>
      <c r="O1080" s="1">
        <v>0</v>
      </c>
      <c r="P1080" s="1">
        <v>0</v>
      </c>
      <c r="Q1080" s="1">
        <v>1</v>
      </c>
      <c r="R1080" s="1">
        <v>0</v>
      </c>
      <c r="S1080" s="1">
        <v>99.3</v>
      </c>
      <c r="T1080" s="1">
        <v>936</v>
      </c>
      <c r="U1080" s="1">
        <v>57</v>
      </c>
      <c r="V1080" s="1">
        <v>0</v>
      </c>
      <c r="W1080" s="1">
        <v>1</v>
      </c>
      <c r="X1080" s="1">
        <v>0</v>
      </c>
      <c r="Y1080" s="1">
        <v>15250</v>
      </c>
      <c r="Z1080" s="1">
        <v>25200</v>
      </c>
      <c r="AA1080" s="1">
        <v>37950</v>
      </c>
      <c r="AB1080" s="1">
        <v>9550</v>
      </c>
      <c r="AC1080" s="1">
        <v>8</v>
      </c>
      <c r="AD1080" s="1">
        <v>6</v>
      </c>
      <c r="AE1080" s="1">
        <v>3</v>
      </c>
      <c r="AF1080" s="1">
        <v>0</v>
      </c>
      <c r="AG1080" s="1">
        <v>3</v>
      </c>
      <c r="AH1080" s="1">
        <v>0</v>
      </c>
      <c r="AI1080" s="30" t="str">
        <f>VLOOKUP(A1080,General!B:AT,19,FALSE)</f>
        <v>Team Liquid</v>
      </c>
      <c r="AJ1080" s="1">
        <f>IF(VLOOKUP(A1080,General!B:AT,11,FALSE)=E1080,1,0)</f>
        <v>1</v>
      </c>
      <c r="AK1080" s="1">
        <f t="shared" si="98"/>
        <v>0</v>
      </c>
      <c r="AL1080" s="1">
        <f t="shared" si="99"/>
        <v>1</v>
      </c>
      <c r="AM1080" s="1">
        <f t="shared" si="100"/>
        <v>-22700</v>
      </c>
      <c r="AN1080" s="1">
        <f t="shared" si="101"/>
        <v>15650</v>
      </c>
      <c r="AO1080" s="1">
        <f t="shared" si="96"/>
        <v>0</v>
      </c>
      <c r="AP1080" s="1">
        <f t="shared" si="97"/>
        <v>0</v>
      </c>
      <c r="AQ1080" s="1">
        <f>IF(IF(Y1080&gt;AA1080,VLOOKUP(A1080,General!B:AT,11,FALSE),VLOOKUP(A1080,General!B:AT,12,FALSE))=AI1080,1,0)</f>
        <v>1</v>
      </c>
      <c r="AR1080" s="1">
        <f>IF(VLOOKUP(A1080,General!B:AT,11,FALSE)=E1080,Y1080-AA1080,AA1080-Y1080)</f>
        <v>-22700</v>
      </c>
      <c r="AS1080" s="1">
        <f>IF(IF(Z1080&gt;AB1080,VLOOKUP(A1080,General!B:AT,11,FALSE),VLOOKUP(A1080,General!B:AT,12,FALSE))=AI1080,1,0)</f>
        <v>0</v>
      </c>
      <c r="AT1080" s="1">
        <f>IF(VLOOKUP(A1080,General!B:AT,11,FALSE)=E1080,Z1080-AB1080,AB1080-Z1080)</f>
        <v>15650</v>
      </c>
    </row>
    <row r="1081" spans="1:46" ht="15" customHeight="1" x14ac:dyDescent="0.2">
      <c r="A1081" s="1" t="s">
        <v>363</v>
      </c>
      <c r="B1081" s="1">
        <v>21</v>
      </c>
      <c r="C1081" s="1">
        <v>334498</v>
      </c>
      <c r="D1081" s="1">
        <v>93.6435546875</v>
      </c>
      <c r="E1081" s="1" t="s">
        <v>92</v>
      </c>
      <c r="F1081" s="1" t="s">
        <v>319</v>
      </c>
      <c r="G1081" s="1" t="s">
        <v>324</v>
      </c>
      <c r="H1081" s="1" t="s">
        <v>322</v>
      </c>
      <c r="K1081" s="1">
        <v>7</v>
      </c>
      <c r="L1081" s="1">
        <v>3</v>
      </c>
      <c r="M1081" s="1">
        <v>2</v>
      </c>
      <c r="N1081" s="1">
        <v>0</v>
      </c>
      <c r="O1081" s="1">
        <v>0</v>
      </c>
      <c r="P1081" s="1">
        <v>0</v>
      </c>
      <c r="Q1081" s="1">
        <v>1</v>
      </c>
      <c r="R1081" s="1">
        <v>0</v>
      </c>
      <c r="S1081" s="1">
        <v>106.2</v>
      </c>
      <c r="T1081" s="1">
        <v>951</v>
      </c>
      <c r="U1081" s="1">
        <v>111</v>
      </c>
      <c r="V1081" s="1">
        <v>0</v>
      </c>
      <c r="W1081" s="1">
        <v>1</v>
      </c>
      <c r="X1081" s="1">
        <v>0</v>
      </c>
      <c r="Y1081" s="1">
        <v>28900</v>
      </c>
      <c r="Z1081" s="1">
        <v>27750</v>
      </c>
      <c r="AA1081" s="1">
        <v>39200</v>
      </c>
      <c r="AB1081" s="1">
        <v>28400</v>
      </c>
      <c r="AC1081" s="1">
        <v>8</v>
      </c>
      <c r="AD1081" s="1">
        <v>10</v>
      </c>
      <c r="AE1081" s="1">
        <v>5</v>
      </c>
      <c r="AF1081" s="1">
        <v>0</v>
      </c>
      <c r="AG1081" s="1">
        <v>2</v>
      </c>
      <c r="AH1081" s="1">
        <v>1</v>
      </c>
      <c r="AI1081" s="30" t="str">
        <f>VLOOKUP(A1081,General!B:AT,19,FALSE)</f>
        <v>Team Liquid</v>
      </c>
      <c r="AJ1081" s="1">
        <f>IF(VLOOKUP(A1081,General!B:AT,11,FALSE)=E1081,1,0)</f>
        <v>1</v>
      </c>
      <c r="AK1081" s="1">
        <f t="shared" si="98"/>
        <v>0</v>
      </c>
      <c r="AL1081" s="1">
        <f t="shared" si="99"/>
        <v>0</v>
      </c>
      <c r="AM1081" s="1">
        <f t="shared" si="100"/>
        <v>-10300</v>
      </c>
      <c r="AN1081" s="1">
        <f t="shared" si="101"/>
        <v>-650</v>
      </c>
      <c r="AO1081" s="1">
        <f t="shared" si="96"/>
        <v>0</v>
      </c>
      <c r="AP1081" s="1">
        <f t="shared" si="97"/>
        <v>0</v>
      </c>
      <c r="AQ1081" s="1">
        <f>IF(IF(Y1081&gt;AA1081,VLOOKUP(A1081,General!B:AT,11,FALSE),VLOOKUP(A1081,General!B:AT,12,FALSE))=AI1081,1,0)</f>
        <v>1</v>
      </c>
      <c r="AR1081" s="1">
        <f>IF(VLOOKUP(A1081,General!B:AT,11,FALSE)=E1081,Y1081-AA1081,AA1081-Y1081)</f>
        <v>-10300</v>
      </c>
      <c r="AS1081" s="1">
        <f>IF(IF(Z1081&gt;AB1081,VLOOKUP(A1081,General!B:AT,11,FALSE),VLOOKUP(A1081,General!B:AT,12,FALSE))=AI1081,1,0)</f>
        <v>1</v>
      </c>
      <c r="AT1081" s="1">
        <f>IF(VLOOKUP(A1081,General!B:AT,11,FALSE)=E1081,Z1081-AB1081,AB1081-Z1081)</f>
        <v>-650</v>
      </c>
    </row>
    <row r="1082" spans="1:46" ht="15" customHeight="1" x14ac:dyDescent="0.2">
      <c r="A1082" s="1" t="s">
        <v>363</v>
      </c>
      <c r="B1082" s="1">
        <v>22</v>
      </c>
      <c r="C1082" s="1">
        <v>346489</v>
      </c>
      <c r="D1082" s="1">
        <v>116.87841796875</v>
      </c>
      <c r="E1082" s="1" t="s">
        <v>92</v>
      </c>
      <c r="F1082" s="1" t="s">
        <v>319</v>
      </c>
      <c r="G1082" s="1" t="s">
        <v>324</v>
      </c>
      <c r="H1082" s="1" t="s">
        <v>320</v>
      </c>
      <c r="I1082" s="1" t="s">
        <v>319</v>
      </c>
      <c r="J1082" s="1" t="s">
        <v>92</v>
      </c>
      <c r="K1082" s="1">
        <v>6</v>
      </c>
      <c r="L1082" s="1">
        <v>3</v>
      </c>
      <c r="M1082" s="1">
        <v>0</v>
      </c>
      <c r="N1082" s="1">
        <v>1</v>
      </c>
      <c r="O1082" s="1">
        <v>0</v>
      </c>
      <c r="P1082" s="1">
        <v>0</v>
      </c>
      <c r="Q1082" s="1">
        <v>0</v>
      </c>
      <c r="R1082" s="1">
        <v>0</v>
      </c>
      <c r="S1082" s="1">
        <v>89.1</v>
      </c>
      <c r="T1082" s="1">
        <v>862</v>
      </c>
      <c r="U1082" s="1">
        <v>29</v>
      </c>
      <c r="V1082" s="1">
        <v>0</v>
      </c>
      <c r="W1082" s="1">
        <v>1</v>
      </c>
      <c r="X1082" s="1">
        <v>0</v>
      </c>
      <c r="Y1082" s="1">
        <v>18900</v>
      </c>
      <c r="Z1082" s="1">
        <v>27750</v>
      </c>
      <c r="AA1082" s="1">
        <v>44150</v>
      </c>
      <c r="AB1082" s="1">
        <v>5350</v>
      </c>
      <c r="AC1082" s="1">
        <v>5</v>
      </c>
      <c r="AD1082" s="1">
        <v>3</v>
      </c>
      <c r="AE1082" s="1">
        <v>5</v>
      </c>
      <c r="AF1082" s="1">
        <v>0</v>
      </c>
      <c r="AG1082" s="1">
        <v>5</v>
      </c>
      <c r="AH1082" s="1">
        <v>0</v>
      </c>
      <c r="AI1082" s="30" t="str">
        <f>VLOOKUP(A1082,General!B:AT,19,FALSE)</f>
        <v>Team Liquid</v>
      </c>
      <c r="AJ1082" s="1">
        <f>IF(VLOOKUP(A1082,General!B:AT,11,FALSE)=E1082,1,0)</f>
        <v>1</v>
      </c>
      <c r="AK1082" s="1">
        <f t="shared" si="98"/>
        <v>0</v>
      </c>
      <c r="AL1082" s="1">
        <f t="shared" si="99"/>
        <v>1</v>
      </c>
      <c r="AM1082" s="1">
        <f t="shared" si="100"/>
        <v>-25250</v>
      </c>
      <c r="AN1082" s="1">
        <f t="shared" si="101"/>
        <v>22400</v>
      </c>
      <c r="AO1082" s="1">
        <f t="shared" si="96"/>
        <v>0</v>
      </c>
      <c r="AP1082" s="1">
        <f t="shared" si="97"/>
        <v>0</v>
      </c>
      <c r="AQ1082" s="1">
        <f>IF(IF(Y1082&gt;AA1082,VLOOKUP(A1082,General!B:AT,11,FALSE),VLOOKUP(A1082,General!B:AT,12,FALSE))=AI1082,1,0)</f>
        <v>1</v>
      </c>
      <c r="AR1082" s="1">
        <f>IF(VLOOKUP(A1082,General!B:AT,11,FALSE)=E1082,Y1082-AA1082,AA1082-Y1082)</f>
        <v>-25250</v>
      </c>
      <c r="AS1082" s="1">
        <f>IF(IF(Z1082&gt;AB1082,VLOOKUP(A1082,General!B:AT,11,FALSE),VLOOKUP(A1082,General!B:AT,12,FALSE))=AI1082,1,0)</f>
        <v>0</v>
      </c>
      <c r="AT1082" s="1">
        <f>IF(VLOOKUP(A1082,General!B:AT,11,FALSE)=E1082,Z1082-AB1082,AB1082-Z1082)</f>
        <v>22400</v>
      </c>
    </row>
    <row r="1083" spans="1:46" ht="15" customHeight="1" x14ac:dyDescent="0.2">
      <c r="A1083" s="1" t="s">
        <v>363</v>
      </c>
      <c r="B1083" s="1">
        <v>23</v>
      </c>
      <c r="C1083" s="1">
        <v>361449</v>
      </c>
      <c r="D1083" s="1">
        <v>129.810302734375</v>
      </c>
      <c r="E1083" s="1" t="s">
        <v>67</v>
      </c>
      <c r="F1083" s="1" t="s">
        <v>315</v>
      </c>
      <c r="G1083" s="1" t="s">
        <v>316</v>
      </c>
      <c r="H1083" s="1" t="s">
        <v>322</v>
      </c>
      <c r="K1083" s="1">
        <v>5</v>
      </c>
      <c r="L1083" s="1">
        <v>1</v>
      </c>
      <c r="M1083" s="1">
        <v>2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92.3</v>
      </c>
      <c r="T1083" s="1">
        <v>773</v>
      </c>
      <c r="U1083" s="1">
        <v>150</v>
      </c>
      <c r="V1083" s="1">
        <v>0</v>
      </c>
      <c r="W1083" s="1">
        <v>0</v>
      </c>
      <c r="X1083" s="1">
        <v>0</v>
      </c>
      <c r="Y1083" s="1">
        <v>30650</v>
      </c>
      <c r="Z1083" s="1">
        <v>27750</v>
      </c>
      <c r="AA1083" s="1">
        <v>49000</v>
      </c>
      <c r="AB1083" s="1">
        <v>28100</v>
      </c>
      <c r="AC1083" s="1">
        <v>12</v>
      </c>
      <c r="AD1083" s="1">
        <v>7</v>
      </c>
      <c r="AE1083" s="1">
        <v>6</v>
      </c>
      <c r="AF1083" s="1">
        <v>0</v>
      </c>
      <c r="AG1083" s="1">
        <v>4</v>
      </c>
      <c r="AH1083" s="1">
        <v>1</v>
      </c>
      <c r="AI1083" s="30" t="str">
        <f>VLOOKUP(A1083,General!B:AT,19,FALSE)</f>
        <v>Team Liquid</v>
      </c>
      <c r="AJ1083" s="1">
        <f>IF(VLOOKUP(A1083,General!B:AT,11,FALSE)=E1083,1,0)</f>
        <v>0</v>
      </c>
      <c r="AK1083" s="1">
        <f t="shared" si="98"/>
        <v>0</v>
      </c>
      <c r="AL1083" s="1">
        <f t="shared" si="99"/>
        <v>0</v>
      </c>
      <c r="AM1083" s="1">
        <f t="shared" si="100"/>
        <v>-18350</v>
      </c>
      <c r="AN1083" s="1">
        <f t="shared" si="101"/>
        <v>-350</v>
      </c>
      <c r="AO1083" s="1">
        <f t="shared" si="96"/>
        <v>1</v>
      </c>
      <c r="AP1083" s="1">
        <f t="shared" si="97"/>
        <v>1</v>
      </c>
      <c r="AQ1083" s="1">
        <f>IF(IF(Y1083&gt;AA1083,VLOOKUP(A1083,General!B:AT,11,FALSE),VLOOKUP(A1083,General!B:AT,12,FALSE))=AI1083,1,0)</f>
        <v>1</v>
      </c>
      <c r="AR1083" s="1">
        <f>IF(VLOOKUP(A1083,General!B:AT,11,FALSE)=E1083,Y1083-AA1083,AA1083-Y1083)</f>
        <v>18350</v>
      </c>
      <c r="AS1083" s="1">
        <f>IF(IF(Z1083&gt;AB1083,VLOOKUP(A1083,General!B:AT,11,FALSE),VLOOKUP(A1083,General!B:AT,12,FALSE))=AI1083,1,0)</f>
        <v>1</v>
      </c>
      <c r="AT1083" s="1">
        <f>IF(VLOOKUP(A1083,General!B:AT,11,FALSE)=E1083,Z1083-AB1083,AB1083-Z1083)</f>
        <v>350</v>
      </c>
    </row>
    <row r="1084" spans="1:46" ht="15" customHeight="1" x14ac:dyDescent="0.2">
      <c r="A1084" s="1" t="s">
        <v>363</v>
      </c>
      <c r="B1084" s="1">
        <v>24</v>
      </c>
      <c r="C1084" s="1">
        <v>378062</v>
      </c>
      <c r="D1084" s="1">
        <v>107.701904296875</v>
      </c>
      <c r="E1084" s="1" t="s">
        <v>67</v>
      </c>
      <c r="F1084" s="1" t="s">
        <v>315</v>
      </c>
      <c r="G1084" s="1" t="s">
        <v>321</v>
      </c>
      <c r="H1084" s="1" t="s">
        <v>322</v>
      </c>
      <c r="K1084" s="1">
        <v>8</v>
      </c>
      <c r="L1084" s="1">
        <v>5</v>
      </c>
      <c r="M1084" s="1">
        <v>0</v>
      </c>
      <c r="N1084" s="1">
        <v>1</v>
      </c>
      <c r="O1084" s="1">
        <v>0</v>
      </c>
      <c r="P1084" s="1">
        <v>0</v>
      </c>
      <c r="Q1084" s="1">
        <v>2</v>
      </c>
      <c r="R1084" s="1">
        <v>0</v>
      </c>
      <c r="S1084" s="1">
        <v>113.5</v>
      </c>
      <c r="T1084" s="1">
        <v>1010</v>
      </c>
      <c r="U1084" s="1">
        <v>125</v>
      </c>
      <c r="V1084" s="1">
        <v>0</v>
      </c>
      <c r="W1084" s="1">
        <v>1</v>
      </c>
      <c r="X1084" s="1">
        <v>1</v>
      </c>
      <c r="Y1084" s="1">
        <v>21100</v>
      </c>
      <c r="Z1084" s="1">
        <v>27350</v>
      </c>
      <c r="AA1084" s="1">
        <v>47400</v>
      </c>
      <c r="AB1084" s="1">
        <v>29100</v>
      </c>
      <c r="AC1084" s="1">
        <v>8</v>
      </c>
      <c r="AD1084" s="1">
        <v>7</v>
      </c>
      <c r="AE1084" s="1">
        <v>5</v>
      </c>
      <c r="AF1084" s="1">
        <v>0</v>
      </c>
      <c r="AG1084" s="1">
        <v>4</v>
      </c>
      <c r="AH1084" s="1">
        <v>2</v>
      </c>
      <c r="AI1084" s="30" t="str">
        <f>VLOOKUP(A1084,General!B:AT,19,FALSE)</f>
        <v>Team Liquid</v>
      </c>
      <c r="AJ1084" s="1">
        <f>IF(VLOOKUP(A1084,General!B:AT,11,FALSE)=E1084,1,0)</f>
        <v>0</v>
      </c>
      <c r="AK1084" s="1">
        <f t="shared" si="98"/>
        <v>0</v>
      </c>
      <c r="AL1084" s="1">
        <f t="shared" si="99"/>
        <v>0</v>
      </c>
      <c r="AM1084" s="1">
        <f t="shared" si="100"/>
        <v>-26300</v>
      </c>
      <c r="AN1084" s="1">
        <f t="shared" si="101"/>
        <v>-1750</v>
      </c>
      <c r="AO1084" s="1">
        <f t="shared" si="96"/>
        <v>1</v>
      </c>
      <c r="AP1084" s="1">
        <f t="shared" si="97"/>
        <v>1</v>
      </c>
      <c r="AQ1084" s="1">
        <f>IF(IF(Y1084&gt;AA1084,VLOOKUP(A1084,General!B:AT,11,FALSE),VLOOKUP(A1084,General!B:AT,12,FALSE))=AI1084,1,0)</f>
        <v>1</v>
      </c>
      <c r="AR1084" s="1">
        <f>IF(VLOOKUP(A1084,General!B:AT,11,FALSE)=E1084,Y1084-AA1084,AA1084-Y1084)</f>
        <v>26300</v>
      </c>
      <c r="AS1084" s="1">
        <f>IF(IF(Z1084&gt;AB1084,VLOOKUP(A1084,General!B:AT,11,FALSE),VLOOKUP(A1084,General!B:AT,12,FALSE))=AI1084,1,0)</f>
        <v>1</v>
      </c>
      <c r="AT1084" s="1">
        <f>IF(VLOOKUP(A1084,General!B:AT,11,FALSE)=E1084,Z1084-AB1084,AB1084-Z1084)</f>
        <v>1750</v>
      </c>
    </row>
    <row r="1085" spans="1:46" ht="15" customHeight="1" x14ac:dyDescent="0.2">
      <c r="A1085" s="1" t="s">
        <v>363</v>
      </c>
      <c r="B1085" s="1">
        <v>25</v>
      </c>
      <c r="C1085" s="1">
        <v>391849</v>
      </c>
      <c r="D1085" s="1">
        <v>157.848388671875</v>
      </c>
      <c r="E1085" s="1" t="s">
        <v>92</v>
      </c>
      <c r="F1085" s="1" t="s">
        <v>319</v>
      </c>
      <c r="G1085" s="1" t="s">
        <v>324</v>
      </c>
      <c r="H1085" s="1" t="s">
        <v>322</v>
      </c>
      <c r="K1085" s="1">
        <v>7</v>
      </c>
      <c r="L1085" s="1">
        <v>5</v>
      </c>
      <c r="M1085" s="1">
        <v>1</v>
      </c>
      <c r="N1085" s="1">
        <v>0</v>
      </c>
      <c r="O1085" s="1">
        <v>0</v>
      </c>
      <c r="P1085" s="1">
        <v>0</v>
      </c>
      <c r="Q1085" s="1">
        <v>2</v>
      </c>
      <c r="R1085" s="1">
        <v>0</v>
      </c>
      <c r="S1085" s="1">
        <v>155.30000000000001</v>
      </c>
      <c r="T1085" s="1">
        <v>1013</v>
      </c>
      <c r="U1085" s="1">
        <v>86</v>
      </c>
      <c r="V1085" s="1">
        <v>1</v>
      </c>
      <c r="W1085" s="1">
        <v>1</v>
      </c>
      <c r="X1085" s="1">
        <v>0</v>
      </c>
      <c r="Y1085" s="1">
        <v>34600</v>
      </c>
      <c r="Z1085" s="1">
        <v>27150</v>
      </c>
      <c r="AA1085" s="1">
        <v>35350</v>
      </c>
      <c r="AB1085" s="1">
        <v>31000</v>
      </c>
      <c r="AC1085" s="1">
        <v>13</v>
      </c>
      <c r="AD1085" s="1">
        <v>10</v>
      </c>
      <c r="AE1085" s="1">
        <v>5</v>
      </c>
      <c r="AF1085" s="1">
        <v>0</v>
      </c>
      <c r="AG1085" s="1">
        <v>4</v>
      </c>
      <c r="AH1085" s="1">
        <v>2</v>
      </c>
      <c r="AI1085" s="30" t="str">
        <f>VLOOKUP(A1085,General!B:AT,19,FALSE)</f>
        <v>Team Liquid</v>
      </c>
      <c r="AJ1085" s="1">
        <f>IF(VLOOKUP(A1085,General!B:AT,11,FALSE)=E1085,1,0)</f>
        <v>1</v>
      </c>
      <c r="AK1085" s="1">
        <f t="shared" si="98"/>
        <v>0</v>
      </c>
      <c r="AL1085" s="1">
        <f t="shared" si="99"/>
        <v>0</v>
      </c>
      <c r="AM1085" s="1">
        <f t="shared" si="100"/>
        <v>-750</v>
      </c>
      <c r="AN1085" s="1">
        <f t="shared" si="101"/>
        <v>-3850</v>
      </c>
      <c r="AO1085" s="1">
        <f t="shared" si="96"/>
        <v>0</v>
      </c>
      <c r="AP1085" s="1">
        <f t="shared" si="97"/>
        <v>0</v>
      </c>
      <c r="AQ1085" s="1">
        <f>IF(IF(Y1085&gt;AA1085,VLOOKUP(A1085,General!B:AT,11,FALSE),VLOOKUP(A1085,General!B:AT,12,FALSE))=AI1085,1,0)</f>
        <v>1</v>
      </c>
      <c r="AR1085" s="1">
        <f>IF(VLOOKUP(A1085,General!B:AT,11,FALSE)=E1085,Y1085-AA1085,AA1085-Y1085)</f>
        <v>-750</v>
      </c>
      <c r="AS1085" s="1">
        <f>IF(IF(Z1085&gt;AB1085,VLOOKUP(A1085,General!B:AT,11,FALSE),VLOOKUP(A1085,General!B:AT,12,FALSE))=AI1085,1,0)</f>
        <v>1</v>
      </c>
      <c r="AT1085" s="1">
        <f>IF(VLOOKUP(A1085,General!B:AT,11,FALSE)=E1085,Z1085-AB1085,AB1085-Z1085)</f>
        <v>-3850</v>
      </c>
    </row>
    <row r="1086" spans="1:46" ht="15" customHeight="1" x14ac:dyDescent="0.2">
      <c r="A1086" s="1" t="s">
        <v>363</v>
      </c>
      <c r="B1086" s="1">
        <v>26</v>
      </c>
      <c r="C1086" s="1">
        <v>412052</v>
      </c>
      <c r="D1086" s="1">
        <v>126.211669921875</v>
      </c>
      <c r="E1086" s="1" t="s">
        <v>67</v>
      </c>
      <c r="F1086" s="1" t="s">
        <v>315</v>
      </c>
      <c r="G1086" s="1" t="s">
        <v>316</v>
      </c>
      <c r="H1086" s="1" t="s">
        <v>322</v>
      </c>
      <c r="K1086" s="1">
        <v>7</v>
      </c>
      <c r="L1086" s="1">
        <v>5</v>
      </c>
      <c r="M1086" s="1">
        <v>1</v>
      </c>
      <c r="N1086" s="1">
        <v>0</v>
      </c>
      <c r="O1086" s="1">
        <v>0</v>
      </c>
      <c r="P1086" s="1">
        <v>0</v>
      </c>
      <c r="Q1086" s="1">
        <v>2</v>
      </c>
      <c r="R1086" s="1">
        <v>0</v>
      </c>
      <c r="S1086" s="1">
        <v>102.6</v>
      </c>
      <c r="T1086" s="1">
        <v>925</v>
      </c>
      <c r="U1086" s="1">
        <v>101</v>
      </c>
      <c r="V1086" s="1">
        <v>0</v>
      </c>
      <c r="W1086" s="1">
        <v>0</v>
      </c>
      <c r="X1086" s="1">
        <v>0</v>
      </c>
      <c r="Y1086" s="1">
        <v>23350</v>
      </c>
      <c r="Z1086" s="1">
        <v>27350</v>
      </c>
      <c r="AA1086" s="1">
        <v>27800</v>
      </c>
      <c r="AB1086" s="1">
        <v>22550</v>
      </c>
      <c r="AC1086" s="1">
        <v>10</v>
      </c>
      <c r="AD1086" s="1">
        <v>8</v>
      </c>
      <c r="AE1086" s="1">
        <v>5</v>
      </c>
      <c r="AF1086" s="1">
        <v>0</v>
      </c>
      <c r="AG1086" s="1">
        <v>5</v>
      </c>
      <c r="AH1086" s="1">
        <v>2</v>
      </c>
      <c r="AI1086" s="30" t="str">
        <f>VLOOKUP(A1086,General!B:AT,19,FALSE)</f>
        <v>Team Liquid</v>
      </c>
      <c r="AJ1086" s="1">
        <f>IF(VLOOKUP(A1086,General!B:AT,11,FALSE)=E1086,1,0)</f>
        <v>0</v>
      </c>
      <c r="AK1086" s="1">
        <f t="shared" si="98"/>
        <v>0</v>
      </c>
      <c r="AL1086" s="1">
        <f t="shared" si="99"/>
        <v>1</v>
      </c>
      <c r="AM1086" s="1">
        <f t="shared" si="100"/>
        <v>-4450</v>
      </c>
      <c r="AN1086" s="1">
        <f t="shared" si="101"/>
        <v>4800</v>
      </c>
      <c r="AO1086" s="1">
        <f t="shared" si="96"/>
        <v>1</v>
      </c>
      <c r="AP1086" s="1">
        <f t="shared" si="97"/>
        <v>1</v>
      </c>
      <c r="AQ1086" s="1">
        <f>IF(IF(Y1086&gt;AA1086,VLOOKUP(A1086,General!B:AT,11,FALSE),VLOOKUP(A1086,General!B:AT,12,FALSE))=AI1086,1,0)</f>
        <v>1</v>
      </c>
      <c r="AR1086" s="1">
        <f>IF(VLOOKUP(A1086,General!B:AT,11,FALSE)=E1086,Y1086-AA1086,AA1086-Y1086)</f>
        <v>4450</v>
      </c>
      <c r="AS1086" s="1">
        <f>IF(IF(Z1086&gt;AB1086,VLOOKUP(A1086,General!B:AT,11,FALSE),VLOOKUP(A1086,General!B:AT,12,FALSE))=AI1086,1,0)</f>
        <v>0</v>
      </c>
      <c r="AT1086" s="1">
        <f>IF(VLOOKUP(A1086,General!B:AT,11,FALSE)=E1086,Z1086-AB1086,AB1086-Z1086)</f>
        <v>-4800</v>
      </c>
    </row>
    <row r="1087" spans="1:46" ht="15" customHeight="1" x14ac:dyDescent="0.2">
      <c r="A1087" s="1" t="s">
        <v>363</v>
      </c>
      <c r="B1087" s="1">
        <v>27</v>
      </c>
      <c r="C1087" s="1">
        <v>428211</v>
      </c>
      <c r="D1087" s="1">
        <v>97.28125</v>
      </c>
      <c r="E1087" s="1" t="s">
        <v>67</v>
      </c>
      <c r="F1087" s="1" t="s">
        <v>315</v>
      </c>
      <c r="G1087" s="1" t="s">
        <v>316</v>
      </c>
      <c r="H1087" s="1" t="s">
        <v>322</v>
      </c>
      <c r="K1087" s="1">
        <v>8</v>
      </c>
      <c r="L1087" s="1">
        <v>4</v>
      </c>
      <c r="M1087" s="1">
        <v>0</v>
      </c>
      <c r="N1087" s="1">
        <v>0</v>
      </c>
      <c r="O1087" s="1">
        <v>1</v>
      </c>
      <c r="P1087" s="1">
        <v>0</v>
      </c>
      <c r="Q1087" s="1">
        <v>3</v>
      </c>
      <c r="R1087" s="1">
        <v>0</v>
      </c>
      <c r="S1087" s="1">
        <v>108.3</v>
      </c>
      <c r="T1087" s="1">
        <v>1003</v>
      </c>
      <c r="U1087" s="1">
        <v>80</v>
      </c>
      <c r="V1087" s="1">
        <v>0</v>
      </c>
      <c r="W1087" s="1">
        <v>0</v>
      </c>
      <c r="X1087" s="1">
        <v>0</v>
      </c>
      <c r="Y1087" s="1">
        <v>18650</v>
      </c>
      <c r="Z1087" s="1">
        <v>17650</v>
      </c>
      <c r="AA1087" s="1">
        <v>18400</v>
      </c>
      <c r="AB1087" s="1">
        <v>28000</v>
      </c>
      <c r="AC1087" s="1">
        <v>4</v>
      </c>
      <c r="AD1087" s="1">
        <v>5</v>
      </c>
      <c r="AE1087" s="1">
        <v>2</v>
      </c>
      <c r="AF1087" s="1">
        <v>1</v>
      </c>
      <c r="AG1087" s="1">
        <v>2</v>
      </c>
      <c r="AH1087" s="1">
        <v>2</v>
      </c>
      <c r="AI1087" s="30" t="str">
        <f>VLOOKUP(A1087,General!B:AT,19,FALSE)</f>
        <v>Team Liquid</v>
      </c>
      <c r="AJ1087" s="1">
        <f>IF(VLOOKUP(A1087,General!B:AT,11,FALSE)=E1087,1,0)</f>
        <v>0</v>
      </c>
      <c r="AK1087" s="1">
        <f t="shared" si="98"/>
        <v>1</v>
      </c>
      <c r="AL1087" s="1">
        <f t="shared" si="99"/>
        <v>0</v>
      </c>
      <c r="AM1087" s="1">
        <f t="shared" si="100"/>
        <v>250</v>
      </c>
      <c r="AN1087" s="1">
        <f t="shared" si="101"/>
        <v>-10350</v>
      </c>
      <c r="AO1087" s="1">
        <f t="shared" si="96"/>
        <v>1</v>
      </c>
      <c r="AP1087" s="1">
        <f t="shared" si="97"/>
        <v>1</v>
      </c>
      <c r="AQ1087" s="1">
        <f>IF(IF(Y1087&gt;AA1087,VLOOKUP(A1087,General!B:AT,11,FALSE),VLOOKUP(A1087,General!B:AT,12,FALSE))=AI1087,1,0)</f>
        <v>0</v>
      </c>
      <c r="AR1087" s="1">
        <f>IF(VLOOKUP(A1087,General!B:AT,11,FALSE)=E1087,Y1087-AA1087,AA1087-Y1087)</f>
        <v>-250</v>
      </c>
      <c r="AS1087" s="1">
        <f>IF(IF(Z1087&gt;AB1087,VLOOKUP(A1087,General!B:AT,11,FALSE),VLOOKUP(A1087,General!B:AT,12,FALSE))=AI1087,1,0)</f>
        <v>1</v>
      </c>
      <c r="AT1087" s="1">
        <f>IF(VLOOKUP(A1087,General!B:AT,11,FALSE)=E1087,Z1087-AB1087,AB1087-Z1087)</f>
        <v>10350</v>
      </c>
    </row>
    <row r="1088" spans="1:46" x14ac:dyDescent="0.2">
      <c r="A1088" s="1" t="s">
        <v>364</v>
      </c>
      <c r="B1088" s="1">
        <v>1</v>
      </c>
      <c r="C1088" s="1">
        <v>1804</v>
      </c>
      <c r="D1088" s="1">
        <v>78.054435729980497</v>
      </c>
      <c r="E1088" s="1" t="s">
        <v>59</v>
      </c>
      <c r="F1088" s="1" t="s">
        <v>319</v>
      </c>
      <c r="G1088" s="1" t="s">
        <v>324</v>
      </c>
      <c r="H1088" s="1" t="s">
        <v>317</v>
      </c>
      <c r="K1088" s="1">
        <v>6</v>
      </c>
      <c r="L1088" s="1">
        <v>4</v>
      </c>
      <c r="M1088" s="1">
        <v>1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80.3</v>
      </c>
      <c r="T1088" s="1">
        <v>747</v>
      </c>
      <c r="U1088" s="1">
        <v>45</v>
      </c>
      <c r="V1088" s="1">
        <v>0</v>
      </c>
      <c r="W1088" s="1">
        <v>1</v>
      </c>
      <c r="X1088" s="1">
        <v>0</v>
      </c>
      <c r="Y1088" s="1">
        <v>4000</v>
      </c>
      <c r="Z1088" s="1">
        <v>4350</v>
      </c>
      <c r="AA1088" s="1">
        <v>4000</v>
      </c>
      <c r="AB1088" s="1">
        <v>4250</v>
      </c>
      <c r="AC1088" s="1">
        <v>1</v>
      </c>
      <c r="AD1088" s="1">
        <v>2</v>
      </c>
      <c r="AE1088" s="1">
        <v>0</v>
      </c>
      <c r="AF1088" s="1">
        <v>1</v>
      </c>
      <c r="AG1088" s="1">
        <v>0</v>
      </c>
      <c r="AH1088" s="1">
        <v>0</v>
      </c>
      <c r="AI1088" s="30" t="str">
        <f>VLOOKUP(A1088,General!B:AT,19,FALSE)</f>
        <v>Astralis</v>
      </c>
      <c r="AJ1088" s="1">
        <f>IF(VLOOKUP(A1088,General!B:AT,11,FALSE)=E1088,1,0)</f>
        <v>0</v>
      </c>
      <c r="AK1088" s="1">
        <f t="shared" si="98"/>
        <v>0</v>
      </c>
      <c r="AL1088" s="1">
        <f t="shared" si="99"/>
        <v>1</v>
      </c>
      <c r="AM1088" s="1">
        <f t="shared" si="100"/>
        <v>0</v>
      </c>
      <c r="AN1088" s="1">
        <f t="shared" si="101"/>
        <v>100</v>
      </c>
      <c r="AO1088" s="1">
        <f t="shared" si="96"/>
        <v>1</v>
      </c>
      <c r="AP1088" s="1">
        <f t="shared" si="97"/>
        <v>0</v>
      </c>
      <c r="AQ1088" s="1">
        <f>IF(IF(Y1088&gt;AA1088,VLOOKUP(A1088,General!B:AT,11,FALSE),VLOOKUP(A1088,General!B:AT,12,FALSE))=AI1088,1,0)</f>
        <v>1</v>
      </c>
      <c r="AR1088" s="1">
        <f>IF(VLOOKUP(A1088,General!B:AT,11,FALSE)=E1088,Y1088-AA1088,AA1088-Y1088)</f>
        <v>0</v>
      </c>
      <c r="AS1088" s="1">
        <f>IF(IF(Z1088&gt;AB1088,VLOOKUP(A1088,General!B:AT,11,FALSE),VLOOKUP(A1088,General!B:AT,12,FALSE))=AI1088,1,0)</f>
        <v>0</v>
      </c>
      <c r="AT1088" s="1">
        <f>IF(VLOOKUP(A1088,General!B:AT,11,FALSE)=E1088,Z1088-AB1088,AB1088-Z1088)</f>
        <v>-100</v>
      </c>
    </row>
    <row r="1089" spans="1:46" ht="15" customHeight="1" x14ac:dyDescent="0.2">
      <c r="A1089" s="1" t="s">
        <v>364</v>
      </c>
      <c r="B1089" s="1">
        <v>2</v>
      </c>
      <c r="C1089" s="1">
        <v>11800</v>
      </c>
      <c r="D1089" s="1">
        <v>165.15365600585901</v>
      </c>
      <c r="E1089" s="1" t="s">
        <v>84</v>
      </c>
      <c r="F1089" s="1" t="s">
        <v>315</v>
      </c>
      <c r="G1089" s="1" t="s">
        <v>321</v>
      </c>
      <c r="H1089" s="1" t="s">
        <v>318</v>
      </c>
      <c r="I1089" s="1" t="s">
        <v>315</v>
      </c>
      <c r="J1089" s="1" t="s">
        <v>84</v>
      </c>
      <c r="K1089" s="1">
        <v>9</v>
      </c>
      <c r="L1089" s="1">
        <v>4</v>
      </c>
      <c r="M1089" s="1">
        <v>1</v>
      </c>
      <c r="N1089" s="1">
        <v>1</v>
      </c>
      <c r="O1089" s="1">
        <v>0</v>
      </c>
      <c r="P1089" s="1">
        <v>0</v>
      </c>
      <c r="Q1089" s="1">
        <v>3</v>
      </c>
      <c r="R1089" s="1">
        <v>0</v>
      </c>
      <c r="S1089" s="1">
        <v>129.6</v>
      </c>
      <c r="T1089" s="1">
        <v>1173</v>
      </c>
      <c r="U1089" s="1">
        <v>123</v>
      </c>
      <c r="V1089" s="1">
        <v>0</v>
      </c>
      <c r="W1089" s="1">
        <v>1</v>
      </c>
      <c r="X1089" s="1">
        <v>1</v>
      </c>
      <c r="Y1089" s="1">
        <v>7950</v>
      </c>
      <c r="Z1089" s="1">
        <v>7350</v>
      </c>
      <c r="AA1089" s="1">
        <v>18400</v>
      </c>
      <c r="AB1089" s="1">
        <v>18900</v>
      </c>
      <c r="AC1089" s="1">
        <v>1</v>
      </c>
      <c r="AD1089" s="1">
        <v>2</v>
      </c>
      <c r="AE1089" s="1">
        <v>0</v>
      </c>
      <c r="AF1089" s="1">
        <v>1</v>
      </c>
      <c r="AG1089" s="1">
        <v>1</v>
      </c>
      <c r="AH1089" s="1">
        <v>0</v>
      </c>
      <c r="AI1089" s="30" t="str">
        <f>VLOOKUP(A1089,General!B:AT,19,FALSE)</f>
        <v>Astralis</v>
      </c>
      <c r="AJ1089" s="1">
        <f>IF(VLOOKUP(A1089,General!B:AT,11,FALSE)=E1089,1,0)</f>
        <v>1</v>
      </c>
      <c r="AK1089" s="1">
        <f t="shared" si="98"/>
        <v>0</v>
      </c>
      <c r="AL1089" s="1">
        <f t="shared" si="99"/>
        <v>0</v>
      </c>
      <c r="AM1089" s="1">
        <f t="shared" si="100"/>
        <v>-10450</v>
      </c>
      <c r="AN1089" s="1">
        <f t="shared" si="101"/>
        <v>-11550</v>
      </c>
      <c r="AO1089" s="1">
        <f t="shared" si="96"/>
        <v>0</v>
      </c>
      <c r="AP1089" s="1">
        <f t="shared" si="97"/>
        <v>1</v>
      </c>
      <c r="AQ1089" s="1">
        <f>IF(IF(Y1089&gt;AA1089,VLOOKUP(A1089,General!B:AT,11,FALSE),VLOOKUP(A1089,General!B:AT,12,FALSE))=AI1089,1,0)</f>
        <v>1</v>
      </c>
      <c r="AR1089" s="1">
        <f>IF(VLOOKUP(A1089,General!B:AT,11,FALSE)=E1089,Y1089-AA1089,AA1089-Y1089)</f>
        <v>-10450</v>
      </c>
      <c r="AS1089" s="1">
        <f>IF(IF(Z1089&gt;AB1089,VLOOKUP(A1089,General!B:AT,11,FALSE),VLOOKUP(A1089,General!B:AT,12,FALSE))=AI1089,1,0)</f>
        <v>1</v>
      </c>
      <c r="AT1089" s="1">
        <f>IF(VLOOKUP(A1089,General!B:AT,11,FALSE)=E1089,Z1089-AB1089,AB1089-Z1089)</f>
        <v>-11550</v>
      </c>
    </row>
    <row r="1090" spans="1:46" ht="15" customHeight="1" x14ac:dyDescent="0.2">
      <c r="A1090" s="1" t="s">
        <v>364</v>
      </c>
      <c r="B1090" s="1">
        <v>3</v>
      </c>
      <c r="C1090" s="1">
        <v>32932</v>
      </c>
      <c r="D1090" s="1">
        <v>91.825042724609403</v>
      </c>
      <c r="E1090" s="1" t="s">
        <v>84</v>
      </c>
      <c r="F1090" s="1" t="s">
        <v>315</v>
      </c>
      <c r="G1090" s="1" t="s">
        <v>316</v>
      </c>
      <c r="H1090" s="1" t="s">
        <v>323</v>
      </c>
      <c r="I1090" s="1" t="s">
        <v>319</v>
      </c>
      <c r="J1090" s="1" t="s">
        <v>59</v>
      </c>
      <c r="K1090" s="1">
        <v>7</v>
      </c>
      <c r="L1090" s="1">
        <v>3</v>
      </c>
      <c r="M1090" s="1">
        <v>2</v>
      </c>
      <c r="N1090" s="1">
        <v>0</v>
      </c>
      <c r="O1090" s="1">
        <v>0</v>
      </c>
      <c r="P1090" s="1">
        <v>0</v>
      </c>
      <c r="Q1090" s="1">
        <v>2</v>
      </c>
      <c r="R1090" s="1">
        <v>0</v>
      </c>
      <c r="S1090" s="1">
        <v>103.1</v>
      </c>
      <c r="T1090" s="1">
        <v>926</v>
      </c>
      <c r="U1090" s="1">
        <v>105</v>
      </c>
      <c r="V1090" s="1">
        <v>0</v>
      </c>
      <c r="W1090" s="1">
        <v>0</v>
      </c>
      <c r="X1090" s="1">
        <v>0</v>
      </c>
      <c r="Y1090" s="1">
        <v>19400</v>
      </c>
      <c r="Z1090" s="1">
        <v>22950</v>
      </c>
      <c r="AA1090" s="1">
        <v>14250</v>
      </c>
      <c r="AB1090" s="1">
        <v>11850</v>
      </c>
      <c r="AC1090" s="1">
        <v>6</v>
      </c>
      <c r="AD1090" s="1">
        <v>8</v>
      </c>
      <c r="AE1090" s="1">
        <v>4</v>
      </c>
      <c r="AF1090" s="1">
        <v>0</v>
      </c>
      <c r="AG1090" s="1">
        <v>0</v>
      </c>
      <c r="AH1090" s="1">
        <v>0</v>
      </c>
      <c r="AI1090" s="30" t="str">
        <f>VLOOKUP(A1090,General!B:AT,19,FALSE)</f>
        <v>Astralis</v>
      </c>
      <c r="AJ1090" s="1">
        <f>IF(VLOOKUP(A1090,General!B:AT,11,FALSE)=E1090,1,0)</f>
        <v>1</v>
      </c>
      <c r="AK1090" s="1">
        <f t="shared" si="98"/>
        <v>1</v>
      </c>
      <c r="AL1090" s="1">
        <f t="shared" si="99"/>
        <v>1</v>
      </c>
      <c r="AM1090" s="1">
        <f t="shared" si="100"/>
        <v>5150</v>
      </c>
      <c r="AN1090" s="1">
        <f t="shared" si="101"/>
        <v>11100</v>
      </c>
      <c r="AO1090" s="1">
        <f t="shared" ref="AO1090:AO1113" si="102">IF(AI1090=E1090,1,0)</f>
        <v>0</v>
      </c>
      <c r="AP1090" s="1">
        <f t="shared" si="97"/>
        <v>1</v>
      </c>
      <c r="AQ1090" s="1">
        <f>IF(IF(Y1090&gt;AA1090,VLOOKUP(A1090,General!B:AT,11,FALSE),VLOOKUP(A1090,General!B:AT,12,FALSE))=AI1090,1,0)</f>
        <v>0</v>
      </c>
      <c r="AR1090" s="1">
        <f>IF(VLOOKUP(A1090,General!B:AT,11,FALSE)=E1090,Y1090-AA1090,AA1090-Y1090)</f>
        <v>5150</v>
      </c>
      <c r="AS1090" s="1">
        <f>IF(IF(Z1090&gt;AB1090,VLOOKUP(A1090,General!B:AT,11,FALSE),VLOOKUP(A1090,General!B:AT,12,FALSE))=AI1090,1,0)</f>
        <v>0</v>
      </c>
      <c r="AT1090" s="1">
        <f>IF(VLOOKUP(A1090,General!B:AT,11,FALSE)=E1090,Z1090-AB1090,AB1090-Z1090)</f>
        <v>11100</v>
      </c>
    </row>
    <row r="1091" spans="1:46" ht="15" customHeight="1" x14ac:dyDescent="0.2">
      <c r="A1091" s="1" t="s">
        <v>364</v>
      </c>
      <c r="B1091" s="1">
        <v>4</v>
      </c>
      <c r="C1091" s="1">
        <v>44694</v>
      </c>
      <c r="D1091" s="1">
        <v>78.351776123046903</v>
      </c>
      <c r="E1091" s="1" t="s">
        <v>84</v>
      </c>
      <c r="F1091" s="1" t="s">
        <v>315</v>
      </c>
      <c r="G1091" s="1" t="s">
        <v>321</v>
      </c>
      <c r="H1091" s="1" t="s">
        <v>320</v>
      </c>
      <c r="I1091" s="1" t="s">
        <v>319</v>
      </c>
      <c r="J1091" s="1" t="s">
        <v>59</v>
      </c>
      <c r="K1091" s="1">
        <v>5</v>
      </c>
      <c r="L1091" s="1">
        <v>1</v>
      </c>
      <c r="M1091" s="1">
        <v>2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100.3</v>
      </c>
      <c r="T1091" s="1">
        <v>968</v>
      </c>
      <c r="U1091" s="1">
        <v>35</v>
      </c>
      <c r="V1091" s="1">
        <v>0</v>
      </c>
      <c r="W1091" s="1">
        <v>1</v>
      </c>
      <c r="X1091" s="1">
        <v>1</v>
      </c>
      <c r="Y1091" s="1">
        <v>19200</v>
      </c>
      <c r="Z1091" s="1">
        <v>25250</v>
      </c>
      <c r="AA1091" s="1">
        <v>10400</v>
      </c>
      <c r="AB1091" s="1">
        <v>1100</v>
      </c>
      <c r="AC1091" s="1">
        <v>0</v>
      </c>
      <c r="AD1091" s="1">
        <v>2</v>
      </c>
      <c r="AE1091" s="1">
        <v>4</v>
      </c>
      <c r="AF1091" s="1">
        <v>0</v>
      </c>
      <c r="AG1091" s="1">
        <v>0</v>
      </c>
      <c r="AH1091" s="1">
        <v>1</v>
      </c>
      <c r="AI1091" s="30" t="str">
        <f>VLOOKUP(A1091,General!B:AT,19,FALSE)</f>
        <v>Astralis</v>
      </c>
      <c r="AJ1091" s="1">
        <f>IF(VLOOKUP(A1091,General!B:AT,11,FALSE)=E1091,1,0)</f>
        <v>1</v>
      </c>
      <c r="AK1091" s="1">
        <f t="shared" ref="AK1091:AK1113" si="103">IF(Y1091&gt;AA1091,1,0)</f>
        <v>1</v>
      </c>
      <c r="AL1091" s="1">
        <f t="shared" ref="AL1091:AL1113" si="104">IF(Z1091&gt;AB1091,1,0)</f>
        <v>1</v>
      </c>
      <c r="AM1091" s="1">
        <f t="shared" ref="AM1091:AM1113" si="105">Y1091-AA1091</f>
        <v>8800</v>
      </c>
      <c r="AN1091" s="1">
        <f t="shared" ref="AN1091:AN1113" si="106">Z1091-AB1091</f>
        <v>24150</v>
      </c>
      <c r="AO1091" s="1">
        <f t="shared" si="102"/>
        <v>0</v>
      </c>
      <c r="AP1091" s="1">
        <f t="shared" ref="AP1091:AP1113" si="107">IF(F1091="CT",1,0)</f>
        <v>1</v>
      </c>
      <c r="AQ1091" s="1">
        <f>IF(IF(Y1091&gt;AA1091,VLOOKUP(A1091,General!B:AT,11,FALSE),VLOOKUP(A1091,General!B:AT,12,FALSE))=AI1091,1,0)</f>
        <v>0</v>
      </c>
      <c r="AR1091" s="1">
        <f>IF(VLOOKUP(A1091,General!B:AT,11,FALSE)=E1091,Y1091-AA1091,AA1091-Y1091)</f>
        <v>8800</v>
      </c>
      <c r="AS1091" s="1">
        <f>IF(IF(Z1091&gt;AB1091,VLOOKUP(A1091,General!B:AT,11,FALSE),VLOOKUP(A1091,General!B:AT,12,FALSE))=AI1091,1,0)</f>
        <v>0</v>
      </c>
      <c r="AT1091" s="1">
        <f>IF(VLOOKUP(A1091,General!B:AT,11,FALSE)=E1091,Z1091-AB1091,AB1091-Z1091)</f>
        <v>24150</v>
      </c>
    </row>
    <row r="1092" spans="1:46" ht="15" customHeight="1" x14ac:dyDescent="0.2">
      <c r="A1092" s="1" t="s">
        <v>364</v>
      </c>
      <c r="B1092" s="1">
        <v>5</v>
      </c>
      <c r="C1092" s="1">
        <v>54732</v>
      </c>
      <c r="D1092" s="1">
        <v>124.006072998047</v>
      </c>
      <c r="E1092" s="1" t="s">
        <v>84</v>
      </c>
      <c r="F1092" s="1" t="s">
        <v>315</v>
      </c>
      <c r="G1092" s="1" t="s">
        <v>321</v>
      </c>
      <c r="H1092" s="1" t="s">
        <v>322</v>
      </c>
      <c r="K1092" s="1">
        <v>7</v>
      </c>
      <c r="L1092" s="1">
        <v>3</v>
      </c>
      <c r="M1092" s="1">
        <v>2</v>
      </c>
      <c r="N1092" s="1">
        <v>0</v>
      </c>
      <c r="O1092" s="1">
        <v>0</v>
      </c>
      <c r="P1092" s="1">
        <v>0</v>
      </c>
      <c r="Q1092" s="1">
        <v>2</v>
      </c>
      <c r="R1092" s="1">
        <v>0</v>
      </c>
      <c r="S1092" s="1">
        <v>107.1</v>
      </c>
      <c r="T1092" s="1">
        <v>933</v>
      </c>
      <c r="U1092" s="1">
        <v>127</v>
      </c>
      <c r="V1092" s="1">
        <v>0</v>
      </c>
      <c r="W1092" s="1">
        <v>1</v>
      </c>
      <c r="X1092" s="1">
        <v>1</v>
      </c>
      <c r="Y1092" s="1">
        <v>26900</v>
      </c>
      <c r="Z1092" s="1">
        <v>28350</v>
      </c>
      <c r="AA1092" s="1">
        <v>26400</v>
      </c>
      <c r="AB1092" s="1">
        <v>25200</v>
      </c>
      <c r="AC1092" s="1">
        <v>10</v>
      </c>
      <c r="AD1092" s="1">
        <v>8</v>
      </c>
      <c r="AE1092" s="1">
        <v>4</v>
      </c>
      <c r="AF1092" s="1">
        <v>0</v>
      </c>
      <c r="AG1092" s="1">
        <v>2</v>
      </c>
      <c r="AH1092" s="1">
        <v>5</v>
      </c>
      <c r="AI1092" s="30" t="str">
        <f>VLOOKUP(A1092,General!B:AT,19,FALSE)</f>
        <v>Astralis</v>
      </c>
      <c r="AJ1092" s="1">
        <f>IF(VLOOKUP(A1092,General!B:AT,11,FALSE)=E1092,1,0)</f>
        <v>1</v>
      </c>
      <c r="AK1092" s="1">
        <f t="shared" si="103"/>
        <v>1</v>
      </c>
      <c r="AL1092" s="1">
        <f t="shared" si="104"/>
        <v>1</v>
      </c>
      <c r="AM1092" s="1">
        <f t="shared" si="105"/>
        <v>500</v>
      </c>
      <c r="AN1092" s="1">
        <f t="shared" si="106"/>
        <v>3150</v>
      </c>
      <c r="AO1092" s="1">
        <f t="shared" si="102"/>
        <v>0</v>
      </c>
      <c r="AP1092" s="1">
        <f t="shared" si="107"/>
        <v>1</v>
      </c>
      <c r="AQ1092" s="1">
        <f>IF(IF(Y1092&gt;AA1092,VLOOKUP(A1092,General!B:AT,11,FALSE),VLOOKUP(A1092,General!B:AT,12,FALSE))=AI1092,1,0)</f>
        <v>0</v>
      </c>
      <c r="AR1092" s="1">
        <f>IF(VLOOKUP(A1092,General!B:AT,11,FALSE)=E1092,Y1092-AA1092,AA1092-Y1092)</f>
        <v>500</v>
      </c>
      <c r="AS1092" s="1">
        <f>IF(IF(Z1092&gt;AB1092,VLOOKUP(A1092,General!B:AT,11,FALSE),VLOOKUP(A1092,General!B:AT,12,FALSE))=AI1092,1,0)</f>
        <v>0</v>
      </c>
      <c r="AT1092" s="1">
        <f>IF(VLOOKUP(A1092,General!B:AT,11,FALSE)=E1092,Z1092-AB1092,AB1092-Z1092)</f>
        <v>3150</v>
      </c>
    </row>
    <row r="1093" spans="1:46" ht="15" customHeight="1" x14ac:dyDescent="0.2">
      <c r="A1093" s="1" t="s">
        <v>364</v>
      </c>
      <c r="B1093" s="1">
        <v>6</v>
      </c>
      <c r="C1093" s="1">
        <v>70605</v>
      </c>
      <c r="D1093" s="1">
        <v>123.10626220703099</v>
      </c>
      <c r="E1093" s="1" t="s">
        <v>84</v>
      </c>
      <c r="F1093" s="1" t="s">
        <v>315</v>
      </c>
      <c r="G1093" s="1" t="s">
        <v>321</v>
      </c>
      <c r="H1093" s="1" t="s">
        <v>322</v>
      </c>
      <c r="K1093" s="1">
        <v>7</v>
      </c>
      <c r="L1093" s="1">
        <v>3</v>
      </c>
      <c r="M1093" s="1">
        <v>2</v>
      </c>
      <c r="N1093" s="1">
        <v>0</v>
      </c>
      <c r="O1093" s="1">
        <v>0</v>
      </c>
      <c r="P1093" s="1">
        <v>0</v>
      </c>
      <c r="Q1093" s="1">
        <v>1</v>
      </c>
      <c r="R1093" s="1">
        <v>0</v>
      </c>
      <c r="S1093" s="1">
        <v>105.7</v>
      </c>
      <c r="T1093" s="1">
        <v>954</v>
      </c>
      <c r="U1093" s="1">
        <v>103</v>
      </c>
      <c r="V1093" s="1">
        <v>0</v>
      </c>
      <c r="W1093" s="1">
        <v>1</v>
      </c>
      <c r="X1093" s="1">
        <v>1</v>
      </c>
      <c r="Y1093" s="1">
        <v>40700</v>
      </c>
      <c r="Z1093" s="1">
        <v>31650</v>
      </c>
      <c r="AA1093" s="1">
        <v>21600</v>
      </c>
      <c r="AB1093" s="1">
        <v>21950</v>
      </c>
      <c r="AC1093" s="1">
        <v>9</v>
      </c>
      <c r="AD1093" s="1">
        <v>8</v>
      </c>
      <c r="AE1093" s="1">
        <v>5</v>
      </c>
      <c r="AF1093" s="1">
        <v>0</v>
      </c>
      <c r="AG1093" s="1">
        <v>1</v>
      </c>
      <c r="AH1093" s="1">
        <v>5</v>
      </c>
      <c r="AI1093" s="30" t="str">
        <f>VLOOKUP(A1093,General!B:AT,19,FALSE)</f>
        <v>Astralis</v>
      </c>
      <c r="AJ1093" s="1">
        <f>IF(VLOOKUP(A1093,General!B:AT,11,FALSE)=E1093,1,0)</f>
        <v>1</v>
      </c>
      <c r="AK1093" s="1">
        <f t="shared" si="103"/>
        <v>1</v>
      </c>
      <c r="AL1093" s="1">
        <f t="shared" si="104"/>
        <v>1</v>
      </c>
      <c r="AM1093" s="1">
        <f t="shared" si="105"/>
        <v>19100</v>
      </c>
      <c r="AN1093" s="1">
        <f t="shared" si="106"/>
        <v>9700</v>
      </c>
      <c r="AO1093" s="1">
        <f t="shared" si="102"/>
        <v>0</v>
      </c>
      <c r="AP1093" s="1">
        <f t="shared" si="107"/>
        <v>1</v>
      </c>
      <c r="AQ1093" s="1">
        <f>IF(IF(Y1093&gt;AA1093,VLOOKUP(A1093,General!B:AT,11,FALSE),VLOOKUP(A1093,General!B:AT,12,FALSE))=AI1093,1,0)</f>
        <v>0</v>
      </c>
      <c r="AR1093" s="1">
        <f>IF(VLOOKUP(A1093,General!B:AT,11,FALSE)=E1093,Y1093-AA1093,AA1093-Y1093)</f>
        <v>19100</v>
      </c>
      <c r="AS1093" s="1">
        <f>IF(IF(Z1093&gt;AB1093,VLOOKUP(A1093,General!B:AT,11,FALSE),VLOOKUP(A1093,General!B:AT,12,FALSE))=AI1093,1,0)</f>
        <v>0</v>
      </c>
      <c r="AT1093" s="1">
        <f>IF(VLOOKUP(A1093,General!B:AT,11,FALSE)=E1093,Z1093-AB1093,AB1093-Z1093)</f>
        <v>9700</v>
      </c>
    </row>
    <row r="1094" spans="1:46" ht="15" customHeight="1" x14ac:dyDescent="0.2">
      <c r="A1094" s="1" t="s">
        <v>364</v>
      </c>
      <c r="B1094" s="1">
        <v>7</v>
      </c>
      <c r="C1094" s="1">
        <v>86363</v>
      </c>
      <c r="D1094" s="1">
        <v>307.62493896484398</v>
      </c>
      <c r="E1094" s="1" t="s">
        <v>59</v>
      </c>
      <c r="F1094" s="1" t="s">
        <v>319</v>
      </c>
      <c r="G1094" s="1" t="s">
        <v>324</v>
      </c>
      <c r="H1094" s="1" t="s">
        <v>322</v>
      </c>
      <c r="K1094" s="1">
        <v>8</v>
      </c>
      <c r="L1094" s="1">
        <v>6</v>
      </c>
      <c r="M1094" s="1">
        <v>1</v>
      </c>
      <c r="N1094" s="1">
        <v>0</v>
      </c>
      <c r="O1094" s="1">
        <v>0</v>
      </c>
      <c r="P1094" s="1">
        <v>0</v>
      </c>
      <c r="Q1094" s="1">
        <v>2</v>
      </c>
      <c r="R1094" s="1">
        <v>0</v>
      </c>
      <c r="S1094" s="1">
        <v>122.5</v>
      </c>
      <c r="T1094" s="1">
        <v>1106</v>
      </c>
      <c r="U1094" s="1">
        <v>119</v>
      </c>
      <c r="V1094" s="1">
        <v>0</v>
      </c>
      <c r="W1094" s="1">
        <v>1</v>
      </c>
      <c r="X1094" s="1">
        <v>0</v>
      </c>
      <c r="Y1094" s="1">
        <v>44000</v>
      </c>
      <c r="Z1094" s="1">
        <v>29950</v>
      </c>
      <c r="AA1094" s="1">
        <v>22550</v>
      </c>
      <c r="AB1094" s="1">
        <v>18050</v>
      </c>
      <c r="AC1094" s="1">
        <v>12</v>
      </c>
      <c r="AD1094" s="1">
        <v>8</v>
      </c>
      <c r="AE1094" s="1">
        <v>3</v>
      </c>
      <c r="AF1094" s="1">
        <v>0</v>
      </c>
      <c r="AG1094" s="1">
        <v>2</v>
      </c>
      <c r="AH1094" s="1">
        <v>3</v>
      </c>
      <c r="AI1094" s="30" t="str">
        <f>VLOOKUP(A1094,General!B:AT,19,FALSE)</f>
        <v>Astralis</v>
      </c>
      <c r="AJ1094" s="1">
        <f>IF(VLOOKUP(A1094,General!B:AT,11,FALSE)=E1094,1,0)</f>
        <v>0</v>
      </c>
      <c r="AK1094" s="1">
        <f t="shared" si="103"/>
        <v>1</v>
      </c>
      <c r="AL1094" s="1">
        <f t="shared" si="104"/>
        <v>1</v>
      </c>
      <c r="AM1094" s="1">
        <f t="shared" si="105"/>
        <v>21450</v>
      </c>
      <c r="AN1094" s="1">
        <f t="shared" si="106"/>
        <v>11900</v>
      </c>
      <c r="AO1094" s="1">
        <f t="shared" si="102"/>
        <v>1</v>
      </c>
      <c r="AP1094" s="1">
        <f t="shared" si="107"/>
        <v>0</v>
      </c>
      <c r="AQ1094" s="1">
        <f>IF(IF(Y1094&gt;AA1094,VLOOKUP(A1094,General!B:AT,11,FALSE),VLOOKUP(A1094,General!B:AT,12,FALSE))=AI1094,1,0)</f>
        <v>0</v>
      </c>
      <c r="AR1094" s="1">
        <f>IF(VLOOKUP(A1094,General!B:AT,11,FALSE)=E1094,Y1094-AA1094,AA1094-Y1094)</f>
        <v>-21450</v>
      </c>
      <c r="AS1094" s="1">
        <f>IF(IF(Z1094&gt;AB1094,VLOOKUP(A1094,General!B:AT,11,FALSE),VLOOKUP(A1094,General!B:AT,12,FALSE))=AI1094,1,0)</f>
        <v>0</v>
      </c>
      <c r="AT1094" s="1">
        <f>IF(VLOOKUP(A1094,General!B:AT,11,FALSE)=E1094,Z1094-AB1094,AB1094-Z1094)</f>
        <v>-11900</v>
      </c>
    </row>
    <row r="1095" spans="1:46" ht="15" customHeight="1" x14ac:dyDescent="0.2">
      <c r="A1095" s="1" t="s">
        <v>364</v>
      </c>
      <c r="B1095" s="1">
        <v>8</v>
      </c>
      <c r="C1095" s="1">
        <v>125704</v>
      </c>
      <c r="D1095" s="1">
        <v>158.67523193359401</v>
      </c>
      <c r="E1095" s="1" t="s">
        <v>59</v>
      </c>
      <c r="F1095" s="1" t="s">
        <v>319</v>
      </c>
      <c r="G1095" s="1" t="s">
        <v>324</v>
      </c>
      <c r="H1095" s="1" t="s">
        <v>322</v>
      </c>
      <c r="K1095" s="1">
        <v>8</v>
      </c>
      <c r="L1095" s="1">
        <v>5</v>
      </c>
      <c r="M1095" s="1">
        <v>0</v>
      </c>
      <c r="N1095" s="1">
        <v>1</v>
      </c>
      <c r="O1095" s="1">
        <v>0</v>
      </c>
      <c r="P1095" s="1">
        <v>0</v>
      </c>
      <c r="Q1095" s="1">
        <v>0</v>
      </c>
      <c r="R1095" s="1">
        <v>0</v>
      </c>
      <c r="S1095" s="1">
        <v>145.1</v>
      </c>
      <c r="T1095" s="1">
        <v>1330</v>
      </c>
      <c r="U1095" s="1">
        <v>121</v>
      </c>
      <c r="V1095" s="1">
        <v>0</v>
      </c>
      <c r="W1095" s="1">
        <v>1</v>
      </c>
      <c r="X1095" s="1">
        <v>0</v>
      </c>
      <c r="Y1095" s="1">
        <v>37400</v>
      </c>
      <c r="Z1095" s="1">
        <v>29950</v>
      </c>
      <c r="AA1095" s="1">
        <v>18850</v>
      </c>
      <c r="AB1095" s="1">
        <v>21450</v>
      </c>
      <c r="AC1095" s="1">
        <v>15</v>
      </c>
      <c r="AD1095" s="1">
        <v>10</v>
      </c>
      <c r="AE1095" s="1">
        <v>5</v>
      </c>
      <c r="AF1095" s="1">
        <v>0</v>
      </c>
      <c r="AG1095" s="1">
        <v>2</v>
      </c>
      <c r="AH1095" s="1">
        <v>4</v>
      </c>
      <c r="AI1095" s="30" t="str">
        <f>VLOOKUP(A1095,General!B:AT,19,FALSE)</f>
        <v>Astralis</v>
      </c>
      <c r="AJ1095" s="1">
        <f>IF(VLOOKUP(A1095,General!B:AT,11,FALSE)=E1095,1,0)</f>
        <v>0</v>
      </c>
      <c r="AK1095" s="1">
        <f t="shared" si="103"/>
        <v>1</v>
      </c>
      <c r="AL1095" s="1">
        <f t="shared" si="104"/>
        <v>1</v>
      </c>
      <c r="AM1095" s="1">
        <f t="shared" si="105"/>
        <v>18550</v>
      </c>
      <c r="AN1095" s="1">
        <f t="shared" si="106"/>
        <v>8500</v>
      </c>
      <c r="AO1095" s="1">
        <f t="shared" si="102"/>
        <v>1</v>
      </c>
      <c r="AP1095" s="1">
        <f t="shared" si="107"/>
        <v>0</v>
      </c>
      <c r="AQ1095" s="1">
        <f>IF(IF(Y1095&gt;AA1095,VLOOKUP(A1095,General!B:AT,11,FALSE),VLOOKUP(A1095,General!B:AT,12,FALSE))=AI1095,1,0)</f>
        <v>0</v>
      </c>
      <c r="AR1095" s="1">
        <f>IF(VLOOKUP(A1095,General!B:AT,11,FALSE)=E1095,Y1095-AA1095,AA1095-Y1095)</f>
        <v>-18550</v>
      </c>
      <c r="AS1095" s="1">
        <f>IF(IF(Z1095&gt;AB1095,VLOOKUP(A1095,General!B:AT,11,FALSE),VLOOKUP(A1095,General!B:AT,12,FALSE))=AI1095,1,0)</f>
        <v>0</v>
      </c>
      <c r="AT1095" s="1">
        <f>IF(VLOOKUP(A1095,General!B:AT,11,FALSE)=E1095,Z1095-AB1095,AB1095-Z1095)</f>
        <v>-8500</v>
      </c>
    </row>
    <row r="1096" spans="1:46" ht="15" customHeight="1" x14ac:dyDescent="0.2">
      <c r="A1096" s="1" t="s">
        <v>364</v>
      </c>
      <c r="B1096" s="1">
        <v>9</v>
      </c>
      <c r="C1096" s="1">
        <v>146008</v>
      </c>
      <c r="D1096" s="1">
        <v>99.7587890625</v>
      </c>
      <c r="E1096" s="1" t="s">
        <v>59</v>
      </c>
      <c r="F1096" s="1" t="s">
        <v>319</v>
      </c>
      <c r="G1096" s="1" t="s">
        <v>324</v>
      </c>
      <c r="H1096" s="1" t="s">
        <v>322</v>
      </c>
      <c r="K1096" s="1">
        <v>8</v>
      </c>
      <c r="L1096" s="1">
        <v>0</v>
      </c>
      <c r="M1096" s="1">
        <v>4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120.1</v>
      </c>
      <c r="T1096" s="1">
        <v>1081</v>
      </c>
      <c r="U1096" s="1">
        <v>120</v>
      </c>
      <c r="V1096" s="1">
        <v>1</v>
      </c>
      <c r="W1096" s="1">
        <v>1</v>
      </c>
      <c r="X1096" s="1">
        <v>0</v>
      </c>
      <c r="Y1096" s="1">
        <v>18650</v>
      </c>
      <c r="Z1096" s="1">
        <v>19250</v>
      </c>
      <c r="AA1096" s="1">
        <v>23100</v>
      </c>
      <c r="AB1096" s="1">
        <v>22300</v>
      </c>
      <c r="AC1096" s="1">
        <v>12</v>
      </c>
      <c r="AD1096" s="1">
        <v>7</v>
      </c>
      <c r="AE1096" s="1">
        <v>3</v>
      </c>
      <c r="AF1096" s="1">
        <v>0</v>
      </c>
      <c r="AG1096" s="1">
        <v>4</v>
      </c>
      <c r="AH1096" s="1">
        <v>0</v>
      </c>
      <c r="AI1096" s="30" t="str">
        <f>VLOOKUP(A1096,General!B:AT,19,FALSE)</f>
        <v>Astralis</v>
      </c>
      <c r="AJ1096" s="1">
        <f>IF(VLOOKUP(A1096,General!B:AT,11,FALSE)=E1096,1,0)</f>
        <v>0</v>
      </c>
      <c r="AK1096" s="1">
        <f t="shared" si="103"/>
        <v>0</v>
      </c>
      <c r="AL1096" s="1">
        <f t="shared" si="104"/>
        <v>0</v>
      </c>
      <c r="AM1096" s="1">
        <f t="shared" si="105"/>
        <v>-4450</v>
      </c>
      <c r="AN1096" s="1">
        <f t="shared" si="106"/>
        <v>-3050</v>
      </c>
      <c r="AO1096" s="1">
        <f t="shared" si="102"/>
        <v>1</v>
      </c>
      <c r="AP1096" s="1">
        <f t="shared" si="107"/>
        <v>0</v>
      </c>
      <c r="AQ1096" s="1">
        <f>IF(IF(Y1096&gt;AA1096,VLOOKUP(A1096,General!B:AT,11,FALSE),VLOOKUP(A1096,General!B:AT,12,FALSE))=AI1096,1,0)</f>
        <v>1</v>
      </c>
      <c r="AR1096" s="1">
        <f>IF(VLOOKUP(A1096,General!B:AT,11,FALSE)=E1096,Y1096-AA1096,AA1096-Y1096)</f>
        <v>4450</v>
      </c>
      <c r="AS1096" s="1">
        <f>IF(IF(Z1096&gt;AB1096,VLOOKUP(A1096,General!B:AT,11,FALSE),VLOOKUP(A1096,General!B:AT,12,FALSE))=AI1096,1,0)</f>
        <v>1</v>
      </c>
      <c r="AT1096" s="1">
        <f>IF(VLOOKUP(A1096,General!B:AT,11,FALSE)=E1096,Z1096-AB1096,AB1096-Z1096)</f>
        <v>3050</v>
      </c>
    </row>
    <row r="1097" spans="1:46" ht="15" customHeight="1" x14ac:dyDescent="0.2">
      <c r="A1097" s="1" t="s">
        <v>364</v>
      </c>
      <c r="B1097" s="1">
        <v>10</v>
      </c>
      <c r="C1097" s="1">
        <v>158786</v>
      </c>
      <c r="D1097" s="1">
        <v>69.1505126953125</v>
      </c>
      <c r="E1097" s="1" t="s">
        <v>59</v>
      </c>
      <c r="F1097" s="1" t="s">
        <v>319</v>
      </c>
      <c r="G1097" s="1" t="s">
        <v>324</v>
      </c>
      <c r="H1097" s="1" t="s">
        <v>320</v>
      </c>
      <c r="I1097" s="1" t="s">
        <v>315</v>
      </c>
      <c r="J1097" s="1" t="s">
        <v>84</v>
      </c>
      <c r="K1097" s="1">
        <v>6</v>
      </c>
      <c r="L1097" s="1">
        <v>2</v>
      </c>
      <c r="M1097" s="1">
        <v>2</v>
      </c>
      <c r="N1097" s="1">
        <v>0</v>
      </c>
      <c r="O1097" s="1">
        <v>0</v>
      </c>
      <c r="P1097" s="1">
        <v>0</v>
      </c>
      <c r="Q1097" s="1">
        <v>2</v>
      </c>
      <c r="R1097" s="1">
        <v>0</v>
      </c>
      <c r="S1097" s="1">
        <v>91.2</v>
      </c>
      <c r="T1097" s="1">
        <v>803</v>
      </c>
      <c r="U1097" s="1">
        <v>109</v>
      </c>
      <c r="V1097" s="1">
        <v>0</v>
      </c>
      <c r="W1097" s="1">
        <v>1</v>
      </c>
      <c r="X1097" s="1">
        <v>0</v>
      </c>
      <c r="Y1097" s="1">
        <v>13400</v>
      </c>
      <c r="Z1097" s="1">
        <v>6700</v>
      </c>
      <c r="AA1097" s="1">
        <v>25400</v>
      </c>
      <c r="AB1097" s="1">
        <v>26150</v>
      </c>
      <c r="AC1097" s="1">
        <v>2</v>
      </c>
      <c r="AD1097" s="1">
        <v>5</v>
      </c>
      <c r="AE1097" s="1">
        <v>0</v>
      </c>
      <c r="AF1097" s="1">
        <v>0</v>
      </c>
      <c r="AG1097" s="1">
        <v>3</v>
      </c>
      <c r="AH1097" s="1">
        <v>0</v>
      </c>
      <c r="AI1097" s="30" t="str">
        <f>VLOOKUP(A1097,General!B:AT,19,FALSE)</f>
        <v>Astralis</v>
      </c>
      <c r="AJ1097" s="1">
        <f>IF(VLOOKUP(A1097,General!B:AT,11,FALSE)=E1097,1,0)</f>
        <v>0</v>
      </c>
      <c r="AK1097" s="1">
        <f t="shared" si="103"/>
        <v>0</v>
      </c>
      <c r="AL1097" s="1">
        <f t="shared" si="104"/>
        <v>0</v>
      </c>
      <c r="AM1097" s="1">
        <f t="shared" si="105"/>
        <v>-12000</v>
      </c>
      <c r="AN1097" s="1">
        <f t="shared" si="106"/>
        <v>-19450</v>
      </c>
      <c r="AO1097" s="1">
        <f t="shared" si="102"/>
        <v>1</v>
      </c>
      <c r="AP1097" s="1">
        <f t="shared" si="107"/>
        <v>0</v>
      </c>
      <c r="AQ1097" s="1">
        <f>IF(IF(Y1097&gt;AA1097,VLOOKUP(A1097,General!B:AT,11,FALSE),VLOOKUP(A1097,General!B:AT,12,FALSE))=AI1097,1,0)</f>
        <v>1</v>
      </c>
      <c r="AR1097" s="1">
        <f>IF(VLOOKUP(A1097,General!B:AT,11,FALSE)=E1097,Y1097-AA1097,AA1097-Y1097)</f>
        <v>12000</v>
      </c>
      <c r="AS1097" s="1">
        <f>IF(IF(Z1097&gt;AB1097,VLOOKUP(A1097,General!B:AT,11,FALSE),VLOOKUP(A1097,General!B:AT,12,FALSE))=AI1097,1,0)</f>
        <v>1</v>
      </c>
      <c r="AT1097" s="1">
        <f>IF(VLOOKUP(A1097,General!B:AT,11,FALSE)=E1097,Z1097-AB1097,AB1097-Z1097)</f>
        <v>19450</v>
      </c>
    </row>
    <row r="1098" spans="1:46" ht="15" customHeight="1" x14ac:dyDescent="0.2">
      <c r="A1098" s="1" t="s">
        <v>364</v>
      </c>
      <c r="B1098" s="1">
        <v>11</v>
      </c>
      <c r="C1098" s="1">
        <v>167648</v>
      </c>
      <c r="D1098" s="1">
        <v>125.203125</v>
      </c>
      <c r="E1098" s="1" t="s">
        <v>59</v>
      </c>
      <c r="F1098" s="1" t="s">
        <v>319</v>
      </c>
      <c r="G1098" s="1" t="s">
        <v>324</v>
      </c>
      <c r="H1098" s="1" t="s">
        <v>322</v>
      </c>
      <c r="K1098" s="1">
        <v>8</v>
      </c>
      <c r="L1098" s="1">
        <v>5</v>
      </c>
      <c r="M1098" s="1">
        <v>0</v>
      </c>
      <c r="N1098" s="1">
        <v>1</v>
      </c>
      <c r="O1098" s="1">
        <v>0</v>
      </c>
      <c r="P1098" s="1">
        <v>0</v>
      </c>
      <c r="Q1098" s="1">
        <v>3</v>
      </c>
      <c r="R1098" s="1">
        <v>0</v>
      </c>
      <c r="S1098" s="1">
        <v>139.4</v>
      </c>
      <c r="T1098" s="1">
        <v>1244</v>
      </c>
      <c r="U1098" s="1">
        <v>150</v>
      </c>
      <c r="V1098" s="1">
        <v>0</v>
      </c>
      <c r="W1098" s="1">
        <v>1</v>
      </c>
      <c r="X1098" s="1">
        <v>0</v>
      </c>
      <c r="Y1098" s="1">
        <v>26600</v>
      </c>
      <c r="Z1098" s="1">
        <v>26700</v>
      </c>
      <c r="AA1098" s="1">
        <v>23750</v>
      </c>
      <c r="AB1098" s="1">
        <v>27650</v>
      </c>
      <c r="AC1098" s="1">
        <v>11</v>
      </c>
      <c r="AD1098" s="1">
        <v>6</v>
      </c>
      <c r="AE1098" s="1">
        <v>3</v>
      </c>
      <c r="AF1098" s="1">
        <v>0</v>
      </c>
      <c r="AG1098" s="1">
        <v>3</v>
      </c>
      <c r="AH1098" s="1">
        <v>0</v>
      </c>
      <c r="AI1098" s="30" t="str">
        <f>VLOOKUP(A1098,General!B:AT,19,FALSE)</f>
        <v>Astralis</v>
      </c>
      <c r="AJ1098" s="1">
        <f>IF(VLOOKUP(A1098,General!B:AT,11,FALSE)=E1098,1,0)</f>
        <v>0</v>
      </c>
      <c r="AK1098" s="1">
        <f t="shared" si="103"/>
        <v>1</v>
      </c>
      <c r="AL1098" s="1">
        <f t="shared" si="104"/>
        <v>0</v>
      </c>
      <c r="AM1098" s="1">
        <f t="shared" si="105"/>
        <v>2850</v>
      </c>
      <c r="AN1098" s="1">
        <f t="shared" si="106"/>
        <v>-950</v>
      </c>
      <c r="AO1098" s="1">
        <f t="shared" si="102"/>
        <v>1</v>
      </c>
      <c r="AP1098" s="1">
        <f t="shared" si="107"/>
        <v>0</v>
      </c>
      <c r="AQ1098" s="1">
        <f>IF(IF(Y1098&gt;AA1098,VLOOKUP(A1098,General!B:AT,11,FALSE),VLOOKUP(A1098,General!B:AT,12,FALSE))=AI1098,1,0)</f>
        <v>0</v>
      </c>
      <c r="AR1098" s="1">
        <f>IF(VLOOKUP(A1098,General!B:AT,11,FALSE)=E1098,Y1098-AA1098,AA1098-Y1098)</f>
        <v>-2850</v>
      </c>
      <c r="AS1098" s="1">
        <f>IF(IF(Z1098&gt;AB1098,VLOOKUP(A1098,General!B:AT,11,FALSE),VLOOKUP(A1098,General!B:AT,12,FALSE))=AI1098,1,0)</f>
        <v>1</v>
      </c>
      <c r="AT1098" s="1">
        <f>IF(VLOOKUP(A1098,General!B:AT,11,FALSE)=E1098,Z1098-AB1098,AB1098-Z1098)</f>
        <v>950</v>
      </c>
    </row>
    <row r="1099" spans="1:46" ht="15" customHeight="1" x14ac:dyDescent="0.2">
      <c r="A1099" s="1" t="s">
        <v>364</v>
      </c>
      <c r="B1099" s="1">
        <v>12</v>
      </c>
      <c r="C1099" s="1">
        <v>183674</v>
      </c>
      <c r="D1099" s="1">
        <v>89.2352294921875</v>
      </c>
      <c r="E1099" s="1" t="s">
        <v>59</v>
      </c>
      <c r="F1099" s="1" t="s">
        <v>319</v>
      </c>
      <c r="G1099" s="1" t="s">
        <v>324</v>
      </c>
      <c r="H1099" s="1" t="s">
        <v>320</v>
      </c>
      <c r="I1099" s="1" t="s">
        <v>315</v>
      </c>
      <c r="J1099" s="1" t="s">
        <v>84</v>
      </c>
      <c r="K1099" s="1">
        <v>8</v>
      </c>
      <c r="L1099" s="1">
        <v>2</v>
      </c>
      <c r="M1099" s="1">
        <v>3</v>
      </c>
      <c r="N1099" s="1">
        <v>0</v>
      </c>
      <c r="O1099" s="1">
        <v>0</v>
      </c>
      <c r="P1099" s="1">
        <v>0</v>
      </c>
      <c r="Q1099" s="1">
        <v>1</v>
      </c>
      <c r="R1099" s="1">
        <v>0</v>
      </c>
      <c r="S1099" s="1">
        <v>137.1</v>
      </c>
      <c r="T1099" s="1">
        <v>1305</v>
      </c>
      <c r="U1099" s="1">
        <v>66</v>
      </c>
      <c r="V1099" s="1">
        <v>0</v>
      </c>
      <c r="W1099" s="1">
        <v>1</v>
      </c>
      <c r="X1099" s="1">
        <v>0</v>
      </c>
      <c r="Y1099" s="1">
        <v>18800</v>
      </c>
      <c r="Z1099" s="1">
        <v>4400</v>
      </c>
      <c r="AA1099" s="1">
        <v>33200</v>
      </c>
      <c r="AB1099" s="1">
        <v>27650</v>
      </c>
      <c r="AC1099" s="1">
        <v>5</v>
      </c>
      <c r="AD1099" s="1">
        <v>4</v>
      </c>
      <c r="AE1099" s="1">
        <v>0</v>
      </c>
      <c r="AF1099" s="1">
        <v>0</v>
      </c>
      <c r="AG1099" s="1">
        <v>3</v>
      </c>
      <c r="AH1099" s="1">
        <v>0</v>
      </c>
      <c r="AI1099" s="30" t="str">
        <f>VLOOKUP(A1099,General!B:AT,19,FALSE)</f>
        <v>Astralis</v>
      </c>
      <c r="AJ1099" s="1">
        <f>IF(VLOOKUP(A1099,General!B:AT,11,FALSE)=E1099,1,0)</f>
        <v>0</v>
      </c>
      <c r="AK1099" s="1">
        <f t="shared" si="103"/>
        <v>0</v>
      </c>
      <c r="AL1099" s="1">
        <f t="shared" si="104"/>
        <v>0</v>
      </c>
      <c r="AM1099" s="1">
        <f t="shared" si="105"/>
        <v>-14400</v>
      </c>
      <c r="AN1099" s="1">
        <f t="shared" si="106"/>
        <v>-23250</v>
      </c>
      <c r="AO1099" s="1">
        <f t="shared" si="102"/>
        <v>1</v>
      </c>
      <c r="AP1099" s="1">
        <f t="shared" si="107"/>
        <v>0</v>
      </c>
      <c r="AQ1099" s="1">
        <f>IF(IF(Y1099&gt;AA1099,VLOOKUP(A1099,General!B:AT,11,FALSE),VLOOKUP(A1099,General!B:AT,12,FALSE))=AI1099,1,0)</f>
        <v>1</v>
      </c>
      <c r="AR1099" s="1">
        <f>IF(VLOOKUP(A1099,General!B:AT,11,FALSE)=E1099,Y1099-AA1099,AA1099-Y1099)</f>
        <v>14400</v>
      </c>
      <c r="AS1099" s="1">
        <f>IF(IF(Z1099&gt;AB1099,VLOOKUP(A1099,General!B:AT,11,FALSE),VLOOKUP(A1099,General!B:AT,12,FALSE))=AI1099,1,0)</f>
        <v>1</v>
      </c>
      <c r="AT1099" s="1">
        <f>IF(VLOOKUP(A1099,General!B:AT,11,FALSE)=E1099,Z1099-AB1099,AB1099-Z1099)</f>
        <v>23250</v>
      </c>
    </row>
    <row r="1100" spans="1:46" ht="15" customHeight="1" x14ac:dyDescent="0.2">
      <c r="A1100" s="1" t="s">
        <v>364</v>
      </c>
      <c r="B1100" s="1">
        <v>13</v>
      </c>
      <c r="C1100" s="1">
        <v>195103</v>
      </c>
      <c r="D1100" s="1">
        <v>160.498291015625</v>
      </c>
      <c r="E1100" s="1" t="s">
        <v>84</v>
      </c>
      <c r="F1100" s="1" t="s">
        <v>315</v>
      </c>
      <c r="G1100" s="1" t="s">
        <v>321</v>
      </c>
      <c r="H1100" s="1" t="s">
        <v>322</v>
      </c>
      <c r="K1100" s="1">
        <v>8</v>
      </c>
      <c r="L1100" s="1">
        <v>4</v>
      </c>
      <c r="M1100" s="1">
        <v>2</v>
      </c>
      <c r="N1100" s="1">
        <v>0</v>
      </c>
      <c r="O1100" s="1">
        <v>0</v>
      </c>
      <c r="P1100" s="1">
        <v>0</v>
      </c>
      <c r="Q1100" s="1">
        <v>2</v>
      </c>
      <c r="R1100" s="1">
        <v>0</v>
      </c>
      <c r="S1100" s="1">
        <v>110.1</v>
      </c>
      <c r="T1100" s="1">
        <v>1010</v>
      </c>
      <c r="U1100" s="1">
        <v>91</v>
      </c>
      <c r="V1100" s="1">
        <v>0</v>
      </c>
      <c r="W1100" s="1">
        <v>1</v>
      </c>
      <c r="X1100" s="1">
        <v>1</v>
      </c>
      <c r="Y1100" s="1">
        <v>31900</v>
      </c>
      <c r="Z1100" s="1">
        <v>29750</v>
      </c>
      <c r="AA1100" s="1">
        <v>35150</v>
      </c>
      <c r="AB1100" s="1">
        <v>27650</v>
      </c>
      <c r="AC1100" s="1">
        <v>12</v>
      </c>
      <c r="AD1100" s="1">
        <v>10</v>
      </c>
      <c r="AE1100" s="1">
        <v>5</v>
      </c>
      <c r="AF1100" s="1">
        <v>0</v>
      </c>
      <c r="AG1100" s="1">
        <v>5</v>
      </c>
      <c r="AH1100" s="1">
        <v>2</v>
      </c>
      <c r="AI1100" s="30" t="str">
        <f>VLOOKUP(A1100,General!B:AT,19,FALSE)</f>
        <v>Astralis</v>
      </c>
      <c r="AJ1100" s="1">
        <f>IF(VLOOKUP(A1100,General!B:AT,11,FALSE)=E1100,1,0)</f>
        <v>1</v>
      </c>
      <c r="AK1100" s="1">
        <f t="shared" si="103"/>
        <v>0</v>
      </c>
      <c r="AL1100" s="1">
        <f t="shared" si="104"/>
        <v>1</v>
      </c>
      <c r="AM1100" s="1">
        <f t="shared" si="105"/>
        <v>-3250</v>
      </c>
      <c r="AN1100" s="1">
        <f t="shared" si="106"/>
        <v>2100</v>
      </c>
      <c r="AO1100" s="1">
        <f t="shared" si="102"/>
        <v>0</v>
      </c>
      <c r="AP1100" s="1">
        <f t="shared" si="107"/>
        <v>1</v>
      </c>
      <c r="AQ1100" s="1">
        <f>IF(IF(Y1100&gt;AA1100,VLOOKUP(A1100,General!B:AT,11,FALSE),VLOOKUP(A1100,General!B:AT,12,FALSE))=AI1100,1,0)</f>
        <v>1</v>
      </c>
      <c r="AR1100" s="1">
        <f>IF(VLOOKUP(A1100,General!B:AT,11,FALSE)=E1100,Y1100-AA1100,AA1100-Y1100)</f>
        <v>-3250</v>
      </c>
      <c r="AS1100" s="1">
        <f>IF(IF(Z1100&gt;AB1100,VLOOKUP(A1100,General!B:AT,11,FALSE),VLOOKUP(A1100,General!B:AT,12,FALSE))=AI1100,1,0)</f>
        <v>0</v>
      </c>
      <c r="AT1100" s="1">
        <f>IF(VLOOKUP(A1100,General!B:AT,11,FALSE)=E1100,Z1100-AB1100,AB1100-Z1100)</f>
        <v>2100</v>
      </c>
    </row>
    <row r="1101" spans="1:46" ht="15" customHeight="1" x14ac:dyDescent="0.2">
      <c r="A1101" s="1" t="s">
        <v>364</v>
      </c>
      <c r="B1101" s="1">
        <v>14</v>
      </c>
      <c r="C1101" s="1">
        <v>215640</v>
      </c>
      <c r="D1101" s="1">
        <v>84.564208984375</v>
      </c>
      <c r="E1101" s="1" t="s">
        <v>59</v>
      </c>
      <c r="F1101" s="1" t="s">
        <v>319</v>
      </c>
      <c r="G1101" s="1" t="s">
        <v>324</v>
      </c>
      <c r="H1101" s="1" t="s">
        <v>322</v>
      </c>
      <c r="K1101" s="1">
        <v>5</v>
      </c>
      <c r="L1101" s="1">
        <v>2</v>
      </c>
      <c r="M1101" s="1">
        <v>0</v>
      </c>
      <c r="N1101" s="1">
        <v>1</v>
      </c>
      <c r="O1101" s="1">
        <v>0</v>
      </c>
      <c r="P1101" s="1">
        <v>0</v>
      </c>
      <c r="Q1101" s="1">
        <v>0</v>
      </c>
      <c r="R1101" s="1">
        <v>0</v>
      </c>
      <c r="S1101" s="1">
        <v>69.7</v>
      </c>
      <c r="T1101" s="1">
        <v>631</v>
      </c>
      <c r="U1101" s="1">
        <v>66</v>
      </c>
      <c r="V1101" s="1">
        <v>0</v>
      </c>
      <c r="W1101" s="1">
        <v>1</v>
      </c>
      <c r="X1101" s="1">
        <v>0</v>
      </c>
      <c r="Y1101" s="1">
        <v>22050</v>
      </c>
      <c r="Z1101" s="1">
        <v>28850</v>
      </c>
      <c r="AA1101" s="1">
        <v>31050</v>
      </c>
      <c r="AB1101" s="1">
        <v>26650</v>
      </c>
      <c r="AC1101" s="1">
        <v>6</v>
      </c>
      <c r="AD1101" s="1">
        <v>3</v>
      </c>
      <c r="AE1101" s="1">
        <v>4</v>
      </c>
      <c r="AF1101" s="1">
        <v>0</v>
      </c>
      <c r="AG1101" s="1">
        <v>3</v>
      </c>
      <c r="AH1101" s="1">
        <v>1</v>
      </c>
      <c r="AI1101" s="30" t="str">
        <f>VLOOKUP(A1101,General!B:AT,19,FALSE)</f>
        <v>Astralis</v>
      </c>
      <c r="AJ1101" s="1">
        <f>IF(VLOOKUP(A1101,General!B:AT,11,FALSE)=E1101,1,0)</f>
        <v>0</v>
      </c>
      <c r="AK1101" s="1">
        <f t="shared" si="103"/>
        <v>0</v>
      </c>
      <c r="AL1101" s="1">
        <f t="shared" si="104"/>
        <v>1</v>
      </c>
      <c r="AM1101" s="1">
        <f t="shared" si="105"/>
        <v>-9000</v>
      </c>
      <c r="AN1101" s="1">
        <f t="shared" si="106"/>
        <v>2200</v>
      </c>
      <c r="AO1101" s="1">
        <f t="shared" si="102"/>
        <v>1</v>
      </c>
      <c r="AP1101" s="1">
        <f t="shared" si="107"/>
        <v>0</v>
      </c>
      <c r="AQ1101" s="1">
        <f>IF(IF(Y1101&gt;AA1101,VLOOKUP(A1101,General!B:AT,11,FALSE),VLOOKUP(A1101,General!B:AT,12,FALSE))=AI1101,1,0)</f>
        <v>1</v>
      </c>
      <c r="AR1101" s="1">
        <f>IF(VLOOKUP(A1101,General!B:AT,11,FALSE)=E1101,Y1101-AA1101,AA1101-Y1101)</f>
        <v>9000</v>
      </c>
      <c r="AS1101" s="1">
        <f>IF(IF(Z1101&gt;AB1101,VLOOKUP(A1101,General!B:AT,11,FALSE),VLOOKUP(A1101,General!B:AT,12,FALSE))=AI1101,1,0)</f>
        <v>0</v>
      </c>
      <c r="AT1101" s="1">
        <f>IF(VLOOKUP(A1101,General!B:AT,11,FALSE)=E1101,Z1101-AB1101,AB1101-Z1101)</f>
        <v>-2200</v>
      </c>
    </row>
    <row r="1102" spans="1:46" ht="15" customHeight="1" x14ac:dyDescent="0.2">
      <c r="A1102" s="1" t="s">
        <v>364</v>
      </c>
      <c r="B1102" s="1">
        <v>15</v>
      </c>
      <c r="C1102" s="1">
        <v>226470</v>
      </c>
      <c r="D1102" s="1">
        <v>240.5869140625</v>
      </c>
      <c r="E1102" s="1" t="s">
        <v>59</v>
      </c>
      <c r="F1102" s="1" t="s">
        <v>319</v>
      </c>
      <c r="G1102" s="1" t="s">
        <v>324</v>
      </c>
      <c r="H1102" s="1" t="s">
        <v>318</v>
      </c>
      <c r="I1102" s="1" t="s">
        <v>315</v>
      </c>
      <c r="J1102" s="1" t="s">
        <v>84</v>
      </c>
      <c r="K1102" s="1">
        <v>9</v>
      </c>
      <c r="L1102" s="1">
        <v>4</v>
      </c>
      <c r="M1102" s="1">
        <v>1</v>
      </c>
      <c r="N1102" s="1">
        <v>1</v>
      </c>
      <c r="O1102" s="1">
        <v>0</v>
      </c>
      <c r="P1102" s="1">
        <v>0</v>
      </c>
      <c r="Q1102" s="1">
        <v>2</v>
      </c>
      <c r="R1102" s="1">
        <v>0</v>
      </c>
      <c r="S1102" s="1">
        <v>135.69999999999999</v>
      </c>
      <c r="T1102" s="1">
        <v>1160</v>
      </c>
      <c r="U1102" s="1">
        <v>100</v>
      </c>
      <c r="V1102" s="1">
        <v>1</v>
      </c>
      <c r="W1102" s="1">
        <v>1</v>
      </c>
      <c r="X1102" s="1">
        <v>0</v>
      </c>
      <c r="Y1102" s="1">
        <v>12850</v>
      </c>
      <c r="Z1102" s="1">
        <v>12750</v>
      </c>
      <c r="AA1102" s="1">
        <v>23250</v>
      </c>
      <c r="AB1102" s="1">
        <v>28150</v>
      </c>
      <c r="AC1102" s="1">
        <v>6</v>
      </c>
      <c r="AD1102" s="1">
        <v>6</v>
      </c>
      <c r="AE1102" s="1">
        <v>1</v>
      </c>
      <c r="AF1102" s="1">
        <v>1</v>
      </c>
      <c r="AG1102" s="1">
        <v>5</v>
      </c>
      <c r="AH1102" s="1">
        <v>0</v>
      </c>
      <c r="AI1102" s="30" t="str">
        <f>VLOOKUP(A1102,General!B:AT,19,FALSE)</f>
        <v>Astralis</v>
      </c>
      <c r="AJ1102" s="1">
        <f>IF(VLOOKUP(A1102,General!B:AT,11,FALSE)=E1102,1,0)</f>
        <v>0</v>
      </c>
      <c r="AK1102" s="1">
        <f t="shared" si="103"/>
        <v>0</v>
      </c>
      <c r="AL1102" s="1">
        <f t="shared" si="104"/>
        <v>0</v>
      </c>
      <c r="AM1102" s="1">
        <f t="shared" si="105"/>
        <v>-10400</v>
      </c>
      <c r="AN1102" s="1">
        <f t="shared" si="106"/>
        <v>-15400</v>
      </c>
      <c r="AO1102" s="1">
        <f t="shared" si="102"/>
        <v>1</v>
      </c>
      <c r="AP1102" s="1">
        <f t="shared" si="107"/>
        <v>0</v>
      </c>
      <c r="AQ1102" s="1">
        <f>IF(IF(Y1102&gt;AA1102,VLOOKUP(A1102,General!B:AT,11,FALSE),VLOOKUP(A1102,General!B:AT,12,FALSE))=AI1102,1,0)</f>
        <v>1</v>
      </c>
      <c r="AR1102" s="1">
        <f>IF(VLOOKUP(A1102,General!B:AT,11,FALSE)=E1102,Y1102-AA1102,AA1102-Y1102)</f>
        <v>10400</v>
      </c>
      <c r="AS1102" s="1">
        <f>IF(IF(Z1102&gt;AB1102,VLOOKUP(A1102,General!B:AT,11,FALSE),VLOOKUP(A1102,General!B:AT,12,FALSE))=AI1102,1,0)</f>
        <v>1</v>
      </c>
      <c r="AT1102" s="1">
        <f>IF(VLOOKUP(A1102,General!B:AT,11,FALSE)=E1102,Z1102-AB1102,AB1102-Z1102)</f>
        <v>15400</v>
      </c>
    </row>
    <row r="1103" spans="1:46" x14ac:dyDescent="0.2">
      <c r="A1103" s="1" t="s">
        <v>364</v>
      </c>
      <c r="B1103" s="1">
        <v>16</v>
      </c>
      <c r="C1103" s="1">
        <v>257244</v>
      </c>
      <c r="D1103" s="1">
        <v>94.993896484375</v>
      </c>
      <c r="E1103" s="1" t="s">
        <v>84</v>
      </c>
      <c r="F1103" s="1" t="s">
        <v>319</v>
      </c>
      <c r="G1103" s="1" t="s">
        <v>324</v>
      </c>
      <c r="H1103" s="1" t="s">
        <v>317</v>
      </c>
      <c r="K1103" s="1">
        <v>8</v>
      </c>
      <c r="L1103" s="1">
        <v>4</v>
      </c>
      <c r="M1103" s="1">
        <v>0</v>
      </c>
      <c r="N1103" s="1">
        <v>0</v>
      </c>
      <c r="O1103" s="1">
        <v>1</v>
      </c>
      <c r="P1103" s="1">
        <v>0</v>
      </c>
      <c r="Q1103" s="1">
        <v>1</v>
      </c>
      <c r="R1103" s="1">
        <v>0</v>
      </c>
      <c r="S1103" s="1">
        <v>124</v>
      </c>
      <c r="T1103" s="1">
        <v>1188</v>
      </c>
      <c r="U1103" s="1">
        <v>52</v>
      </c>
      <c r="V1103" s="1">
        <v>0</v>
      </c>
      <c r="W1103" s="1">
        <v>0</v>
      </c>
      <c r="X1103" s="1">
        <v>0</v>
      </c>
      <c r="Y1103" s="1">
        <v>4000</v>
      </c>
      <c r="Z1103" s="1">
        <v>4450</v>
      </c>
      <c r="AA1103" s="1">
        <v>4000</v>
      </c>
      <c r="AB1103" s="1">
        <v>4400</v>
      </c>
      <c r="AC1103" s="1">
        <v>0</v>
      </c>
      <c r="AD1103" s="1">
        <v>2</v>
      </c>
      <c r="AE1103" s="1">
        <v>0</v>
      </c>
      <c r="AF1103" s="1">
        <v>3</v>
      </c>
      <c r="AG1103" s="1">
        <v>2</v>
      </c>
      <c r="AH1103" s="1">
        <v>0</v>
      </c>
      <c r="AI1103" s="30" t="str">
        <f>VLOOKUP(A1103,General!B:AT,19,FALSE)</f>
        <v>Astralis</v>
      </c>
      <c r="AJ1103" s="1">
        <f>IF(VLOOKUP(A1103,General!B:AT,11,FALSE)=E1103,1,0)</f>
        <v>1</v>
      </c>
      <c r="AK1103" s="1">
        <f t="shared" si="103"/>
        <v>0</v>
      </c>
      <c r="AL1103" s="1">
        <f t="shared" si="104"/>
        <v>1</v>
      </c>
      <c r="AM1103" s="1">
        <f t="shared" si="105"/>
        <v>0</v>
      </c>
      <c r="AN1103" s="1">
        <f t="shared" si="106"/>
        <v>50</v>
      </c>
      <c r="AO1103" s="1">
        <f t="shared" si="102"/>
        <v>0</v>
      </c>
      <c r="AP1103" s="1">
        <f t="shared" si="107"/>
        <v>0</v>
      </c>
      <c r="AQ1103" s="1">
        <f>IF(IF(Y1103&gt;AA1103,VLOOKUP(A1103,General!B:AT,11,FALSE),VLOOKUP(A1103,General!B:AT,12,FALSE))=AI1103,1,0)</f>
        <v>1</v>
      </c>
      <c r="AR1103" s="1">
        <f>IF(VLOOKUP(A1103,General!B:AT,11,FALSE)=E1103,Y1103-AA1103,AA1103-Y1103)</f>
        <v>0</v>
      </c>
      <c r="AS1103" s="1">
        <f>IF(IF(Z1103&gt;AB1103,VLOOKUP(A1103,General!B:AT,11,FALSE),VLOOKUP(A1103,General!B:AT,12,FALSE))=AI1103,1,0)</f>
        <v>0</v>
      </c>
      <c r="AT1103" s="1">
        <f>IF(VLOOKUP(A1103,General!B:AT,11,FALSE)=E1103,Z1103-AB1103,AB1103-Z1103)</f>
        <v>50</v>
      </c>
    </row>
    <row r="1104" spans="1:46" ht="15" customHeight="1" x14ac:dyDescent="0.2">
      <c r="A1104" s="1" t="s">
        <v>364</v>
      </c>
      <c r="B1104" s="1">
        <v>17</v>
      </c>
      <c r="C1104" s="1">
        <v>269410</v>
      </c>
      <c r="D1104" s="1">
        <v>91.59033203125</v>
      </c>
      <c r="E1104" s="1" t="s">
        <v>59</v>
      </c>
      <c r="F1104" s="1" t="s">
        <v>315</v>
      </c>
      <c r="G1104" s="1" t="s">
        <v>321</v>
      </c>
      <c r="H1104" s="1" t="s">
        <v>323</v>
      </c>
      <c r="I1104" s="1" t="s">
        <v>319</v>
      </c>
      <c r="J1104" s="1" t="s">
        <v>84</v>
      </c>
      <c r="K1104" s="1">
        <v>8</v>
      </c>
      <c r="L1104" s="1">
        <v>2</v>
      </c>
      <c r="M1104" s="1">
        <v>3</v>
      </c>
      <c r="N1104" s="1">
        <v>0</v>
      </c>
      <c r="O1104" s="1">
        <v>0</v>
      </c>
      <c r="P1104" s="1">
        <v>0</v>
      </c>
      <c r="Q1104" s="1">
        <v>1</v>
      </c>
      <c r="R1104" s="1">
        <v>0</v>
      </c>
      <c r="S1104" s="1">
        <v>133</v>
      </c>
      <c r="T1104" s="1">
        <v>1272</v>
      </c>
      <c r="U1104" s="1">
        <v>58</v>
      </c>
      <c r="V1104" s="1">
        <v>0</v>
      </c>
      <c r="W1104" s="1">
        <v>1</v>
      </c>
      <c r="X1104" s="1">
        <v>1</v>
      </c>
      <c r="Y1104" s="1">
        <v>8500</v>
      </c>
      <c r="Z1104" s="1">
        <v>16100</v>
      </c>
      <c r="AA1104" s="1">
        <v>18300</v>
      </c>
      <c r="AB1104" s="1">
        <v>9100</v>
      </c>
      <c r="AC1104" s="1">
        <v>1</v>
      </c>
      <c r="AD1104" s="1">
        <v>2</v>
      </c>
      <c r="AE1104" s="1">
        <v>3</v>
      </c>
      <c r="AF1104" s="1">
        <v>0</v>
      </c>
      <c r="AG1104" s="1">
        <v>0</v>
      </c>
      <c r="AH1104" s="1">
        <v>0</v>
      </c>
      <c r="AI1104" s="30" t="str">
        <f>VLOOKUP(A1104,General!B:AT,19,FALSE)</f>
        <v>Astralis</v>
      </c>
      <c r="AJ1104" s="1">
        <f>IF(VLOOKUP(A1104,General!B:AT,11,FALSE)=E1104,1,0)</f>
        <v>0</v>
      </c>
      <c r="AK1104" s="1">
        <f t="shared" si="103"/>
        <v>0</v>
      </c>
      <c r="AL1104" s="1">
        <f t="shared" si="104"/>
        <v>1</v>
      </c>
      <c r="AM1104" s="1">
        <f t="shared" si="105"/>
        <v>-9800</v>
      </c>
      <c r="AN1104" s="1">
        <f t="shared" si="106"/>
        <v>7000</v>
      </c>
      <c r="AO1104" s="1">
        <f t="shared" si="102"/>
        <v>1</v>
      </c>
      <c r="AP1104" s="1">
        <f t="shared" si="107"/>
        <v>1</v>
      </c>
      <c r="AQ1104" s="1">
        <f>IF(IF(Y1104&gt;AA1104,VLOOKUP(A1104,General!B:AT,11,FALSE),VLOOKUP(A1104,General!B:AT,12,FALSE))=AI1104,1,0)</f>
        <v>1</v>
      </c>
      <c r="AR1104" s="1">
        <f>IF(VLOOKUP(A1104,General!B:AT,11,FALSE)=E1104,Y1104-AA1104,AA1104-Y1104)</f>
        <v>9800</v>
      </c>
      <c r="AS1104" s="1">
        <f>IF(IF(Z1104&gt;AB1104,VLOOKUP(A1104,General!B:AT,11,FALSE),VLOOKUP(A1104,General!B:AT,12,FALSE))=AI1104,1,0)</f>
        <v>0</v>
      </c>
      <c r="AT1104" s="1">
        <f>IF(VLOOKUP(A1104,General!B:AT,11,FALSE)=E1104,Z1104-AB1104,AB1104-Z1104)</f>
        <v>-7000</v>
      </c>
    </row>
    <row r="1105" spans="1:46" ht="15" customHeight="1" x14ac:dyDescent="0.2">
      <c r="A1105" s="1" t="s">
        <v>364</v>
      </c>
      <c r="B1105" s="1">
        <v>18</v>
      </c>
      <c r="C1105" s="1">
        <v>281140</v>
      </c>
      <c r="D1105" s="1">
        <v>71.873291015625</v>
      </c>
      <c r="E1105" s="1" t="s">
        <v>59</v>
      </c>
      <c r="F1105" s="1" t="s">
        <v>315</v>
      </c>
      <c r="G1105" s="1" t="s">
        <v>316</v>
      </c>
      <c r="H1105" s="1" t="s">
        <v>322</v>
      </c>
      <c r="K1105" s="1">
        <v>6</v>
      </c>
      <c r="L1105" s="1">
        <v>2</v>
      </c>
      <c r="M1105" s="1">
        <v>2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108.3</v>
      </c>
      <c r="T1105" s="1">
        <v>960</v>
      </c>
      <c r="U1105" s="1">
        <v>123</v>
      </c>
      <c r="V1105" s="1">
        <v>0</v>
      </c>
      <c r="W1105" s="1">
        <v>0</v>
      </c>
      <c r="X1105" s="1">
        <v>0</v>
      </c>
      <c r="Y1105" s="1">
        <v>20800</v>
      </c>
      <c r="Z1105" s="1">
        <v>14900</v>
      </c>
      <c r="AA1105" s="1">
        <v>15200</v>
      </c>
      <c r="AB1105" s="1">
        <v>24000</v>
      </c>
      <c r="AC1105" s="1">
        <v>7</v>
      </c>
      <c r="AD1105" s="1">
        <v>5</v>
      </c>
      <c r="AE1105" s="1">
        <v>2</v>
      </c>
      <c r="AF1105" s="1">
        <v>0</v>
      </c>
      <c r="AG1105" s="1">
        <v>0</v>
      </c>
      <c r="AH1105" s="1">
        <v>0</v>
      </c>
      <c r="AI1105" s="30" t="str">
        <f>VLOOKUP(A1105,General!B:AT,19,FALSE)</f>
        <v>Astralis</v>
      </c>
      <c r="AJ1105" s="1">
        <f>IF(VLOOKUP(A1105,General!B:AT,11,FALSE)=E1105,1,0)</f>
        <v>0</v>
      </c>
      <c r="AK1105" s="1">
        <f t="shared" si="103"/>
        <v>1</v>
      </c>
      <c r="AL1105" s="1">
        <f t="shared" si="104"/>
        <v>0</v>
      </c>
      <c r="AM1105" s="1">
        <f t="shared" si="105"/>
        <v>5600</v>
      </c>
      <c r="AN1105" s="1">
        <f t="shared" si="106"/>
        <v>-9100</v>
      </c>
      <c r="AO1105" s="1">
        <f t="shared" si="102"/>
        <v>1</v>
      </c>
      <c r="AP1105" s="1">
        <f t="shared" si="107"/>
        <v>1</v>
      </c>
      <c r="AQ1105" s="1">
        <f>IF(IF(Y1105&gt;AA1105,VLOOKUP(A1105,General!B:AT,11,FALSE),VLOOKUP(A1105,General!B:AT,12,FALSE))=AI1105,1,0)</f>
        <v>0</v>
      </c>
      <c r="AR1105" s="1">
        <f>IF(VLOOKUP(A1105,General!B:AT,11,FALSE)=E1105,Y1105-AA1105,AA1105-Y1105)</f>
        <v>-5600</v>
      </c>
      <c r="AS1105" s="1">
        <f>IF(IF(Z1105&gt;AB1105,VLOOKUP(A1105,General!B:AT,11,FALSE),VLOOKUP(A1105,General!B:AT,12,FALSE))=AI1105,1,0)</f>
        <v>1</v>
      </c>
      <c r="AT1105" s="1">
        <f>IF(VLOOKUP(A1105,General!B:AT,11,FALSE)=E1105,Z1105-AB1105,AB1105-Z1105)</f>
        <v>9100</v>
      </c>
    </row>
    <row r="1106" spans="1:46" ht="15" customHeight="1" x14ac:dyDescent="0.2">
      <c r="A1106" s="1" t="s">
        <v>364</v>
      </c>
      <c r="B1106" s="1">
        <v>19</v>
      </c>
      <c r="C1106" s="1">
        <v>290350</v>
      </c>
      <c r="D1106" s="1">
        <v>164.9267578125</v>
      </c>
      <c r="E1106" s="1" t="s">
        <v>84</v>
      </c>
      <c r="F1106" s="1" t="s">
        <v>319</v>
      </c>
      <c r="G1106" s="1" t="s">
        <v>324</v>
      </c>
      <c r="H1106" s="1" t="s">
        <v>320</v>
      </c>
      <c r="I1106" s="1" t="s">
        <v>315</v>
      </c>
      <c r="J1106" s="1" t="s">
        <v>59</v>
      </c>
      <c r="K1106" s="1">
        <v>9</v>
      </c>
      <c r="L1106" s="1">
        <v>2</v>
      </c>
      <c r="M1106" s="1">
        <v>1</v>
      </c>
      <c r="N1106" s="1">
        <v>0</v>
      </c>
      <c r="O1106" s="1">
        <v>1</v>
      </c>
      <c r="P1106" s="1">
        <v>0</v>
      </c>
      <c r="Q1106" s="1">
        <v>0</v>
      </c>
      <c r="R1106" s="1">
        <v>0</v>
      </c>
      <c r="S1106" s="1">
        <v>138.4</v>
      </c>
      <c r="T1106" s="1">
        <v>1181</v>
      </c>
      <c r="U1106" s="1">
        <v>137</v>
      </c>
      <c r="V1106" s="1">
        <v>1</v>
      </c>
      <c r="W1106" s="1">
        <v>1</v>
      </c>
      <c r="X1106" s="1">
        <v>0</v>
      </c>
      <c r="Y1106" s="1">
        <v>20650</v>
      </c>
      <c r="Z1106" s="1">
        <v>1100</v>
      </c>
      <c r="AA1106" s="1">
        <v>10500</v>
      </c>
      <c r="AB1106" s="1">
        <v>29100</v>
      </c>
      <c r="AC1106" s="1">
        <v>2</v>
      </c>
      <c r="AD1106" s="1">
        <v>4</v>
      </c>
      <c r="AE1106" s="1">
        <v>4</v>
      </c>
      <c r="AF1106" s="1">
        <v>0</v>
      </c>
      <c r="AG1106" s="1">
        <v>1</v>
      </c>
      <c r="AH1106" s="1">
        <v>2</v>
      </c>
      <c r="AI1106" s="30" t="str">
        <f>VLOOKUP(A1106,General!B:AT,19,FALSE)</f>
        <v>Astralis</v>
      </c>
      <c r="AJ1106" s="1">
        <f>IF(VLOOKUP(A1106,General!B:AT,11,FALSE)=E1106,1,0)</f>
        <v>1</v>
      </c>
      <c r="AK1106" s="1">
        <f t="shared" si="103"/>
        <v>1</v>
      </c>
      <c r="AL1106" s="1">
        <f t="shared" si="104"/>
        <v>0</v>
      </c>
      <c r="AM1106" s="1">
        <f t="shared" si="105"/>
        <v>10150</v>
      </c>
      <c r="AN1106" s="1">
        <f t="shared" si="106"/>
        <v>-28000</v>
      </c>
      <c r="AO1106" s="1">
        <f t="shared" si="102"/>
        <v>0</v>
      </c>
      <c r="AP1106" s="1">
        <f t="shared" si="107"/>
        <v>0</v>
      </c>
      <c r="AQ1106" s="1">
        <f>IF(IF(Y1106&gt;AA1106,VLOOKUP(A1106,General!B:AT,11,FALSE),VLOOKUP(A1106,General!B:AT,12,FALSE))=AI1106,1,0)</f>
        <v>0</v>
      </c>
      <c r="AR1106" s="1">
        <f>IF(VLOOKUP(A1106,General!B:AT,11,FALSE)=E1106,Y1106-AA1106,AA1106-Y1106)</f>
        <v>10150</v>
      </c>
      <c r="AS1106" s="1">
        <f>IF(IF(Z1106&gt;AB1106,VLOOKUP(A1106,General!B:AT,11,FALSE),VLOOKUP(A1106,General!B:AT,12,FALSE))=AI1106,1,0)</f>
        <v>1</v>
      </c>
      <c r="AT1106" s="1">
        <f>IF(VLOOKUP(A1106,General!B:AT,11,FALSE)=E1106,Z1106-AB1106,AB1106-Z1106)</f>
        <v>-28000</v>
      </c>
    </row>
    <row r="1107" spans="1:46" ht="15" customHeight="1" x14ac:dyDescent="0.2">
      <c r="A1107" s="1" t="s">
        <v>364</v>
      </c>
      <c r="B1107" s="1">
        <v>20</v>
      </c>
      <c r="C1107" s="1">
        <v>311455</v>
      </c>
      <c r="D1107" s="1">
        <v>143.918701171875</v>
      </c>
      <c r="E1107" s="1" t="s">
        <v>59</v>
      </c>
      <c r="F1107" s="1" t="s">
        <v>315</v>
      </c>
      <c r="G1107" s="1" t="s">
        <v>321</v>
      </c>
      <c r="H1107" s="1" t="s">
        <v>322</v>
      </c>
      <c r="K1107" s="1">
        <v>9</v>
      </c>
      <c r="L1107" s="1">
        <v>2</v>
      </c>
      <c r="M1107" s="1">
        <v>2</v>
      </c>
      <c r="N1107" s="1">
        <v>1</v>
      </c>
      <c r="O1107" s="1">
        <v>0</v>
      </c>
      <c r="P1107" s="1">
        <v>0</v>
      </c>
      <c r="Q1107" s="1">
        <v>0</v>
      </c>
      <c r="R1107" s="1">
        <v>0</v>
      </c>
      <c r="S1107" s="1">
        <v>126.7</v>
      </c>
      <c r="T1107" s="1">
        <v>1165</v>
      </c>
      <c r="U1107" s="1">
        <v>97</v>
      </c>
      <c r="V1107" s="1">
        <v>0</v>
      </c>
      <c r="W1107" s="1">
        <v>1</v>
      </c>
      <c r="X1107" s="1">
        <v>1</v>
      </c>
      <c r="Y1107" s="1">
        <v>19150</v>
      </c>
      <c r="Z1107" s="1">
        <v>25200</v>
      </c>
      <c r="AA1107" s="1">
        <v>28900</v>
      </c>
      <c r="AB1107" s="1">
        <v>24650</v>
      </c>
      <c r="AC1107" s="1">
        <v>8</v>
      </c>
      <c r="AD1107" s="1">
        <v>7</v>
      </c>
      <c r="AE1107" s="1">
        <v>3</v>
      </c>
      <c r="AF1107" s="1">
        <v>2</v>
      </c>
      <c r="AG1107" s="1">
        <v>1</v>
      </c>
      <c r="AH1107" s="1">
        <v>0</v>
      </c>
      <c r="AI1107" s="30" t="str">
        <f>VLOOKUP(A1107,General!B:AT,19,FALSE)</f>
        <v>Astralis</v>
      </c>
      <c r="AJ1107" s="1">
        <f>IF(VLOOKUP(A1107,General!B:AT,11,FALSE)=E1107,1,0)</f>
        <v>0</v>
      </c>
      <c r="AK1107" s="1">
        <f t="shared" si="103"/>
        <v>0</v>
      </c>
      <c r="AL1107" s="1">
        <f t="shared" si="104"/>
        <v>1</v>
      </c>
      <c r="AM1107" s="1">
        <f t="shared" si="105"/>
        <v>-9750</v>
      </c>
      <c r="AN1107" s="1">
        <f t="shared" si="106"/>
        <v>550</v>
      </c>
      <c r="AO1107" s="1">
        <f t="shared" si="102"/>
        <v>1</v>
      </c>
      <c r="AP1107" s="1">
        <f t="shared" si="107"/>
        <v>1</v>
      </c>
      <c r="AQ1107" s="1">
        <f>IF(IF(Y1107&gt;AA1107,VLOOKUP(A1107,General!B:AT,11,FALSE),VLOOKUP(A1107,General!B:AT,12,FALSE))=AI1107,1,0)</f>
        <v>1</v>
      </c>
      <c r="AR1107" s="1">
        <f>IF(VLOOKUP(A1107,General!B:AT,11,FALSE)=E1107,Y1107-AA1107,AA1107-Y1107)</f>
        <v>9750</v>
      </c>
      <c r="AS1107" s="1">
        <f>IF(IF(Z1107&gt;AB1107,VLOOKUP(A1107,General!B:AT,11,FALSE),VLOOKUP(A1107,General!B:AT,12,FALSE))=AI1107,1,0)</f>
        <v>0</v>
      </c>
      <c r="AT1107" s="1">
        <f>IF(VLOOKUP(A1107,General!B:AT,11,FALSE)=E1107,Z1107-AB1107,AB1107-Z1107)</f>
        <v>-550</v>
      </c>
    </row>
    <row r="1108" spans="1:46" ht="15" customHeight="1" x14ac:dyDescent="0.2">
      <c r="A1108" s="1" t="s">
        <v>364</v>
      </c>
      <c r="B1108" s="1">
        <v>21</v>
      </c>
      <c r="C1108" s="1">
        <v>329873</v>
      </c>
      <c r="D1108" s="1">
        <v>113.302490234375</v>
      </c>
      <c r="E1108" s="1" t="s">
        <v>59</v>
      </c>
      <c r="F1108" s="1" t="s">
        <v>315</v>
      </c>
      <c r="G1108" s="1" t="s">
        <v>316</v>
      </c>
      <c r="H1108" s="1" t="s">
        <v>323</v>
      </c>
      <c r="I1108" s="1" t="s">
        <v>315</v>
      </c>
      <c r="J1108" s="1" t="s">
        <v>59</v>
      </c>
      <c r="K1108" s="1">
        <v>7</v>
      </c>
      <c r="L1108" s="1">
        <v>5</v>
      </c>
      <c r="M1108" s="1">
        <v>1</v>
      </c>
      <c r="N1108" s="1">
        <v>0</v>
      </c>
      <c r="O1108" s="1">
        <v>0</v>
      </c>
      <c r="P1108" s="1">
        <v>0</v>
      </c>
      <c r="Q1108" s="1">
        <v>1</v>
      </c>
      <c r="R1108" s="1">
        <v>0</v>
      </c>
      <c r="S1108" s="1">
        <v>103.5</v>
      </c>
      <c r="T1108" s="1">
        <v>916</v>
      </c>
      <c r="U1108" s="1">
        <v>114</v>
      </c>
      <c r="V1108" s="1">
        <v>0</v>
      </c>
      <c r="W1108" s="1">
        <v>0</v>
      </c>
      <c r="X1108" s="1">
        <v>0</v>
      </c>
      <c r="Y1108" s="1">
        <v>20600</v>
      </c>
      <c r="Z1108" s="1">
        <v>15000</v>
      </c>
      <c r="AA1108" s="1">
        <v>15000</v>
      </c>
      <c r="AB1108" s="1">
        <v>25750</v>
      </c>
      <c r="AC1108" s="1">
        <v>6</v>
      </c>
      <c r="AD1108" s="1">
        <v>8</v>
      </c>
      <c r="AE1108" s="1">
        <v>3</v>
      </c>
      <c r="AF1108" s="1">
        <v>1</v>
      </c>
      <c r="AG1108" s="1">
        <v>0</v>
      </c>
      <c r="AH1108" s="1">
        <v>1</v>
      </c>
      <c r="AI1108" s="30" t="str">
        <f>VLOOKUP(A1108,General!B:AT,19,FALSE)</f>
        <v>Astralis</v>
      </c>
      <c r="AJ1108" s="1">
        <f>IF(VLOOKUP(A1108,General!B:AT,11,FALSE)=E1108,1,0)</f>
        <v>0</v>
      </c>
      <c r="AK1108" s="1">
        <f t="shared" si="103"/>
        <v>1</v>
      </c>
      <c r="AL1108" s="1">
        <f t="shared" si="104"/>
        <v>0</v>
      </c>
      <c r="AM1108" s="1">
        <f t="shared" si="105"/>
        <v>5600</v>
      </c>
      <c r="AN1108" s="1">
        <f t="shared" si="106"/>
        <v>-10750</v>
      </c>
      <c r="AO1108" s="1">
        <f t="shared" si="102"/>
        <v>1</v>
      </c>
      <c r="AP1108" s="1">
        <f t="shared" si="107"/>
        <v>1</v>
      </c>
      <c r="AQ1108" s="1">
        <f>IF(IF(Y1108&gt;AA1108,VLOOKUP(A1108,General!B:AT,11,FALSE),VLOOKUP(A1108,General!B:AT,12,FALSE))=AI1108,1,0)</f>
        <v>0</v>
      </c>
      <c r="AR1108" s="1">
        <f>IF(VLOOKUP(A1108,General!B:AT,11,FALSE)=E1108,Y1108-AA1108,AA1108-Y1108)</f>
        <v>-5600</v>
      </c>
      <c r="AS1108" s="1">
        <f>IF(IF(Z1108&gt;AB1108,VLOOKUP(A1108,General!B:AT,11,FALSE),VLOOKUP(A1108,General!B:AT,12,FALSE))=AI1108,1,0)</f>
        <v>1</v>
      </c>
      <c r="AT1108" s="1">
        <f>IF(VLOOKUP(A1108,General!B:AT,11,FALSE)=E1108,Z1108-AB1108,AB1108-Z1108)</f>
        <v>10750</v>
      </c>
    </row>
    <row r="1109" spans="1:46" ht="15" customHeight="1" x14ac:dyDescent="0.2">
      <c r="A1109" s="1" t="s">
        <v>364</v>
      </c>
      <c r="B1109" s="1">
        <v>22</v>
      </c>
      <c r="C1109" s="1">
        <v>344380</v>
      </c>
      <c r="D1109" s="1">
        <v>131.470458984375</v>
      </c>
      <c r="E1109" s="1" t="s">
        <v>59</v>
      </c>
      <c r="F1109" s="1" t="s">
        <v>315</v>
      </c>
      <c r="G1109" s="1" t="s">
        <v>321</v>
      </c>
      <c r="H1109" s="1" t="s">
        <v>320</v>
      </c>
      <c r="I1109" s="1" t="s">
        <v>315</v>
      </c>
      <c r="J1109" s="1" t="s">
        <v>59</v>
      </c>
      <c r="K1109" s="1">
        <v>8</v>
      </c>
      <c r="L1109" s="1">
        <v>4</v>
      </c>
      <c r="M1109" s="1">
        <v>2</v>
      </c>
      <c r="N1109" s="1">
        <v>0</v>
      </c>
      <c r="O1109" s="1">
        <v>0</v>
      </c>
      <c r="P1109" s="1">
        <v>0</v>
      </c>
      <c r="Q1109" s="1">
        <v>2</v>
      </c>
      <c r="R1109" s="1">
        <v>1</v>
      </c>
      <c r="S1109" s="1">
        <v>112.2</v>
      </c>
      <c r="T1109" s="1">
        <v>1006</v>
      </c>
      <c r="U1109" s="1">
        <v>67</v>
      </c>
      <c r="V1109" s="1">
        <v>0</v>
      </c>
      <c r="W1109" s="1">
        <v>1</v>
      </c>
      <c r="X1109" s="1">
        <v>1</v>
      </c>
      <c r="Y1109" s="1">
        <v>19250</v>
      </c>
      <c r="Z1109" s="1">
        <v>3000</v>
      </c>
      <c r="AA1109" s="1">
        <v>10500</v>
      </c>
      <c r="AB1109" s="1">
        <v>29950</v>
      </c>
      <c r="AC1109" s="1">
        <v>2</v>
      </c>
      <c r="AD1109" s="1">
        <v>3</v>
      </c>
      <c r="AE1109" s="1">
        <v>3</v>
      </c>
      <c r="AF1109" s="1">
        <v>0</v>
      </c>
      <c r="AG1109" s="1">
        <v>0</v>
      </c>
      <c r="AH1109" s="1">
        <v>1</v>
      </c>
      <c r="AI1109" s="30" t="str">
        <f>VLOOKUP(A1109,General!B:AT,19,FALSE)</f>
        <v>Astralis</v>
      </c>
      <c r="AJ1109" s="1">
        <f>IF(VLOOKUP(A1109,General!B:AT,11,FALSE)=E1109,1,0)</f>
        <v>0</v>
      </c>
      <c r="AK1109" s="1">
        <f t="shared" si="103"/>
        <v>1</v>
      </c>
      <c r="AL1109" s="1">
        <f t="shared" si="104"/>
        <v>0</v>
      </c>
      <c r="AM1109" s="1">
        <f t="shared" si="105"/>
        <v>8750</v>
      </c>
      <c r="AN1109" s="1">
        <f t="shared" si="106"/>
        <v>-26950</v>
      </c>
      <c r="AO1109" s="1">
        <f t="shared" si="102"/>
        <v>1</v>
      </c>
      <c r="AP1109" s="1">
        <f t="shared" si="107"/>
        <v>1</v>
      </c>
      <c r="AQ1109" s="1">
        <f>IF(IF(Y1109&gt;AA1109,VLOOKUP(A1109,General!B:AT,11,FALSE),VLOOKUP(A1109,General!B:AT,12,FALSE))=AI1109,1,0)</f>
        <v>0</v>
      </c>
      <c r="AR1109" s="1">
        <f>IF(VLOOKUP(A1109,General!B:AT,11,FALSE)=E1109,Y1109-AA1109,AA1109-Y1109)</f>
        <v>-8750</v>
      </c>
      <c r="AS1109" s="1">
        <f>IF(IF(Z1109&gt;AB1109,VLOOKUP(A1109,General!B:AT,11,FALSE),VLOOKUP(A1109,General!B:AT,12,FALSE))=AI1109,1,0)</f>
        <v>1</v>
      </c>
      <c r="AT1109" s="1">
        <f>IF(VLOOKUP(A1109,General!B:AT,11,FALSE)=E1109,Z1109-AB1109,AB1109-Z1109)</f>
        <v>26950</v>
      </c>
    </row>
    <row r="1110" spans="1:46" ht="15" customHeight="1" x14ac:dyDescent="0.2">
      <c r="A1110" s="1" t="s">
        <v>364</v>
      </c>
      <c r="B1110" s="1">
        <v>23</v>
      </c>
      <c r="C1110" s="1">
        <v>361207</v>
      </c>
      <c r="D1110" s="1">
        <v>253.85693359375</v>
      </c>
      <c r="E1110" s="1" t="s">
        <v>84</v>
      </c>
      <c r="F1110" s="1" t="s">
        <v>319</v>
      </c>
      <c r="G1110" s="1" t="s">
        <v>324</v>
      </c>
      <c r="H1110" s="1" t="s">
        <v>322</v>
      </c>
      <c r="K1110" s="1">
        <v>7</v>
      </c>
      <c r="L1110" s="1">
        <v>5</v>
      </c>
      <c r="M1110" s="1">
        <v>1</v>
      </c>
      <c r="N1110" s="1">
        <v>0</v>
      </c>
      <c r="O1110" s="1">
        <v>0</v>
      </c>
      <c r="P1110" s="1">
        <v>0</v>
      </c>
      <c r="Q1110" s="1">
        <v>2</v>
      </c>
      <c r="R1110" s="1">
        <v>0</v>
      </c>
      <c r="S1110" s="1">
        <v>113.8</v>
      </c>
      <c r="T1110" s="1">
        <v>994</v>
      </c>
      <c r="U1110" s="1">
        <v>144</v>
      </c>
      <c r="V1110" s="1">
        <v>0</v>
      </c>
      <c r="W1110" s="1">
        <v>1</v>
      </c>
      <c r="X1110" s="1">
        <v>0</v>
      </c>
      <c r="Y1110" s="1">
        <v>23850</v>
      </c>
      <c r="Z1110" s="1">
        <v>24100</v>
      </c>
      <c r="AA1110" s="1">
        <v>25100</v>
      </c>
      <c r="AB1110" s="1">
        <v>31400</v>
      </c>
      <c r="AC1110" s="1">
        <v>6</v>
      </c>
      <c r="AD1110" s="1">
        <v>8</v>
      </c>
      <c r="AE1110" s="1">
        <v>3</v>
      </c>
      <c r="AF1110" s="1">
        <v>0</v>
      </c>
      <c r="AG1110" s="1">
        <v>3</v>
      </c>
      <c r="AH1110" s="1">
        <v>2</v>
      </c>
      <c r="AI1110" s="30" t="str">
        <f>VLOOKUP(A1110,General!B:AT,19,FALSE)</f>
        <v>Astralis</v>
      </c>
      <c r="AJ1110" s="1">
        <f>IF(VLOOKUP(A1110,General!B:AT,11,FALSE)=E1110,1,0)</f>
        <v>1</v>
      </c>
      <c r="AK1110" s="1">
        <f t="shared" si="103"/>
        <v>0</v>
      </c>
      <c r="AL1110" s="1">
        <f t="shared" si="104"/>
        <v>0</v>
      </c>
      <c r="AM1110" s="1">
        <f t="shared" si="105"/>
        <v>-1250</v>
      </c>
      <c r="AN1110" s="1">
        <f t="shared" si="106"/>
        <v>-7300</v>
      </c>
      <c r="AO1110" s="1">
        <f t="shared" si="102"/>
        <v>0</v>
      </c>
      <c r="AP1110" s="1">
        <f t="shared" si="107"/>
        <v>0</v>
      </c>
      <c r="AQ1110" s="1">
        <f>IF(IF(Y1110&gt;AA1110,VLOOKUP(A1110,General!B:AT,11,FALSE),VLOOKUP(A1110,General!B:AT,12,FALSE))=AI1110,1,0)</f>
        <v>1</v>
      </c>
      <c r="AR1110" s="1">
        <f>IF(VLOOKUP(A1110,General!B:AT,11,FALSE)=E1110,Y1110-AA1110,AA1110-Y1110)</f>
        <v>-1250</v>
      </c>
      <c r="AS1110" s="1">
        <f>IF(IF(Z1110&gt;AB1110,VLOOKUP(A1110,General!B:AT,11,FALSE),VLOOKUP(A1110,General!B:AT,12,FALSE))=AI1110,1,0)</f>
        <v>1</v>
      </c>
      <c r="AT1110" s="1">
        <f>IF(VLOOKUP(A1110,General!B:AT,11,FALSE)=E1110,Z1110-AB1110,AB1110-Z1110)</f>
        <v>-7300</v>
      </c>
    </row>
    <row r="1111" spans="1:46" ht="15" customHeight="1" x14ac:dyDescent="0.2">
      <c r="A1111" s="1" t="s">
        <v>364</v>
      </c>
      <c r="B1111" s="1">
        <v>24</v>
      </c>
      <c r="C1111" s="1">
        <v>393677</v>
      </c>
      <c r="D1111" s="1">
        <v>153.55029296875</v>
      </c>
      <c r="E1111" s="1" t="s">
        <v>84</v>
      </c>
      <c r="F1111" s="1" t="s">
        <v>319</v>
      </c>
      <c r="G1111" s="1" t="s">
        <v>324</v>
      </c>
      <c r="H1111" s="1" t="s">
        <v>320</v>
      </c>
      <c r="I1111" s="1" t="s">
        <v>319</v>
      </c>
      <c r="J1111" s="1" t="s">
        <v>84</v>
      </c>
      <c r="K1111" s="1">
        <v>7</v>
      </c>
      <c r="L1111" s="1">
        <v>3</v>
      </c>
      <c r="M1111" s="1">
        <v>2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103.9</v>
      </c>
      <c r="T1111" s="1">
        <v>992</v>
      </c>
      <c r="U1111" s="1">
        <v>37</v>
      </c>
      <c r="V1111" s="1">
        <v>1</v>
      </c>
      <c r="W1111" s="1">
        <v>1</v>
      </c>
      <c r="X1111" s="1">
        <v>0</v>
      </c>
      <c r="Y1111" s="1">
        <v>12700</v>
      </c>
      <c r="Z1111" s="1">
        <v>27050</v>
      </c>
      <c r="AA1111" s="1">
        <v>20050</v>
      </c>
      <c r="AB1111" s="1">
        <v>1800</v>
      </c>
      <c r="AC1111" s="1">
        <v>4</v>
      </c>
      <c r="AD1111" s="1">
        <v>3</v>
      </c>
      <c r="AE1111" s="1">
        <v>3</v>
      </c>
      <c r="AF1111" s="1">
        <v>0</v>
      </c>
      <c r="AG1111" s="1">
        <v>2</v>
      </c>
      <c r="AH1111" s="1">
        <v>2</v>
      </c>
      <c r="AI1111" s="30" t="str">
        <f>VLOOKUP(A1111,General!B:AT,19,FALSE)</f>
        <v>Astralis</v>
      </c>
      <c r="AJ1111" s="1">
        <f>IF(VLOOKUP(A1111,General!B:AT,11,FALSE)=E1111,1,0)</f>
        <v>1</v>
      </c>
      <c r="AK1111" s="1">
        <f t="shared" si="103"/>
        <v>0</v>
      </c>
      <c r="AL1111" s="1">
        <f t="shared" si="104"/>
        <v>1</v>
      </c>
      <c r="AM1111" s="1">
        <f t="shared" si="105"/>
        <v>-7350</v>
      </c>
      <c r="AN1111" s="1">
        <f t="shared" si="106"/>
        <v>25250</v>
      </c>
      <c r="AO1111" s="1">
        <f t="shared" si="102"/>
        <v>0</v>
      </c>
      <c r="AP1111" s="1">
        <f t="shared" si="107"/>
        <v>0</v>
      </c>
      <c r="AQ1111" s="1">
        <f>IF(IF(Y1111&gt;AA1111,VLOOKUP(A1111,General!B:AT,11,FALSE),VLOOKUP(A1111,General!B:AT,12,FALSE))=AI1111,1,0)</f>
        <v>1</v>
      </c>
      <c r="AR1111" s="1">
        <f>IF(VLOOKUP(A1111,General!B:AT,11,FALSE)=E1111,Y1111-AA1111,AA1111-Y1111)</f>
        <v>-7350</v>
      </c>
      <c r="AS1111" s="1">
        <f>IF(IF(Z1111&gt;AB1111,VLOOKUP(A1111,General!B:AT,11,FALSE),VLOOKUP(A1111,General!B:AT,12,FALSE))=AI1111,1,0)</f>
        <v>0</v>
      </c>
      <c r="AT1111" s="1">
        <f>IF(VLOOKUP(A1111,General!B:AT,11,FALSE)=E1111,Z1111-AB1111,AB1111-Z1111)</f>
        <v>25250</v>
      </c>
    </row>
    <row r="1112" spans="1:46" ht="15" customHeight="1" x14ac:dyDescent="0.2">
      <c r="A1112" s="1" t="s">
        <v>364</v>
      </c>
      <c r="B1112" s="1">
        <v>25</v>
      </c>
      <c r="C1112" s="1">
        <v>413327</v>
      </c>
      <c r="D1112" s="1">
        <v>132.471923828125</v>
      </c>
      <c r="E1112" s="1" t="s">
        <v>59</v>
      </c>
      <c r="F1112" s="1" t="s">
        <v>315</v>
      </c>
      <c r="G1112" s="1" t="s">
        <v>316</v>
      </c>
      <c r="H1112" s="1" t="s">
        <v>322</v>
      </c>
      <c r="K1112" s="1">
        <v>9</v>
      </c>
      <c r="L1112" s="1">
        <v>3</v>
      </c>
      <c r="M1112" s="1">
        <v>0</v>
      </c>
      <c r="N1112" s="1">
        <v>2</v>
      </c>
      <c r="O1112" s="1">
        <v>0</v>
      </c>
      <c r="P1112" s="1">
        <v>0</v>
      </c>
      <c r="Q1112" s="1">
        <v>0</v>
      </c>
      <c r="R1112" s="1">
        <v>0</v>
      </c>
      <c r="S1112" s="1">
        <v>125.7</v>
      </c>
      <c r="T1112" s="1">
        <v>1109</v>
      </c>
      <c r="U1112" s="1">
        <v>148</v>
      </c>
      <c r="V1112" s="1">
        <v>0</v>
      </c>
      <c r="W1112" s="1">
        <v>0</v>
      </c>
      <c r="X1112" s="1">
        <v>0</v>
      </c>
      <c r="Y1112" s="1">
        <v>21500</v>
      </c>
      <c r="Z1112" s="1">
        <v>26450</v>
      </c>
      <c r="AA1112" s="1">
        <v>27850</v>
      </c>
      <c r="AB1112" s="1">
        <v>24500</v>
      </c>
      <c r="AC1112" s="1">
        <v>6</v>
      </c>
      <c r="AD1112" s="1">
        <v>6</v>
      </c>
      <c r="AE1112" s="1">
        <v>4</v>
      </c>
      <c r="AF1112" s="1">
        <v>0</v>
      </c>
      <c r="AG1112" s="1">
        <v>3</v>
      </c>
      <c r="AH1112" s="1">
        <v>1</v>
      </c>
      <c r="AI1112" s="30" t="str">
        <f>VLOOKUP(A1112,General!B:AT,19,FALSE)</f>
        <v>Astralis</v>
      </c>
      <c r="AJ1112" s="1">
        <f>IF(VLOOKUP(A1112,General!B:AT,11,FALSE)=E1112,1,0)</f>
        <v>0</v>
      </c>
      <c r="AK1112" s="1">
        <f t="shared" si="103"/>
        <v>0</v>
      </c>
      <c r="AL1112" s="1">
        <f t="shared" si="104"/>
        <v>1</v>
      </c>
      <c r="AM1112" s="1">
        <f t="shared" si="105"/>
        <v>-6350</v>
      </c>
      <c r="AN1112" s="1">
        <f t="shared" si="106"/>
        <v>1950</v>
      </c>
      <c r="AO1112" s="1">
        <f t="shared" si="102"/>
        <v>1</v>
      </c>
      <c r="AP1112" s="1">
        <f t="shared" si="107"/>
        <v>1</v>
      </c>
      <c r="AQ1112" s="1">
        <f>IF(IF(Y1112&gt;AA1112,VLOOKUP(A1112,General!B:AT,11,FALSE),VLOOKUP(A1112,General!B:AT,12,FALSE))=AI1112,1,0)</f>
        <v>1</v>
      </c>
      <c r="AR1112" s="1">
        <f>IF(VLOOKUP(A1112,General!B:AT,11,FALSE)=E1112,Y1112-AA1112,AA1112-Y1112)</f>
        <v>6350</v>
      </c>
      <c r="AS1112" s="1">
        <f>IF(IF(Z1112&gt;AB1112,VLOOKUP(A1112,General!B:AT,11,FALSE),VLOOKUP(A1112,General!B:AT,12,FALSE))=AI1112,1,0)</f>
        <v>0</v>
      </c>
      <c r="AT1112" s="1">
        <f>IF(VLOOKUP(A1112,General!B:AT,11,FALSE)=E1112,Z1112-AB1112,AB1112-Z1112)</f>
        <v>-1950</v>
      </c>
    </row>
    <row r="1113" spans="1:46" ht="15" customHeight="1" x14ac:dyDescent="0.2">
      <c r="A1113" s="1" t="s">
        <v>364</v>
      </c>
      <c r="B1113" s="1">
        <v>26</v>
      </c>
      <c r="C1113" s="1">
        <v>430284</v>
      </c>
      <c r="D1113" s="1">
        <v>81.058837890625</v>
      </c>
      <c r="E1113" s="1" t="s">
        <v>59</v>
      </c>
      <c r="F1113" s="1" t="s">
        <v>315</v>
      </c>
      <c r="G1113" s="1" t="s">
        <v>321</v>
      </c>
      <c r="H1113" s="1" t="s">
        <v>322</v>
      </c>
      <c r="K1113" s="1">
        <v>7</v>
      </c>
      <c r="L1113" s="1">
        <v>3</v>
      </c>
      <c r="M1113" s="1">
        <v>2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116.4</v>
      </c>
      <c r="T1113" s="1">
        <v>1078</v>
      </c>
      <c r="U1113" s="1">
        <v>80</v>
      </c>
      <c r="V1113" s="1">
        <v>0</v>
      </c>
      <c r="W1113" s="1">
        <v>1</v>
      </c>
      <c r="X1113" s="1">
        <v>1</v>
      </c>
      <c r="Y1113" s="1">
        <v>18950</v>
      </c>
      <c r="Z1113" s="1">
        <v>17450</v>
      </c>
      <c r="AA1113" s="1">
        <v>20050</v>
      </c>
      <c r="AB1113" s="1">
        <v>19750</v>
      </c>
      <c r="AC1113" s="1">
        <v>3</v>
      </c>
      <c r="AD1113" s="1">
        <v>7</v>
      </c>
      <c r="AE1113" s="1">
        <v>3</v>
      </c>
      <c r="AF1113" s="1">
        <v>0</v>
      </c>
      <c r="AG1113" s="1">
        <v>0</v>
      </c>
      <c r="AH1113" s="1">
        <v>2</v>
      </c>
      <c r="AI1113" s="30" t="str">
        <f>VLOOKUP(A1113,General!B:AT,19,FALSE)</f>
        <v>Astralis</v>
      </c>
      <c r="AJ1113" s="1">
        <f>IF(VLOOKUP(A1113,General!B:AT,11,FALSE)=E1113,1,0)</f>
        <v>0</v>
      </c>
      <c r="AK1113" s="1">
        <f t="shared" si="103"/>
        <v>0</v>
      </c>
      <c r="AL1113" s="1">
        <f t="shared" si="104"/>
        <v>0</v>
      </c>
      <c r="AM1113" s="1">
        <f t="shared" si="105"/>
        <v>-1100</v>
      </c>
      <c r="AN1113" s="1">
        <f t="shared" si="106"/>
        <v>-2300</v>
      </c>
      <c r="AO1113" s="1">
        <f t="shared" si="102"/>
        <v>1</v>
      </c>
      <c r="AP1113" s="1">
        <f t="shared" si="107"/>
        <v>1</v>
      </c>
      <c r="AQ1113" s="1">
        <f>IF(IF(Y1113&gt;AA1113,VLOOKUP(A1113,General!B:AT,11,FALSE),VLOOKUP(A1113,General!B:AT,12,FALSE))=AI1113,1,0)</f>
        <v>1</v>
      </c>
      <c r="AR1113" s="1">
        <f>IF(VLOOKUP(A1113,General!B:AT,11,FALSE)=E1113,Y1113-AA1113,AA1113-Y1113)</f>
        <v>1100</v>
      </c>
      <c r="AS1113" s="1">
        <f>IF(IF(Z1113&gt;AB1113,VLOOKUP(A1113,General!B:AT,11,FALSE),VLOOKUP(A1113,General!B:AT,12,FALSE))=AI1113,1,0)</f>
        <v>1</v>
      </c>
      <c r="AT1113" s="1">
        <f>IF(VLOOKUP(A1113,General!B:AT,11,FALSE)=E1113,Z1113-AB1113,AB1113-Z1113)</f>
        <v>2300</v>
      </c>
    </row>
  </sheetData>
  <autoFilter ref="A1:AS1113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Players</vt:lpstr>
      <vt:lpstr>Maps</vt:lpstr>
      <vt:lpstr>Teams</vt:lpstr>
      <vt:lpstr>Weapons</vt:lpstr>
      <vt:lpstr>Rounds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Christopher Sardegna</cp:lastModifiedBy>
  <dcterms:created xsi:type="dcterms:W3CDTF">2016-04-10T19:18:19Z</dcterms:created>
  <dcterms:modified xsi:type="dcterms:W3CDTF">2016-04-29T04:34:37Z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