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IdeaProjects\BlackjackSimulator\src\main\resources\strategies\"/>
    </mc:Choice>
  </mc:AlternateContent>
  <xr:revisionPtr revIDLastSave="0" documentId="13_ncr:1_{D61D2705-3C3C-4354-856D-91732E4CE19F}" xr6:coauthVersionLast="47" xr6:coauthVersionMax="47" xr10:uidLastSave="{00000000-0000-0000-0000-000000000000}"/>
  <bookViews>
    <workbookView xWindow="-108" yWindow="-108" windowWidth="23256" windowHeight="13176" xr2:uid="{21CDB781-D789-4925-8E21-207DEAF49322}"/>
  </bookViews>
  <sheets>
    <sheet name="Hard" sheetId="14" r:id="rId1"/>
    <sheet name="Soft" sheetId="15" r:id="rId2"/>
    <sheet name="Split" sheetId="16" r:id="rId3"/>
    <sheet name="Deck" sheetId="13" r:id="rId4"/>
    <sheet name="dealer" sheetId="1" r:id="rId5"/>
    <sheet name="stand" sheetId="2" r:id="rId6"/>
    <sheet name="hit" sheetId="3" r:id="rId7"/>
    <sheet name="hs" sheetId="4" r:id="rId8"/>
    <sheet name="double" sheetId="5" r:id="rId9"/>
    <sheet name="hsd" sheetId="6" r:id="rId10"/>
    <sheet name="sur" sheetId="7" r:id="rId11"/>
    <sheet name="hsdr" sheetId="8" r:id="rId12"/>
    <sheet name="split1" sheetId="9" r:id="rId13"/>
    <sheet name="prob" sheetId="10" r:id="rId14"/>
    <sheet name="er" sheetId="11" r:id="rId15"/>
    <sheet name="ev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1" l="1"/>
  <c r="AL17" i="1"/>
  <c r="AL16" i="1"/>
  <c r="AL15" i="1"/>
  <c r="AL14" i="1"/>
  <c r="AL13" i="1"/>
  <c r="AK14" i="1"/>
  <c r="AV13" i="1"/>
  <c r="AV14" i="1"/>
  <c r="AV15" i="1"/>
  <c r="AV16" i="1"/>
  <c r="AV17" i="1"/>
  <c r="AV18" i="1"/>
  <c r="K41" i="10"/>
  <c r="K40" i="10"/>
  <c r="K39" i="10"/>
  <c r="K38" i="10"/>
  <c r="K37" i="10"/>
  <c r="K36" i="10"/>
  <c r="K35" i="10"/>
  <c r="K34" i="10"/>
  <c r="K33" i="10"/>
  <c r="K32" i="10"/>
  <c r="J41" i="10"/>
  <c r="J33" i="10"/>
  <c r="J34" i="10"/>
  <c r="J35" i="10"/>
  <c r="J36" i="10"/>
  <c r="J37" i="10"/>
  <c r="J38" i="10"/>
  <c r="J39" i="10"/>
  <c r="J40" i="10"/>
  <c r="J32" i="10"/>
  <c r="I32" i="10"/>
  <c r="I41" i="10"/>
  <c r="H41" i="10"/>
  <c r="G41" i="10"/>
  <c r="F41" i="10"/>
  <c r="E41" i="10"/>
  <c r="D41" i="10"/>
  <c r="C41" i="10"/>
  <c r="I40" i="10"/>
  <c r="H40" i="10"/>
  <c r="G40" i="10"/>
  <c r="F40" i="10"/>
  <c r="E40" i="10"/>
  <c r="D40" i="10"/>
  <c r="C40" i="10"/>
  <c r="I39" i="10"/>
  <c r="H39" i="10"/>
  <c r="G39" i="10"/>
  <c r="F39" i="10"/>
  <c r="E39" i="10"/>
  <c r="D39" i="10"/>
  <c r="C39" i="10"/>
  <c r="I38" i="10"/>
  <c r="H38" i="10"/>
  <c r="G38" i="10"/>
  <c r="F38" i="10"/>
  <c r="E38" i="10"/>
  <c r="D38" i="10"/>
  <c r="C38" i="10"/>
  <c r="I37" i="10"/>
  <c r="H37" i="10"/>
  <c r="G37" i="10"/>
  <c r="F37" i="10"/>
  <c r="E37" i="10"/>
  <c r="D37" i="10"/>
  <c r="C37" i="10"/>
  <c r="I36" i="10"/>
  <c r="H36" i="10"/>
  <c r="G36" i="10"/>
  <c r="F36" i="10"/>
  <c r="E36" i="10"/>
  <c r="D36" i="10"/>
  <c r="C36" i="10"/>
  <c r="I35" i="10"/>
  <c r="H35" i="10"/>
  <c r="G35" i="10"/>
  <c r="F35" i="10"/>
  <c r="E35" i="10"/>
  <c r="D35" i="10"/>
  <c r="C35" i="10"/>
  <c r="I34" i="10"/>
  <c r="H34" i="10"/>
  <c r="G34" i="10"/>
  <c r="F34" i="10"/>
  <c r="E34" i="10"/>
  <c r="D34" i="10"/>
  <c r="C34" i="10"/>
  <c r="I33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B41" i="10"/>
  <c r="B33" i="10"/>
  <c r="B34" i="10"/>
  <c r="B35" i="10"/>
  <c r="B36" i="10"/>
  <c r="B37" i="10"/>
  <c r="B38" i="10"/>
  <c r="B39" i="10"/>
  <c r="B40" i="10"/>
  <c r="B32" i="10"/>
  <c r="K22" i="10"/>
  <c r="K23" i="10"/>
  <c r="K24" i="10"/>
  <c r="K25" i="10"/>
  <c r="K26" i="10"/>
  <c r="K27" i="10"/>
  <c r="K28" i="10"/>
  <c r="K29" i="10"/>
  <c r="K21" i="10"/>
  <c r="J29" i="10"/>
  <c r="J28" i="10"/>
  <c r="J27" i="10"/>
  <c r="J26" i="10"/>
  <c r="J25" i="10"/>
  <c r="J24" i="10"/>
  <c r="J23" i="10"/>
  <c r="J22" i="10"/>
  <c r="J21" i="10"/>
  <c r="I21" i="10"/>
  <c r="I29" i="10"/>
  <c r="H29" i="10"/>
  <c r="G29" i="10"/>
  <c r="F29" i="10"/>
  <c r="E29" i="10"/>
  <c r="D29" i="10"/>
  <c r="C29" i="10"/>
  <c r="B29" i="10"/>
  <c r="B28" i="10"/>
  <c r="I27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I28" i="10"/>
  <c r="B22" i="10"/>
  <c r="B23" i="10"/>
  <c r="B24" i="10"/>
  <c r="B25" i="10"/>
  <c r="B26" i="10"/>
  <c r="B27" i="10"/>
  <c r="B21" i="10"/>
  <c r="K2" i="10"/>
  <c r="J2" i="10"/>
  <c r="I2" i="10"/>
  <c r="C2" i="10"/>
  <c r="D2" i="10"/>
  <c r="E2" i="10"/>
  <c r="F2" i="10"/>
  <c r="G2" i="10"/>
  <c r="H2" i="10"/>
  <c r="B2" i="10"/>
  <c r="G65" i="10"/>
  <c r="B77" i="10"/>
  <c r="B92" i="10"/>
  <c r="J61" i="10"/>
  <c r="J62" i="10"/>
  <c r="J63" i="10"/>
  <c r="J64" i="10"/>
  <c r="J65" i="10"/>
  <c r="J66" i="10"/>
  <c r="J67" i="10"/>
  <c r="J68" i="10"/>
  <c r="C61" i="10"/>
  <c r="D61" i="10"/>
  <c r="E61" i="10"/>
  <c r="F61" i="10"/>
  <c r="G61" i="10"/>
  <c r="H61" i="10"/>
  <c r="I61" i="10"/>
  <c r="D62" i="10"/>
  <c r="E62" i="10"/>
  <c r="F62" i="10"/>
  <c r="G62" i="10"/>
  <c r="H62" i="10"/>
  <c r="I62" i="10"/>
  <c r="C63" i="10"/>
  <c r="E63" i="10"/>
  <c r="F63" i="10"/>
  <c r="G63" i="10"/>
  <c r="H63" i="10"/>
  <c r="I63" i="10"/>
  <c r="C64" i="10"/>
  <c r="D64" i="10"/>
  <c r="F64" i="10"/>
  <c r="G64" i="10"/>
  <c r="H64" i="10"/>
  <c r="I64" i="10"/>
  <c r="C65" i="10"/>
  <c r="D65" i="10"/>
  <c r="E65" i="10"/>
  <c r="H65" i="10"/>
  <c r="I65" i="10"/>
  <c r="C66" i="10"/>
  <c r="D66" i="10"/>
  <c r="E66" i="10"/>
  <c r="F66" i="10"/>
  <c r="H66" i="10"/>
  <c r="I66" i="10"/>
  <c r="C67" i="10"/>
  <c r="D67" i="10"/>
  <c r="E67" i="10"/>
  <c r="F67" i="10"/>
  <c r="G67" i="10"/>
  <c r="I67" i="10"/>
  <c r="C68" i="10"/>
  <c r="D68" i="10"/>
  <c r="E68" i="10"/>
  <c r="F68" i="10"/>
  <c r="G68" i="10"/>
  <c r="H68" i="10"/>
  <c r="C69" i="10"/>
  <c r="D69" i="10"/>
  <c r="E69" i="10"/>
  <c r="F69" i="10"/>
  <c r="G69" i="10"/>
  <c r="H69" i="10"/>
  <c r="I69" i="10"/>
  <c r="B69" i="10"/>
  <c r="B62" i="10"/>
  <c r="B63" i="10"/>
  <c r="B64" i="10"/>
  <c r="B65" i="10"/>
  <c r="B66" i="10"/>
  <c r="B67" i="10"/>
  <c r="B68" i="10"/>
  <c r="AZ13" i="1"/>
  <c r="A3" i="16"/>
  <c r="A4" i="16" s="1"/>
  <c r="A5" i="16" s="1"/>
  <c r="A6" i="16" s="1"/>
  <c r="A7" i="16" s="1"/>
  <c r="A8" i="16" s="1"/>
  <c r="A9" i="16" s="1"/>
  <c r="A10" i="16" s="1"/>
  <c r="A3" i="15"/>
  <c r="A4" i="15" s="1"/>
  <c r="A5" i="15" s="1"/>
  <c r="A6" i="15" s="1"/>
  <c r="A7" i="15" s="1"/>
  <c r="A8" i="15" s="1"/>
  <c r="A9" i="15" s="1"/>
  <c r="A10" i="15" s="1"/>
  <c r="A11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B47" i="10"/>
  <c r="B14" i="13"/>
  <c r="B13" i="13"/>
  <c r="B12" i="13"/>
  <c r="B11" i="13"/>
  <c r="B10" i="13"/>
  <c r="B9" i="13"/>
  <c r="B8" i="13"/>
  <c r="B7" i="13"/>
  <c r="B6" i="13"/>
  <c r="B5" i="13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I29" i="12"/>
  <c r="H29" i="12"/>
  <c r="E29" i="12"/>
  <c r="D29" i="12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Z17" i="1"/>
  <c r="AY17" i="1"/>
  <c r="AX17" i="1"/>
  <c r="AW17" i="1"/>
  <c r="P17" i="1"/>
  <c r="AU17" i="1" s="1"/>
  <c r="AZ16" i="1"/>
  <c r="AY16" i="1"/>
  <c r="AX16" i="1"/>
  <c r="AW16" i="1"/>
  <c r="AZ15" i="1"/>
  <c r="AY15" i="1"/>
  <c r="AX15" i="1"/>
  <c r="AW15" i="1"/>
  <c r="AZ14" i="1"/>
  <c r="AY14" i="1"/>
  <c r="AX14" i="1"/>
  <c r="AW14" i="1"/>
  <c r="AY13" i="1"/>
  <c r="AX13" i="1"/>
  <c r="AW13" i="1"/>
  <c r="P13" i="1"/>
  <c r="AU13" i="1" s="1"/>
  <c r="O13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P14" i="1" l="1"/>
  <c r="AU14" i="1" s="1"/>
  <c r="O14" i="1" s="1"/>
  <c r="AT14" i="1" s="1"/>
  <c r="N14" i="1" s="1"/>
  <c r="AS14" i="1" s="1"/>
  <c r="P18" i="1"/>
  <c r="AU18" i="1" s="1"/>
  <c r="O18" i="1" s="1"/>
  <c r="AT18" i="1" s="1"/>
  <c r="N18" i="1" s="1"/>
  <c r="AS18" i="1" s="1"/>
  <c r="P15" i="1"/>
  <c r="AU15" i="1" s="1"/>
  <c r="O15" i="1" s="1"/>
  <c r="AT15" i="1" s="1"/>
  <c r="N15" i="1" s="1"/>
  <c r="AS15" i="1" s="1"/>
  <c r="P16" i="1"/>
  <c r="AU16" i="1" s="1"/>
  <c r="O16" i="1" s="1"/>
  <c r="AT16" i="1" s="1"/>
  <c r="N16" i="1" s="1"/>
  <c r="AS16" i="1" s="1"/>
  <c r="AV19" i="1"/>
  <c r="AZ19" i="1"/>
  <c r="AY19" i="1"/>
  <c r="AW19" i="1"/>
  <c r="AX19" i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AT13" i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J8" i="10" l="1"/>
  <c r="K8" i="10"/>
  <c r="C8" i="10"/>
  <c r="D8" i="10"/>
  <c r="F8" i="10"/>
  <c r="H8" i="10"/>
  <c r="I8" i="10"/>
  <c r="B8" i="10"/>
  <c r="G8" i="10"/>
  <c r="E8" i="10"/>
  <c r="B18" i="1"/>
  <c r="B8" i="1" s="1"/>
  <c r="B15" i="1"/>
  <c r="E8" i="1"/>
  <c r="C14" i="1"/>
  <c r="C4" i="1" s="1"/>
  <c r="F17" i="1"/>
  <c r="G17" i="1"/>
  <c r="E17" i="1" s="1"/>
  <c r="I7" i="1"/>
  <c r="B14" i="1"/>
  <c r="C6" i="1"/>
  <c r="E6" i="1"/>
  <c r="A87" i="10"/>
  <c r="B86" i="10"/>
  <c r="H7" i="1"/>
  <c r="D6" i="1"/>
  <c r="B6" i="1"/>
  <c r="F5" i="1"/>
  <c r="E4" i="1"/>
  <c r="D8" i="1"/>
  <c r="B78" i="10"/>
  <c r="B81" i="10"/>
  <c r="B79" i="10"/>
  <c r="B80" i="10"/>
  <c r="B85" i="10"/>
  <c r="F4" i="1"/>
  <c r="B84" i="10"/>
  <c r="C5" i="1"/>
  <c r="E5" i="1"/>
  <c r="M19" i="1"/>
  <c r="L13" i="1"/>
  <c r="J3" i="1" s="1"/>
  <c r="B82" i="10"/>
  <c r="J9" i="10" l="1"/>
  <c r="K9" i="10"/>
  <c r="J4" i="10"/>
  <c r="K4" i="10"/>
  <c r="J5" i="10"/>
  <c r="K5" i="10"/>
  <c r="J3" i="10"/>
  <c r="K3" i="10"/>
  <c r="J10" i="10"/>
  <c r="K10" i="10"/>
  <c r="J6" i="10"/>
  <c r="K6" i="10"/>
  <c r="J7" i="10"/>
  <c r="K7" i="10"/>
  <c r="J11" i="10"/>
  <c r="K11" i="10"/>
  <c r="B10" i="10"/>
  <c r="C10" i="10"/>
  <c r="D10" i="10"/>
  <c r="F10" i="10"/>
  <c r="G10" i="10"/>
  <c r="I10" i="10"/>
  <c r="E10" i="10"/>
  <c r="H10" i="10"/>
  <c r="B4" i="10"/>
  <c r="C4" i="10"/>
  <c r="D4" i="10"/>
  <c r="E4" i="10"/>
  <c r="F4" i="10"/>
  <c r="G4" i="10"/>
  <c r="H4" i="10"/>
  <c r="I4" i="10"/>
  <c r="I9" i="10"/>
  <c r="C9" i="10"/>
  <c r="B9" i="10"/>
  <c r="D9" i="10"/>
  <c r="E9" i="10"/>
  <c r="F9" i="10"/>
  <c r="G9" i="10"/>
  <c r="H9" i="10"/>
  <c r="H6" i="10"/>
  <c r="C6" i="10"/>
  <c r="F6" i="10"/>
  <c r="I6" i="10"/>
  <c r="B6" i="10"/>
  <c r="D6" i="10"/>
  <c r="E6" i="10"/>
  <c r="G6" i="10"/>
  <c r="I5" i="10"/>
  <c r="B5" i="10"/>
  <c r="C5" i="10"/>
  <c r="G5" i="10"/>
  <c r="D5" i="10"/>
  <c r="F5" i="10"/>
  <c r="H5" i="10"/>
  <c r="E5" i="10"/>
  <c r="B3" i="10"/>
  <c r="C3" i="10"/>
  <c r="D3" i="10"/>
  <c r="E3" i="10"/>
  <c r="F3" i="10"/>
  <c r="G3" i="10"/>
  <c r="H3" i="10"/>
  <c r="I3" i="10"/>
  <c r="E7" i="10"/>
  <c r="F7" i="10"/>
  <c r="B7" i="10"/>
  <c r="C7" i="10"/>
  <c r="D7" i="10"/>
  <c r="G7" i="10"/>
  <c r="H7" i="10"/>
  <c r="I7" i="10"/>
  <c r="D11" i="10"/>
  <c r="F11" i="10"/>
  <c r="B11" i="10"/>
  <c r="C11" i="10"/>
  <c r="E11" i="10"/>
  <c r="G11" i="10"/>
  <c r="H11" i="10"/>
  <c r="I11" i="10"/>
  <c r="G7" i="1"/>
  <c r="C17" i="1"/>
  <c r="C7" i="1" s="1"/>
  <c r="D17" i="1"/>
  <c r="B17" i="1" s="1"/>
  <c r="J13" i="1"/>
  <c r="AQ13" i="1"/>
  <c r="AL19" i="1" s="1"/>
  <c r="B4" i="1"/>
  <c r="D4" i="1"/>
  <c r="B5" i="1"/>
  <c r="D5" i="1"/>
  <c r="F7" i="1"/>
  <c r="AR19" i="1"/>
  <c r="E7" i="1"/>
  <c r="A88" i="10"/>
  <c r="B87" i="10"/>
  <c r="AK13" i="1" l="1"/>
  <c r="AJ13" i="1" s="1"/>
  <c r="AI13" i="1" s="1"/>
  <c r="AH13" i="1" s="1"/>
  <c r="AG13" i="1" s="1"/>
  <c r="J12" i="10"/>
  <c r="K12" i="10"/>
  <c r="E12" i="10"/>
  <c r="B12" i="10"/>
  <c r="D12" i="10"/>
  <c r="F12" i="10"/>
  <c r="G12" i="10"/>
  <c r="H12" i="10"/>
  <c r="I12" i="10"/>
  <c r="C12" i="10"/>
  <c r="B7" i="1"/>
  <c r="D7" i="1"/>
  <c r="A89" i="10"/>
  <c r="B88" i="10"/>
  <c r="L19" i="1"/>
  <c r="K13" i="1"/>
  <c r="K3" i="1" l="1"/>
  <c r="AG19" i="1"/>
  <c r="J13" i="10"/>
  <c r="K13" i="10"/>
  <c r="D13" i="10"/>
  <c r="F13" i="10"/>
  <c r="G13" i="10"/>
  <c r="I13" i="10"/>
  <c r="E13" i="10"/>
  <c r="B13" i="10"/>
  <c r="C13" i="10"/>
  <c r="H13" i="10"/>
  <c r="I13" i="1"/>
  <c r="G13" i="1" s="1"/>
  <c r="H13" i="1"/>
  <c r="J2" i="2"/>
  <c r="J3" i="2" s="1"/>
  <c r="J4" i="2" s="1"/>
  <c r="J19" i="2"/>
  <c r="J16" i="2"/>
  <c r="J15" i="2"/>
  <c r="J9" i="1"/>
  <c r="J18" i="2"/>
  <c r="J17" i="2"/>
  <c r="AQ19" i="1"/>
  <c r="J19" i="1"/>
  <c r="A90" i="10"/>
  <c r="B89" i="10"/>
  <c r="J14" i="10" l="1"/>
  <c r="K14" i="10"/>
  <c r="I14" i="10"/>
  <c r="C14" i="10"/>
  <c r="E14" i="10"/>
  <c r="G14" i="10"/>
  <c r="D14" i="10"/>
  <c r="B14" i="10"/>
  <c r="F14" i="10"/>
  <c r="H14" i="10"/>
  <c r="J5" i="2"/>
  <c r="F13" i="1"/>
  <c r="D13" i="1" s="1"/>
  <c r="E13" i="1"/>
  <c r="H19" i="1"/>
  <c r="H3" i="1"/>
  <c r="AK19" i="1"/>
  <c r="J40" i="2"/>
  <c r="J50" i="2"/>
  <c r="J17" i="5" s="1"/>
  <c r="J49" i="5" s="1"/>
  <c r="J19" i="4"/>
  <c r="J19" i="8"/>
  <c r="V19" i="8" s="1"/>
  <c r="J19" i="14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B13" i="1" l="1"/>
  <c r="B3" i="1" s="1"/>
  <c r="B2" i="2" s="1"/>
  <c r="J15" i="10"/>
  <c r="K15" i="10"/>
  <c r="G15" i="10"/>
  <c r="B15" i="10"/>
  <c r="F15" i="10"/>
  <c r="I15" i="10"/>
  <c r="C15" i="10"/>
  <c r="H15" i="10"/>
  <c r="D15" i="10"/>
  <c r="E15" i="10"/>
  <c r="J6" i="2"/>
  <c r="I19" i="1"/>
  <c r="I3" i="1"/>
  <c r="A92" i="10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C3" i="1" s="1"/>
  <c r="C2" i="2" s="1"/>
  <c r="AJ19" i="1"/>
  <c r="V19" i="4"/>
  <c r="J16" i="10" l="1"/>
  <c r="K16" i="10"/>
  <c r="C16" i="10"/>
  <c r="D16" i="10"/>
  <c r="F16" i="10"/>
  <c r="B16" i="10"/>
  <c r="E16" i="10"/>
  <c r="G16" i="10"/>
  <c r="H16" i="10"/>
  <c r="I16" i="10"/>
  <c r="J7" i="2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19" i="14" s="1"/>
  <c r="H41" i="2"/>
  <c r="H19" i="6"/>
  <c r="T19" i="6" s="1"/>
  <c r="H38" i="2"/>
  <c r="H48" i="2"/>
  <c r="H15" i="5" s="1"/>
  <c r="H47" i="5" s="1"/>
  <c r="G19" i="1"/>
  <c r="G3" i="1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14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19" i="14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G19" i="14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19" i="14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H18" i="14" s="1"/>
  <c r="D41" i="2"/>
  <c r="D19" i="8"/>
  <c r="P19" i="8" s="1"/>
  <c r="D19" i="14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3" i="2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3" i="2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14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14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19" i="14" s="1"/>
  <c r="B51" i="2"/>
  <c r="B18" i="5" s="1"/>
  <c r="B50" i="5" s="1"/>
  <c r="F18" i="6"/>
  <c r="R18" i="6" s="1"/>
  <c r="F50" i="3"/>
  <c r="F18" i="4"/>
  <c r="R18" i="4" s="1"/>
  <c r="F18" i="8"/>
  <c r="R18" i="8" s="1"/>
  <c r="F18" i="14" s="1"/>
  <c r="K38" i="2"/>
  <c r="K48" i="2"/>
  <c r="K15" i="5" s="1"/>
  <c r="K47" i="5" s="1"/>
  <c r="I50" i="4"/>
  <c r="I17" i="3" s="1"/>
  <c r="I50" i="6"/>
  <c r="I50" i="8"/>
  <c r="J16" i="11"/>
  <c r="J16" i="12" s="1"/>
  <c r="V17" i="8"/>
  <c r="J17" i="14" s="1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19" i="14" s="1"/>
  <c r="C41" i="2"/>
  <c r="C19" i="4"/>
  <c r="C19" i="6"/>
  <c r="O19" i="6" s="1"/>
  <c r="V17" i="6"/>
  <c r="G18" i="8"/>
  <c r="S18" i="8" s="1"/>
  <c r="G18" i="14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14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D18" i="14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H17" i="14" s="1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14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I17" i="14" s="1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B18" i="14" s="1"/>
  <c r="I49" i="4"/>
  <c r="I16" i="3" s="1"/>
  <c r="I49" i="6"/>
  <c r="I49" i="8"/>
  <c r="K18" i="4"/>
  <c r="W18" i="4" s="1"/>
  <c r="K18" i="8"/>
  <c r="W18" i="8" s="1"/>
  <c r="K18" i="14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G17" i="14" s="1"/>
  <c r="J15" i="11"/>
  <c r="J15" i="12" s="1"/>
  <c r="V16" i="8"/>
  <c r="J16" i="14" s="1"/>
  <c r="D16" i="11"/>
  <c r="D16" i="12" s="1"/>
  <c r="P17" i="8"/>
  <c r="D17" i="14" s="1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C18" i="14" s="1"/>
  <c r="R17" i="8"/>
  <c r="F17" i="14" s="1"/>
  <c r="F16" i="11"/>
  <c r="F16" i="12" s="1"/>
  <c r="T16" i="8"/>
  <c r="H16" i="14" s="1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J6" i="5" l="1"/>
  <c r="I33" i="2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6" i="14" s="1"/>
  <c r="I15" i="11"/>
  <c r="I15" i="12" s="1"/>
  <c r="Q17" i="8"/>
  <c r="E17" i="14" s="1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J32" i="5" l="1"/>
  <c r="E32" i="2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B17" i="14" s="1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F16" i="14" s="1"/>
  <c r="G15" i="11"/>
  <c r="G15" i="12" s="1"/>
  <c r="S16" i="8"/>
  <c r="G16" i="14" s="1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7" i="14" s="1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5" i="14" s="1"/>
  <c r="H14" i="11"/>
  <c r="H14" i="12" s="1"/>
  <c r="J47" i="3"/>
  <c r="J15" i="4"/>
  <c r="J15" i="6"/>
  <c r="J15" i="8"/>
  <c r="P16" i="8"/>
  <c r="D16" i="14" s="1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40" i="5" s="1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C17" i="4"/>
  <c r="C49" i="3"/>
  <c r="C17" i="6"/>
  <c r="C17" i="8"/>
  <c r="J14" i="11"/>
  <c r="J14" i="12" s="1"/>
  <c r="V15" i="8"/>
  <c r="J15" i="14" s="1"/>
  <c r="U15" i="8"/>
  <c r="I15" i="14" s="1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E16" i="14" s="1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H34" i="5"/>
  <c r="F14" i="11"/>
  <c r="F14" i="12" s="1"/>
  <c r="R15" i="8"/>
  <c r="F15" i="14" s="1"/>
  <c r="O17" i="8"/>
  <c r="C17" i="14" s="1"/>
  <c r="C16" i="11"/>
  <c r="C16" i="12" s="1"/>
  <c r="K15" i="11"/>
  <c r="K15" i="12" s="1"/>
  <c r="W16" i="8"/>
  <c r="K16" i="14" s="1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6" i="14" s="1"/>
  <c r="B15" i="11"/>
  <c r="B15" i="12" s="1"/>
  <c r="C49" i="4"/>
  <c r="C16" i="3" s="1"/>
  <c r="C49" i="6"/>
  <c r="C49" i="8"/>
  <c r="G14" i="11"/>
  <c r="G14" i="12" s="1"/>
  <c r="S15" i="8"/>
  <c r="G15" i="14" s="1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D15" i="14" s="1"/>
  <c r="F47" i="8"/>
  <c r="F47" i="6"/>
  <c r="F47" i="4"/>
  <c r="F14" i="3" s="1"/>
  <c r="T14" i="8"/>
  <c r="H14" i="14" s="1"/>
  <c r="H13" i="11"/>
  <c r="H13" i="12" s="1"/>
  <c r="G47" i="8"/>
  <c r="G47" i="4"/>
  <c r="G14" i="3" s="1"/>
  <c r="G47" i="6"/>
  <c r="B48" i="8"/>
  <c r="B48" i="4"/>
  <c r="B15" i="3" s="1"/>
  <c r="B48" i="6"/>
  <c r="O17" i="4"/>
  <c r="G10" i="5" l="1"/>
  <c r="G42" i="5" s="1"/>
  <c r="G8" i="5"/>
  <c r="D4" i="5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7" i="5" s="1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I14" i="14" s="1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E15" i="14" s="1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K15" i="14" s="1"/>
  <c r="H45" i="4"/>
  <c r="H12" i="3" s="1"/>
  <c r="H45" i="8"/>
  <c r="H45" i="6"/>
  <c r="G46" i="4"/>
  <c r="G13" i="3" s="1"/>
  <c r="G46" i="6"/>
  <c r="G46" i="8"/>
  <c r="D13" i="11"/>
  <c r="D13" i="12" s="1"/>
  <c r="P14" i="8"/>
  <c r="D14" i="14" s="1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J14" i="14" s="1"/>
  <c r="D46" i="4"/>
  <c r="D13" i="3" s="1"/>
  <c r="D46" i="8"/>
  <c r="D46" i="6"/>
  <c r="B47" i="8"/>
  <c r="B47" i="6"/>
  <c r="B47" i="4"/>
  <c r="B14" i="3" s="1"/>
  <c r="T13" i="8"/>
  <c r="H13" i="14" s="1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B15" i="14" s="1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4" i="14" s="1"/>
  <c r="F13" i="11"/>
  <c r="F13" i="12" s="1"/>
  <c r="V14" i="4"/>
  <c r="S14" i="8"/>
  <c r="G14" i="14" s="1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C16" i="14" s="1"/>
  <c r="H44" i="3"/>
  <c r="H12" i="8"/>
  <c r="H12" i="6"/>
  <c r="T12" i="6" s="1"/>
  <c r="H12" i="4"/>
  <c r="T12" i="4" s="1"/>
  <c r="O16" i="6"/>
  <c r="Q14" i="8"/>
  <c r="E14" i="14" s="1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3" i="14" s="1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4" i="5" l="1"/>
  <c r="C33" i="5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B14" i="14" s="1"/>
  <c r="J45" i="3"/>
  <c r="J13" i="8"/>
  <c r="J13" i="4"/>
  <c r="J13" i="6"/>
  <c r="K46" i="6"/>
  <c r="K46" i="4"/>
  <c r="K13" i="3" s="1"/>
  <c r="K46" i="8"/>
  <c r="D12" i="11"/>
  <c r="D12" i="12" s="1"/>
  <c r="P13" i="8"/>
  <c r="D13" i="14" s="1"/>
  <c r="S13" i="8"/>
  <c r="G13" i="14" s="1"/>
  <c r="G12" i="11"/>
  <c r="G12" i="12" s="1"/>
  <c r="F12" i="11"/>
  <c r="F12" i="12" s="1"/>
  <c r="R13" i="8"/>
  <c r="F13" i="14" s="1"/>
  <c r="W14" i="8"/>
  <c r="K14" i="14" s="1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2" i="14" s="1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3" i="14" s="1"/>
  <c r="J12" i="11"/>
  <c r="J12" i="12" s="1"/>
  <c r="F12" i="4"/>
  <c r="R12" i="4" s="1"/>
  <c r="F12" i="8"/>
  <c r="F44" i="3"/>
  <c r="F12" i="6"/>
  <c r="R12" i="6" s="1"/>
  <c r="Q13" i="8"/>
  <c r="E13" i="14" s="1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I12" i="14" s="1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2" i="14" s="1"/>
  <c r="F11" i="11"/>
  <c r="F11" i="12" s="1"/>
  <c r="O15" i="6"/>
  <c r="K12" i="11"/>
  <c r="K12" i="12" s="1"/>
  <c r="W13" i="8"/>
  <c r="K13" i="14" s="1"/>
  <c r="C14" i="11"/>
  <c r="C14" i="12" s="1"/>
  <c r="O15" i="8"/>
  <c r="C15" i="14" s="1"/>
  <c r="S12" i="8"/>
  <c r="G12" i="14" s="1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3" i="14" s="1"/>
  <c r="B12" i="11"/>
  <c r="B12" i="12" s="1"/>
  <c r="D11" i="11"/>
  <c r="D11" i="12" s="1"/>
  <c r="P12" i="8"/>
  <c r="D12" i="14" s="1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1" i="14" s="1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1" i="14" s="1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I10" i="8" s="1"/>
  <c r="D11" i="6"/>
  <c r="P11" i="6" s="1"/>
  <c r="D43" i="3"/>
  <c r="D11" i="8"/>
  <c r="D11" i="4"/>
  <c r="P11" i="4" s="1"/>
  <c r="H10" i="6"/>
  <c r="H10" i="8"/>
  <c r="H42" i="3"/>
  <c r="H10" i="4"/>
  <c r="Q12" i="8"/>
  <c r="E12" i="14" s="1"/>
  <c r="E11" i="11"/>
  <c r="E11" i="12" s="1"/>
  <c r="T10" i="6" l="1"/>
  <c r="T10" i="4"/>
  <c r="T10" i="8"/>
  <c r="H10" i="14" s="1"/>
  <c r="H9" i="11"/>
  <c r="H9" i="12" s="1"/>
  <c r="D43" i="6"/>
  <c r="D43" i="8"/>
  <c r="D43" i="4"/>
  <c r="D10" i="3" s="1"/>
  <c r="J11" i="11"/>
  <c r="J11" i="12" s="1"/>
  <c r="V12" i="8"/>
  <c r="J12" i="14" s="1"/>
  <c r="K44" i="6"/>
  <c r="K44" i="4"/>
  <c r="K11" i="3" s="1"/>
  <c r="K44" i="8"/>
  <c r="G10" i="11"/>
  <c r="G10" i="12" s="1"/>
  <c r="S11" i="8"/>
  <c r="G11" i="14" s="1"/>
  <c r="E43" i="3"/>
  <c r="E11" i="4"/>
  <c r="Q11" i="4" s="1"/>
  <c r="E11" i="8"/>
  <c r="E11" i="6"/>
  <c r="Q11" i="6" s="1"/>
  <c r="V12" i="6"/>
  <c r="N12" i="8"/>
  <c r="B12" i="14" s="1"/>
  <c r="B11" i="11"/>
  <c r="B11" i="12" s="1"/>
  <c r="R11" i="8"/>
  <c r="F11" i="14" s="1"/>
  <c r="F10" i="11"/>
  <c r="F10" i="12" s="1"/>
  <c r="I10" i="4"/>
  <c r="I10" i="6"/>
  <c r="I42" i="3"/>
  <c r="J44" i="4"/>
  <c r="J11" i="3" s="1"/>
  <c r="J44" i="6"/>
  <c r="J44" i="8"/>
  <c r="K11" i="11"/>
  <c r="K11" i="12" s="1"/>
  <c r="W12" i="8"/>
  <c r="K12" i="14" s="1"/>
  <c r="B44" i="4"/>
  <c r="B11" i="3" s="1"/>
  <c r="B44" i="6"/>
  <c r="B44" i="8"/>
  <c r="H42" i="4"/>
  <c r="H42" i="6"/>
  <c r="H42" i="8"/>
  <c r="P11" i="8"/>
  <c r="D11" i="14" s="1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1" i="14" s="1"/>
  <c r="E10" i="11"/>
  <c r="E10" i="12" s="1"/>
  <c r="O14" i="8"/>
  <c r="C14" i="14" s="1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I10" i="14" s="1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K11" i="14" s="1"/>
  <c r="F9" i="11"/>
  <c r="F9" i="12" s="1"/>
  <c r="R10" i="8"/>
  <c r="F10" i="14" s="1"/>
  <c r="S10" i="8"/>
  <c r="G10" i="14" s="1"/>
  <c r="G9" i="11"/>
  <c r="G9" i="12" s="1"/>
  <c r="H41" i="8"/>
  <c r="T41" i="8" s="1"/>
  <c r="H11" i="15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B11" i="14" s="1"/>
  <c r="P10" i="8"/>
  <c r="D10" i="14" s="1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9" i="14" s="1"/>
  <c r="H8" i="11"/>
  <c r="H8" i="12" s="1"/>
  <c r="E9" i="11"/>
  <c r="E9" i="12" s="1"/>
  <c r="Q10" i="8"/>
  <c r="E10" i="14" s="1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11" i="15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1" i="14" s="1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9" i="14" s="1"/>
  <c r="I8" i="11"/>
  <c r="I8" i="12" s="1"/>
  <c r="O13" i="6"/>
  <c r="G41" i="8"/>
  <c r="S41" i="8" s="1"/>
  <c r="G11" i="15" s="1"/>
  <c r="G41" i="6"/>
  <c r="G10" i="9" s="1"/>
  <c r="G41" i="4"/>
  <c r="N10" i="8"/>
  <c r="B10" i="14" s="1"/>
  <c r="B9" i="11"/>
  <c r="B9" i="12" s="1"/>
  <c r="U41" i="6"/>
  <c r="I24" i="9"/>
  <c r="D9" i="6"/>
  <c r="D9" i="8"/>
  <c r="D9" i="4"/>
  <c r="O13" i="4"/>
  <c r="H40" i="11"/>
  <c r="H40" i="12" s="1"/>
  <c r="H38" i="9"/>
  <c r="H10" i="16" s="1"/>
  <c r="G9" i="8"/>
  <c r="G9" i="4"/>
  <c r="G9" i="6"/>
  <c r="K42" i="6"/>
  <c r="K42" i="4"/>
  <c r="K42" i="8"/>
  <c r="F41" i="8"/>
  <c r="R41" i="8" s="1"/>
  <c r="F11" i="15" s="1"/>
  <c r="F41" i="4"/>
  <c r="F41" i="6"/>
  <c r="F10" i="9" s="1"/>
  <c r="O13" i="8"/>
  <c r="C13" i="14" s="1"/>
  <c r="C12" i="11"/>
  <c r="C12" i="12" s="1"/>
  <c r="H40" i="4"/>
  <c r="H40" i="8"/>
  <c r="H40" i="6"/>
  <c r="H9" i="9" s="1"/>
  <c r="B42" i="8"/>
  <c r="B42" i="4"/>
  <c r="B42" i="6"/>
  <c r="W10" i="8"/>
  <c r="K10" i="14" s="1"/>
  <c r="K9" i="11"/>
  <c r="K9" i="12" s="1"/>
  <c r="D41" i="8"/>
  <c r="P41" i="8" s="1"/>
  <c r="D11" i="15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9" i="14" s="1"/>
  <c r="D8" i="11"/>
  <c r="D8" i="12" s="1"/>
  <c r="T40" i="6"/>
  <c r="H23" i="9"/>
  <c r="I40" i="8"/>
  <c r="I40" i="6"/>
  <c r="I9" i="9" s="1"/>
  <c r="I40" i="4"/>
  <c r="R9" i="8"/>
  <c r="F9" i="14" s="1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H8" i="14" s="1"/>
  <c r="E41" i="6"/>
  <c r="E10" i="9" s="1"/>
  <c r="E41" i="4"/>
  <c r="E41" i="8"/>
  <c r="Q41" i="8" s="1"/>
  <c r="E11" i="15" s="1"/>
  <c r="T40" i="8"/>
  <c r="H10" i="15" s="1"/>
  <c r="H28" i="11"/>
  <c r="H28" i="12" s="1"/>
  <c r="F24" i="9"/>
  <c r="R41" i="6"/>
  <c r="G8" i="11"/>
  <c r="G8" i="12" s="1"/>
  <c r="S9" i="8"/>
  <c r="G9" i="14" s="1"/>
  <c r="I38" i="9"/>
  <c r="I10" i="16" s="1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F10" i="16" s="1"/>
  <c r="Q41" i="4"/>
  <c r="D40" i="4"/>
  <c r="D40" i="6"/>
  <c r="D9" i="9" s="1"/>
  <c r="D40" i="8"/>
  <c r="K41" i="4"/>
  <c r="K41" i="6"/>
  <c r="K10" i="9" s="1"/>
  <c r="K41" i="8"/>
  <c r="W41" i="8" s="1"/>
  <c r="K11" i="15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10" i="16" s="1"/>
  <c r="G40" i="11"/>
  <c r="G40" i="12" s="1"/>
  <c r="B9" i="8"/>
  <c r="B9" i="4"/>
  <c r="B9" i="6"/>
  <c r="I28" i="11"/>
  <c r="I28" i="12" s="1"/>
  <c r="U40" i="8"/>
  <c r="I10" i="15" s="1"/>
  <c r="Q9" i="8"/>
  <c r="E9" i="14" s="1"/>
  <c r="E8" i="11"/>
  <c r="E8" i="12" s="1"/>
  <c r="D38" i="9"/>
  <c r="D10" i="16" s="1"/>
  <c r="D40" i="11"/>
  <c r="D40" i="12" s="1"/>
  <c r="U40" i="4"/>
  <c r="H39" i="4"/>
  <c r="H39" i="8"/>
  <c r="H39" i="6"/>
  <c r="H8" i="9" s="1"/>
  <c r="J9" i="11"/>
  <c r="J9" i="12" s="1"/>
  <c r="V10" i="8"/>
  <c r="J10" i="14" s="1"/>
  <c r="G8" i="4"/>
  <c r="G8" i="8"/>
  <c r="G8" i="6"/>
  <c r="I7" i="11"/>
  <c r="I7" i="12" s="1"/>
  <c r="U8" i="8"/>
  <c r="I8" i="14" s="1"/>
  <c r="F8" i="8"/>
  <c r="F8" i="6"/>
  <c r="F8" i="4"/>
  <c r="B41" i="4"/>
  <c r="B41" i="6"/>
  <c r="B10" i="9" s="1"/>
  <c r="B41" i="8"/>
  <c r="N41" i="8" s="1"/>
  <c r="B11" i="15" s="1"/>
  <c r="H37" i="9"/>
  <c r="H9" i="16" s="1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9" i="14" s="1"/>
  <c r="K8" i="11"/>
  <c r="K8" i="12" s="1"/>
  <c r="E38" i="9"/>
  <c r="E10" i="16" s="1"/>
  <c r="E40" i="11"/>
  <c r="E40" i="12" s="1"/>
  <c r="N9" i="8"/>
  <c r="B9" i="14" s="1"/>
  <c r="B8" i="11"/>
  <c r="B8" i="12" s="1"/>
  <c r="P8" i="8"/>
  <c r="D8" i="14" s="1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9" i="15" s="1"/>
  <c r="H27" i="11"/>
  <c r="H27" i="12" s="1"/>
  <c r="G28" i="11"/>
  <c r="G28" i="12" s="1"/>
  <c r="S40" i="8"/>
  <c r="G10" i="15" s="1"/>
  <c r="I37" i="9"/>
  <c r="I9" i="16" s="1"/>
  <c r="I39" i="11"/>
  <c r="I39" i="12" s="1"/>
  <c r="O12" i="8"/>
  <c r="C12" i="14" s="1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F10" i="15" s="1"/>
  <c r="O12" i="6"/>
  <c r="D28" i="11"/>
  <c r="D28" i="12" s="1"/>
  <c r="P40" i="8"/>
  <c r="D10" i="15" s="1"/>
  <c r="T7" i="8"/>
  <c r="H7" i="14" s="1"/>
  <c r="H6" i="11"/>
  <c r="H6" i="12" s="1"/>
  <c r="N41" i="6"/>
  <c r="B24" i="9"/>
  <c r="R8" i="8"/>
  <c r="F8" i="14" s="1"/>
  <c r="F7" i="11"/>
  <c r="F7" i="12" s="1"/>
  <c r="S8" i="8"/>
  <c r="G8" i="14" s="1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E10" i="15" s="1"/>
  <c r="F39" i="11"/>
  <c r="F39" i="12" s="1"/>
  <c r="F37" i="9"/>
  <c r="F9" i="16" s="1"/>
  <c r="G39" i="11"/>
  <c r="G39" i="12" s="1"/>
  <c r="G37" i="9"/>
  <c r="G9" i="16" s="1"/>
  <c r="J41" i="8"/>
  <c r="V41" i="8" s="1"/>
  <c r="J11" i="15" s="1"/>
  <c r="J41" i="6"/>
  <c r="J10" i="9" s="1"/>
  <c r="J41" i="4"/>
  <c r="K8" i="8"/>
  <c r="K8" i="6"/>
  <c r="K8" i="4"/>
  <c r="D7" i="6"/>
  <c r="D7" i="4"/>
  <c r="D7" i="8"/>
  <c r="K38" i="9"/>
  <c r="K10" i="16" s="1"/>
  <c r="K40" i="11"/>
  <c r="K40" i="12" s="1"/>
  <c r="F7" i="6"/>
  <c r="F7" i="8"/>
  <c r="F7" i="4"/>
  <c r="U7" i="8"/>
  <c r="I7" i="14" s="1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8" i="16" s="1"/>
  <c r="H38" i="11"/>
  <c r="H38" i="12" s="1"/>
  <c r="H38" i="4"/>
  <c r="H38" i="6"/>
  <c r="H7" i="9" s="1"/>
  <c r="H38" i="8"/>
  <c r="B40" i="8"/>
  <c r="B40" i="4"/>
  <c r="B40" i="6"/>
  <c r="B9" i="9" s="1"/>
  <c r="B38" i="9"/>
  <c r="B10" i="16" s="1"/>
  <c r="B40" i="11"/>
  <c r="B40" i="12" s="1"/>
  <c r="H6" i="4"/>
  <c r="H6" i="8"/>
  <c r="H6" i="6"/>
  <c r="Q40" i="4"/>
  <c r="D37" i="9"/>
  <c r="D9" i="16" s="1"/>
  <c r="D39" i="11"/>
  <c r="D39" i="12" s="1"/>
  <c r="I27" i="11"/>
  <c r="I27" i="12" s="1"/>
  <c r="U39" i="8"/>
  <c r="I9" i="15" s="1"/>
  <c r="Q8" i="8"/>
  <c r="E8" i="14" s="1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6" i="14" s="1"/>
  <c r="H5" i="11"/>
  <c r="H5" i="12" s="1"/>
  <c r="T38" i="6"/>
  <c r="H21" i="9"/>
  <c r="V9" i="8"/>
  <c r="J9" i="14" s="1"/>
  <c r="J8" i="11"/>
  <c r="J8" i="12" s="1"/>
  <c r="G27" i="11"/>
  <c r="G27" i="12" s="1"/>
  <c r="S39" i="8"/>
  <c r="G9" i="15" s="1"/>
  <c r="E39" i="6"/>
  <c r="E8" i="9" s="1"/>
  <c r="E39" i="8"/>
  <c r="E39" i="4"/>
  <c r="T38" i="4"/>
  <c r="I38" i="11"/>
  <c r="I38" i="12" s="1"/>
  <c r="I36" i="9"/>
  <c r="I8" i="16" s="1"/>
  <c r="W40" i="4"/>
  <c r="S39" i="6"/>
  <c r="G22" i="9"/>
  <c r="E7" i="8"/>
  <c r="E7" i="4"/>
  <c r="E7" i="6"/>
  <c r="N40" i="8"/>
  <c r="B10" i="15" s="1"/>
  <c r="B28" i="11"/>
  <c r="B28" i="12" s="1"/>
  <c r="F22" i="9"/>
  <c r="R39" i="6"/>
  <c r="D22" i="9"/>
  <c r="P39" i="6"/>
  <c r="B7" i="11"/>
  <c r="B7" i="12" s="1"/>
  <c r="N8" i="8"/>
  <c r="B8" i="14" s="1"/>
  <c r="S39" i="4"/>
  <c r="F6" i="11"/>
  <c r="F6" i="12" s="1"/>
  <c r="R7" i="8"/>
  <c r="F7" i="14" s="1"/>
  <c r="P7" i="8"/>
  <c r="D7" i="14" s="1"/>
  <c r="D6" i="11"/>
  <c r="D6" i="12" s="1"/>
  <c r="N40" i="6"/>
  <c r="B23" i="9"/>
  <c r="F27" i="11"/>
  <c r="F27" i="12" s="1"/>
  <c r="R39" i="8"/>
  <c r="F9" i="15" s="1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7" i="14" s="1"/>
  <c r="G6" i="11"/>
  <c r="G6" i="12" s="1"/>
  <c r="H26" i="11"/>
  <c r="H26" i="12" s="1"/>
  <c r="T38" i="8"/>
  <c r="H8" i="15" s="1"/>
  <c r="I6" i="8"/>
  <c r="I6" i="4"/>
  <c r="I6" i="6"/>
  <c r="D27" i="11"/>
  <c r="D27" i="12" s="1"/>
  <c r="P39" i="8"/>
  <c r="D9" i="15" s="1"/>
  <c r="C11" i="4"/>
  <c r="O11" i="4" s="1"/>
  <c r="C11" i="8"/>
  <c r="C11" i="6"/>
  <c r="C43" i="3"/>
  <c r="W40" i="8"/>
  <c r="K10" i="15" s="1"/>
  <c r="K28" i="11"/>
  <c r="K28" i="12" s="1"/>
  <c r="E37" i="9"/>
  <c r="E9" i="16" s="1"/>
  <c r="E39" i="11"/>
  <c r="E39" i="12" s="1"/>
  <c r="W8" i="8"/>
  <c r="K8" i="14" s="1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I8" i="15" s="1"/>
  <c r="H5" i="6"/>
  <c r="H5" i="4"/>
  <c r="H5" i="8"/>
  <c r="H35" i="9"/>
  <c r="H7" i="16" s="1"/>
  <c r="H37" i="11"/>
  <c r="H37" i="12" s="1"/>
  <c r="I5" i="11"/>
  <c r="I5" i="12" s="1"/>
  <c r="U6" i="8"/>
  <c r="I6" i="14" s="1"/>
  <c r="D38" i="8"/>
  <c r="D38" i="6"/>
  <c r="D7" i="9" s="1"/>
  <c r="D38" i="4"/>
  <c r="J40" i="4"/>
  <c r="J40" i="8"/>
  <c r="J40" i="6"/>
  <c r="J9" i="9" s="1"/>
  <c r="G6" i="8"/>
  <c r="G6" i="4"/>
  <c r="G6" i="6"/>
  <c r="F36" i="9"/>
  <c r="F8" i="16" s="1"/>
  <c r="F38" i="11"/>
  <c r="F38" i="12" s="1"/>
  <c r="K39" i="8"/>
  <c r="K39" i="4"/>
  <c r="K39" i="6"/>
  <c r="K8" i="9" s="1"/>
  <c r="Q39" i="4"/>
  <c r="O11" i="6"/>
  <c r="J38" i="9"/>
  <c r="J10" i="16" s="1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E7" i="14" s="1"/>
  <c r="K7" i="6"/>
  <c r="K7" i="4"/>
  <c r="K7" i="8"/>
  <c r="E27" i="11"/>
  <c r="E27" i="12" s="1"/>
  <c r="Q39" i="8"/>
  <c r="E9" i="15" s="1"/>
  <c r="K39" i="11"/>
  <c r="K39" i="12" s="1"/>
  <c r="K37" i="9"/>
  <c r="K9" i="16" s="1"/>
  <c r="C43" i="4"/>
  <c r="C10" i="3" s="1"/>
  <c r="C43" i="6"/>
  <c r="C43" i="8"/>
  <c r="F38" i="4"/>
  <c r="F38" i="6"/>
  <c r="F7" i="9" s="1"/>
  <c r="F38" i="8"/>
  <c r="C10" i="11"/>
  <c r="C10" i="12" s="1"/>
  <c r="O11" i="8"/>
  <c r="C11" i="14" s="1"/>
  <c r="F6" i="4"/>
  <c r="F6" i="6"/>
  <c r="F6" i="8"/>
  <c r="B39" i="8"/>
  <c r="B39" i="4"/>
  <c r="B39" i="6"/>
  <c r="B8" i="9" s="1"/>
  <c r="U38" i="4"/>
  <c r="B37" i="9"/>
  <c r="B9" i="16" s="1"/>
  <c r="B39" i="11"/>
  <c r="B39" i="12" s="1"/>
  <c r="G38" i="4"/>
  <c r="G38" i="6"/>
  <c r="G7" i="9" s="1"/>
  <c r="G38" i="8"/>
  <c r="D38" i="11"/>
  <c r="D38" i="12" s="1"/>
  <c r="D36" i="9"/>
  <c r="D8" i="16" s="1"/>
  <c r="G36" i="9"/>
  <c r="G8" i="16" s="1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8" i="16" s="1"/>
  <c r="E38" i="11"/>
  <c r="E38" i="12" s="1"/>
  <c r="E6" i="8"/>
  <c r="E6" i="4"/>
  <c r="E6" i="6"/>
  <c r="V40" i="4"/>
  <c r="T5" i="8"/>
  <c r="H5" i="14" s="1"/>
  <c r="H4" i="11"/>
  <c r="H4" i="12" s="1"/>
  <c r="T37" i="4"/>
  <c r="G21" i="9"/>
  <c r="S38" i="6"/>
  <c r="V8" i="8"/>
  <c r="J8" i="14" s="1"/>
  <c r="J7" i="11"/>
  <c r="J7" i="12" s="1"/>
  <c r="P38" i="4"/>
  <c r="H25" i="11"/>
  <c r="H25" i="12" s="1"/>
  <c r="T37" i="8"/>
  <c r="H7" i="15" s="1"/>
  <c r="S38" i="4"/>
  <c r="I5" i="4"/>
  <c r="I5" i="6"/>
  <c r="I5" i="8"/>
  <c r="B27" i="11"/>
  <c r="B27" i="12" s="1"/>
  <c r="N39" i="8"/>
  <c r="B9" i="15" s="1"/>
  <c r="R38" i="4"/>
  <c r="K6" i="11"/>
  <c r="K6" i="12" s="1"/>
  <c r="W7" i="8"/>
  <c r="K7" i="14" s="1"/>
  <c r="D5" i="11"/>
  <c r="D5" i="12" s="1"/>
  <c r="P6" i="8"/>
  <c r="D6" i="14" s="1"/>
  <c r="W39" i="6"/>
  <c r="K22" i="9"/>
  <c r="V40" i="6"/>
  <c r="J23" i="9"/>
  <c r="D21" i="9"/>
  <c r="P38" i="6"/>
  <c r="N7" i="8"/>
  <c r="B7" i="14" s="1"/>
  <c r="B6" i="11"/>
  <c r="B6" i="12" s="1"/>
  <c r="S38" i="8"/>
  <c r="G8" i="15" s="1"/>
  <c r="G26" i="11"/>
  <c r="G26" i="12" s="1"/>
  <c r="N39" i="6"/>
  <c r="B22" i="9"/>
  <c r="R38" i="8"/>
  <c r="F8" i="15" s="1"/>
  <c r="F26" i="11"/>
  <c r="F26" i="12" s="1"/>
  <c r="K27" i="11"/>
  <c r="K27" i="12" s="1"/>
  <c r="W39" i="8"/>
  <c r="K9" i="15" s="1"/>
  <c r="I37" i="4"/>
  <c r="I37" i="8"/>
  <c r="I37" i="6"/>
  <c r="I6" i="9" s="1"/>
  <c r="N39" i="4"/>
  <c r="F21" i="9"/>
  <c r="R38" i="6"/>
  <c r="S6" i="8"/>
  <c r="G6" i="14" s="1"/>
  <c r="G5" i="11"/>
  <c r="G5" i="12" s="1"/>
  <c r="T37" i="6"/>
  <c r="H20" i="9"/>
  <c r="R6" i="8"/>
  <c r="F6" i="14" s="1"/>
  <c r="F5" i="11"/>
  <c r="F5" i="12" s="1"/>
  <c r="I37" i="11"/>
  <c r="I37" i="12" s="1"/>
  <c r="I35" i="9"/>
  <c r="I7" i="16" s="1"/>
  <c r="E38" i="8"/>
  <c r="E38" i="6"/>
  <c r="E7" i="9" s="1"/>
  <c r="E38" i="4"/>
  <c r="W39" i="4"/>
  <c r="J28" i="11"/>
  <c r="J28" i="12" s="1"/>
  <c r="V40" i="8"/>
  <c r="J10" i="15" s="1"/>
  <c r="P38" i="8"/>
  <c r="D8" i="15" s="1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D7" i="16" s="1"/>
  <c r="C42" i="3"/>
  <c r="C10" i="8"/>
  <c r="C10" i="6"/>
  <c r="C10" i="4"/>
  <c r="J39" i="8"/>
  <c r="J39" i="4"/>
  <c r="J39" i="6"/>
  <c r="J8" i="9" s="1"/>
  <c r="H36" i="11"/>
  <c r="H36" i="12" s="1"/>
  <c r="H34" i="9"/>
  <c r="H6" i="16" s="1"/>
  <c r="B6" i="4"/>
  <c r="B6" i="6"/>
  <c r="B6" i="8"/>
  <c r="B38" i="11"/>
  <c r="B38" i="12" s="1"/>
  <c r="B36" i="9"/>
  <c r="B8" i="16" s="1"/>
  <c r="J7" i="8"/>
  <c r="J7" i="6"/>
  <c r="J7" i="4"/>
  <c r="E5" i="11"/>
  <c r="E5" i="12" s="1"/>
  <c r="Q6" i="8"/>
  <c r="E6" i="14" s="1"/>
  <c r="Q38" i="4"/>
  <c r="F37" i="11"/>
  <c r="F37" i="12" s="1"/>
  <c r="F35" i="9"/>
  <c r="F7" i="16" s="1"/>
  <c r="U37" i="6"/>
  <c r="I20" i="9"/>
  <c r="U5" i="8"/>
  <c r="I5" i="14" s="1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G7" i="16" s="1"/>
  <c r="Q38" i="8"/>
  <c r="E8" i="15" s="1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J9" i="16" s="1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I7" i="15" s="1"/>
  <c r="K38" i="11"/>
  <c r="K38" i="12" s="1"/>
  <c r="K36" i="9"/>
  <c r="K8" i="16" s="1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4" i="14" s="1"/>
  <c r="H24" i="11"/>
  <c r="H24" i="12" s="1"/>
  <c r="T36" i="8"/>
  <c r="H6" i="15" s="1"/>
  <c r="I36" i="4"/>
  <c r="I36" i="8"/>
  <c r="I36" i="6"/>
  <c r="I5" i="9" s="1"/>
  <c r="F20" i="9"/>
  <c r="R37" i="6"/>
  <c r="H19" i="9"/>
  <c r="T36" i="6"/>
  <c r="J6" i="11"/>
  <c r="J6" i="12" s="1"/>
  <c r="V7" i="8"/>
  <c r="J7" i="14" s="1"/>
  <c r="O10" i="6"/>
  <c r="F25" i="11"/>
  <c r="F25" i="12" s="1"/>
  <c r="R37" i="8"/>
  <c r="F7" i="15" s="1"/>
  <c r="E37" i="11"/>
  <c r="E37" i="12" s="1"/>
  <c r="E35" i="9"/>
  <c r="E7" i="16" s="1"/>
  <c r="K26" i="11"/>
  <c r="K26" i="12" s="1"/>
  <c r="W38" i="8"/>
  <c r="K8" i="15" s="1"/>
  <c r="D20" i="9"/>
  <c r="P37" i="6"/>
  <c r="G4" i="11"/>
  <c r="G4" i="12" s="1"/>
  <c r="S5" i="8"/>
  <c r="G5" i="14" s="1"/>
  <c r="I36" i="11"/>
  <c r="I36" i="12" s="1"/>
  <c r="I34" i="9"/>
  <c r="I6" i="16" s="1"/>
  <c r="V39" i="4"/>
  <c r="C9" i="11"/>
  <c r="C9" i="12" s="1"/>
  <c r="O10" i="8"/>
  <c r="C10" i="14" s="1"/>
  <c r="I4" i="4"/>
  <c r="I4" i="8"/>
  <c r="I4" i="6"/>
  <c r="N38" i="4"/>
  <c r="F4" i="11"/>
  <c r="F4" i="12" s="1"/>
  <c r="R5" i="8"/>
  <c r="F5" i="14" s="1"/>
  <c r="W38" i="4"/>
  <c r="P37" i="4"/>
  <c r="E37" i="6"/>
  <c r="E6" i="9" s="1"/>
  <c r="E37" i="4"/>
  <c r="E37" i="8"/>
  <c r="N6" i="8"/>
  <c r="B6" i="14" s="1"/>
  <c r="B5" i="11"/>
  <c r="B5" i="12" s="1"/>
  <c r="S37" i="6"/>
  <c r="G20" i="9"/>
  <c r="N38" i="8"/>
  <c r="B8" i="15" s="1"/>
  <c r="B26" i="11"/>
  <c r="B26" i="12" s="1"/>
  <c r="K21" i="9"/>
  <c r="W38" i="6"/>
  <c r="V39" i="6"/>
  <c r="J22" i="9"/>
  <c r="K5" i="11"/>
  <c r="K5" i="12" s="1"/>
  <c r="W6" i="8"/>
  <c r="K6" i="14" s="1"/>
  <c r="S37" i="4"/>
  <c r="P5" i="8"/>
  <c r="D5" i="14" s="1"/>
  <c r="D4" i="11"/>
  <c r="D4" i="12" s="1"/>
  <c r="S37" i="8"/>
  <c r="G7" i="15" s="1"/>
  <c r="G25" i="11"/>
  <c r="G25" i="12" s="1"/>
  <c r="N38" i="6"/>
  <c r="B21" i="9"/>
  <c r="T36" i="4"/>
  <c r="P37" i="8"/>
  <c r="D7" i="15" s="1"/>
  <c r="D25" i="11"/>
  <c r="D25" i="12" s="1"/>
  <c r="E5" i="8"/>
  <c r="E5" i="6"/>
  <c r="E5" i="4"/>
  <c r="J27" i="11"/>
  <c r="J27" i="12" s="1"/>
  <c r="V39" i="8"/>
  <c r="J9" i="15" s="1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G6" i="16" s="1"/>
  <c r="K5" i="4"/>
  <c r="K5" i="8"/>
  <c r="K5" i="6"/>
  <c r="U36" i="4"/>
  <c r="Q5" i="8"/>
  <c r="E5" i="14" s="1"/>
  <c r="E4" i="11"/>
  <c r="E4" i="12" s="1"/>
  <c r="H3" i="8"/>
  <c r="H3" i="4"/>
  <c r="T3" i="4" s="1"/>
  <c r="H3" i="6"/>
  <c r="G4" i="6"/>
  <c r="G4" i="4"/>
  <c r="G4" i="8"/>
  <c r="K35" i="9"/>
  <c r="K7" i="16" s="1"/>
  <c r="K37" i="11"/>
  <c r="K37" i="12" s="1"/>
  <c r="J36" i="9"/>
  <c r="J8" i="16" s="1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E7" i="15" s="1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6" i="16" s="1"/>
  <c r="F36" i="11"/>
  <c r="F36" i="12" s="1"/>
  <c r="B35" i="9"/>
  <c r="B7" i="16" s="1"/>
  <c r="B37" i="11"/>
  <c r="B37" i="12" s="1"/>
  <c r="G36" i="8"/>
  <c r="G36" i="4"/>
  <c r="G36" i="6"/>
  <c r="G5" i="9" s="1"/>
  <c r="B37" i="4"/>
  <c r="B37" i="6"/>
  <c r="B6" i="9" s="1"/>
  <c r="B37" i="8"/>
  <c r="U4" i="8"/>
  <c r="I4" i="14" s="1"/>
  <c r="I3" i="11"/>
  <c r="I3" i="12" s="1"/>
  <c r="J38" i="8"/>
  <c r="J38" i="4"/>
  <c r="J38" i="6"/>
  <c r="J7" i="9" s="1"/>
  <c r="D36" i="11"/>
  <c r="D36" i="12" s="1"/>
  <c r="D34" i="9"/>
  <c r="D6" i="16" s="1"/>
  <c r="H33" i="9"/>
  <c r="H5" i="16" s="1"/>
  <c r="H35" i="11"/>
  <c r="H35" i="12" s="1"/>
  <c r="I24" i="11"/>
  <c r="I24" i="12" s="1"/>
  <c r="U36" i="8"/>
  <c r="I6" i="15" s="1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4" i="14" s="1"/>
  <c r="G3" i="11"/>
  <c r="G3" i="12" s="1"/>
  <c r="I3" i="8"/>
  <c r="I3" i="6"/>
  <c r="I3" i="4"/>
  <c r="U3" i="4" s="1"/>
  <c r="B25" i="11"/>
  <c r="B25" i="12" s="1"/>
  <c r="N37" i="8"/>
  <c r="B7" i="15" s="1"/>
  <c r="I35" i="11"/>
  <c r="I35" i="12" s="1"/>
  <c r="I33" i="9"/>
  <c r="I5" i="16" s="1"/>
  <c r="T3" i="8"/>
  <c r="H3" i="14" s="1"/>
  <c r="H2" i="11"/>
  <c r="H2" i="12" s="1"/>
  <c r="V38" i="8"/>
  <c r="J8" i="15" s="1"/>
  <c r="J26" i="11"/>
  <c r="J26" i="12" s="1"/>
  <c r="B20" i="9"/>
  <c r="N37" i="6"/>
  <c r="G24" i="11"/>
  <c r="G24" i="12" s="1"/>
  <c r="S36" i="8"/>
  <c r="G6" i="15" s="1"/>
  <c r="C41" i="8"/>
  <c r="O41" i="8" s="1"/>
  <c r="C11" i="15" s="1"/>
  <c r="C41" i="6"/>
  <c r="C10" i="9" s="1"/>
  <c r="C41" i="4"/>
  <c r="E36" i="4"/>
  <c r="E36" i="6"/>
  <c r="E5" i="9" s="1"/>
  <c r="E36" i="8"/>
  <c r="J5" i="11"/>
  <c r="J5" i="12" s="1"/>
  <c r="V6" i="8"/>
  <c r="J6" i="14" s="1"/>
  <c r="P36" i="4"/>
  <c r="R36" i="4"/>
  <c r="E36" i="11"/>
  <c r="E36" i="12" s="1"/>
  <c r="E34" i="9"/>
  <c r="E6" i="16" s="1"/>
  <c r="I35" i="4"/>
  <c r="I35" i="8"/>
  <c r="I35" i="6"/>
  <c r="I4" i="9" s="1"/>
  <c r="D3" i="11"/>
  <c r="D3" i="12" s="1"/>
  <c r="P4" i="8"/>
  <c r="D4" i="14" s="1"/>
  <c r="H23" i="11"/>
  <c r="H23" i="12" s="1"/>
  <c r="T35" i="8"/>
  <c r="H5" i="15" s="1"/>
  <c r="W5" i="8"/>
  <c r="K5" i="14" s="1"/>
  <c r="K4" i="11"/>
  <c r="K4" i="12" s="1"/>
  <c r="V38" i="4"/>
  <c r="S36" i="4"/>
  <c r="E4" i="6"/>
  <c r="E4" i="4"/>
  <c r="E4" i="8"/>
  <c r="N5" i="8"/>
  <c r="B5" i="14" s="1"/>
  <c r="B4" i="11"/>
  <c r="B4" i="12" s="1"/>
  <c r="T35" i="6"/>
  <c r="H18" i="9"/>
  <c r="W37" i="8"/>
  <c r="K7" i="15" s="1"/>
  <c r="K25" i="11"/>
  <c r="K25" i="12" s="1"/>
  <c r="R4" i="8"/>
  <c r="F4" i="14" s="1"/>
  <c r="F3" i="11"/>
  <c r="F3" i="12" s="1"/>
  <c r="N37" i="4"/>
  <c r="C9" i="4"/>
  <c r="C9" i="8"/>
  <c r="C9" i="6"/>
  <c r="D24" i="11"/>
  <c r="D24" i="12" s="1"/>
  <c r="P36" i="8"/>
  <c r="D6" i="15" s="1"/>
  <c r="T35" i="4"/>
  <c r="R36" i="8"/>
  <c r="F6" i="15" s="1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H2" i="14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C9" i="14" s="1"/>
  <c r="J5" i="8"/>
  <c r="J5" i="6"/>
  <c r="J5" i="4"/>
  <c r="U35" i="6"/>
  <c r="I18" i="9"/>
  <c r="D3" i="6"/>
  <c r="D3" i="4"/>
  <c r="P3" i="4" s="1"/>
  <c r="D3" i="8"/>
  <c r="O41" i="4"/>
  <c r="F33" i="9"/>
  <c r="F5" i="16" s="1"/>
  <c r="F35" i="11"/>
  <c r="F35" i="12" s="1"/>
  <c r="G33" i="9"/>
  <c r="G5" i="16" s="1"/>
  <c r="G35" i="11"/>
  <c r="G35" i="12" s="1"/>
  <c r="H34" i="11"/>
  <c r="H34" i="12" s="1"/>
  <c r="H32" i="9"/>
  <c r="H4" i="16" s="1"/>
  <c r="E3" i="11"/>
  <c r="E3" i="12" s="1"/>
  <c r="Q4" i="8"/>
  <c r="E4" i="14" s="1"/>
  <c r="G35" i="4"/>
  <c r="G35" i="6"/>
  <c r="G4" i="9" s="1"/>
  <c r="G35" i="8"/>
  <c r="I23" i="11"/>
  <c r="I23" i="12" s="1"/>
  <c r="U35" i="8"/>
  <c r="I5" i="15" s="1"/>
  <c r="F3" i="4"/>
  <c r="R3" i="4" s="1"/>
  <c r="F3" i="8"/>
  <c r="F3" i="6"/>
  <c r="Q36" i="8"/>
  <c r="E6" i="15" s="1"/>
  <c r="E24" i="11"/>
  <c r="E24" i="12" s="1"/>
  <c r="O41" i="6"/>
  <c r="C24" i="9"/>
  <c r="U3" i="8"/>
  <c r="I3" i="14" s="1"/>
  <c r="I2" i="11"/>
  <c r="I2" i="12" s="1"/>
  <c r="K36" i="4"/>
  <c r="K36" i="6"/>
  <c r="K5" i="9" s="1"/>
  <c r="K36" i="8"/>
  <c r="J37" i="11"/>
  <c r="J37" i="12" s="1"/>
  <c r="J35" i="9"/>
  <c r="J7" i="16" s="1"/>
  <c r="K34" i="9"/>
  <c r="K6" i="16" s="1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6" i="16" s="1"/>
  <c r="B36" i="11"/>
  <c r="B36" i="12" s="1"/>
  <c r="K4" i="6"/>
  <c r="K4" i="4"/>
  <c r="K4" i="8"/>
  <c r="D35" i="11"/>
  <c r="D35" i="12" s="1"/>
  <c r="D33" i="9"/>
  <c r="D5" i="16" s="1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5" i="15" s="1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5" i="16" s="1"/>
  <c r="E35" i="11"/>
  <c r="E35" i="12" s="1"/>
  <c r="P35" i="4"/>
  <c r="B19" i="9"/>
  <c r="N36" i="6"/>
  <c r="W36" i="4"/>
  <c r="F2" i="11"/>
  <c r="F2" i="12" s="1"/>
  <c r="R3" i="8"/>
  <c r="F3" i="14" s="1"/>
  <c r="S35" i="8"/>
  <c r="G5" i="15" s="1"/>
  <c r="G23" i="11"/>
  <c r="G23" i="12" s="1"/>
  <c r="C8" i="8"/>
  <c r="C8" i="6"/>
  <c r="C8" i="4"/>
  <c r="T34" i="4"/>
  <c r="E35" i="6"/>
  <c r="E4" i="9" s="1"/>
  <c r="E35" i="8"/>
  <c r="E35" i="4"/>
  <c r="R35" i="4"/>
  <c r="W36" i="8"/>
  <c r="K6" i="15" s="1"/>
  <c r="K24" i="11"/>
  <c r="K24" i="12" s="1"/>
  <c r="D2" i="11"/>
  <c r="D2" i="12" s="1"/>
  <c r="P3" i="8"/>
  <c r="D3" i="14" s="1"/>
  <c r="F23" i="11"/>
  <c r="F23" i="12" s="1"/>
  <c r="R35" i="8"/>
  <c r="F5" i="15" s="1"/>
  <c r="V37" i="6"/>
  <c r="J20" i="9"/>
  <c r="W4" i="8"/>
  <c r="K4" i="14" s="1"/>
  <c r="K3" i="11"/>
  <c r="K3" i="12" s="1"/>
  <c r="D18" i="9"/>
  <c r="P35" i="6"/>
  <c r="N36" i="4"/>
  <c r="C38" i="9"/>
  <c r="C10" i="16" s="1"/>
  <c r="C40" i="11"/>
  <c r="C40" i="12" s="1"/>
  <c r="V37" i="8"/>
  <c r="J7" i="15" s="1"/>
  <c r="J25" i="11"/>
  <c r="J25" i="12" s="1"/>
  <c r="I2" i="8"/>
  <c r="U2" i="8" s="1"/>
  <c r="I2" i="14" s="1"/>
  <c r="I2" i="6"/>
  <c r="I2" i="4"/>
  <c r="U2" i="4" s="1"/>
  <c r="S3" i="8"/>
  <c r="G3" i="14" s="1"/>
  <c r="G2" i="11"/>
  <c r="G2" i="12" s="1"/>
  <c r="B24" i="11"/>
  <c r="B24" i="12" s="1"/>
  <c r="N36" i="8"/>
  <c r="B6" i="15" s="1"/>
  <c r="S35" i="6"/>
  <c r="G18" i="9"/>
  <c r="I32" i="9"/>
  <c r="I4" i="16" s="1"/>
  <c r="I34" i="11"/>
  <c r="I34" i="12" s="1"/>
  <c r="J4" i="11"/>
  <c r="J4" i="12" s="1"/>
  <c r="V5" i="8"/>
  <c r="J5" i="14" s="1"/>
  <c r="H22" i="11"/>
  <c r="H22" i="12" s="1"/>
  <c r="T34" i="8"/>
  <c r="H4" i="15" s="1"/>
  <c r="E3" i="6"/>
  <c r="E3" i="4"/>
  <c r="Q3" i="4" s="1"/>
  <c r="E3" i="8"/>
  <c r="V37" i="4"/>
  <c r="B3" i="11"/>
  <c r="B3" i="12" s="1"/>
  <c r="N4" i="8"/>
  <c r="B4" i="14" s="1"/>
  <c r="O8" i="6" l="1"/>
  <c r="Q3" i="6"/>
  <c r="U2" i="6"/>
  <c r="C7" i="3"/>
  <c r="C39" i="3"/>
  <c r="E2" i="3"/>
  <c r="E34" i="3"/>
  <c r="O8" i="4"/>
  <c r="O8" i="8"/>
  <c r="C8" i="14" s="1"/>
  <c r="C7" i="11"/>
  <c r="C7" i="12" s="1"/>
  <c r="U34" i="6"/>
  <c r="I17" i="9"/>
  <c r="Q35" i="4"/>
  <c r="K3" i="4"/>
  <c r="W3" i="4" s="1"/>
  <c r="K3" i="8"/>
  <c r="K3" i="6"/>
  <c r="K33" i="9"/>
  <c r="K5" i="16" s="1"/>
  <c r="K35" i="11"/>
  <c r="K35" i="12" s="1"/>
  <c r="G34" i="6"/>
  <c r="G3" i="9" s="1"/>
  <c r="G34" i="8"/>
  <c r="G34" i="4"/>
  <c r="G33" i="3" s="1"/>
  <c r="G34" i="11"/>
  <c r="G34" i="12" s="1"/>
  <c r="G32" i="9"/>
  <c r="G4" i="16" s="1"/>
  <c r="J34" i="9"/>
  <c r="J6" i="16" s="1"/>
  <c r="J36" i="11"/>
  <c r="J36" i="12" s="1"/>
  <c r="F2" i="8"/>
  <c r="R2" i="8" s="1"/>
  <c r="F2" i="14" s="1"/>
  <c r="F2" i="4"/>
  <c r="R2" i="4" s="1"/>
  <c r="F2" i="6"/>
  <c r="E23" i="11"/>
  <c r="E23" i="12" s="1"/>
  <c r="Q35" i="8"/>
  <c r="E5" i="15" s="1"/>
  <c r="O40" i="8"/>
  <c r="C10" i="15" s="1"/>
  <c r="C28" i="11"/>
  <c r="C28" i="12" s="1"/>
  <c r="I22" i="11"/>
  <c r="I22" i="12" s="1"/>
  <c r="U34" i="8"/>
  <c r="I4" i="15" s="1"/>
  <c r="H33" i="6"/>
  <c r="H2" i="9" s="1"/>
  <c r="H33" i="8"/>
  <c r="H33" i="4"/>
  <c r="H32" i="3" s="1"/>
  <c r="D2" i="8"/>
  <c r="P2" i="8" s="1"/>
  <c r="D2" i="14" s="1"/>
  <c r="D2" i="4"/>
  <c r="P2" i="4" s="1"/>
  <c r="D2" i="6"/>
  <c r="Q3" i="8"/>
  <c r="E3" i="14" s="1"/>
  <c r="E2" i="11"/>
  <c r="E2" i="12" s="1"/>
  <c r="B35" i="4"/>
  <c r="B35" i="8"/>
  <c r="B35" i="6"/>
  <c r="B4" i="9" s="1"/>
  <c r="B35" i="11"/>
  <c r="B35" i="12" s="1"/>
  <c r="B33" i="9"/>
  <c r="B5" i="16" s="1"/>
  <c r="O40" i="4"/>
  <c r="H33" i="11"/>
  <c r="H33" i="12" s="1"/>
  <c r="H31" i="9"/>
  <c r="H3" i="16" s="1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D4" i="16" s="1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4" i="16" s="1"/>
  <c r="F34" i="11"/>
  <c r="F34" i="12" s="1"/>
  <c r="O40" i="6"/>
  <c r="C23" i="9"/>
  <c r="U34" i="4"/>
  <c r="G2" i="8"/>
  <c r="S2" i="8" s="1"/>
  <c r="G2" i="14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9" i="16" s="1"/>
  <c r="C39" i="11"/>
  <c r="C39" i="12" s="1"/>
  <c r="W35" i="8"/>
  <c r="K5" i="15" s="1"/>
  <c r="K23" i="11"/>
  <c r="K23" i="12" s="1"/>
  <c r="V36" i="4"/>
  <c r="D17" i="9"/>
  <c r="P34" i="6"/>
  <c r="W35" i="4"/>
  <c r="J24" i="11"/>
  <c r="J24" i="12" s="1"/>
  <c r="V36" i="8"/>
  <c r="J6" i="15" s="1"/>
  <c r="S34" i="4"/>
  <c r="P34" i="8"/>
  <c r="D4" i="15" s="1"/>
  <c r="D22" i="11"/>
  <c r="D22" i="12" s="1"/>
  <c r="E34" i="11"/>
  <c r="E34" i="12" s="1"/>
  <c r="E32" i="9"/>
  <c r="E4" i="16" s="1"/>
  <c r="R34" i="4"/>
  <c r="N35" i="8"/>
  <c r="B5" i="15" s="1"/>
  <c r="B23" i="11"/>
  <c r="B23" i="12" s="1"/>
  <c r="H21" i="11"/>
  <c r="H21" i="12" s="1"/>
  <c r="T33" i="8"/>
  <c r="H3" i="15" s="1"/>
  <c r="G22" i="11"/>
  <c r="G22" i="12" s="1"/>
  <c r="S34" i="8"/>
  <c r="G4" i="15" s="1"/>
  <c r="E34" i="6"/>
  <c r="E3" i="9" s="1"/>
  <c r="E34" i="4"/>
  <c r="E33" i="3" s="1"/>
  <c r="E34" i="8"/>
  <c r="P34" i="4"/>
  <c r="R34" i="8"/>
  <c r="F4" i="15" s="1"/>
  <c r="F22" i="11"/>
  <c r="F22" i="12" s="1"/>
  <c r="J3" i="11"/>
  <c r="J3" i="12" s="1"/>
  <c r="V4" i="8"/>
  <c r="J4" i="14" s="1"/>
  <c r="C39" i="8"/>
  <c r="C39" i="6"/>
  <c r="C8" i="9" s="1"/>
  <c r="C39" i="4"/>
  <c r="I33" i="11"/>
  <c r="I33" i="12" s="1"/>
  <c r="I31" i="9"/>
  <c r="I3" i="16" s="1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B2" i="12" s="1"/>
  <c r="N3" i="8"/>
  <c r="B3" i="14" s="1"/>
  <c r="V36" i="6"/>
  <c r="J19" i="9"/>
  <c r="N35" i="4"/>
  <c r="T33" i="6"/>
  <c r="H16" i="9"/>
  <c r="S34" i="6"/>
  <c r="G17" i="9"/>
  <c r="K2" i="11"/>
  <c r="K2" i="12" s="1"/>
  <c r="W3" i="8"/>
  <c r="K3" i="14" s="1"/>
  <c r="E2" i="6"/>
  <c r="E2" i="4"/>
  <c r="Q2" i="4" s="1"/>
  <c r="E2" i="8"/>
  <c r="Q2" i="8" s="1"/>
  <c r="E2" i="14" s="1"/>
  <c r="Q2" i="6" l="1"/>
  <c r="O7" i="6"/>
  <c r="C6" i="3"/>
  <c r="C38" i="3"/>
  <c r="O7" i="4"/>
  <c r="K34" i="11"/>
  <c r="K34" i="12" s="1"/>
  <c r="K32" i="9"/>
  <c r="K4" i="16" s="1"/>
  <c r="O39" i="4"/>
  <c r="D31" i="9"/>
  <c r="D3" i="16" s="1"/>
  <c r="D33" i="11"/>
  <c r="D33" i="12" s="1"/>
  <c r="G33" i="11"/>
  <c r="G33" i="12" s="1"/>
  <c r="G31" i="9"/>
  <c r="G3" i="16" s="1"/>
  <c r="O39" i="6"/>
  <c r="C22" i="9"/>
  <c r="E22" i="11"/>
  <c r="E22" i="12" s="1"/>
  <c r="Q34" i="8"/>
  <c r="E4" i="15" s="1"/>
  <c r="K2" i="8"/>
  <c r="W2" i="8" s="1"/>
  <c r="K2" i="14" s="1"/>
  <c r="K2" i="4"/>
  <c r="W2" i="4" s="1"/>
  <c r="K2" i="6"/>
  <c r="J35" i="6"/>
  <c r="J4" i="9" s="1"/>
  <c r="J35" i="8"/>
  <c r="J35" i="4"/>
  <c r="B2" i="8"/>
  <c r="N2" i="8" s="1"/>
  <c r="B2" i="14" s="1"/>
  <c r="B2" i="6"/>
  <c r="B2" i="4"/>
  <c r="N2" i="4" s="1"/>
  <c r="U33" i="6"/>
  <c r="I16" i="9"/>
  <c r="C6" i="11"/>
  <c r="C6" i="12" s="1"/>
  <c r="O7" i="8"/>
  <c r="C7" i="14" s="1"/>
  <c r="C27" i="11"/>
  <c r="C27" i="12" s="1"/>
  <c r="O39" i="8"/>
  <c r="C9" i="15" s="1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5" i="16" s="1"/>
  <c r="J35" i="11"/>
  <c r="J35" i="12" s="1"/>
  <c r="U33" i="8"/>
  <c r="I3" i="15" s="1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H2" i="15" s="1"/>
  <c r="F33" i="11"/>
  <c r="F33" i="12" s="1"/>
  <c r="F31" i="9"/>
  <c r="F3" i="16" s="1"/>
  <c r="G33" i="8"/>
  <c r="G33" i="6"/>
  <c r="G2" i="9" s="1"/>
  <c r="G33" i="4"/>
  <c r="G32" i="3" s="1"/>
  <c r="H30" i="9"/>
  <c r="H2" i="16" s="1"/>
  <c r="H32" i="11"/>
  <c r="H32" i="12" s="1"/>
  <c r="U33" i="4"/>
  <c r="B32" i="9"/>
  <c r="B4" i="16" s="1"/>
  <c r="B34" i="11"/>
  <c r="B34" i="12" s="1"/>
  <c r="E17" i="9"/>
  <c r="Q34" i="6"/>
  <c r="V3" i="6" l="1"/>
  <c r="N2" i="6"/>
  <c r="W2" i="6"/>
  <c r="J2" i="3"/>
  <c r="J34" i="3"/>
  <c r="E31" i="9"/>
  <c r="E3" i="16" s="1"/>
  <c r="E33" i="11"/>
  <c r="E33" i="12" s="1"/>
  <c r="I32" i="8"/>
  <c r="U32" i="8" s="1"/>
  <c r="I2" i="15" s="1"/>
  <c r="I32" i="4"/>
  <c r="U32" i="4" s="1"/>
  <c r="I32" i="6"/>
  <c r="S33" i="6"/>
  <c r="G16" i="9"/>
  <c r="N34" i="8"/>
  <c r="B4" i="15" s="1"/>
  <c r="B22" i="11"/>
  <c r="B22" i="12" s="1"/>
  <c r="F21" i="11"/>
  <c r="F21" i="12" s="1"/>
  <c r="R33" i="8"/>
  <c r="F3" i="15" s="1"/>
  <c r="S33" i="8"/>
  <c r="G3" i="15" s="1"/>
  <c r="G21" i="11"/>
  <c r="G21" i="12" s="1"/>
  <c r="N34" i="4"/>
  <c r="V3" i="8"/>
  <c r="J3" i="14" s="1"/>
  <c r="J2" i="11"/>
  <c r="J2" i="12" s="1"/>
  <c r="R33" i="4"/>
  <c r="V35" i="4"/>
  <c r="C36" i="9"/>
  <c r="C8" i="16" s="1"/>
  <c r="C38" i="11"/>
  <c r="C38" i="12" s="1"/>
  <c r="D16" i="9"/>
  <c r="P33" i="6"/>
  <c r="W34" i="6"/>
  <c r="K17" i="9"/>
  <c r="J23" i="11"/>
  <c r="J23" i="12" s="1"/>
  <c r="V35" i="8"/>
  <c r="J5" i="15" s="1"/>
  <c r="P33" i="4"/>
  <c r="W34" i="8"/>
  <c r="K4" i="15" s="1"/>
  <c r="K22" i="11"/>
  <c r="K22" i="12" s="1"/>
  <c r="I32" i="11"/>
  <c r="I32" i="12" s="1"/>
  <c r="I30" i="9"/>
  <c r="I2" i="16" s="1"/>
  <c r="C6" i="6"/>
  <c r="C6" i="4"/>
  <c r="C6" i="8"/>
  <c r="T32" i="6"/>
  <c r="H25" i="9"/>
  <c r="W34" i="4"/>
  <c r="S33" i="4"/>
  <c r="B17" i="9"/>
  <c r="N34" i="6"/>
  <c r="P33" i="8"/>
  <c r="D3" i="15" s="1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4" i="16" s="1"/>
  <c r="J34" i="11"/>
  <c r="J34" i="12" s="1"/>
  <c r="Q33" i="8"/>
  <c r="E3" i="15" s="1"/>
  <c r="E21" i="11"/>
  <c r="E21" i="12" s="1"/>
  <c r="K33" i="11"/>
  <c r="K33" i="12" s="1"/>
  <c r="K31" i="9"/>
  <c r="K3" i="16" s="1"/>
  <c r="F32" i="11"/>
  <c r="F32" i="12" s="1"/>
  <c r="F30" i="9"/>
  <c r="F2" i="16" s="1"/>
  <c r="B33" i="4"/>
  <c r="B32" i="3" s="1"/>
  <c r="B33" i="6"/>
  <c r="B2" i="9" s="1"/>
  <c r="B33" i="8"/>
  <c r="C26" i="11"/>
  <c r="C26" i="12" s="1"/>
  <c r="O38" i="8"/>
  <c r="C8" i="15" s="1"/>
  <c r="Q33" i="6"/>
  <c r="E16" i="9"/>
  <c r="B33" i="11"/>
  <c r="B33" i="12" s="1"/>
  <c r="B31" i="9"/>
  <c r="B3" i="16" s="1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G2" i="15" s="1"/>
  <c r="O38" i="6"/>
  <c r="C21" i="9"/>
  <c r="O6" i="8"/>
  <c r="C6" i="14" s="1"/>
  <c r="C5" i="11"/>
  <c r="C5" i="12" s="1"/>
  <c r="D32" i="8"/>
  <c r="P32" i="8" s="1"/>
  <c r="D2" i="15" s="1"/>
  <c r="D32" i="6"/>
  <c r="D32" i="4"/>
  <c r="P32" i="4" s="1"/>
  <c r="F32" i="6"/>
  <c r="F32" i="4"/>
  <c r="R32" i="4" s="1"/>
  <c r="F32" i="8"/>
  <c r="R32" i="8" s="1"/>
  <c r="F2" i="15" s="1"/>
  <c r="G32" i="11"/>
  <c r="G32" i="12" s="1"/>
  <c r="G30" i="9"/>
  <c r="G2" i="16" s="1"/>
  <c r="O38" i="4"/>
  <c r="Q33" i="4"/>
  <c r="H39" i="9"/>
  <c r="H11" i="16" s="1"/>
  <c r="H41" i="11"/>
  <c r="H41" i="12" s="1"/>
  <c r="D30" i="9"/>
  <c r="D2" i="16" s="1"/>
  <c r="D32" i="11"/>
  <c r="D32" i="12" s="1"/>
  <c r="J2" i="6"/>
  <c r="J2" i="8"/>
  <c r="V2" i="8" s="1"/>
  <c r="J2" i="14" s="1"/>
  <c r="J2" i="4"/>
  <c r="V2" i="4" s="1"/>
  <c r="U32" i="6"/>
  <c r="I25" i="9"/>
  <c r="V2" i="6" l="1"/>
  <c r="I39" i="9"/>
  <c r="I11" i="16" s="1"/>
  <c r="I41" i="11"/>
  <c r="I41" i="12" s="1"/>
  <c r="C5" i="4"/>
  <c r="C5" i="6"/>
  <c r="C5" i="8"/>
  <c r="C35" i="9"/>
  <c r="C7" i="16" s="1"/>
  <c r="C37" i="11"/>
  <c r="C37" i="12" s="1"/>
  <c r="W33" i="4"/>
  <c r="J22" i="11"/>
  <c r="J22" i="12" s="1"/>
  <c r="V34" i="8"/>
  <c r="J4" i="15" s="1"/>
  <c r="W33" i="8"/>
  <c r="K3" i="15" s="1"/>
  <c r="K21" i="11"/>
  <c r="K21" i="12" s="1"/>
  <c r="N33" i="8"/>
  <c r="B3" i="15" s="1"/>
  <c r="B21" i="11"/>
  <c r="B21" i="12" s="1"/>
  <c r="E32" i="4"/>
  <c r="Q32" i="4" s="1"/>
  <c r="E32" i="6"/>
  <c r="E32" i="8"/>
  <c r="Q32" i="8" s="1"/>
  <c r="E2" i="15" s="1"/>
  <c r="R32" i="6"/>
  <c r="F25" i="9"/>
  <c r="V34" i="4"/>
  <c r="K16" i="9"/>
  <c r="W33" i="6"/>
  <c r="N33" i="6"/>
  <c r="B16" i="9"/>
  <c r="D25" i="9"/>
  <c r="P32" i="6"/>
  <c r="S32" i="6"/>
  <c r="G25" i="9"/>
  <c r="E30" i="9"/>
  <c r="E2" i="16" s="1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F11" i="16" s="1"/>
  <c r="K32" i="4"/>
  <c r="W32" i="4" s="1"/>
  <c r="K32" i="6"/>
  <c r="K32" i="8"/>
  <c r="W32" i="8" s="1"/>
  <c r="K2" i="15" s="1"/>
  <c r="D39" i="9"/>
  <c r="D11" i="16" s="1"/>
  <c r="D41" i="11"/>
  <c r="D41" i="12" s="1"/>
  <c r="B32" i="8"/>
  <c r="N32" i="8" s="1"/>
  <c r="B2" i="15" s="1"/>
  <c r="B32" i="4"/>
  <c r="N32" i="4" s="1"/>
  <c r="B32" i="6"/>
  <c r="O37" i="6"/>
  <c r="C20" i="9"/>
  <c r="G39" i="9"/>
  <c r="G11" i="16" s="1"/>
  <c r="G41" i="11"/>
  <c r="G41" i="12" s="1"/>
  <c r="B32" i="11"/>
  <c r="B32" i="12" s="1"/>
  <c r="B30" i="9"/>
  <c r="B2" i="16" s="1"/>
  <c r="J33" i="6"/>
  <c r="J2" i="9" s="1"/>
  <c r="J33" i="8"/>
  <c r="J33" i="4"/>
  <c r="J32" i="3" s="1"/>
  <c r="C25" i="11"/>
  <c r="C25" i="12" s="1"/>
  <c r="O37" i="8"/>
  <c r="C7" i="15" s="1"/>
  <c r="K32" i="11"/>
  <c r="K32" i="12" s="1"/>
  <c r="K30" i="9"/>
  <c r="K2" i="16" s="1"/>
  <c r="J31" i="9"/>
  <c r="J3" i="16" s="1"/>
  <c r="J33" i="11"/>
  <c r="J33" i="12" s="1"/>
  <c r="O37" i="4"/>
  <c r="Q32" i="6"/>
  <c r="E25" i="9"/>
  <c r="O5" i="8"/>
  <c r="C5" i="14" s="1"/>
  <c r="C4" i="11"/>
  <c r="C4" i="12" s="1"/>
  <c r="C36" i="11" l="1"/>
  <c r="C36" i="12" s="1"/>
  <c r="C34" i="9"/>
  <c r="C6" i="16" s="1"/>
  <c r="W32" i="6"/>
  <c r="K25" i="9"/>
  <c r="C4" i="4"/>
  <c r="C4" i="8"/>
  <c r="C4" i="6"/>
  <c r="E41" i="11"/>
  <c r="E41" i="12" s="1"/>
  <c r="E39" i="9"/>
  <c r="E11" i="16" s="1"/>
  <c r="J21" i="11"/>
  <c r="J21" i="12" s="1"/>
  <c r="V33" i="8"/>
  <c r="J3" i="15" s="1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K11" i="16" s="1"/>
  <c r="J32" i="4"/>
  <c r="V32" i="4" s="1"/>
  <c r="J32" i="8"/>
  <c r="V32" i="8" s="1"/>
  <c r="J2" i="15" s="1"/>
  <c r="J32" i="6"/>
  <c r="O36" i="6"/>
  <c r="C19" i="9"/>
  <c r="C3" i="11"/>
  <c r="C3" i="12" s="1"/>
  <c r="O4" i="8"/>
  <c r="C4" i="14" s="1"/>
  <c r="J32" i="11"/>
  <c r="J32" i="12" s="1"/>
  <c r="J30" i="9"/>
  <c r="J2" i="16" s="1"/>
  <c r="O36" i="4"/>
  <c r="O36" i="8"/>
  <c r="C6" i="15" s="1"/>
  <c r="C24" i="11"/>
  <c r="C24" i="12" s="1"/>
  <c r="B41" i="11"/>
  <c r="B41" i="12" s="1"/>
  <c r="B39" i="9"/>
  <c r="B11" i="16" s="1"/>
  <c r="C35" i="4" l="1"/>
  <c r="C35" i="6"/>
  <c r="C4" i="9" s="1"/>
  <c r="C35" i="8"/>
  <c r="C35" i="11"/>
  <c r="C35" i="12" s="1"/>
  <c r="C33" i="9"/>
  <c r="C5" i="16" s="1"/>
  <c r="C3" i="8"/>
  <c r="C3" i="6"/>
  <c r="C3" i="4"/>
  <c r="O3" i="4" s="1"/>
  <c r="V32" i="6"/>
  <c r="J25" i="9"/>
  <c r="O3" i="6" l="1"/>
  <c r="C2" i="3"/>
  <c r="C34" i="3"/>
  <c r="J39" i="9"/>
  <c r="J11" i="16" s="1"/>
  <c r="J41" i="11"/>
  <c r="J41" i="12" s="1"/>
  <c r="C2" i="11"/>
  <c r="C2" i="12" s="1"/>
  <c r="O3" i="8"/>
  <c r="C3" i="14" s="1"/>
  <c r="C23" i="11"/>
  <c r="C23" i="12" s="1"/>
  <c r="O35" i="8"/>
  <c r="C5" i="15" s="1"/>
  <c r="O35" i="6"/>
  <c r="C18" i="9"/>
  <c r="O35" i="4"/>
  <c r="C34" i="8" l="1"/>
  <c r="C34" i="6"/>
  <c r="C3" i="9" s="1"/>
  <c r="C34" i="4"/>
  <c r="C33" i="3" s="1"/>
  <c r="C2" i="6"/>
  <c r="C2" i="8"/>
  <c r="O2" i="8" s="1"/>
  <c r="C2" i="14" s="1"/>
  <c r="C2" i="4"/>
  <c r="O2" i="4" s="1"/>
  <c r="C34" i="11"/>
  <c r="C34" i="12" s="1"/>
  <c r="C32" i="9"/>
  <c r="C4" i="16" s="1"/>
  <c r="O2" i="6" l="1"/>
  <c r="O34" i="4"/>
  <c r="O34" i="6"/>
  <c r="C17" i="9"/>
  <c r="O34" i="8"/>
  <c r="C4" i="15" s="1"/>
  <c r="C22" i="11"/>
  <c r="C22" i="12" s="1"/>
  <c r="C33" i="8" l="1"/>
  <c r="C33" i="4"/>
  <c r="C32" i="3" s="1"/>
  <c r="C33" i="6"/>
  <c r="C2" i="9" s="1"/>
  <c r="C33" i="11"/>
  <c r="C33" i="12" s="1"/>
  <c r="C31" i="9"/>
  <c r="C3" i="16" s="1"/>
  <c r="O33" i="6" l="1"/>
  <c r="C16" i="9"/>
  <c r="O33" i="4"/>
  <c r="O33" i="8"/>
  <c r="C3" i="15" s="1"/>
  <c r="C21" i="11"/>
  <c r="C21" i="12" s="1"/>
  <c r="C32" i="11" l="1"/>
  <c r="C32" i="12" s="1"/>
  <c r="C30" i="9"/>
  <c r="C2" i="16" s="1"/>
  <c r="C32" i="4"/>
  <c r="O32" i="4" s="1"/>
  <c r="C32" i="6"/>
  <c r="C32" i="8"/>
  <c r="O32" i="8" s="1"/>
  <c r="C2" i="15" s="1"/>
  <c r="O32" i="6" l="1"/>
  <c r="C25" i="9"/>
  <c r="C39" i="9" l="1"/>
  <c r="C11" i="16" s="1"/>
  <c r="C41" i="11"/>
  <c r="C41" i="12" s="1"/>
  <c r="B43" i="12" l="1"/>
  <c r="B45" i="12" s="1"/>
</calcChain>
</file>

<file path=xl/sharedStrings.xml><?xml version="1.0" encoding="utf-8"?>
<sst xmlns="http://schemas.openxmlformats.org/spreadsheetml/2006/main" count="89" uniqueCount="23">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</sst>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C42-8855-4912-85F1-453466E421C7}">
  <dimension ref="A1:K19"/>
  <sheetViews>
    <sheetView tabSelected="1"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4</v>
      </c>
      <c r="B2" s="1" t="str">
        <f>hsdr!N2</f>
        <v>H</v>
      </c>
      <c r="C2" s="1" t="str">
        <f>hsdr!O2</f>
        <v>H</v>
      </c>
      <c r="D2" s="1" t="str">
        <f>hsdr!P2</f>
        <v>H</v>
      </c>
      <c r="E2" s="1" t="str">
        <f>hsdr!Q2</f>
        <v>H</v>
      </c>
      <c r="F2" s="1" t="str">
        <f>hsdr!R2</f>
        <v>H</v>
      </c>
      <c r="G2" s="1" t="str">
        <f>hsdr!S2</f>
        <v>H</v>
      </c>
      <c r="H2" s="1" t="str">
        <f>hsdr!T2</f>
        <v>H</v>
      </c>
      <c r="I2" s="1" t="str">
        <f>hsdr!U2</f>
        <v>H</v>
      </c>
      <c r="J2" s="1" t="str">
        <f>hsdr!V2</f>
        <v>H</v>
      </c>
      <c r="K2" s="1" t="str">
        <f>hsdr!W2</f>
        <v>H</v>
      </c>
    </row>
    <row r="3" spans="1:11" x14ac:dyDescent="0.3">
      <c r="A3">
        <f>A2+1</f>
        <v>5</v>
      </c>
      <c r="B3" s="1" t="str">
        <f>hsdr!N3</f>
        <v>H</v>
      </c>
      <c r="C3" s="1" t="str">
        <f>hsdr!O3</f>
        <v>H</v>
      </c>
      <c r="D3" s="1" t="str">
        <f>hsdr!P3</f>
        <v>H</v>
      </c>
      <c r="E3" s="1" t="str">
        <f>hsdr!Q3</f>
        <v>H</v>
      </c>
      <c r="F3" s="1" t="str">
        <f>hsdr!R3</f>
        <v>H</v>
      </c>
      <c r="G3" s="1" t="str">
        <f>hsdr!S3</f>
        <v>H</v>
      </c>
      <c r="H3" s="1" t="str">
        <f>hsdr!T3</f>
        <v>H</v>
      </c>
      <c r="I3" s="1" t="str">
        <f>hsdr!U3</f>
        <v>H</v>
      </c>
      <c r="J3" s="1" t="str">
        <f>hsdr!V3</f>
        <v>H</v>
      </c>
      <c r="K3" s="1" t="str">
        <f>hsdr!W3</f>
        <v>H</v>
      </c>
    </row>
    <row r="4" spans="1:11" x14ac:dyDescent="0.3">
      <c r="A4">
        <f t="shared" ref="A4:A19" si="0">A3+1</f>
        <v>6</v>
      </c>
      <c r="B4" s="1" t="str">
        <f>hsdr!N4</f>
        <v>H</v>
      </c>
      <c r="C4" s="1" t="str">
        <f>hsdr!O4</f>
        <v>H</v>
      </c>
      <c r="D4" s="1" t="str">
        <f>hsdr!P4</f>
        <v>H</v>
      </c>
      <c r="E4" s="1" t="str">
        <f>hsdr!Q4</f>
        <v>H</v>
      </c>
      <c r="F4" s="1" t="str">
        <f>hsdr!R4</f>
        <v>H</v>
      </c>
      <c r="G4" s="1" t="str">
        <f>hsdr!S4</f>
        <v>H</v>
      </c>
      <c r="H4" s="1" t="str">
        <f>hsdr!T4</f>
        <v>H</v>
      </c>
      <c r="I4" s="1" t="str">
        <f>hsdr!U4</f>
        <v>H</v>
      </c>
      <c r="J4" s="1" t="str">
        <f>hsdr!V4</f>
        <v>H</v>
      </c>
      <c r="K4" s="1" t="str">
        <f>hsdr!W4</f>
        <v>H</v>
      </c>
    </row>
    <row r="5" spans="1:11" x14ac:dyDescent="0.3">
      <c r="A5">
        <f t="shared" si="0"/>
        <v>7</v>
      </c>
      <c r="B5" s="1" t="str">
        <f>hsdr!N5</f>
        <v>H</v>
      </c>
      <c r="C5" s="1" t="str">
        <f>hsdr!O5</f>
        <v>H</v>
      </c>
      <c r="D5" s="1" t="str">
        <f>hsdr!P5</f>
        <v>H</v>
      </c>
      <c r="E5" s="1" t="str">
        <f>hsdr!Q5</f>
        <v>H</v>
      </c>
      <c r="F5" s="1" t="str">
        <f>hsdr!R5</f>
        <v>H</v>
      </c>
      <c r="G5" s="1" t="str">
        <f>hsdr!S5</f>
        <v>H</v>
      </c>
      <c r="H5" s="1" t="str">
        <f>hsdr!T5</f>
        <v>H</v>
      </c>
      <c r="I5" s="1" t="str">
        <f>hsdr!U5</f>
        <v>H</v>
      </c>
      <c r="J5" s="1" t="str">
        <f>hsdr!V5</f>
        <v>H</v>
      </c>
      <c r="K5" s="1" t="str">
        <f>hsdr!W5</f>
        <v>H</v>
      </c>
    </row>
    <row r="6" spans="1:11" x14ac:dyDescent="0.3">
      <c r="A6">
        <f t="shared" si="0"/>
        <v>8</v>
      </c>
      <c r="B6" s="1" t="str">
        <f>hsdr!N6</f>
        <v>H</v>
      </c>
      <c r="C6" s="1" t="str">
        <f>hsdr!O6</f>
        <v>H</v>
      </c>
      <c r="D6" s="1" t="str">
        <f>hsdr!P6</f>
        <v>H</v>
      </c>
      <c r="E6" s="1" t="str">
        <f>hsdr!Q6</f>
        <v>H</v>
      </c>
      <c r="F6" s="1" t="str">
        <f>hsdr!R6</f>
        <v>H</v>
      </c>
      <c r="G6" s="1" t="str">
        <f>hsdr!S6</f>
        <v>H</v>
      </c>
      <c r="H6" s="1" t="str">
        <f>hsdr!T6</f>
        <v>H</v>
      </c>
      <c r="I6" s="1" t="str">
        <f>hsdr!U6</f>
        <v>H</v>
      </c>
      <c r="J6" s="1" t="str">
        <f>hsdr!V6</f>
        <v>H</v>
      </c>
      <c r="K6" s="1" t="str">
        <f>hsdr!W6</f>
        <v>H</v>
      </c>
    </row>
    <row r="7" spans="1:11" x14ac:dyDescent="0.3">
      <c r="A7">
        <f t="shared" si="0"/>
        <v>9</v>
      </c>
      <c r="B7" s="1" t="str">
        <f>hsdr!N7</f>
        <v>H</v>
      </c>
      <c r="C7" s="1" t="str">
        <f>hsdr!O7</f>
        <v>D</v>
      </c>
      <c r="D7" s="1" t="str">
        <f>hsdr!P7</f>
        <v>D</v>
      </c>
      <c r="E7" s="1" t="str">
        <f>hsdr!Q7</f>
        <v>D</v>
      </c>
      <c r="F7" s="1" t="str">
        <f>hsdr!R7</f>
        <v>D</v>
      </c>
      <c r="G7" s="1" t="str">
        <f>hsdr!S7</f>
        <v>H</v>
      </c>
      <c r="H7" s="1" t="str">
        <f>hsdr!T7</f>
        <v>H</v>
      </c>
      <c r="I7" s="1" t="str">
        <f>hsdr!U7</f>
        <v>H</v>
      </c>
      <c r="J7" s="1" t="str">
        <f>hsdr!V7</f>
        <v>H</v>
      </c>
      <c r="K7" s="1" t="str">
        <f>hsdr!W7</f>
        <v>H</v>
      </c>
    </row>
    <row r="8" spans="1:11" x14ac:dyDescent="0.3">
      <c r="A8">
        <f t="shared" si="0"/>
        <v>10</v>
      </c>
      <c r="B8" s="1" t="str">
        <f>hsdr!N8</f>
        <v>D</v>
      </c>
      <c r="C8" s="1" t="str">
        <f>hsdr!O8</f>
        <v>D</v>
      </c>
      <c r="D8" s="1" t="str">
        <f>hsdr!P8</f>
        <v>D</v>
      </c>
      <c r="E8" s="1" t="str">
        <f>hsdr!Q8</f>
        <v>D</v>
      </c>
      <c r="F8" s="1" t="str">
        <f>hsdr!R8</f>
        <v>D</v>
      </c>
      <c r="G8" s="1" t="str">
        <f>hsdr!S8</f>
        <v>D</v>
      </c>
      <c r="H8" s="1" t="str">
        <f>hsdr!T8</f>
        <v>D</v>
      </c>
      <c r="I8" s="1" t="str">
        <f>hsdr!U8</f>
        <v>D</v>
      </c>
      <c r="J8" s="1" t="str">
        <f>hsdr!V8</f>
        <v>H</v>
      </c>
      <c r="K8" s="1" t="str">
        <f>hsdr!W8</f>
        <v>H</v>
      </c>
    </row>
    <row r="9" spans="1:11" x14ac:dyDescent="0.3">
      <c r="A9">
        <f t="shared" si="0"/>
        <v>11</v>
      </c>
      <c r="B9" s="1" t="str">
        <f>hsdr!N9</f>
        <v>D</v>
      </c>
      <c r="C9" s="1" t="str">
        <f>hsdr!O9</f>
        <v>D</v>
      </c>
      <c r="D9" s="1" t="str">
        <f>hsdr!P9</f>
        <v>D</v>
      </c>
      <c r="E9" s="1" t="str">
        <f>hsdr!Q9</f>
        <v>D</v>
      </c>
      <c r="F9" s="1" t="str">
        <f>hsdr!R9</f>
        <v>D</v>
      </c>
      <c r="G9" s="1" t="str">
        <f>hsdr!S9</f>
        <v>D</v>
      </c>
      <c r="H9" s="1" t="str">
        <f>hsdr!T9</f>
        <v>D</v>
      </c>
      <c r="I9" s="1" t="str">
        <f>hsdr!U9</f>
        <v>D</v>
      </c>
      <c r="J9" s="1" t="str">
        <f>hsdr!V9</f>
        <v>D</v>
      </c>
      <c r="K9" s="1" t="str">
        <f>hsdr!W9</f>
        <v>D</v>
      </c>
    </row>
    <row r="10" spans="1:11" x14ac:dyDescent="0.3">
      <c r="A10">
        <f t="shared" si="0"/>
        <v>12</v>
      </c>
      <c r="B10" s="1" t="str">
        <f>hsdr!N10</f>
        <v>H</v>
      </c>
      <c r="C10" s="1" t="str">
        <f>hsdr!O10</f>
        <v>H</v>
      </c>
      <c r="D10" s="1" t="str">
        <f>hsdr!P10</f>
        <v>S</v>
      </c>
      <c r="E10" s="1" t="str">
        <f>hsdr!Q10</f>
        <v>S</v>
      </c>
      <c r="F10" s="1" t="str">
        <f>hsdr!R10</f>
        <v>S</v>
      </c>
      <c r="G10" s="1" t="str">
        <f>hsdr!S10</f>
        <v>H</v>
      </c>
      <c r="H10" s="1" t="str">
        <f>hsdr!T10</f>
        <v>H</v>
      </c>
      <c r="I10" s="1" t="str">
        <f>hsdr!U10</f>
        <v>H</v>
      </c>
      <c r="J10" s="1" t="str">
        <f>hsdr!V10</f>
        <v>H</v>
      </c>
      <c r="K10" s="1" t="str">
        <f>hsdr!W10</f>
        <v>H</v>
      </c>
    </row>
    <row r="11" spans="1:11" x14ac:dyDescent="0.3">
      <c r="A11">
        <f t="shared" si="0"/>
        <v>13</v>
      </c>
      <c r="B11" s="1" t="str">
        <f>hsdr!N11</f>
        <v>S</v>
      </c>
      <c r="C11" s="1" t="str">
        <f>hsdr!O11</f>
        <v>S</v>
      </c>
      <c r="D11" s="1" t="str">
        <f>hsdr!P11</f>
        <v>S</v>
      </c>
      <c r="E11" s="1" t="str">
        <f>hsdr!Q11</f>
        <v>S</v>
      </c>
      <c r="F11" s="1" t="str">
        <f>hsdr!R11</f>
        <v>S</v>
      </c>
      <c r="G11" s="1" t="str">
        <f>hsdr!S11</f>
        <v>H</v>
      </c>
      <c r="H11" s="1" t="str">
        <f>hsdr!T11</f>
        <v>H</v>
      </c>
      <c r="I11" s="1" t="str">
        <f>hsdr!U11</f>
        <v>H</v>
      </c>
      <c r="J11" s="1" t="str">
        <f>hsdr!V11</f>
        <v>H</v>
      </c>
      <c r="K11" s="1" t="str">
        <f>hsdr!W11</f>
        <v>H</v>
      </c>
    </row>
    <row r="12" spans="1:11" x14ac:dyDescent="0.3">
      <c r="A12">
        <f t="shared" si="0"/>
        <v>14</v>
      </c>
      <c r="B12" s="1" t="str">
        <f>hsdr!N12</f>
        <v>S</v>
      </c>
      <c r="C12" s="1" t="str">
        <f>hsdr!O12</f>
        <v>S</v>
      </c>
      <c r="D12" s="1" t="str">
        <f>hsdr!P12</f>
        <v>S</v>
      </c>
      <c r="E12" s="1" t="str">
        <f>hsdr!Q12</f>
        <v>S</v>
      </c>
      <c r="F12" s="1" t="str">
        <f>hsdr!R12</f>
        <v>S</v>
      </c>
      <c r="G12" s="1" t="str">
        <f>hsdr!S12</f>
        <v>H</v>
      </c>
      <c r="H12" s="1" t="str">
        <f>hsdr!T12</f>
        <v>H</v>
      </c>
      <c r="I12" s="1" t="str">
        <f>hsdr!U12</f>
        <v>H</v>
      </c>
      <c r="J12" s="1" t="str">
        <f>hsdr!V12</f>
        <v>H</v>
      </c>
      <c r="K12" s="1" t="str">
        <f>hsdr!W12</f>
        <v>H</v>
      </c>
    </row>
    <row r="13" spans="1:11" x14ac:dyDescent="0.3">
      <c r="A13">
        <f t="shared" si="0"/>
        <v>15</v>
      </c>
      <c r="B13" s="1" t="str">
        <f>hsdr!N13</f>
        <v>S</v>
      </c>
      <c r="C13" s="1" t="str">
        <f>hsdr!O13</f>
        <v>S</v>
      </c>
      <c r="D13" s="1" t="str">
        <f>hsdr!P13</f>
        <v>S</v>
      </c>
      <c r="E13" s="1" t="str">
        <f>hsdr!Q13</f>
        <v>S</v>
      </c>
      <c r="F13" s="1" t="str">
        <f>hsdr!R13</f>
        <v>S</v>
      </c>
      <c r="G13" s="1" t="str">
        <f>hsdr!S13</f>
        <v>H</v>
      </c>
      <c r="H13" s="1" t="str">
        <f>hsdr!T13</f>
        <v>H</v>
      </c>
      <c r="I13" s="1" t="str">
        <f>hsdr!U13</f>
        <v>H</v>
      </c>
      <c r="J13" s="1" t="str">
        <f>hsdr!V13</f>
        <v>R</v>
      </c>
      <c r="K13" s="1" t="str">
        <f>hsdr!W13</f>
        <v>R</v>
      </c>
    </row>
    <row r="14" spans="1:11" x14ac:dyDescent="0.3">
      <c r="A14">
        <f t="shared" si="0"/>
        <v>16</v>
      </c>
      <c r="B14" s="1" t="str">
        <f>hsdr!N14</f>
        <v>S</v>
      </c>
      <c r="C14" s="1" t="str">
        <f>hsdr!O14</f>
        <v>S</v>
      </c>
      <c r="D14" s="1" t="str">
        <f>hsdr!P14</f>
        <v>S</v>
      </c>
      <c r="E14" s="1" t="str">
        <f>hsdr!Q14</f>
        <v>S</v>
      </c>
      <c r="F14" s="1" t="str">
        <f>hsdr!R14</f>
        <v>S</v>
      </c>
      <c r="G14" s="1" t="str">
        <f>hsdr!S14</f>
        <v>H</v>
      </c>
      <c r="H14" s="1" t="str">
        <f>hsdr!T14</f>
        <v>H</v>
      </c>
      <c r="I14" s="1" t="str">
        <f>hsdr!U14</f>
        <v>R</v>
      </c>
      <c r="J14" s="1" t="str">
        <f>hsdr!V14</f>
        <v>R</v>
      </c>
      <c r="K14" s="1" t="str">
        <f>hsdr!W14</f>
        <v>R</v>
      </c>
    </row>
    <row r="15" spans="1:11" x14ac:dyDescent="0.3">
      <c r="A15">
        <f t="shared" si="0"/>
        <v>17</v>
      </c>
      <c r="B15" s="1" t="str">
        <f>hsdr!N15</f>
        <v>S</v>
      </c>
      <c r="C15" s="1" t="str">
        <f>hsdr!O15</f>
        <v>S</v>
      </c>
      <c r="D15" s="1" t="str">
        <f>hsdr!P15</f>
        <v>S</v>
      </c>
      <c r="E15" s="1" t="str">
        <f>hsdr!Q15</f>
        <v>S</v>
      </c>
      <c r="F15" s="1" t="str">
        <f>hsdr!R15</f>
        <v>S</v>
      </c>
      <c r="G15" s="1" t="str">
        <f>hsdr!S15</f>
        <v>S</v>
      </c>
      <c r="H15" s="1" t="str">
        <f>hsdr!T15</f>
        <v>S</v>
      </c>
      <c r="I15" s="1" t="str">
        <f>hsdr!U15</f>
        <v>S</v>
      </c>
      <c r="J15" s="1" t="str">
        <f>hsdr!V15</f>
        <v>S</v>
      </c>
      <c r="K15" s="1" t="str">
        <f>hsdr!W15</f>
        <v>R</v>
      </c>
    </row>
    <row r="16" spans="1:11" x14ac:dyDescent="0.3">
      <c r="A16">
        <f t="shared" si="0"/>
        <v>18</v>
      </c>
      <c r="B16" s="1" t="str">
        <f>hsdr!N16</f>
        <v>S</v>
      </c>
      <c r="C16" s="1" t="str">
        <f>hsdr!O16</f>
        <v>S</v>
      </c>
      <c r="D16" s="1" t="str">
        <f>hsdr!P16</f>
        <v>S</v>
      </c>
      <c r="E16" s="1" t="str">
        <f>hsdr!Q16</f>
        <v>S</v>
      </c>
      <c r="F16" s="1" t="str">
        <f>hsdr!R16</f>
        <v>S</v>
      </c>
      <c r="G16" s="1" t="str">
        <f>hsdr!S16</f>
        <v>S</v>
      </c>
      <c r="H16" s="1" t="str">
        <f>hsdr!T16</f>
        <v>S</v>
      </c>
      <c r="I16" s="1" t="str">
        <f>hsdr!U16</f>
        <v>S</v>
      </c>
      <c r="J16" s="1" t="str">
        <f>hsdr!V16</f>
        <v>S</v>
      </c>
      <c r="K16" s="1" t="str">
        <f>hsdr!W16</f>
        <v>S</v>
      </c>
    </row>
    <row r="17" spans="1:11" x14ac:dyDescent="0.3">
      <c r="A17">
        <f t="shared" si="0"/>
        <v>19</v>
      </c>
      <c r="B17" s="1" t="str">
        <f>hsdr!N17</f>
        <v>S</v>
      </c>
      <c r="C17" s="1" t="str">
        <f>hsdr!O17</f>
        <v>S</v>
      </c>
      <c r="D17" s="1" t="str">
        <f>hsdr!P17</f>
        <v>S</v>
      </c>
      <c r="E17" s="1" t="str">
        <f>hsdr!Q17</f>
        <v>S</v>
      </c>
      <c r="F17" s="1" t="str">
        <f>hsdr!R17</f>
        <v>S</v>
      </c>
      <c r="G17" s="1" t="str">
        <f>hsdr!S17</f>
        <v>S</v>
      </c>
      <c r="H17" s="1" t="str">
        <f>hsdr!T17</f>
        <v>S</v>
      </c>
      <c r="I17" s="1" t="str">
        <f>hsdr!U17</f>
        <v>S</v>
      </c>
      <c r="J17" s="1" t="str">
        <f>hsdr!V17</f>
        <v>S</v>
      </c>
      <c r="K17" s="1" t="str">
        <f>hsdr!W17</f>
        <v>S</v>
      </c>
    </row>
    <row r="18" spans="1:11" x14ac:dyDescent="0.3">
      <c r="A18">
        <f t="shared" si="0"/>
        <v>20</v>
      </c>
      <c r="B18" s="1" t="str">
        <f>hsdr!N18</f>
        <v>S</v>
      </c>
      <c r="C18" s="1" t="str">
        <f>hsdr!O18</f>
        <v>S</v>
      </c>
      <c r="D18" s="1" t="str">
        <f>hsdr!P18</f>
        <v>S</v>
      </c>
      <c r="E18" s="1" t="str">
        <f>hsdr!Q18</f>
        <v>S</v>
      </c>
      <c r="F18" s="1" t="str">
        <f>hsdr!R18</f>
        <v>S</v>
      </c>
      <c r="G18" s="1" t="str">
        <f>hsdr!S18</f>
        <v>S</v>
      </c>
      <c r="H18" s="1" t="str">
        <f>hsdr!T18</f>
        <v>S</v>
      </c>
      <c r="I18" s="1" t="str">
        <f>hsdr!U18</f>
        <v>S</v>
      </c>
      <c r="J18" s="1" t="str">
        <f>hsdr!V18</f>
        <v>S</v>
      </c>
      <c r="K18" s="1" t="str">
        <f>hsdr!W18</f>
        <v>S</v>
      </c>
    </row>
    <row r="19" spans="1:11" x14ac:dyDescent="0.3">
      <c r="A19">
        <f t="shared" si="0"/>
        <v>21</v>
      </c>
      <c r="B19" s="1" t="str">
        <f>hsdr!N19</f>
        <v>S</v>
      </c>
      <c r="C19" s="1" t="str">
        <f>hsdr!O19</f>
        <v>S</v>
      </c>
      <c r="D19" s="1" t="str">
        <f>hsdr!P19</f>
        <v>S</v>
      </c>
      <c r="E19" s="1" t="str">
        <f>hsdr!Q19</f>
        <v>S</v>
      </c>
      <c r="F19" s="1" t="str">
        <f>hsdr!R19</f>
        <v>S</v>
      </c>
      <c r="G19" s="1" t="str">
        <f>hsdr!S19</f>
        <v>S</v>
      </c>
      <c r="H19" s="1" t="str">
        <f>hsdr!T19</f>
        <v>S</v>
      </c>
      <c r="I19" s="1" t="str">
        <f>hsdr!U19</f>
        <v>S</v>
      </c>
      <c r="J19" s="1" t="str">
        <f>hsdr!V19</f>
        <v>S</v>
      </c>
      <c r="K19" s="1" t="str">
        <f>hsdr!W19</f>
        <v>S</v>
      </c>
    </row>
  </sheetData>
  <conditionalFormatting sqref="B2:K19">
    <cfRule type="cellIs" dxfId="15" priority="1" operator="equal">
      <formula>"D"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-0.11285543771123717</v>
      </c>
      <c r="C2">
        <f>MAX(hit!C2,stand!C2,double!C2)</f>
        <v>-8.0761552533335293E-2</v>
      </c>
      <c r="D2">
        <f>MAX(hit!D2,stand!D2,double!D2)</f>
        <v>-4.6961607783156195E-2</v>
      </c>
      <c r="E2">
        <f>MAX(hit!E2,stand!E2,double!E2)</f>
        <v>-1.122157243811568E-2</v>
      </c>
      <c r="F2">
        <f>MAX(hit!F2,stand!F2,double!F2)</f>
        <v>2.6189020344519573E-2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-0.29222771573286166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-0.12585466591223504</v>
      </c>
      <c r="C3">
        <f>MAX(hit!C3,stand!C3,double!C3)</f>
        <v>-9.3185805313397596E-2</v>
      </c>
      <c r="D3">
        <f>MAX(hit!D3,stand!D3,double!D3)</f>
        <v>-5.8868938477504656E-2</v>
      </c>
      <c r="E3">
        <f>MAX(hit!E3,stand!E3,double!E3)</f>
        <v>-2.2722050599694302E-2</v>
      </c>
      <c r="F3">
        <f>MAX(hit!F3,stand!F3,double!F3)</f>
        <v>1.5153619459709814E-2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-0.31640008544647907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-0.1380730292913315</v>
      </c>
      <c r="C4">
        <f>MAX(hit!C4,stand!C4,double!C4)</f>
        <v>-0.10487404133749784</v>
      </c>
      <c r="D4">
        <f>MAX(hit!D4,stand!D4,double!D4)</f>
        <v>-7.0077773347286057E-2</v>
      </c>
      <c r="E4">
        <f>MAX(hit!E4,stand!E4,double!E4)</f>
        <v>-3.3548869940164566E-2</v>
      </c>
      <c r="F4">
        <f>MAX(hit!F4,stand!F4,double!F4)</f>
        <v>4.7665085393154439E-3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-0.34064917653105781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-0.10957748444769842</v>
      </c>
      <c r="C5">
        <f>MAX(hit!C5,stand!C5,double!C5)</f>
        <v>-7.6937567884950209E-2</v>
      </c>
      <c r="D5">
        <f>MAX(hit!D5,stand!D5,double!D5)</f>
        <v>-4.2826367717071365E-2</v>
      </c>
      <c r="E5">
        <f>MAX(hit!E5,stand!E5,double!E5)</f>
        <v>-7.17726676462546E-3</v>
      </c>
      <c r="F5">
        <f>MAX(hit!F5,stand!F5,double!F5)</f>
        <v>3.0408566151961951E-2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-0.34918813185141928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-2.4506830289917444E-2</v>
      </c>
      <c r="C6">
        <f>MAX(hit!C6,stand!C6,double!C6)</f>
        <v>5.5679308753931881E-3</v>
      </c>
      <c r="D6">
        <f>MAX(hit!D6,stand!D6,double!D6)</f>
        <v>3.7010775094514545E-2</v>
      </c>
      <c r="E6">
        <f>MAX(hit!E6,stand!E6,double!E6)</f>
        <v>6.9950633154329159E-2</v>
      </c>
      <c r="F6">
        <f>MAX(hit!F6,stand!F6,double!F6)</f>
        <v>0.10385811332306318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-0.26347696557734923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7.2232808963193215E-2</v>
      </c>
      <c r="C7">
        <f>MAX(hit!C7,stand!C7,double!C7)</f>
        <v>0.11871708619491314</v>
      </c>
      <c r="D7">
        <f>MAX(hit!D7,stand!D7,double!D7)</f>
        <v>0.17999961456984409</v>
      </c>
      <c r="E7">
        <f>MAX(hit!E7,stand!E7,double!E7)</f>
        <v>0.24211866364068418</v>
      </c>
      <c r="F7">
        <f>MAX(hit!F7,stand!F7,double!F7)</f>
        <v>0.30485344968108979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-0.1242538763674763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0.35690719748372668</v>
      </c>
      <c r="C8">
        <f>MAX(hit!C8,stand!C8,double!C8)</f>
        <v>0.40749201163237114</v>
      </c>
      <c r="D8">
        <f>MAX(hit!D8,stand!D8,double!D8)</f>
        <v>0.45924220371818347</v>
      </c>
      <c r="E8">
        <f>MAX(hit!E8,stand!E8,double!E8)</f>
        <v>0.51169953415177827</v>
      </c>
      <c r="F8">
        <f>MAX(hit!F8,stand!F8,double!F8)</f>
        <v>0.56496169552840647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3.2873955498735771E-2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0.47012148001782339</v>
      </c>
      <c r="C9">
        <f>MAX(hit!C9,stand!C9,double!C9)</f>
        <v>0.51732783973958252</v>
      </c>
      <c r="D9">
        <f>MAX(hit!D9,stand!D9,double!D9)</f>
        <v>0.56560652370552977</v>
      </c>
      <c r="E9">
        <f>MAX(hit!E9,stand!E9,double!E9)</f>
        <v>0.61449004208451674</v>
      </c>
      <c r="F9">
        <f>MAX(hit!F9,stand!F9,double!F9)</f>
        <v>0.66466340918892552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0.10337665426238976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D</v>
      </c>
    </row>
    <row r="10" spans="1:23" x14ac:dyDescent="0.3">
      <c r="A10">
        <f t="shared" si="0"/>
        <v>12</v>
      </c>
      <c r="B10">
        <f>MAX(hit!B10,stand!B10,double!B10)</f>
        <v>-0.25375147059276615</v>
      </c>
      <c r="C10">
        <f>MAX(hit!C10,stand!C10,double!C10)</f>
        <v>-0.23401617638713498</v>
      </c>
      <c r="D10">
        <f>MAX(hit!D10,stand!D10,double!D10)</f>
        <v>-0.20584968608305471</v>
      </c>
      <c r="E10">
        <f>MAX(hit!E10,stand!E10,double!E10)</f>
        <v>-0.16468249424828357</v>
      </c>
      <c r="F10">
        <f>MAX(hit!F10,stand!F10,double!F10)</f>
        <v>-0.12106685019651214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-0.38411782615489393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-0.28654430084029509</v>
      </c>
      <c r="C11">
        <f>MAX(hit!C11,stand!C11,double!C11)</f>
        <v>-0.24663577379217239</v>
      </c>
      <c r="D11">
        <f>MAX(hit!D11,stand!D11,double!D11)</f>
        <v>-0.20584968608305471</v>
      </c>
      <c r="E11">
        <f>MAX(hit!E11,stand!E11,double!E11)</f>
        <v>-0.16468249424828357</v>
      </c>
      <c r="F11">
        <f>MAX(hit!F11,stand!F11,double!F11)</f>
        <v>-0.12106685019651214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-0.42810941000097291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-0.28654430084029509</v>
      </c>
      <c r="C12">
        <f>MAX(hit!C12,stand!C12,double!C12)</f>
        <v>-0.24663577379217239</v>
      </c>
      <c r="D12">
        <f>MAX(hit!D12,stand!D12,double!D12)</f>
        <v>-0.20584968608305471</v>
      </c>
      <c r="E12">
        <f>MAX(hit!E12,stand!E12,double!E12)</f>
        <v>-0.16468249424828357</v>
      </c>
      <c r="F12">
        <f>MAX(hit!F12,stand!F12,double!F12)</f>
        <v>-0.12106685019651214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-0.46895873785804637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-0.28654430084029509</v>
      </c>
      <c r="C13">
        <f>MAX(hit!C13,stand!C13,double!C13)</f>
        <v>-0.24663577379217239</v>
      </c>
      <c r="D13">
        <f>MAX(hit!D13,stand!D13,double!D13)</f>
        <v>-0.20584968608305471</v>
      </c>
      <c r="E13">
        <f>MAX(hit!E13,stand!E13,double!E13)</f>
        <v>-0.16468249424828357</v>
      </c>
      <c r="F13">
        <f>MAX(hit!F13,stand!F13,double!F13)</f>
        <v>-0.12106685019651214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-0.50689025658247155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-0.28654430084029509</v>
      </c>
      <c r="C14">
        <f>MAX(hit!C14,stand!C14,double!C14)</f>
        <v>-0.24663577379217239</v>
      </c>
      <c r="D14">
        <f>MAX(hit!D14,stand!D14,double!D14)</f>
        <v>-0.20584968608305471</v>
      </c>
      <c r="E14">
        <f>MAX(hit!E14,stand!E14,double!E14)</f>
        <v>-0.16468249424828357</v>
      </c>
      <c r="F14">
        <f>MAX(hit!F14,stand!F14,double!F14)</f>
        <v>-0.12106685019651214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-0.54211238111229509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-0.15641021825706786</v>
      </c>
      <c r="C15">
        <f>MAX(hit!C15,stand!C15,double!C15)</f>
        <v>-0.12030774273351591</v>
      </c>
      <c r="D15">
        <f>MAX(hit!D15,stand!D15,double!D15)</f>
        <v>-8.3444052932191204E-2</v>
      </c>
      <c r="E15">
        <f>MAX(hit!E15,stand!E15,double!E15)</f>
        <v>-4.6323554721567961E-2</v>
      </c>
      <c r="F15">
        <f>MAX(hit!F15,stand!F15,double!F15)</f>
        <v>-6.2291683630238404E-3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-0.51562863621168209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0.11027005064085793</v>
      </c>
      <c r="C16">
        <f>MAX(hit!C16,stand!C16,double!C16)</f>
        <v>0.13797729703756356</v>
      </c>
      <c r="D16">
        <f>MAX(hit!D16,stand!D16,double!D16)</f>
        <v>0.1662690025225767</v>
      </c>
      <c r="E16">
        <f>MAX(hit!E16,stand!E16,double!E16)</f>
        <v>0.19494598568825822</v>
      </c>
      <c r="F16">
        <f>MAX(hit!F16,stand!F16,double!F16)</f>
        <v>0.22344619530395265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-0.22573219478912282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0.37811050632056864</v>
      </c>
      <c r="C17">
        <f>MAX(hit!C17,stand!C17,double!C17)</f>
        <v>0.39698952530936887</v>
      </c>
      <c r="D17">
        <f>MAX(hit!D17,stand!D17,double!D17)</f>
        <v>0.41633218577399034</v>
      </c>
      <c r="E17">
        <f>MAX(hit!E17,stand!E17,double!E17)</f>
        <v>0.43621552609808445</v>
      </c>
      <c r="F17">
        <f>MAX(hit!F17,stand!F17,double!F17)</f>
        <v>0.45312155897092921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0.18796906721411871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0.63507006739682603</v>
      </c>
      <c r="C18">
        <f>MAX(hit!C18,stand!C18,double!C18)</f>
        <v>0.64584804747844671</v>
      </c>
      <c r="D18">
        <f>MAX(hit!D18,stand!D18,double!D18)</f>
        <v>0.65694191851596806</v>
      </c>
      <c r="E18">
        <f>MAX(hit!E18,stand!E18,double!E18)</f>
        <v>0.66838174379512039</v>
      </c>
      <c r="F18">
        <f>MAX(hit!F18,stand!F18,double!F18)</f>
        <v>0.67824526128151075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0.60167032921736019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0.88036767955403561</v>
      </c>
      <c r="C19">
        <f>MAX(hit!C19,stand!C19,double!C19)</f>
        <v>0.88382567504407128</v>
      </c>
      <c r="D19">
        <f>MAX(hit!D19,stand!D19,double!D19)</f>
        <v>0.8873979451552183</v>
      </c>
      <c r="E19">
        <f>MAX(hit!E19,stand!E19,double!E19)</f>
        <v>0.89109451098272041</v>
      </c>
      <c r="F19">
        <f>MAX(hit!F19,stand!F19,double!F19)</f>
        <v>0.89426564087930194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0.90426048010949045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7.9806247413893E-2</v>
      </c>
      <c r="C32">
        <f>MAX(hit!C32,stand!C32,double!C32)</f>
        <v>0.10168040931703339</v>
      </c>
      <c r="D32">
        <f>MAX(hit!D32,stand!D32,double!D32)</f>
        <v>0.12678682176669251</v>
      </c>
      <c r="E32">
        <f>MAX(hit!E32,stand!E32,double!E32)</f>
        <v>0.15657444079812161</v>
      </c>
      <c r="F32">
        <f>MAX(hit!F32,stand!F32,double!F32)</f>
        <v>0.19604841330778053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-6.3503149872856934E-2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D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4.6611316056980476E-2</v>
      </c>
      <c r="C33">
        <f>MAX(hit!C33,stand!C33,double!C33)</f>
        <v>7.4096482508153566E-2</v>
      </c>
      <c r="D33">
        <f>MAX(hit!D33,stand!D33,double!D33)</f>
        <v>0.10302707120599627</v>
      </c>
      <c r="E33">
        <f>MAX(hit!E33,stand!E33,double!E33)</f>
        <v>0.13362751686623553</v>
      </c>
      <c r="F33">
        <f>MAX(hit!F33,stand!F33,double!F33)</f>
        <v>0.19604841330778053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-9.8973222134739275E-2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2.2814486278603666E-2</v>
      </c>
      <c r="C34">
        <f>MAX(hit!C34,stand!C34,double!C34)</f>
        <v>5.1187035629558848E-2</v>
      </c>
      <c r="D34">
        <f>MAX(hit!D34,stand!D34,double!D34)</f>
        <v>8.0964445685349773E-2</v>
      </c>
      <c r="E34">
        <f>MAX(hit!E34,stand!E34,double!E34)</f>
        <v>0.12720834736251488</v>
      </c>
      <c r="F34">
        <f>MAX(hit!F34,stand!F34,double!F34)</f>
        <v>0.19604841330778053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-0.13415418637006266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7.1743005582518391E-4</v>
      </c>
      <c r="C35">
        <f>MAX(hit!C35,stand!C35,double!C35)</f>
        <v>2.9913977813720908E-2</v>
      </c>
      <c r="D35">
        <f>MAX(hit!D35,stand!D35,double!D35)</f>
        <v>6.1030693903249902E-2</v>
      </c>
      <c r="E35">
        <f>MAX(hit!E35,stand!E35,double!E35)</f>
        <v>0.12720834736251488</v>
      </c>
      <c r="F35">
        <f>MAX(hit!F35,stand!F35,double!F35)</f>
        <v>0.19604841330778053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-0.16890637396904012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D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-1.9801265008183407E-2</v>
      </c>
      <c r="C36">
        <f>MAX(hit!C36,stand!C36,double!C36)</f>
        <v>1.0160424127585648E-2</v>
      </c>
      <c r="D36">
        <f>MAX(hit!D36,stand!D36,double!D36)</f>
        <v>6.1030693903249875E-2</v>
      </c>
      <c r="E36">
        <f>MAX(hit!E36,stand!E36,double!E36)</f>
        <v>0.12720834736251488</v>
      </c>
      <c r="F36">
        <f>MAX(hit!F36,stand!F36,double!F36)</f>
        <v>0.19604841330778053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-0.20311154402137768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-1.673172543840738E-3</v>
      </c>
      <c r="C37">
        <f>MAX(hit!C37,stand!C37,double!C37)</f>
        <v>5.3881646919157575E-2</v>
      </c>
      <c r="D37">
        <f>MAX(hit!D37,stand!D37,double!D37)</f>
        <v>0.1175256015113407</v>
      </c>
      <c r="E37">
        <f>MAX(hit!E37,stand!E37,double!E37)</f>
        <v>0.18183555022099898</v>
      </c>
      <c r="F37">
        <f>MAX(hit!F37,stand!F37,double!F37)</f>
        <v>0.24905042030785204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-0.21975910527055381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0.1146918051348183</v>
      </c>
      <c r="C38">
        <f>MAX(hit!C38,stand!C38,double!C38)</f>
        <v>0.173090126813502</v>
      </c>
      <c r="D38">
        <f>MAX(hit!D38,stand!D38,double!D38)</f>
        <v>0.23277778095200288</v>
      </c>
      <c r="E38">
        <f>MAX(hit!E38,stand!E38,double!E38)</f>
        <v>0.29319072271784186</v>
      </c>
      <c r="F38">
        <f>MAX(hit!F38,stand!F38,double!F38)</f>
        <v>0.35505443430799499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-0.1580650885027603</v>
      </c>
      <c r="M38">
        <f t="shared" si="1"/>
        <v>18</v>
      </c>
      <c r="N38" s="1" t="str">
        <f>IF(B38=stand!B38,"S",IF(B38=double!B38,"D","H"))</f>
        <v>D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0.37811050632056864</v>
      </c>
      <c r="C39">
        <f>MAX(hit!C39,stand!C39,double!C39)</f>
        <v>0.39698952530936887</v>
      </c>
      <c r="D39">
        <f>MAX(hit!D39,stand!D39,double!D39)</f>
        <v>0.41633218577399034</v>
      </c>
      <c r="E39">
        <f>MAX(hit!E39,stand!E39,double!E39)</f>
        <v>0.43621552609808445</v>
      </c>
      <c r="F39">
        <f>MAX(hit!F39,stand!F39,double!F39)</f>
        <v>0.46105844830813802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0.18796906721411871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D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0.63507006739682603</v>
      </c>
      <c r="C40">
        <f>MAX(hit!C40,stand!C40,double!C40)</f>
        <v>0.64584804747844671</v>
      </c>
      <c r="D40">
        <f>MAX(hit!D40,stand!D40,double!D40)</f>
        <v>0.65694191851596806</v>
      </c>
      <c r="E40">
        <f>MAX(hit!E40,stand!E40,double!E40)</f>
        <v>0.66838174379512039</v>
      </c>
      <c r="F40">
        <f>MAX(hit!F40,stand!F40,double!F40)</f>
        <v>0.67824526128151075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0.60167032921736019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0.88036767955403561</v>
      </c>
      <c r="C41">
        <f>MAX(hit!C41,stand!C41,double!C41)</f>
        <v>0.88382567504407128</v>
      </c>
      <c r="D41">
        <f>MAX(hit!D41,stand!D41,double!D41)</f>
        <v>0.8873979451552183</v>
      </c>
      <c r="E41">
        <f>MAX(hit!E41,stand!E41,double!E41)</f>
        <v>0.89109451098272041</v>
      </c>
      <c r="F41">
        <f>MAX(hit!F41,stand!F41,double!F41)</f>
        <v>0.89426564087930194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0.90426048010949045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-0.25375147059276615</v>
      </c>
      <c r="C42">
        <f>MAX(hit!C42,stand!C42,double!C42)</f>
        <v>-0.23401617638713498</v>
      </c>
      <c r="D42">
        <f>MAX(hit!D42,stand!D42,double!D42)</f>
        <v>-0.20584968608305471</v>
      </c>
      <c r="E42">
        <f>MAX(hit!E42,stand!E42,double!E42)</f>
        <v>-0.16468249424828357</v>
      </c>
      <c r="F42">
        <f>MAX(hit!F42,stand!F42,double!F42)</f>
        <v>-0.12106685019651214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-0.38411782615489393</v>
      </c>
    </row>
    <row r="43" spans="1:23" x14ac:dyDescent="0.3">
      <c r="A43">
        <f t="shared" si="0"/>
        <v>23</v>
      </c>
      <c r="B43">
        <f>MAX(hit!B43,stand!B43,double!B43)</f>
        <v>-0.28654430084029509</v>
      </c>
      <c r="C43">
        <f>MAX(hit!C43,stand!C43,double!C43)</f>
        <v>-0.24663577379217239</v>
      </c>
      <c r="D43">
        <f>MAX(hit!D43,stand!D43,double!D43)</f>
        <v>-0.20584968608305471</v>
      </c>
      <c r="E43">
        <f>MAX(hit!E43,stand!E43,double!E43)</f>
        <v>-0.16468249424828357</v>
      </c>
      <c r="F43">
        <f>MAX(hit!F43,stand!F43,double!F43)</f>
        <v>-0.12106685019651214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-0.42810941000097291</v>
      </c>
    </row>
    <row r="44" spans="1:23" x14ac:dyDescent="0.3">
      <c r="A44">
        <f t="shared" si="0"/>
        <v>24</v>
      </c>
      <c r="B44">
        <f>MAX(hit!B44,stand!B44,double!B44)</f>
        <v>-0.28654430084029509</v>
      </c>
      <c r="C44">
        <f>MAX(hit!C44,stand!C44,double!C44)</f>
        <v>-0.24663577379217239</v>
      </c>
      <c r="D44">
        <f>MAX(hit!D44,stand!D44,double!D44)</f>
        <v>-0.20584968608305471</v>
      </c>
      <c r="E44">
        <f>MAX(hit!E44,stand!E44,double!E44)</f>
        <v>-0.16468249424828357</v>
      </c>
      <c r="F44">
        <f>MAX(hit!F44,stand!F44,double!F44)</f>
        <v>-0.12106685019651214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-0.46895873785804637</v>
      </c>
    </row>
    <row r="45" spans="1:23" x14ac:dyDescent="0.3">
      <c r="A45">
        <f t="shared" si="0"/>
        <v>25</v>
      </c>
      <c r="B45">
        <f>MAX(hit!B45,stand!B45,double!B45)</f>
        <v>-0.28654430084029509</v>
      </c>
      <c r="C45">
        <f>MAX(hit!C45,stand!C45,double!C45)</f>
        <v>-0.24663577379217239</v>
      </c>
      <c r="D45">
        <f>MAX(hit!D45,stand!D45,double!D45)</f>
        <v>-0.20584968608305471</v>
      </c>
      <c r="E45">
        <f>MAX(hit!E45,stand!E45,double!E45)</f>
        <v>-0.16468249424828357</v>
      </c>
      <c r="F45">
        <f>MAX(hit!F45,stand!F45,double!F45)</f>
        <v>-0.12106685019651214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-0.50689025658247155</v>
      </c>
    </row>
    <row r="46" spans="1:23" x14ac:dyDescent="0.3">
      <c r="A46">
        <f t="shared" si="0"/>
        <v>26</v>
      </c>
      <c r="B46">
        <f>MAX(hit!B46,stand!B46,double!B46)</f>
        <v>-0.28654430084029509</v>
      </c>
      <c r="C46">
        <f>MAX(hit!C46,stand!C46,double!C46)</f>
        <v>-0.24663577379217239</v>
      </c>
      <c r="D46">
        <f>MAX(hit!D46,stand!D46,double!D46)</f>
        <v>-0.20584968608305471</v>
      </c>
      <c r="E46">
        <f>MAX(hit!E46,stand!E46,double!E46)</f>
        <v>-0.16468249424828357</v>
      </c>
      <c r="F46">
        <f>MAX(hit!F46,stand!F46,double!F46)</f>
        <v>-0.12106685019651214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-0.54211238111229509</v>
      </c>
    </row>
    <row r="47" spans="1:23" x14ac:dyDescent="0.3">
      <c r="A47">
        <f t="shared" si="0"/>
        <v>27</v>
      </c>
      <c r="B47">
        <f>MAX(hit!B47,stand!B47,double!B47)</f>
        <v>-0.15641021825706786</v>
      </c>
      <c r="C47">
        <f>MAX(hit!C47,stand!C47,double!C47)</f>
        <v>-0.12030774273351591</v>
      </c>
      <c r="D47">
        <f>MAX(hit!D47,stand!D47,double!D47)</f>
        <v>-8.3444052932191204E-2</v>
      </c>
      <c r="E47">
        <f>MAX(hit!E47,stand!E47,double!E47)</f>
        <v>-4.6323554721567961E-2</v>
      </c>
      <c r="F47">
        <f>MAX(hit!F47,stand!F47,double!F47)</f>
        <v>-6.2291683630238404E-3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-0.51562863621168209</v>
      </c>
    </row>
    <row r="48" spans="1:23" x14ac:dyDescent="0.3">
      <c r="A48">
        <f t="shared" si="0"/>
        <v>28</v>
      </c>
      <c r="B48">
        <f>MAX(hit!B48,stand!B48,double!B48)</f>
        <v>0.11027005064085793</v>
      </c>
      <c r="C48">
        <f>MAX(hit!C48,stand!C48,double!C48)</f>
        <v>0.13797729703756356</v>
      </c>
      <c r="D48">
        <f>MAX(hit!D48,stand!D48,double!D48)</f>
        <v>0.1662690025225767</v>
      </c>
      <c r="E48">
        <f>MAX(hit!E48,stand!E48,double!E48)</f>
        <v>0.19494598568825822</v>
      </c>
      <c r="F48">
        <f>MAX(hit!F48,stand!F48,double!F48)</f>
        <v>0.22344619530395265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-0.22573219478912282</v>
      </c>
    </row>
    <row r="49" spans="1:11" x14ac:dyDescent="0.3">
      <c r="A49">
        <f t="shared" si="0"/>
        <v>29</v>
      </c>
      <c r="B49">
        <f>MAX(hit!B49,stand!B49,double!B49)</f>
        <v>0.37811050632056864</v>
      </c>
      <c r="C49">
        <f>MAX(hit!C49,stand!C49,double!C49)</f>
        <v>0.39698952530936887</v>
      </c>
      <c r="D49">
        <f>MAX(hit!D49,stand!D49,double!D49)</f>
        <v>0.41633218577399034</v>
      </c>
      <c r="E49">
        <f>MAX(hit!E49,stand!E49,double!E49)</f>
        <v>0.43621552609808445</v>
      </c>
      <c r="F49">
        <f>MAX(hit!F49,stand!F49,double!F49)</f>
        <v>0.45312155897092921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0.18796906721411871</v>
      </c>
    </row>
    <row r="50" spans="1:11" x14ac:dyDescent="0.3">
      <c r="A50">
        <f t="shared" si="0"/>
        <v>30</v>
      </c>
      <c r="B50">
        <f>MAX(hit!B50,stand!B50,double!B50)</f>
        <v>0.63507006739682603</v>
      </c>
      <c r="C50">
        <f>MAX(hit!C50,stand!C50,double!C50)</f>
        <v>0.64584804747844671</v>
      </c>
      <c r="D50">
        <f>MAX(hit!D50,stand!D50,double!D50)</f>
        <v>0.65694191851596806</v>
      </c>
      <c r="E50">
        <f>MAX(hit!E50,stand!E50,double!E50)</f>
        <v>0.66838174379512039</v>
      </c>
      <c r="F50">
        <f>MAX(hit!F50,stand!F50,double!F50)</f>
        <v>0.67824526128151075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0.60167032921736019</v>
      </c>
    </row>
    <row r="51" spans="1:11" x14ac:dyDescent="0.3">
      <c r="A51">
        <f t="shared" si="0"/>
        <v>31</v>
      </c>
      <c r="B51">
        <f>MAX(hit!B51,stand!B51,double!B51)</f>
        <v>0.88036767955403561</v>
      </c>
      <c r="C51">
        <f>MAX(hit!C51,stand!C51,double!C51)</f>
        <v>0.88382567504407128</v>
      </c>
      <c r="D51">
        <f>MAX(hit!D51,stand!D51,double!D51)</f>
        <v>0.8873979451552183</v>
      </c>
      <c r="E51">
        <f>MAX(hit!E51,stand!E51,double!E51)</f>
        <v>0.89109451098272041</v>
      </c>
      <c r="F51">
        <f>MAX(hit!F51,stand!F51,double!F51)</f>
        <v>0.89426564087930194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0.90426048010949045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/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-0.11285543771123717</v>
      </c>
      <c r="C2">
        <f>MAX(hit!C2,stand!C2,double!C2,sur!C2)</f>
        <v>-8.0761552533335293E-2</v>
      </c>
      <c r="D2">
        <f>MAX(hit!D2,stand!D2,double!D2,sur!D2)</f>
        <v>-4.6961607783156195E-2</v>
      </c>
      <c r="E2">
        <f>MAX(hit!E2,stand!E2,double!E2,sur!E2)</f>
        <v>-1.122157243811568E-2</v>
      </c>
      <c r="F2">
        <f>MAX(hit!F2,stand!F2,double!F2,sur!F2)</f>
        <v>2.6189020344519573E-2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-0.29222771573286166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-0.12585466591223504</v>
      </c>
      <c r="C3">
        <f>MAX(hit!C3,stand!C3,double!C3,sur!C3)</f>
        <v>-9.3185805313397596E-2</v>
      </c>
      <c r="D3">
        <f>MAX(hit!D3,stand!D3,double!D3,sur!D3)</f>
        <v>-5.8868938477504656E-2</v>
      </c>
      <c r="E3">
        <f>MAX(hit!E3,stand!E3,double!E3,sur!E3)</f>
        <v>-2.2722050599694302E-2</v>
      </c>
      <c r="F3">
        <f>MAX(hit!F3,stand!F3,double!F3,sur!F3)</f>
        <v>1.5153619459709814E-2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-0.31640008544647907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-0.1380730292913315</v>
      </c>
      <c r="C4">
        <f>MAX(hit!C4,stand!C4,double!C4,sur!C4)</f>
        <v>-0.10487404133749784</v>
      </c>
      <c r="D4">
        <f>MAX(hit!D4,stand!D4,double!D4,sur!D4)</f>
        <v>-7.0077773347286057E-2</v>
      </c>
      <c r="E4">
        <f>MAX(hit!E4,stand!E4,double!E4,sur!E4)</f>
        <v>-3.3548869940164566E-2</v>
      </c>
      <c r="F4">
        <f>MAX(hit!F4,stand!F4,double!F4,sur!F4)</f>
        <v>4.7665085393154439E-3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-0.34064917653105781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-0.10957748444769842</v>
      </c>
      <c r="C5">
        <f>MAX(hit!C5,stand!C5,double!C5,sur!C5)</f>
        <v>-7.6937567884950209E-2</v>
      </c>
      <c r="D5">
        <f>MAX(hit!D5,stand!D5,double!D5,sur!D5)</f>
        <v>-4.2826367717071365E-2</v>
      </c>
      <c r="E5">
        <f>MAX(hit!E5,stand!E5,double!E5,sur!E5)</f>
        <v>-7.17726676462546E-3</v>
      </c>
      <c r="F5">
        <f>MAX(hit!F5,stand!F5,double!F5,sur!F5)</f>
        <v>3.0408566151961951E-2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-0.34918813185141928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-2.4506830289917444E-2</v>
      </c>
      <c r="C6">
        <f>MAX(hit!C6,stand!C6,double!C6,sur!C6)</f>
        <v>5.5679308753931881E-3</v>
      </c>
      <c r="D6">
        <f>MAX(hit!D6,stand!D6,double!D6,sur!D6)</f>
        <v>3.7010775094514545E-2</v>
      </c>
      <c r="E6">
        <f>MAX(hit!E6,stand!E6,double!E6,sur!E6)</f>
        <v>6.9950633154329159E-2</v>
      </c>
      <c r="F6">
        <f>MAX(hit!F6,stand!F6,double!F6,sur!F6)</f>
        <v>0.10385811332306318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-0.26347696557734923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7.2232808963193215E-2</v>
      </c>
      <c r="C7">
        <f>MAX(hit!C7,stand!C7,double!C7,sur!C7)</f>
        <v>0.11871708619491314</v>
      </c>
      <c r="D7">
        <f>MAX(hit!D7,stand!D7,double!D7,sur!D7)</f>
        <v>0.17999961456984409</v>
      </c>
      <c r="E7">
        <f>MAX(hit!E7,stand!E7,double!E7,sur!E7)</f>
        <v>0.24211866364068418</v>
      </c>
      <c r="F7">
        <f>MAX(hit!F7,stand!F7,double!F7,sur!F7)</f>
        <v>0.30485344968108979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-0.1242538763674763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0.35690719748372668</v>
      </c>
      <c r="C8">
        <f>MAX(hit!C8,stand!C8,double!C8,sur!C8)</f>
        <v>0.40749201163237114</v>
      </c>
      <c r="D8">
        <f>MAX(hit!D8,stand!D8,double!D8,sur!D8)</f>
        <v>0.45924220371818347</v>
      </c>
      <c r="E8">
        <f>MAX(hit!E8,stand!E8,double!E8,sur!E8)</f>
        <v>0.51169953415177827</v>
      </c>
      <c r="F8">
        <f>MAX(hit!F8,stand!F8,double!F8,sur!F8)</f>
        <v>0.56496169552840647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3.2873955498735771E-2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0.47012148001782339</v>
      </c>
      <c r="C9">
        <f>MAX(hit!C9,stand!C9,double!C9,sur!C9)</f>
        <v>0.51732783973958252</v>
      </c>
      <c r="D9">
        <f>MAX(hit!D9,stand!D9,double!D9,sur!D9)</f>
        <v>0.56560652370552977</v>
      </c>
      <c r="E9">
        <f>MAX(hit!E9,stand!E9,double!E9,sur!E9)</f>
        <v>0.61449004208451674</v>
      </c>
      <c r="F9">
        <f>MAX(hit!F9,stand!F9,double!F9,sur!F9)</f>
        <v>0.66466340918892552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0.10337665426238976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D</v>
      </c>
    </row>
    <row r="10" spans="1:23" x14ac:dyDescent="0.3">
      <c r="A10">
        <f t="shared" si="0"/>
        <v>12</v>
      </c>
      <c r="B10">
        <f>MAX(hit!B10,stand!B10,double!B10,sur!B10)</f>
        <v>-0.25375147059276615</v>
      </c>
      <c r="C10">
        <f>MAX(hit!C10,stand!C10,double!C10,sur!C10)</f>
        <v>-0.23401617638713498</v>
      </c>
      <c r="D10">
        <f>MAX(hit!D10,stand!D10,double!D10,sur!D10)</f>
        <v>-0.20584968608305471</v>
      </c>
      <c r="E10">
        <f>MAX(hit!E10,stand!E10,double!E10,sur!E10)</f>
        <v>-0.16468249424828357</v>
      </c>
      <c r="F10">
        <f>MAX(hit!F10,stand!F10,double!F10,sur!F10)</f>
        <v>-0.12106685019651214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-0.38411782615489393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-0.28654430084029509</v>
      </c>
      <c r="C11">
        <f>MAX(hit!C11,stand!C11,double!C11,sur!C11)</f>
        <v>-0.24663577379217239</v>
      </c>
      <c r="D11">
        <f>MAX(hit!D11,stand!D11,double!D11,sur!D11)</f>
        <v>-0.20584968608305471</v>
      </c>
      <c r="E11">
        <f>MAX(hit!E11,stand!E11,double!E11,sur!E11)</f>
        <v>-0.16468249424828357</v>
      </c>
      <c r="F11">
        <f>MAX(hit!F11,stand!F11,double!F11,sur!F11)</f>
        <v>-0.12106685019651214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-0.42810941000097291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-0.28654430084029509</v>
      </c>
      <c r="C12">
        <f>MAX(hit!C12,stand!C12,double!C12,sur!C12)</f>
        <v>-0.24663577379217239</v>
      </c>
      <c r="D12">
        <f>MAX(hit!D12,stand!D12,double!D12,sur!D12)</f>
        <v>-0.20584968608305471</v>
      </c>
      <c r="E12">
        <f>MAX(hit!E12,stand!E12,double!E12,sur!E12)</f>
        <v>-0.16468249424828357</v>
      </c>
      <c r="F12">
        <f>MAX(hit!F12,stand!F12,double!F12,sur!F12)</f>
        <v>-0.12106685019651214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-0.46895873785804637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-0.28654430084029509</v>
      </c>
      <c r="C13">
        <f>MAX(hit!C13,stand!C13,double!C13,sur!C13)</f>
        <v>-0.24663577379217239</v>
      </c>
      <c r="D13">
        <f>MAX(hit!D13,stand!D13,double!D13,sur!D13)</f>
        <v>-0.20584968608305471</v>
      </c>
      <c r="E13">
        <f>MAX(hit!E13,stand!E13,double!E13,sur!E13)</f>
        <v>-0.16468249424828357</v>
      </c>
      <c r="F13">
        <f>MAX(hit!F13,stand!F13,double!F13,sur!F13)</f>
        <v>-0.12106685019651214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-0.5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R</v>
      </c>
    </row>
    <row r="14" spans="1:23" x14ac:dyDescent="0.3">
      <c r="A14">
        <f t="shared" si="0"/>
        <v>16</v>
      </c>
      <c r="B14">
        <f>MAX(hit!B14,stand!B14,double!B14,sur!B14)</f>
        <v>-0.28654430084029509</v>
      </c>
      <c r="C14">
        <f>MAX(hit!C14,stand!C14,double!C14,sur!C14)</f>
        <v>-0.24663577379217239</v>
      </c>
      <c r="D14">
        <f>MAX(hit!D14,stand!D14,double!D14,sur!D14)</f>
        <v>-0.20584968608305471</v>
      </c>
      <c r="E14">
        <f>MAX(hit!E14,stand!E14,double!E14,sur!E14)</f>
        <v>-0.16468249424828357</v>
      </c>
      <c r="F14">
        <f>MAX(hit!F14,stand!F14,double!F14,sur!F14)</f>
        <v>-0.12106685019651214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-0.15641021825706786</v>
      </c>
      <c r="C15">
        <f>MAX(hit!C15,stand!C15,double!C15,sur!C15)</f>
        <v>-0.12030774273351591</v>
      </c>
      <c r="D15">
        <f>MAX(hit!D15,stand!D15,double!D15,sur!D15)</f>
        <v>-8.3444052932191204E-2</v>
      </c>
      <c r="E15">
        <f>MAX(hit!E15,stand!E15,double!E15,sur!E15)</f>
        <v>-4.6323554721567961E-2</v>
      </c>
      <c r="F15">
        <f>MAX(hit!F15,stand!F15,double!F15,sur!F15)</f>
        <v>-6.2291683630238404E-3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-0.5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R</v>
      </c>
    </row>
    <row r="16" spans="1:23" x14ac:dyDescent="0.3">
      <c r="A16">
        <f t="shared" si="0"/>
        <v>18</v>
      </c>
      <c r="B16">
        <f>MAX(hit!B16,stand!B16,double!B16,sur!B16)</f>
        <v>0.11027005064085793</v>
      </c>
      <c r="C16">
        <f>MAX(hit!C16,stand!C16,double!C16,sur!C16)</f>
        <v>0.13797729703756356</v>
      </c>
      <c r="D16">
        <f>MAX(hit!D16,stand!D16,double!D16,sur!D16)</f>
        <v>0.1662690025225767</v>
      </c>
      <c r="E16">
        <f>MAX(hit!E16,stand!E16,double!E16,sur!E16)</f>
        <v>0.19494598568825822</v>
      </c>
      <c r="F16">
        <f>MAX(hit!F16,stand!F16,double!F16,sur!F16)</f>
        <v>0.22344619530395265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-0.22573219478912282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0.37811050632056864</v>
      </c>
      <c r="C17">
        <f>MAX(hit!C17,stand!C17,double!C17,sur!C17)</f>
        <v>0.39698952530936887</v>
      </c>
      <c r="D17">
        <f>MAX(hit!D17,stand!D17,double!D17,sur!D17)</f>
        <v>0.41633218577399034</v>
      </c>
      <c r="E17">
        <f>MAX(hit!E17,stand!E17,double!E17,sur!E17)</f>
        <v>0.43621552609808445</v>
      </c>
      <c r="F17">
        <f>MAX(hit!F17,stand!F17,double!F17,sur!F17)</f>
        <v>0.45312155897092921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0.18796906721411871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0.63507006739682603</v>
      </c>
      <c r="C18">
        <f>MAX(hit!C18,stand!C18,double!C18,sur!C18)</f>
        <v>0.64584804747844671</v>
      </c>
      <c r="D18">
        <f>MAX(hit!D18,stand!D18,double!D18,sur!D18)</f>
        <v>0.65694191851596806</v>
      </c>
      <c r="E18">
        <f>MAX(hit!E18,stand!E18,double!E18,sur!E18)</f>
        <v>0.66838174379512039</v>
      </c>
      <c r="F18">
        <f>MAX(hit!F18,stand!F18,double!F18,sur!F18)</f>
        <v>0.67824526128151075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0.60167032921736019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0.88036767955403561</v>
      </c>
      <c r="C19">
        <f>MAX(hit!C19,stand!C19,double!C19,sur!C19)</f>
        <v>0.88382567504407128</v>
      </c>
      <c r="D19">
        <f>MAX(hit!D19,stand!D19,double!D19,sur!D19)</f>
        <v>0.8873979451552183</v>
      </c>
      <c r="E19">
        <f>MAX(hit!E19,stand!E19,double!E19,sur!E19)</f>
        <v>0.89109451098272041</v>
      </c>
      <c r="F19">
        <f>MAX(hit!F19,stand!F19,double!F19,sur!F19)</f>
        <v>0.89426564087930194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0.90426048010949045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7.9806247413893E-2</v>
      </c>
      <c r="C32">
        <f>MAX(hit!C32,stand!C32,double!C32,sur!C32)</f>
        <v>0.10168040931703339</v>
      </c>
      <c r="D32">
        <f>MAX(hit!D32,stand!D32,double!D32,sur!D32)</f>
        <v>0.12678682176669251</v>
      </c>
      <c r="E32">
        <f>MAX(hit!E32,stand!E32,double!E32,sur!E32)</f>
        <v>0.15657444079812161</v>
      </c>
      <c r="F32">
        <f>MAX(hit!F32,stand!F32,double!F32,sur!F32)</f>
        <v>0.19604841330778053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-6.3503149872856934E-2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D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4.6611316056980476E-2</v>
      </c>
      <c r="C33">
        <f>MAX(hit!C33,stand!C33,double!C33,sur!C33)</f>
        <v>7.4096482508153566E-2</v>
      </c>
      <c r="D33">
        <f>MAX(hit!D33,stand!D33,double!D33,sur!D33)</f>
        <v>0.10302707120599627</v>
      </c>
      <c r="E33">
        <f>MAX(hit!E33,stand!E33,double!E33,sur!E33)</f>
        <v>0.13362751686623553</v>
      </c>
      <c r="F33">
        <f>MAX(hit!F33,stand!F33,double!F33,sur!F33)</f>
        <v>0.19604841330778053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-9.8973222134739275E-2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2.2814486278603666E-2</v>
      </c>
      <c r="C34">
        <f>MAX(hit!C34,stand!C34,double!C34,sur!C34)</f>
        <v>5.1187035629558848E-2</v>
      </c>
      <c r="D34">
        <f>MAX(hit!D34,stand!D34,double!D34,sur!D34)</f>
        <v>8.0964445685349773E-2</v>
      </c>
      <c r="E34">
        <f>MAX(hit!E34,stand!E34,double!E34,sur!E34)</f>
        <v>0.12720834736251488</v>
      </c>
      <c r="F34">
        <f>MAX(hit!F34,stand!F34,double!F34,sur!F34)</f>
        <v>0.19604841330778053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-0.13415418637006266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7.1743005582518391E-4</v>
      </c>
      <c r="C35">
        <f>MAX(hit!C35,stand!C35,double!C35,sur!C35)</f>
        <v>2.9913977813720908E-2</v>
      </c>
      <c r="D35">
        <f>MAX(hit!D35,stand!D35,double!D35,sur!D35)</f>
        <v>6.1030693903249902E-2</v>
      </c>
      <c r="E35">
        <f>MAX(hit!E35,stand!E35,double!E35,sur!E35)</f>
        <v>0.12720834736251488</v>
      </c>
      <c r="F35">
        <f>MAX(hit!F35,stand!F35,double!F35,sur!F35)</f>
        <v>0.19604841330778053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-0.16890637396904012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D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-1.9801265008183407E-2</v>
      </c>
      <c r="C36">
        <f>MAX(hit!C36,stand!C36,double!C36,sur!C36)</f>
        <v>1.0160424127585648E-2</v>
      </c>
      <c r="D36">
        <f>MAX(hit!D36,stand!D36,double!D36,sur!D36)</f>
        <v>6.1030693903249875E-2</v>
      </c>
      <c r="E36">
        <f>MAX(hit!E36,stand!E36,double!E36,sur!E36)</f>
        <v>0.12720834736251488</v>
      </c>
      <c r="F36">
        <f>MAX(hit!F36,stand!F36,double!F36,sur!F36)</f>
        <v>0.19604841330778053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-0.20311154402137768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-1.673172543840738E-3</v>
      </c>
      <c r="C37">
        <f>MAX(hit!C37,stand!C37,double!C37,sur!C37)</f>
        <v>5.3881646919157575E-2</v>
      </c>
      <c r="D37">
        <f>MAX(hit!D37,stand!D37,double!D37,sur!D37)</f>
        <v>0.1175256015113407</v>
      </c>
      <c r="E37">
        <f>MAX(hit!E37,stand!E37,double!E37,sur!E37)</f>
        <v>0.18183555022099898</v>
      </c>
      <c r="F37">
        <f>MAX(hit!F37,stand!F37,double!F37,sur!F37)</f>
        <v>0.24905042030785204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-0.21975910527055381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0.1146918051348183</v>
      </c>
      <c r="C38">
        <f>MAX(hit!C38,stand!C38,double!C38,sur!C38)</f>
        <v>0.173090126813502</v>
      </c>
      <c r="D38">
        <f>MAX(hit!D38,stand!D38,double!D38,sur!D38)</f>
        <v>0.23277778095200288</v>
      </c>
      <c r="E38">
        <f>MAX(hit!E38,stand!E38,double!E38,sur!E38)</f>
        <v>0.29319072271784186</v>
      </c>
      <c r="F38">
        <f>MAX(hit!F38,stand!F38,double!F38,sur!F38)</f>
        <v>0.35505443430799499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-0.1580650885027603</v>
      </c>
      <c r="M38">
        <f t="shared" si="1"/>
        <v>18</v>
      </c>
      <c r="N38" s="1" t="str">
        <f>IF(B38=stand!B38,"S",IF(B38=double!B38,"D",IF(B38=sur!B38,"R","H")))</f>
        <v>D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0.37811050632056864</v>
      </c>
      <c r="C39">
        <f>MAX(hit!C39,stand!C39,double!C39,sur!C39)</f>
        <v>0.39698952530936887</v>
      </c>
      <c r="D39">
        <f>MAX(hit!D39,stand!D39,double!D39,sur!D39)</f>
        <v>0.41633218577399034</v>
      </c>
      <c r="E39">
        <f>MAX(hit!E39,stand!E39,double!E39,sur!E39)</f>
        <v>0.43621552609808445</v>
      </c>
      <c r="F39">
        <f>MAX(hit!F39,stand!F39,double!F39,sur!F39)</f>
        <v>0.46105844830813802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0.18796906721411871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D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0.63507006739682603</v>
      </c>
      <c r="C40">
        <f>MAX(hit!C40,stand!C40,double!C40,sur!C40)</f>
        <v>0.64584804747844671</v>
      </c>
      <c r="D40">
        <f>MAX(hit!D40,stand!D40,double!D40,sur!D40)</f>
        <v>0.65694191851596806</v>
      </c>
      <c r="E40">
        <f>MAX(hit!E40,stand!E40,double!E40,sur!E40)</f>
        <v>0.66838174379512039</v>
      </c>
      <c r="F40">
        <f>MAX(hit!F40,stand!F40,double!F40,sur!F40)</f>
        <v>0.67824526128151075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0.60167032921736019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0.88036767955403561</v>
      </c>
      <c r="C41">
        <f>MAX(hit!C41,stand!C41,double!C41,sur!C41)</f>
        <v>0.88382567504407128</v>
      </c>
      <c r="D41">
        <f>MAX(hit!D41,stand!D41,double!D41,sur!D41)</f>
        <v>0.8873979451552183</v>
      </c>
      <c r="E41">
        <f>MAX(hit!E41,stand!E41,double!E41,sur!E41)</f>
        <v>0.89109451098272041</v>
      </c>
      <c r="F41">
        <f>MAX(hit!F41,stand!F41,double!F41,sur!F41)</f>
        <v>0.89426564087930194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0.90426048010949045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-0.25375147059276615</v>
      </c>
      <c r="C42">
        <f>MAX(hit!C42,stand!C42,double!C42,sur!C42)</f>
        <v>-0.23401617638713498</v>
      </c>
      <c r="D42">
        <f>MAX(hit!D42,stand!D42,double!D42,sur!D42)</f>
        <v>-0.20584968608305471</v>
      </c>
      <c r="E42">
        <f>MAX(hit!E42,stand!E42,double!E42,sur!E42)</f>
        <v>-0.16468249424828357</v>
      </c>
      <c r="F42">
        <f>MAX(hit!F42,stand!F42,double!F42,sur!F42)</f>
        <v>-0.12106685019651214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-0.38411782615489393</v>
      </c>
    </row>
    <row r="43" spans="1:23" x14ac:dyDescent="0.3">
      <c r="A43">
        <f t="shared" si="0"/>
        <v>23</v>
      </c>
      <c r="B43">
        <f>MAX(hit!B43,stand!B43,double!B43,sur!B43)</f>
        <v>-0.28654430084029509</v>
      </c>
      <c r="C43">
        <f>MAX(hit!C43,stand!C43,double!C43,sur!C43)</f>
        <v>-0.24663577379217239</v>
      </c>
      <c r="D43">
        <f>MAX(hit!D43,stand!D43,double!D43,sur!D43)</f>
        <v>-0.20584968608305471</v>
      </c>
      <c r="E43">
        <f>MAX(hit!E43,stand!E43,double!E43,sur!E43)</f>
        <v>-0.16468249424828357</v>
      </c>
      <c r="F43">
        <f>MAX(hit!F43,stand!F43,double!F43,sur!F43)</f>
        <v>-0.12106685019651214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-0.42810941000097291</v>
      </c>
    </row>
    <row r="44" spans="1:23" x14ac:dyDescent="0.3">
      <c r="A44">
        <f t="shared" si="0"/>
        <v>24</v>
      </c>
      <c r="B44">
        <f>MAX(hit!B44,stand!B44,double!B44,sur!B44)</f>
        <v>-0.28654430084029509</v>
      </c>
      <c r="C44">
        <f>MAX(hit!C44,stand!C44,double!C44,sur!C44)</f>
        <v>-0.24663577379217239</v>
      </c>
      <c r="D44">
        <f>MAX(hit!D44,stand!D44,double!D44,sur!D44)</f>
        <v>-0.20584968608305471</v>
      </c>
      <c r="E44">
        <f>MAX(hit!E44,stand!E44,double!E44,sur!E44)</f>
        <v>-0.16468249424828357</v>
      </c>
      <c r="F44">
        <f>MAX(hit!F44,stand!F44,double!F44,sur!F44)</f>
        <v>-0.12106685019651214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-0.46895873785804637</v>
      </c>
    </row>
    <row r="45" spans="1:23" x14ac:dyDescent="0.3">
      <c r="A45">
        <f t="shared" si="0"/>
        <v>25</v>
      </c>
      <c r="B45">
        <f>MAX(hit!B45,stand!B45,double!B45,sur!B45)</f>
        <v>-0.28654430084029509</v>
      </c>
      <c r="C45">
        <f>MAX(hit!C45,stand!C45,double!C45,sur!C45)</f>
        <v>-0.24663577379217239</v>
      </c>
      <c r="D45">
        <f>MAX(hit!D45,stand!D45,double!D45,sur!D45)</f>
        <v>-0.20584968608305471</v>
      </c>
      <c r="E45">
        <f>MAX(hit!E45,stand!E45,double!E45,sur!E45)</f>
        <v>-0.16468249424828357</v>
      </c>
      <c r="F45">
        <f>MAX(hit!F45,stand!F45,double!F45,sur!F45)</f>
        <v>-0.12106685019651214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-0.5</v>
      </c>
    </row>
    <row r="46" spans="1:23" x14ac:dyDescent="0.3">
      <c r="A46">
        <f t="shared" si="0"/>
        <v>26</v>
      </c>
      <c r="B46">
        <f>MAX(hit!B46,stand!B46,double!B46,sur!B46)</f>
        <v>-0.28654430084029509</v>
      </c>
      <c r="C46">
        <f>MAX(hit!C46,stand!C46,double!C46,sur!C46)</f>
        <v>-0.24663577379217239</v>
      </c>
      <c r="D46">
        <f>MAX(hit!D46,stand!D46,double!D46,sur!D46)</f>
        <v>-0.20584968608305471</v>
      </c>
      <c r="E46">
        <f>MAX(hit!E46,stand!E46,double!E46,sur!E46)</f>
        <v>-0.16468249424828357</v>
      </c>
      <c r="F46">
        <f>MAX(hit!F46,stand!F46,double!F46,sur!F46)</f>
        <v>-0.12106685019651214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-0.15641021825706786</v>
      </c>
      <c r="C47">
        <f>MAX(hit!C47,stand!C47,double!C47,sur!C47)</f>
        <v>-0.12030774273351591</v>
      </c>
      <c r="D47">
        <f>MAX(hit!D47,stand!D47,double!D47,sur!D47)</f>
        <v>-8.3444052932191204E-2</v>
      </c>
      <c r="E47">
        <f>MAX(hit!E47,stand!E47,double!E47,sur!E47)</f>
        <v>-4.6323554721567961E-2</v>
      </c>
      <c r="F47">
        <f>MAX(hit!F47,stand!F47,double!F47,sur!F47)</f>
        <v>-6.2291683630238404E-3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-0.5</v>
      </c>
    </row>
    <row r="48" spans="1:23" x14ac:dyDescent="0.3">
      <c r="A48">
        <f t="shared" si="0"/>
        <v>28</v>
      </c>
      <c r="B48">
        <f>MAX(hit!B48,stand!B48,double!B48,sur!B48)</f>
        <v>0.11027005064085793</v>
      </c>
      <c r="C48">
        <f>MAX(hit!C48,stand!C48,double!C48,sur!C48)</f>
        <v>0.13797729703756356</v>
      </c>
      <c r="D48">
        <f>MAX(hit!D48,stand!D48,double!D48,sur!D48)</f>
        <v>0.1662690025225767</v>
      </c>
      <c r="E48">
        <f>MAX(hit!E48,stand!E48,double!E48,sur!E48)</f>
        <v>0.19494598568825822</v>
      </c>
      <c r="F48">
        <f>MAX(hit!F48,stand!F48,double!F48,sur!F48)</f>
        <v>0.22344619530395265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-0.22573219478912282</v>
      </c>
    </row>
    <row r="49" spans="1:11" x14ac:dyDescent="0.3">
      <c r="A49">
        <f t="shared" si="0"/>
        <v>29</v>
      </c>
      <c r="B49">
        <f>MAX(hit!B49,stand!B49,double!B49,sur!B49)</f>
        <v>0.37811050632056864</v>
      </c>
      <c r="C49">
        <f>MAX(hit!C49,stand!C49,double!C49,sur!C49)</f>
        <v>0.39698952530936887</v>
      </c>
      <c r="D49">
        <f>MAX(hit!D49,stand!D49,double!D49,sur!D49)</f>
        <v>0.41633218577399034</v>
      </c>
      <c r="E49">
        <f>MAX(hit!E49,stand!E49,double!E49,sur!E49)</f>
        <v>0.43621552609808445</v>
      </c>
      <c r="F49">
        <f>MAX(hit!F49,stand!F49,double!F49,sur!F49)</f>
        <v>0.45312155897092921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0.18796906721411871</v>
      </c>
    </row>
    <row r="50" spans="1:11" x14ac:dyDescent="0.3">
      <c r="A50">
        <f t="shared" si="0"/>
        <v>30</v>
      </c>
      <c r="B50">
        <f>MAX(hit!B50,stand!B50,double!B50,sur!B50)</f>
        <v>0.63507006739682603</v>
      </c>
      <c r="C50">
        <f>MAX(hit!C50,stand!C50,double!C50,sur!C50)</f>
        <v>0.64584804747844671</v>
      </c>
      <c r="D50">
        <f>MAX(hit!D50,stand!D50,double!D50,sur!D50)</f>
        <v>0.65694191851596806</v>
      </c>
      <c r="E50">
        <f>MAX(hit!E50,stand!E50,double!E50,sur!E50)</f>
        <v>0.66838174379512039</v>
      </c>
      <c r="F50">
        <f>MAX(hit!F50,stand!F50,double!F50,sur!F50)</f>
        <v>0.67824526128151075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0.60167032921736019</v>
      </c>
    </row>
    <row r="51" spans="1:11" x14ac:dyDescent="0.3">
      <c r="A51">
        <f t="shared" si="0"/>
        <v>31</v>
      </c>
      <c r="B51">
        <f>MAX(hit!B51,stand!B51,double!B51,sur!B51)</f>
        <v>0.88036767955403561</v>
      </c>
      <c r="C51">
        <f>MAX(hit!C51,stand!C51,double!C51,sur!C51)</f>
        <v>0.88382567504407128</v>
      </c>
      <c r="D51">
        <f>MAX(hit!D51,stand!D51,double!D51,sur!D51)</f>
        <v>0.8873979451552183</v>
      </c>
      <c r="E51">
        <f>MAX(hit!E51,stand!E51,double!E51,sur!E51)</f>
        <v>0.89109451098272041</v>
      </c>
      <c r="F51">
        <f>MAX(hit!F51,stand!F51,double!F51,sur!F51)</f>
        <v>0.89426564087930194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0.90426048010949045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zoomScale="145" zoomScaleNormal="145" workbookViewId="0">
      <selection activeCell="E5" sqref="E5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-8.9230850384886221E-2</v>
      </c>
      <c r="C2">
        <f>2*(SUMPRODUCT(hsd!C2:C10,Deck!$B$6:$B$14)+hsd!C33*Deck!$B$5)/SUM(Deck!$B$5:$B$14)</f>
        <v>-2.5941895641124202E-2</v>
      </c>
      <c r="D2">
        <f>2*(SUMPRODUCT(hsd!D2:D10,Deck!$B$6:$B$14)+hsd!D33*Deck!$B$5)/SUM(Deck!$B$5:$B$14)</f>
        <v>4.6577347174897109E-2</v>
      </c>
      <c r="E2">
        <f>2*(SUMPRODUCT(hsd!E2:E10,Deck!$B$6:$B$14)+hsd!E33*Deck!$B$5)/SUM(Deck!$B$5:$B$14)</f>
        <v>0.12899794664027839</v>
      </c>
      <c r="F2">
        <f>2*(SUMPRODUCT(hsd!F2:F10,Deck!$B$6:$B$14)+hsd!F33*Deck!$B$5)/SUM(Deck!$B$5:$B$14)</f>
        <v>0.21948236842134208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-0.49005997976920501</v>
      </c>
    </row>
    <row r="3" spans="1:11" x14ac:dyDescent="0.3">
      <c r="A3">
        <f>A2+1</f>
        <v>3</v>
      </c>
      <c r="B3">
        <f>2*(SUMPRODUCT(hsd!B3:B11,Deck!$B$6:$B$14)+hsd!B34*Deck!$B$5)/SUM(Deck!$B$5:$B$14)</f>
        <v>-0.13474841710027413</v>
      </c>
      <c r="C3">
        <f>2*(SUMPRODUCT(hsd!C3:C11,Deck!$B$6:$B$14)+hsd!C34*Deck!$B$5)/SUM(Deck!$B$5:$B$14)</f>
        <v>-6.0809966464592517E-2</v>
      </c>
      <c r="D3">
        <f>2*(SUMPRODUCT(hsd!D3:D11,Deck!$B$6:$B$14)+hsd!D34*Deck!$B$5)/SUM(Deck!$B$5:$B$14)</f>
        <v>1.8738777356351689E-2</v>
      </c>
      <c r="E3">
        <f>2*(SUMPRODUCT(hsd!E3:E11,Deck!$B$6:$B$14)+hsd!E34*Deck!$B$5)/SUM(Deck!$B$5:$B$14)</f>
        <v>0.10440100951506477</v>
      </c>
      <c r="F3">
        <f>2*(SUMPRODUCT(hsd!F3:F11,Deck!$B$6:$B$14)+hsd!F34*Deck!$B$5)/SUM(Deck!$B$5:$B$14)</f>
        <v>0.19682761910733723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-0.53668111977561606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-0.16286944650809543</v>
      </c>
      <c r="C4">
        <f>2*(SUMPRODUCT(hsd!C4:C12,Deck!$B$6:$B$14)+hsd!C35*Deck!$B$5)/SUM(Deck!$B$5:$B$14)</f>
        <v>-8.7690432048379091E-2</v>
      </c>
      <c r="D4">
        <f>2*(SUMPRODUCT(hsd!D4:D12,Deck!$B$6:$B$14)+hsd!D35*Deck!$B$5)/SUM(Deck!$B$5:$B$14)</f>
        <v>-6.9403763955944485E-3</v>
      </c>
      <c r="E4">
        <f>2*(SUMPRODUCT(hsd!E4:E12,Deck!$B$6:$B$14)+hsd!E35*Deck!$B$5)/SUM(Deck!$B$5:$B$14)</f>
        <v>8.256094126143565E-2</v>
      </c>
      <c r="F4">
        <f>2*(SUMPRODUCT(hsd!F4:F12,Deck!$B$6:$B$14)+hsd!F35*Deck!$B$5)/SUM(Deck!$B$5:$B$14)</f>
        <v>0.17587062377561075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-0.58435170801896452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-0.1888679029100912</v>
      </c>
      <c r="C5">
        <f>2*(SUMPRODUCT(hsd!C5:C13,Deck!$B$6:$B$14)+hsd!C36*Deck!$B$5)/SUM(Deck!$B$5:$B$14)</f>
        <v>-0.11253893760850368</v>
      </c>
      <c r="D5">
        <f>2*(SUMPRODUCT(hsd!D5:D13,Deck!$B$6:$B$14)+hsd!D36*Deck!$B$5)/SUM(Deck!$B$5:$B$14)</f>
        <v>-2.7828362970328084E-2</v>
      </c>
      <c r="E5">
        <f>2*(SUMPRODUCT(hsd!E5:E13,Deck!$B$6:$B$14)+hsd!E36*Deck!$B$5)/SUM(Deck!$B$5:$B$14)</f>
        <v>6.2386537521725009E-2</v>
      </c>
      <c r="F5">
        <f>2*(SUMPRODUCT(hsd!F5:F13,Deck!$B$6:$B$14)+hsd!F36*Deck!$B$5)/SUM(Deck!$B$5:$B$14)</f>
        <v>0.15651164550856031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-0.63269644744619946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-0.21330462966828412</v>
      </c>
      <c r="C6">
        <f>2*(SUMPRODUCT(hsd!C6:C14,Deck!$B$6:$B$14)+hsd!C37*Deck!$B$5)/SUM(Deck!$B$5:$B$14)</f>
        <v>-0.13192001193398831</v>
      </c>
      <c r="D6">
        <f>2*(SUMPRODUCT(hsd!D6:D14,Deck!$B$6:$B$14)+hsd!D37*Deck!$B$5)/SUM(Deck!$B$5:$B$14)</f>
        <v>-4.4217349240773106E-2</v>
      </c>
      <c r="E6">
        <f>2*(SUMPRODUCT(hsd!E6:E14,Deck!$B$6:$B$14)+hsd!E37*Deck!$B$5)/SUM(Deck!$B$5:$B$14)</f>
        <v>4.6559149117852083E-2</v>
      </c>
      <c r="F6">
        <f>2*(SUMPRODUCT(hsd!F6:F14,Deck!$B$6:$B$14)+hsd!F37*Deck!$B$5)/SUM(Deck!$B$5:$B$14)</f>
        <v>0.14136189022419071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-0.68119462961535682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-0.15563327005887023</v>
      </c>
      <c r="C7">
        <f>2*(SUMPRODUCT(hsd!C7:C15,Deck!$B$6:$B$14)+hsd!C38*Deck!$B$5)/SUM(Deck!$B$5:$B$14)</f>
        <v>-7.4640488939926058E-2</v>
      </c>
      <c r="D7">
        <f>2*(SUMPRODUCT(hsd!D7:D15,Deck!$B$6:$B$14)+hsd!D38*Deck!$B$5)/SUM(Deck!$B$5:$B$14)</f>
        <v>1.1477150892541775E-2</v>
      </c>
      <c r="E7">
        <f>2*(SUMPRODUCT(hsd!E7:E15,Deck!$B$6:$B$14)+hsd!E38*Deck!$B$5)/SUM(Deck!$B$5:$B$14)</f>
        <v>0.10042958037955864</v>
      </c>
      <c r="F7">
        <f>2*(SUMPRODUCT(hsd!F7:F15,Deck!$B$6:$B$14)+hsd!F38*Deck!$B$5)/SUM(Deck!$B$5:$B$14)</f>
        <v>0.19373570219565547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-0.69827254025607988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1.3827768334544004E-2</v>
      </c>
      <c r="C8">
        <f>2*(SUMPRODUCT(hsd!C8:C16,Deck!$B$6:$B$14)+hsd!C39*Deck!$B$5)/SUM(Deck!$B$5:$B$14)</f>
        <v>8.1977161621882511E-2</v>
      </c>
      <c r="D8">
        <f>2*(SUMPRODUCT(hsd!D8:D16,Deck!$B$6:$B$14)+hsd!D39*Deck!$B$5)/SUM(Deck!$B$5:$B$14)</f>
        <v>0.15285606768316085</v>
      </c>
      <c r="E8">
        <f>2*(SUMPRODUCT(hsd!E8:E16,Deck!$B$6:$B$14)+hsd!E39*Deck!$B$5)/SUM(Deck!$B$5:$B$14)</f>
        <v>0.2265312337114502</v>
      </c>
      <c r="F8">
        <f>2*(SUMPRODUCT(hsd!F8:F16,Deck!$B$6:$B$14)+hsd!F39*Deck!$B$5)/SUM(Deck!$B$5:$B$14)</f>
        <v>0.30352383306087627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-0.52685020770793989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0.18024072786565656</v>
      </c>
      <c r="C9">
        <f>2*(SUMPRODUCT(hsd!C9:C17,Deck!$B$6:$B$14)+hsd!C40*Deck!$B$5)/SUM(Deck!$B$5:$B$14)</f>
        <v>0.23819142633903506</v>
      </c>
      <c r="D9">
        <f>2*(SUMPRODUCT(hsd!D9:D17,Deck!$B$6:$B$14)+hsd!D40*Deck!$B$5)/SUM(Deck!$B$5:$B$14)</f>
        <v>0.29868518530654942</v>
      </c>
      <c r="E9">
        <f>2*(SUMPRODUCT(hsd!E9:E17,Deck!$B$6:$B$14)+hsd!E40*Deck!$B$5)/SUM(Deck!$B$5:$B$14)</f>
        <v>0.36199136153803807</v>
      </c>
      <c r="F9">
        <f>2*(SUMPRODUCT(hsd!F9:F17,Deck!$B$6:$B$14)+hsd!F40*Deck!$B$5)/SUM(Deck!$B$5:$B$14)</f>
        <v>0.42573502804808017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-0.24840402928819383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0.36195224829103884</v>
      </c>
      <c r="C10">
        <f>2*(SUMPRODUCT(hsd!C10:C18,Deck!$B$6:$B$14)+hsd!C41*Deck!$B$5)/SUM(Deck!$B$5:$B$14)</f>
        <v>0.40943348815622305</v>
      </c>
      <c r="D10">
        <f>2*(SUMPRODUCT(hsd!D10:D18,Deck!$B$6:$B$14)+hsd!D41*Deck!$B$5)/SUM(Deck!$B$5:$B$14)</f>
        <v>0.45924220371818347</v>
      </c>
      <c r="E10">
        <f>2*(SUMPRODUCT(hsd!E10:E18,Deck!$B$6:$B$14)+hsd!E41*Deck!$B$5)/SUM(Deck!$B$5:$B$14)</f>
        <v>0.51169953415177827</v>
      </c>
      <c r="F10">
        <f>2*(SUMPRODUCT(hsd!F10:F18,Deck!$B$6:$B$14)+hsd!F41*Deck!$B$5)/SUM(Deck!$B$5:$B$14)</f>
        <v>0.56496169552840647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6.5747910997471543E-2</v>
      </c>
    </row>
    <row r="11" spans="1:11" x14ac:dyDescent="0.3">
      <c r="A11" t="s">
        <v>7</v>
      </c>
      <c r="B11">
        <f>2*SUMPRODUCT(stand!B32:B41,Deck!$B$5:$B$14)/SUM(Deck!$B$5:$B$14)</f>
        <v>0.47012148001782339</v>
      </c>
      <c r="C11">
        <f>2*SUMPRODUCT(stand!C32:C41,Deck!$B$5:$B$14)/SUM(Deck!$B$5:$B$14)</f>
        <v>0.51732783973958252</v>
      </c>
      <c r="D11">
        <f>2*SUMPRODUCT(stand!D32:D41,Deck!$B$5:$B$14)/SUM(Deck!$B$5:$B$14)</f>
        <v>0.56560652370552977</v>
      </c>
      <c r="E11">
        <f>2*SUMPRODUCT(stand!E32:E41,Deck!$B$5:$B$14)/SUM(Deck!$B$5:$B$14)</f>
        <v>0.61449004208451674</v>
      </c>
      <c r="F11">
        <f>2*SUMPRODUCT(stand!F32:F41,Deck!$B$5:$B$14)/SUM(Deck!$B$5:$B$14)</f>
        <v>0.66466340918892552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0.10337665426238975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-8.9230850384886221E-2</v>
      </c>
      <c r="C16">
        <f>MAX(C2,hsd!C2)</f>
        <v>-2.5941895641124202E-2</v>
      </c>
      <c r="D16">
        <f>MAX(D2,hsd!D2)</f>
        <v>4.6577347174897109E-2</v>
      </c>
      <c r="E16">
        <f>MAX(E2,hsd!E2)</f>
        <v>0.12899794664027839</v>
      </c>
      <c r="F16">
        <f>MAX(F2,hsd!F2)</f>
        <v>0.21948236842134208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-0.29222771573286166</v>
      </c>
    </row>
    <row r="17" spans="1:11" x14ac:dyDescent="0.3">
      <c r="A17">
        <f>A16+1</f>
        <v>3</v>
      </c>
      <c r="B17">
        <f>MAX(B3,hsd!B4)</f>
        <v>-0.13474841710027413</v>
      </c>
      <c r="C17">
        <f>MAX(C3,hsd!C4)</f>
        <v>-6.0809966464592517E-2</v>
      </c>
      <c r="D17">
        <f>MAX(D3,hsd!D4)</f>
        <v>1.8738777356351689E-2</v>
      </c>
      <c r="E17">
        <f>MAX(E3,hsd!E4)</f>
        <v>0.10440100951506477</v>
      </c>
      <c r="F17">
        <f>MAX(F3,hsd!F4)</f>
        <v>0.19682761910733723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-0.34064917653105781</v>
      </c>
    </row>
    <row r="18" spans="1:11" x14ac:dyDescent="0.3">
      <c r="A18">
        <f t="shared" ref="A18:A24" si="1">A17+1</f>
        <v>4</v>
      </c>
      <c r="B18">
        <f>MAX(B4,hsd!B6)</f>
        <v>-2.4506830289917444E-2</v>
      </c>
      <c r="C18">
        <f>MAX(C4,hsd!C6)</f>
        <v>5.5679308753931881E-3</v>
      </c>
      <c r="D18">
        <f>MAX(D4,hsd!D6)</f>
        <v>3.7010775094514545E-2</v>
      </c>
      <c r="E18">
        <f>MAX(E4,hsd!E6)</f>
        <v>8.256094126143565E-2</v>
      </c>
      <c r="F18">
        <f>MAX(F4,hsd!F6)</f>
        <v>0.17587062377561075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-0.26347696557734923</v>
      </c>
    </row>
    <row r="19" spans="1:11" x14ac:dyDescent="0.3">
      <c r="A19">
        <f t="shared" si="1"/>
        <v>5</v>
      </c>
      <c r="B19">
        <f>MAX(B5,hsd!B8)</f>
        <v>0.35690719748372668</v>
      </c>
      <c r="C19">
        <f>MAX(C5,hsd!C8)</f>
        <v>0.40749201163237114</v>
      </c>
      <c r="D19">
        <f>MAX(D5,hsd!D8)</f>
        <v>0.45924220371818347</v>
      </c>
      <c r="E19">
        <f>MAX(E5,hsd!E8)</f>
        <v>0.51169953415177827</v>
      </c>
      <c r="F19">
        <f>MAX(F5,hsd!F8)</f>
        <v>0.56496169552840647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3.2873955498735771E-2</v>
      </c>
    </row>
    <row r="20" spans="1:11" x14ac:dyDescent="0.3">
      <c r="A20">
        <f t="shared" si="1"/>
        <v>6</v>
      </c>
      <c r="B20">
        <f>MAX(B6,hsd!B10)</f>
        <v>-0.21330462966828412</v>
      </c>
      <c r="C20">
        <f>MAX(C6,hsd!C10)</f>
        <v>-0.13192001193398831</v>
      </c>
      <c r="D20">
        <f>MAX(D6,hsd!D10)</f>
        <v>-4.4217349240773106E-2</v>
      </c>
      <c r="E20">
        <f>MAX(E6,hsd!E10)</f>
        <v>4.6559149117852083E-2</v>
      </c>
      <c r="F20">
        <f>MAX(F6,hsd!F10)</f>
        <v>0.14136189022419071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-0.38411782615489393</v>
      </c>
    </row>
    <row r="21" spans="1:11" x14ac:dyDescent="0.3">
      <c r="A21">
        <f t="shared" si="1"/>
        <v>7</v>
      </c>
      <c r="B21">
        <f>MAX(B7,hsd!B12)</f>
        <v>-0.15563327005887023</v>
      </c>
      <c r="C21">
        <f>MAX(C7,hsd!C12)</f>
        <v>-7.4640488939926058E-2</v>
      </c>
      <c r="D21">
        <f>MAX(D7,hsd!D12)</f>
        <v>1.1477150892541775E-2</v>
      </c>
      <c r="E21">
        <f>MAX(E7,hsd!E12)</f>
        <v>0.10042958037955864</v>
      </c>
      <c r="F21">
        <f>MAX(F7,hsd!F12)</f>
        <v>0.19373570219565547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-0.46895873785804637</v>
      </c>
    </row>
    <row r="22" spans="1:11" x14ac:dyDescent="0.3">
      <c r="A22">
        <f t="shared" si="1"/>
        <v>8</v>
      </c>
      <c r="B22">
        <f>MAX(B8,hsd!B14)</f>
        <v>1.3827768334544004E-2</v>
      </c>
      <c r="C22">
        <f>MAX(C8,hsd!C14)</f>
        <v>8.1977161621882511E-2</v>
      </c>
      <c r="D22">
        <f>MAX(D8,hsd!D14)</f>
        <v>0.15285606768316085</v>
      </c>
      <c r="E22">
        <f>MAX(E8,hsd!E14)</f>
        <v>0.2265312337114502</v>
      </c>
      <c r="F22">
        <f>MAX(F8,hsd!F14)</f>
        <v>0.30352383306087627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-0.52685020770793989</v>
      </c>
    </row>
    <row r="23" spans="1:11" x14ac:dyDescent="0.3">
      <c r="A23">
        <f t="shared" si="1"/>
        <v>9</v>
      </c>
      <c r="B23">
        <f>MAX(B9,hsd!B16)</f>
        <v>0.18024072786565656</v>
      </c>
      <c r="C23">
        <f>MAX(C9,hsd!C16)</f>
        <v>0.23819142633903506</v>
      </c>
      <c r="D23">
        <f>MAX(D9,hsd!D16)</f>
        <v>0.29868518530654942</v>
      </c>
      <c r="E23">
        <f>MAX(E9,hsd!E16)</f>
        <v>0.36199136153803807</v>
      </c>
      <c r="F23">
        <f>MAX(F9,hsd!F16)</f>
        <v>0.42573502804808017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-0.22573219478912282</v>
      </c>
    </row>
    <row r="24" spans="1:11" x14ac:dyDescent="0.3">
      <c r="A24">
        <f t="shared" si="1"/>
        <v>10</v>
      </c>
      <c r="B24">
        <f>MAX(B10,hsd!B18)</f>
        <v>0.63507006739682603</v>
      </c>
      <c r="C24">
        <f>MAX(C10,hsd!C18)</f>
        <v>0.64584804747844671</v>
      </c>
      <c r="D24">
        <f>MAX(D10,hsd!D18)</f>
        <v>0.65694191851596806</v>
      </c>
      <c r="E24">
        <f>MAX(E10,hsd!E18)</f>
        <v>0.66838174379512039</v>
      </c>
      <c r="F24">
        <f>MAX(F10,hsd!F18)</f>
        <v>0.67824526128151075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0.60167032921736019</v>
      </c>
    </row>
    <row r="25" spans="1:11" x14ac:dyDescent="0.3">
      <c r="A25" t="s">
        <v>7</v>
      </c>
      <c r="B25">
        <f>MAX(B11,hsd!B32)</f>
        <v>0.47012148001782339</v>
      </c>
      <c r="C25">
        <f>MAX(C11,hsd!C32)</f>
        <v>0.51732783973958252</v>
      </c>
      <c r="D25">
        <f>MAX(D11,hsd!D32)</f>
        <v>0.56560652370552977</v>
      </c>
      <c r="E25">
        <f>MAX(E11,hsd!E32)</f>
        <v>0.61449004208451674</v>
      </c>
      <c r="F25">
        <f>MAX(F11,hsd!F32)</f>
        <v>0.66466340918892552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0.10337665426238975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zoomScale="115" zoomScaleNormal="115" workbookViewId="0"/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$B77*(Deck!C$2/SUM(Deck!$B$2:$K$2))</f>
        <v>9.1033227127901696E-4</v>
      </c>
      <c r="C2">
        <f>$B77*(Deck!D$2/SUM(Deck!$B$2:$K$2))</f>
        <v>9.1033227127901696E-4</v>
      </c>
      <c r="D2">
        <f>$B77*(Deck!E$2/SUM(Deck!$B$2:$K$2))</f>
        <v>9.1033227127901696E-4</v>
      </c>
      <c r="E2">
        <f>$B77*(Deck!F$2/SUM(Deck!$B$2:$K$2))</f>
        <v>9.1033227127901696E-4</v>
      </c>
      <c r="F2">
        <f>$B77*(Deck!G$2/SUM(Deck!$B$2:$K$2))</f>
        <v>9.1033227127901696E-4</v>
      </c>
      <c r="G2">
        <f>$B77*(Deck!H$2/SUM(Deck!$B$2:$K$2))</f>
        <v>9.1033227127901696E-4</v>
      </c>
      <c r="H2">
        <f>$B77*(Deck!I$2/SUM(Deck!$B$2:$K$2))</f>
        <v>9.1033227127901696E-4</v>
      </c>
      <c r="I2">
        <f>$B77*(Deck!J$2/SUM(Deck!$B$2:$K$2))</f>
        <v>9.1033227127901696E-4</v>
      </c>
      <c r="J2">
        <f>$B77*(Deck!K$2/SUM(Deck!$B$2:$K$2))*(SUM(Deck!$C$2:$K$2)/SUM(Deck!$B$2:$K$2))</f>
        <v>3.3612268477994475E-3</v>
      </c>
      <c r="K2">
        <f>$B77*(Deck!B$2/SUM(Deck!$B$2:$K$2))*(SUM(Deck!$B$2:$J$2)/SUM(Deck!$B$2:$K$2))</f>
        <v>6.3023003396239633E-4</v>
      </c>
    </row>
    <row r="3" spans="1:13" x14ac:dyDescent="0.3">
      <c r="A3">
        <f>A2+1</f>
        <v>6</v>
      </c>
      <c r="B3">
        <f ca="1">$B78*(Deck!C$2/SUM(Deck!$B$2:$K$2))</f>
        <v>9.1033227127901696E-4</v>
      </c>
      <c r="C3">
        <f ca="1">$B78*(Deck!D$2/SUM(Deck!$B$2:$K$2))</f>
        <v>9.1033227127901696E-4</v>
      </c>
      <c r="D3">
        <f ca="1">$B78*(Deck!E$2/SUM(Deck!$B$2:$K$2))</f>
        <v>9.1033227127901696E-4</v>
      </c>
      <c r="E3">
        <f ca="1">$B78*(Deck!F$2/SUM(Deck!$B$2:$K$2))</f>
        <v>9.1033227127901696E-4</v>
      </c>
      <c r="F3">
        <f ca="1">$B78*(Deck!G$2/SUM(Deck!$B$2:$K$2))</f>
        <v>9.1033227127901696E-4</v>
      </c>
      <c r="G3">
        <f ca="1">$B78*(Deck!H$2/SUM(Deck!$B$2:$K$2))</f>
        <v>9.1033227127901696E-4</v>
      </c>
      <c r="H3">
        <f ca="1">$B78*(Deck!I$2/SUM(Deck!$B$2:$K$2))</f>
        <v>9.1033227127901696E-4</v>
      </c>
      <c r="I3">
        <f ca="1">$B78*(Deck!J$2/SUM(Deck!$B$2:$K$2))</f>
        <v>9.1033227127901696E-4</v>
      </c>
      <c r="J3">
        <f ca="1">$B78*(Deck!K$2/SUM(Deck!$B$2:$K$2))*(SUM(Deck!$C$2:$K$2)/SUM(Deck!$B$2:$K$2))</f>
        <v>3.3612268477994475E-3</v>
      </c>
      <c r="K3">
        <f ca="1">$B78*(Deck!B$2/SUM(Deck!$B$2:$K$2))*(SUM(Deck!$B$2:$J$2)/SUM(Deck!$B$2:$K$2))</f>
        <v>6.3023003396239633E-4</v>
      </c>
    </row>
    <row r="4" spans="1:13" x14ac:dyDescent="0.3">
      <c r="A4">
        <f t="shared" ref="A4:A40" si="0">A3+1</f>
        <v>7</v>
      </c>
      <c r="B4">
        <f ca="1">$B79*(Deck!C$2/SUM(Deck!$B$2:$K$2))</f>
        <v>1.8206645425580339E-3</v>
      </c>
      <c r="C4">
        <f ca="1">$B79*(Deck!D$2/SUM(Deck!$B$2:$K$2))</f>
        <v>1.8206645425580339E-3</v>
      </c>
      <c r="D4">
        <f ca="1">$B79*(Deck!E$2/SUM(Deck!$B$2:$K$2))</f>
        <v>1.8206645425580339E-3</v>
      </c>
      <c r="E4">
        <f ca="1">$B79*(Deck!F$2/SUM(Deck!$B$2:$K$2))</f>
        <v>1.8206645425580339E-3</v>
      </c>
      <c r="F4">
        <f ca="1">$B79*(Deck!G$2/SUM(Deck!$B$2:$K$2))</f>
        <v>1.8206645425580339E-3</v>
      </c>
      <c r="G4">
        <f ca="1">$B79*(Deck!H$2/SUM(Deck!$B$2:$K$2))</f>
        <v>1.8206645425580339E-3</v>
      </c>
      <c r="H4">
        <f ca="1">$B79*(Deck!I$2/SUM(Deck!$B$2:$K$2))</f>
        <v>1.8206645425580339E-3</v>
      </c>
      <c r="I4">
        <f ca="1">$B79*(Deck!J$2/SUM(Deck!$B$2:$K$2))</f>
        <v>1.8206645425580339E-3</v>
      </c>
      <c r="J4">
        <f ca="1">$B79*(Deck!K$2/SUM(Deck!$B$2:$K$2))*(SUM(Deck!$C$2:$K$2)/SUM(Deck!$B$2:$K$2))</f>
        <v>6.7224536955988951E-3</v>
      </c>
      <c r="K4">
        <f ca="1">$B79*(Deck!B$2/SUM(Deck!$B$2:$K$2))*(SUM(Deck!$B$2:$J$2)/SUM(Deck!$B$2:$K$2))</f>
        <v>1.2604600679247927E-3</v>
      </c>
    </row>
    <row r="5" spans="1:13" x14ac:dyDescent="0.3">
      <c r="A5">
        <f t="shared" si="0"/>
        <v>8</v>
      </c>
      <c r="B5">
        <f ca="1">$B80*(Deck!C$2/SUM(Deck!$B$2:$K$2))</f>
        <v>1.8206645425580339E-3</v>
      </c>
      <c r="C5">
        <f ca="1">$B80*(Deck!D$2/SUM(Deck!$B$2:$K$2))</f>
        <v>1.8206645425580339E-3</v>
      </c>
      <c r="D5">
        <f ca="1">$B80*(Deck!E$2/SUM(Deck!$B$2:$K$2))</f>
        <v>1.8206645425580339E-3</v>
      </c>
      <c r="E5">
        <f ca="1">$B80*(Deck!F$2/SUM(Deck!$B$2:$K$2))</f>
        <v>1.8206645425580339E-3</v>
      </c>
      <c r="F5">
        <f ca="1">$B80*(Deck!G$2/SUM(Deck!$B$2:$K$2))</f>
        <v>1.8206645425580339E-3</v>
      </c>
      <c r="G5">
        <f ca="1">$B80*(Deck!H$2/SUM(Deck!$B$2:$K$2))</f>
        <v>1.8206645425580339E-3</v>
      </c>
      <c r="H5">
        <f ca="1">$B80*(Deck!I$2/SUM(Deck!$B$2:$K$2))</f>
        <v>1.8206645425580339E-3</v>
      </c>
      <c r="I5">
        <f ca="1">$B80*(Deck!J$2/SUM(Deck!$B$2:$K$2))</f>
        <v>1.8206645425580339E-3</v>
      </c>
      <c r="J5">
        <f ca="1">$B80*(Deck!K$2/SUM(Deck!$B$2:$K$2))*(SUM(Deck!$C$2:$K$2)/SUM(Deck!$B$2:$K$2))</f>
        <v>6.7224536955988951E-3</v>
      </c>
      <c r="K5">
        <f ca="1">$B80*(Deck!B$2/SUM(Deck!$B$2:$K$2))*(SUM(Deck!$B$2:$J$2)/SUM(Deck!$B$2:$K$2))</f>
        <v>1.2604600679247927E-3</v>
      </c>
    </row>
    <row r="6" spans="1:13" x14ac:dyDescent="0.3">
      <c r="A6">
        <f t="shared" si="0"/>
        <v>9</v>
      </c>
      <c r="B6">
        <f ca="1">$B81*(Deck!C$2/SUM(Deck!$B$2:$K$2))</f>
        <v>2.7309968138370514E-3</v>
      </c>
      <c r="C6">
        <f ca="1">$B81*(Deck!D$2/SUM(Deck!$B$2:$K$2))</f>
        <v>2.7309968138370514E-3</v>
      </c>
      <c r="D6">
        <f ca="1">$B81*(Deck!E$2/SUM(Deck!$B$2:$K$2))</f>
        <v>2.7309968138370514E-3</v>
      </c>
      <c r="E6">
        <f ca="1">$B81*(Deck!F$2/SUM(Deck!$B$2:$K$2))</f>
        <v>2.7309968138370514E-3</v>
      </c>
      <c r="F6">
        <f ca="1">$B81*(Deck!G$2/SUM(Deck!$B$2:$K$2))</f>
        <v>2.7309968138370514E-3</v>
      </c>
      <c r="G6">
        <f ca="1">$B81*(Deck!H$2/SUM(Deck!$B$2:$K$2))</f>
        <v>2.7309968138370514E-3</v>
      </c>
      <c r="H6">
        <f ca="1">$B81*(Deck!I$2/SUM(Deck!$B$2:$K$2))</f>
        <v>2.7309968138370514E-3</v>
      </c>
      <c r="I6">
        <f ca="1">$B81*(Deck!J$2/SUM(Deck!$B$2:$K$2))</f>
        <v>2.7309968138370514E-3</v>
      </c>
      <c r="J6">
        <f ca="1">$B81*(Deck!K$2/SUM(Deck!$B$2:$K$2))*(SUM(Deck!$C$2:$K$2)/SUM(Deck!$B$2:$K$2))</f>
        <v>1.0083680543398345E-2</v>
      </c>
      <c r="K6">
        <f ca="1">$B81*(Deck!B$2/SUM(Deck!$B$2:$K$2))*(SUM(Deck!$B$2:$J$2)/SUM(Deck!$B$2:$K$2))</f>
        <v>1.8906901018871894E-3</v>
      </c>
    </row>
    <row r="7" spans="1:13" x14ac:dyDescent="0.3">
      <c r="A7">
        <f t="shared" si="0"/>
        <v>10</v>
      </c>
      <c r="B7">
        <f ca="1">$B82*(Deck!C$2/SUM(Deck!$B$2:$K$2))</f>
        <v>2.7309968138370514E-3</v>
      </c>
      <c r="C7">
        <f ca="1">$B82*(Deck!D$2/SUM(Deck!$B$2:$K$2))</f>
        <v>2.7309968138370514E-3</v>
      </c>
      <c r="D7">
        <f ca="1">$B82*(Deck!E$2/SUM(Deck!$B$2:$K$2))</f>
        <v>2.7309968138370514E-3</v>
      </c>
      <c r="E7">
        <f ca="1">$B82*(Deck!F$2/SUM(Deck!$B$2:$K$2))</f>
        <v>2.7309968138370514E-3</v>
      </c>
      <c r="F7">
        <f ca="1">$B82*(Deck!G$2/SUM(Deck!$B$2:$K$2))</f>
        <v>2.7309968138370514E-3</v>
      </c>
      <c r="G7">
        <f ca="1">$B82*(Deck!H$2/SUM(Deck!$B$2:$K$2))</f>
        <v>2.7309968138370514E-3</v>
      </c>
      <c r="H7">
        <f ca="1">$B82*(Deck!I$2/SUM(Deck!$B$2:$K$2))</f>
        <v>2.7309968138370514E-3</v>
      </c>
      <c r="I7">
        <f ca="1">$B82*(Deck!J$2/SUM(Deck!$B$2:$K$2))</f>
        <v>2.7309968138370514E-3</v>
      </c>
      <c r="J7">
        <f ca="1">$B82*(Deck!K$2/SUM(Deck!$B$2:$K$2))*(SUM(Deck!$C$2:$K$2)/SUM(Deck!$B$2:$K$2))</f>
        <v>1.0083680543398345E-2</v>
      </c>
      <c r="K7">
        <f ca="1">$B82*(Deck!B$2/SUM(Deck!$B$2:$K$2))*(SUM(Deck!$B$2:$J$2)/SUM(Deck!$B$2:$K$2))</f>
        <v>1.8906901018871894E-3</v>
      </c>
    </row>
    <row r="8" spans="1:13" x14ac:dyDescent="0.3">
      <c r="A8">
        <f t="shared" si="0"/>
        <v>11</v>
      </c>
      <c r="B8">
        <f ca="1">$B83*(Deck!C$2/SUM(Deck!$B$2:$K$2))</f>
        <v>3.6413290851160687E-3</v>
      </c>
      <c r="C8">
        <f ca="1">$B83*(Deck!D$2/SUM(Deck!$B$2:$K$2))</f>
        <v>3.6413290851160687E-3</v>
      </c>
      <c r="D8">
        <f ca="1">$B83*(Deck!E$2/SUM(Deck!$B$2:$K$2))</f>
        <v>3.6413290851160687E-3</v>
      </c>
      <c r="E8">
        <f ca="1">$B83*(Deck!F$2/SUM(Deck!$B$2:$K$2))</f>
        <v>3.6413290851160687E-3</v>
      </c>
      <c r="F8">
        <f ca="1">$B83*(Deck!G$2/SUM(Deck!$B$2:$K$2))</f>
        <v>3.6413290851160687E-3</v>
      </c>
      <c r="G8">
        <f ca="1">$B83*(Deck!H$2/SUM(Deck!$B$2:$K$2))</f>
        <v>3.6413290851160687E-3</v>
      </c>
      <c r="H8">
        <f ca="1">$B83*(Deck!I$2/SUM(Deck!$B$2:$K$2))</f>
        <v>3.6413290851160687E-3</v>
      </c>
      <c r="I8">
        <f ca="1">$B83*(Deck!J$2/SUM(Deck!$B$2:$K$2))</f>
        <v>3.6413290851160687E-3</v>
      </c>
      <c r="J8">
        <f ca="1">$B83*(Deck!K$2/SUM(Deck!$B$2:$K$2))*(SUM(Deck!$C$2:$K$2)/SUM(Deck!$B$2:$K$2))</f>
        <v>1.3444907391197794E-2</v>
      </c>
      <c r="K8">
        <f ca="1">$B83*(Deck!B$2/SUM(Deck!$B$2:$K$2))*(SUM(Deck!$B$2:$J$2)/SUM(Deck!$B$2:$K$2))</f>
        <v>2.5209201358495858E-3</v>
      </c>
    </row>
    <row r="9" spans="1:13" x14ac:dyDescent="0.3">
      <c r="A9">
        <f t="shared" si="0"/>
        <v>12</v>
      </c>
      <c r="B9">
        <f ca="1">$B84*(Deck!C$2/SUM(Deck!$B$2:$K$2))</f>
        <v>6.3723258989531201E-3</v>
      </c>
      <c r="C9">
        <f ca="1">$B84*(Deck!D$2/SUM(Deck!$B$2:$K$2))</f>
        <v>6.3723258989531201E-3</v>
      </c>
      <c r="D9">
        <f ca="1">$B84*(Deck!E$2/SUM(Deck!$B$2:$K$2))</f>
        <v>6.3723258989531201E-3</v>
      </c>
      <c r="E9">
        <f ca="1">$B84*(Deck!F$2/SUM(Deck!$B$2:$K$2))</f>
        <v>6.3723258989531201E-3</v>
      </c>
      <c r="F9">
        <f ca="1">$B84*(Deck!G$2/SUM(Deck!$B$2:$K$2))</f>
        <v>6.3723258989531201E-3</v>
      </c>
      <c r="G9">
        <f ca="1">$B84*(Deck!H$2/SUM(Deck!$B$2:$K$2))</f>
        <v>6.3723258989531201E-3</v>
      </c>
      <c r="H9">
        <f ca="1">$B84*(Deck!I$2/SUM(Deck!$B$2:$K$2))</f>
        <v>6.3723258989531201E-3</v>
      </c>
      <c r="I9">
        <f ca="1">$B84*(Deck!J$2/SUM(Deck!$B$2:$K$2))</f>
        <v>6.3723258989531201E-3</v>
      </c>
      <c r="J9">
        <f ca="1">$B84*(Deck!K$2/SUM(Deck!$B$2:$K$2))*(SUM(Deck!$C$2:$K$2)/SUM(Deck!$B$2:$K$2))</f>
        <v>2.3528587934596137E-2</v>
      </c>
      <c r="K9">
        <f ca="1">$B84*(Deck!B$2/SUM(Deck!$B$2:$K$2))*(SUM(Deck!$B$2:$J$2)/SUM(Deck!$B$2:$K$2))</f>
        <v>4.4116102377367754E-3</v>
      </c>
    </row>
    <row r="10" spans="1:13" x14ac:dyDescent="0.3">
      <c r="A10">
        <f t="shared" si="0"/>
        <v>13</v>
      </c>
      <c r="B10">
        <f ca="1">$B85*(Deck!C$2/SUM(Deck!$B$2:$K$2))</f>
        <v>6.3723258989531201E-3</v>
      </c>
      <c r="C10">
        <f ca="1">$B85*(Deck!D$2/SUM(Deck!$B$2:$K$2))</f>
        <v>6.3723258989531201E-3</v>
      </c>
      <c r="D10">
        <f ca="1">$B85*(Deck!E$2/SUM(Deck!$B$2:$K$2))</f>
        <v>6.3723258989531201E-3</v>
      </c>
      <c r="E10">
        <f ca="1">$B85*(Deck!F$2/SUM(Deck!$B$2:$K$2))</f>
        <v>6.3723258989531201E-3</v>
      </c>
      <c r="F10">
        <f ca="1">$B85*(Deck!G$2/SUM(Deck!$B$2:$K$2))</f>
        <v>6.3723258989531201E-3</v>
      </c>
      <c r="G10">
        <f ca="1">$B85*(Deck!H$2/SUM(Deck!$B$2:$K$2))</f>
        <v>6.3723258989531201E-3</v>
      </c>
      <c r="H10">
        <f ca="1">$B85*(Deck!I$2/SUM(Deck!$B$2:$K$2))</f>
        <v>6.3723258989531201E-3</v>
      </c>
      <c r="I10">
        <f ca="1">$B85*(Deck!J$2/SUM(Deck!$B$2:$K$2))</f>
        <v>6.3723258989531201E-3</v>
      </c>
      <c r="J10">
        <f ca="1">$B85*(Deck!K$2/SUM(Deck!$B$2:$K$2))*(SUM(Deck!$C$2:$K$2)/SUM(Deck!$B$2:$K$2))</f>
        <v>2.3528587934596137E-2</v>
      </c>
      <c r="K10">
        <f ca="1">$B85*(Deck!B$2/SUM(Deck!$B$2:$K$2))*(SUM(Deck!$B$2:$J$2)/SUM(Deck!$B$2:$K$2))</f>
        <v>4.4116102377367754E-3</v>
      </c>
    </row>
    <row r="11" spans="1:13" x14ac:dyDescent="0.3">
      <c r="A11">
        <f t="shared" si="0"/>
        <v>14</v>
      </c>
      <c r="B11">
        <f ca="1">$B86*(Deck!C$2/SUM(Deck!$B$2:$K$2))</f>
        <v>5.4619936276741029E-3</v>
      </c>
      <c r="C11">
        <f ca="1">$B86*(Deck!D$2/SUM(Deck!$B$2:$K$2))</f>
        <v>5.4619936276741029E-3</v>
      </c>
      <c r="D11">
        <f ca="1">$B86*(Deck!E$2/SUM(Deck!$B$2:$K$2))</f>
        <v>5.4619936276741029E-3</v>
      </c>
      <c r="E11">
        <f ca="1">$B86*(Deck!F$2/SUM(Deck!$B$2:$K$2))</f>
        <v>5.4619936276741029E-3</v>
      </c>
      <c r="F11">
        <f ca="1">$B86*(Deck!G$2/SUM(Deck!$B$2:$K$2))</f>
        <v>5.4619936276741029E-3</v>
      </c>
      <c r="G11">
        <f ca="1">$B86*(Deck!H$2/SUM(Deck!$B$2:$K$2))</f>
        <v>5.4619936276741029E-3</v>
      </c>
      <c r="H11">
        <f ca="1">$B86*(Deck!I$2/SUM(Deck!$B$2:$K$2))</f>
        <v>5.4619936276741029E-3</v>
      </c>
      <c r="I11">
        <f ca="1">$B86*(Deck!J$2/SUM(Deck!$B$2:$K$2))</f>
        <v>5.4619936276741029E-3</v>
      </c>
      <c r="J11">
        <f ca="1">$B86*(Deck!K$2/SUM(Deck!$B$2:$K$2))*(SUM(Deck!$C$2:$K$2)/SUM(Deck!$B$2:$K$2))</f>
        <v>2.016736108679669E-2</v>
      </c>
      <c r="K11">
        <f ca="1">$B86*(Deck!B$2/SUM(Deck!$B$2:$K$2))*(SUM(Deck!$B$2:$J$2)/SUM(Deck!$B$2:$K$2))</f>
        <v>3.7813802037743789E-3</v>
      </c>
    </row>
    <row r="12" spans="1:13" x14ac:dyDescent="0.3">
      <c r="A12">
        <f t="shared" si="0"/>
        <v>15</v>
      </c>
      <c r="B12">
        <f ca="1">$B87*(Deck!C$2/SUM(Deck!$B$2:$K$2))</f>
        <v>5.4619936276741029E-3</v>
      </c>
      <c r="C12">
        <f ca="1">$B87*(Deck!D$2/SUM(Deck!$B$2:$K$2))</f>
        <v>5.4619936276741029E-3</v>
      </c>
      <c r="D12">
        <f ca="1">$B87*(Deck!E$2/SUM(Deck!$B$2:$K$2))</f>
        <v>5.4619936276741029E-3</v>
      </c>
      <c r="E12">
        <f ca="1">$B87*(Deck!F$2/SUM(Deck!$B$2:$K$2))</f>
        <v>5.4619936276741029E-3</v>
      </c>
      <c r="F12">
        <f ca="1">$B87*(Deck!G$2/SUM(Deck!$B$2:$K$2))</f>
        <v>5.4619936276741029E-3</v>
      </c>
      <c r="G12">
        <f ca="1">$B87*(Deck!H$2/SUM(Deck!$B$2:$K$2))</f>
        <v>5.4619936276741029E-3</v>
      </c>
      <c r="H12">
        <f ca="1">$B87*(Deck!I$2/SUM(Deck!$B$2:$K$2))</f>
        <v>5.4619936276741029E-3</v>
      </c>
      <c r="I12">
        <f ca="1">$B87*(Deck!J$2/SUM(Deck!$B$2:$K$2))</f>
        <v>5.4619936276741029E-3</v>
      </c>
      <c r="J12">
        <f ca="1">$B87*(Deck!K$2/SUM(Deck!$B$2:$K$2))*(SUM(Deck!$C$2:$K$2)/SUM(Deck!$B$2:$K$2))</f>
        <v>2.016736108679669E-2</v>
      </c>
      <c r="K12">
        <f ca="1">$B87*(Deck!B$2/SUM(Deck!$B$2:$K$2))*(SUM(Deck!$B$2:$J$2)/SUM(Deck!$B$2:$K$2))</f>
        <v>3.7813802037743789E-3</v>
      </c>
    </row>
    <row r="13" spans="1:13" x14ac:dyDescent="0.3">
      <c r="A13">
        <f t="shared" si="0"/>
        <v>16</v>
      </c>
      <c r="B13">
        <f ca="1">$B88*(Deck!C$2/SUM(Deck!$B$2:$K$2))</f>
        <v>4.5516613563950856E-3</v>
      </c>
      <c r="C13">
        <f ca="1">$B88*(Deck!D$2/SUM(Deck!$B$2:$K$2))</f>
        <v>4.5516613563950856E-3</v>
      </c>
      <c r="D13">
        <f ca="1">$B88*(Deck!E$2/SUM(Deck!$B$2:$K$2))</f>
        <v>4.5516613563950856E-3</v>
      </c>
      <c r="E13">
        <f ca="1">$B88*(Deck!F$2/SUM(Deck!$B$2:$K$2))</f>
        <v>4.5516613563950856E-3</v>
      </c>
      <c r="F13">
        <f ca="1">$B88*(Deck!G$2/SUM(Deck!$B$2:$K$2))</f>
        <v>4.5516613563950856E-3</v>
      </c>
      <c r="G13">
        <f ca="1">$B88*(Deck!H$2/SUM(Deck!$B$2:$K$2))</f>
        <v>4.5516613563950856E-3</v>
      </c>
      <c r="H13">
        <f ca="1">$B88*(Deck!I$2/SUM(Deck!$B$2:$K$2))</f>
        <v>4.5516613563950856E-3</v>
      </c>
      <c r="I13">
        <f ca="1">$B88*(Deck!J$2/SUM(Deck!$B$2:$K$2))</f>
        <v>4.5516613563950856E-3</v>
      </c>
      <c r="J13">
        <f ca="1">$B88*(Deck!K$2/SUM(Deck!$B$2:$K$2))*(SUM(Deck!$C$2:$K$2)/SUM(Deck!$B$2:$K$2))</f>
        <v>1.6806134238997239E-2</v>
      </c>
      <c r="K13">
        <f ca="1">$B88*(Deck!B$2/SUM(Deck!$B$2:$K$2))*(SUM(Deck!$B$2:$J$2)/SUM(Deck!$B$2:$K$2))</f>
        <v>3.1511501698119823E-3</v>
      </c>
    </row>
    <row r="14" spans="1:13" x14ac:dyDescent="0.3">
      <c r="A14">
        <f t="shared" si="0"/>
        <v>17</v>
      </c>
      <c r="B14">
        <f ca="1">$B89*(Deck!C$2/SUM(Deck!$B$2:$K$2))</f>
        <v>4.5516613563950856E-3</v>
      </c>
      <c r="C14">
        <f ca="1">$B89*(Deck!D$2/SUM(Deck!$B$2:$K$2))</f>
        <v>4.5516613563950856E-3</v>
      </c>
      <c r="D14">
        <f ca="1">$B89*(Deck!E$2/SUM(Deck!$B$2:$K$2))</f>
        <v>4.5516613563950856E-3</v>
      </c>
      <c r="E14">
        <f ca="1">$B89*(Deck!F$2/SUM(Deck!$B$2:$K$2))</f>
        <v>4.5516613563950856E-3</v>
      </c>
      <c r="F14">
        <f ca="1">$B89*(Deck!G$2/SUM(Deck!$B$2:$K$2))</f>
        <v>4.5516613563950856E-3</v>
      </c>
      <c r="G14">
        <f ca="1">$B89*(Deck!H$2/SUM(Deck!$B$2:$K$2))</f>
        <v>4.5516613563950856E-3</v>
      </c>
      <c r="H14">
        <f ca="1">$B89*(Deck!I$2/SUM(Deck!$B$2:$K$2))</f>
        <v>4.5516613563950856E-3</v>
      </c>
      <c r="I14">
        <f ca="1">$B89*(Deck!J$2/SUM(Deck!$B$2:$K$2))</f>
        <v>4.5516613563950856E-3</v>
      </c>
      <c r="J14">
        <f ca="1">$B89*(Deck!K$2/SUM(Deck!$B$2:$K$2))*(SUM(Deck!$C$2:$K$2)/SUM(Deck!$B$2:$K$2))</f>
        <v>1.6806134238997239E-2</v>
      </c>
      <c r="K14">
        <f ca="1">$B89*(Deck!B$2/SUM(Deck!$B$2:$K$2))*(SUM(Deck!$B$2:$J$2)/SUM(Deck!$B$2:$K$2))</f>
        <v>3.1511501698119823E-3</v>
      </c>
    </row>
    <row r="15" spans="1:13" x14ac:dyDescent="0.3">
      <c r="A15">
        <f t="shared" si="0"/>
        <v>18</v>
      </c>
      <c r="B15">
        <f ca="1">$B90*(Deck!C$2/SUM(Deck!$B$2:$K$2))</f>
        <v>3.6413290851160678E-3</v>
      </c>
      <c r="C15">
        <f ca="1">$B90*(Deck!D$2/SUM(Deck!$B$2:$K$2))</f>
        <v>3.6413290851160678E-3</v>
      </c>
      <c r="D15">
        <f ca="1">$B90*(Deck!E$2/SUM(Deck!$B$2:$K$2))</f>
        <v>3.6413290851160678E-3</v>
      </c>
      <c r="E15">
        <f ca="1">$B90*(Deck!F$2/SUM(Deck!$B$2:$K$2))</f>
        <v>3.6413290851160678E-3</v>
      </c>
      <c r="F15">
        <f ca="1">$B90*(Deck!G$2/SUM(Deck!$B$2:$K$2))</f>
        <v>3.6413290851160678E-3</v>
      </c>
      <c r="G15">
        <f ca="1">$B90*(Deck!H$2/SUM(Deck!$B$2:$K$2))</f>
        <v>3.6413290851160678E-3</v>
      </c>
      <c r="H15">
        <f ca="1">$B90*(Deck!I$2/SUM(Deck!$B$2:$K$2))</f>
        <v>3.6413290851160678E-3</v>
      </c>
      <c r="I15">
        <f ca="1">$B90*(Deck!J$2/SUM(Deck!$B$2:$K$2))</f>
        <v>3.6413290851160678E-3</v>
      </c>
      <c r="J15">
        <f ca="1">$B90*(Deck!K$2/SUM(Deck!$B$2:$K$2))*(SUM(Deck!$C$2:$K$2)/SUM(Deck!$B$2:$K$2))</f>
        <v>1.344490739119779E-2</v>
      </c>
      <c r="K15">
        <f ca="1">$B90*(Deck!B$2/SUM(Deck!$B$2:$K$2))*(SUM(Deck!$B$2:$J$2)/SUM(Deck!$B$2:$K$2))</f>
        <v>2.5209201358495853E-3</v>
      </c>
    </row>
    <row r="16" spans="1:13" x14ac:dyDescent="0.3">
      <c r="A16">
        <f t="shared" si="0"/>
        <v>19</v>
      </c>
      <c r="B16">
        <f ca="1">$B91*(Deck!C$2/SUM(Deck!$B$2:$K$2))</f>
        <v>3.6413290851160678E-3</v>
      </c>
      <c r="C16">
        <f ca="1">$B91*(Deck!D$2/SUM(Deck!$B$2:$K$2))</f>
        <v>3.6413290851160678E-3</v>
      </c>
      <c r="D16">
        <f ca="1">$B91*(Deck!E$2/SUM(Deck!$B$2:$K$2))</f>
        <v>3.6413290851160678E-3</v>
      </c>
      <c r="E16">
        <f ca="1">$B91*(Deck!F$2/SUM(Deck!$B$2:$K$2))</f>
        <v>3.6413290851160678E-3</v>
      </c>
      <c r="F16">
        <f ca="1">$B91*(Deck!G$2/SUM(Deck!$B$2:$K$2))</f>
        <v>3.6413290851160678E-3</v>
      </c>
      <c r="G16">
        <f ca="1">$B91*(Deck!H$2/SUM(Deck!$B$2:$K$2))</f>
        <v>3.6413290851160678E-3</v>
      </c>
      <c r="H16">
        <f ca="1">$B91*(Deck!I$2/SUM(Deck!$B$2:$K$2))</f>
        <v>3.6413290851160678E-3</v>
      </c>
      <c r="I16">
        <f ca="1">$B91*(Deck!J$2/SUM(Deck!$B$2:$K$2))</f>
        <v>3.6413290851160678E-3</v>
      </c>
      <c r="J16">
        <f ca="1">$B91*(Deck!K$2/SUM(Deck!$B$2:$K$2))*(SUM(Deck!$C$2:$K$2)/SUM(Deck!$B$2:$K$2))</f>
        <v>1.344490739119779E-2</v>
      </c>
      <c r="K16">
        <f ca="1">$B91*(Deck!B$2/SUM(Deck!$B$2:$K$2))*(SUM(Deck!$B$2:$J$2)/SUM(Deck!$B$2:$K$2))</f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2*(Deck!$B$2/SUM(Deck!$B$2:$K$2))*(Deck!$B6/SUM(Deck!$B$5:$B$14))*(Deck!C$2/SUM(Deck!$B$2:$K$2))</f>
        <v>9.1033227127901696E-4</v>
      </c>
      <c r="C21">
        <f>2*(Deck!$B$2/SUM(Deck!$B$2:$K$2))*(Deck!$B6/SUM(Deck!$B$5:$B$14))*(Deck!D$2/SUM(Deck!$B$2:$K$2))</f>
        <v>9.1033227127901696E-4</v>
      </c>
      <c r="D21">
        <f>2*(Deck!$B$2/SUM(Deck!$B$2:$K$2))*(Deck!$B6/SUM(Deck!$B$5:$B$14))*(Deck!E$2/SUM(Deck!$B$2:$K$2))</f>
        <v>9.1033227127901696E-4</v>
      </c>
      <c r="E21">
        <f>2*(Deck!$B$2/SUM(Deck!$B$2:$K$2))*(Deck!$B6/SUM(Deck!$B$5:$B$14))*(Deck!F$2/SUM(Deck!$B$2:$K$2))</f>
        <v>9.1033227127901696E-4</v>
      </c>
      <c r="F21">
        <f>2*(Deck!$B$2/SUM(Deck!$B$2:$K$2))*(Deck!$B6/SUM(Deck!$B$5:$B$14))*(Deck!G$2/SUM(Deck!$B$2:$K$2))</f>
        <v>9.1033227127901696E-4</v>
      </c>
      <c r="G21">
        <f>2*(Deck!$B$2/SUM(Deck!$B$2:$K$2))*(Deck!$B6/SUM(Deck!$B$5:$B$14))*(Deck!H$2/SUM(Deck!$B$2:$K$2))</f>
        <v>9.1033227127901696E-4</v>
      </c>
      <c r="H21">
        <f>2*(Deck!$B$2/SUM(Deck!$B$2:$K$2))*(Deck!$B6/SUM(Deck!$B$5:$B$14))*(Deck!I$2/SUM(Deck!$B$2:$K$2))</f>
        <v>9.1033227127901696E-4</v>
      </c>
      <c r="I21">
        <f>2*(Deck!$B$2/SUM(Deck!$B$2:$K$2))*(Deck!$B6/SUM(Deck!$B$5:$B$14))*(Deck!J$2/SUM(Deck!$B$2:$K$2))</f>
        <v>9.1033227127901696E-4</v>
      </c>
      <c r="J21">
        <f>2*(Deck!$B$2/SUM(Deck!$B$2:$K$2))*(Deck!$B6/SUM(Deck!$B$5:$B$14))*(Deck!K$2/SUM(Deck!$B$2:$K$2))*(SUM(Deck!$C$2:$K$2)/SUM(Deck!$B$2:$K$2))</f>
        <v>3.3612268477994475E-3</v>
      </c>
      <c r="K21">
        <f>2*(Deck!$B$2/SUM(Deck!$B$2:$K$2))*(Deck!$B6/SUM(Deck!$B$5:$B$14))*(Deck!B$2/SUM(Deck!$B$2:$K$2))*(SUM(Deck!$B$2:$J$2)/SUM(Deck!$B$2:$K$2))</f>
        <v>6.3023003396239633E-4</v>
      </c>
    </row>
    <row r="22" spans="1:11" x14ac:dyDescent="0.3">
      <c r="A22">
        <f t="shared" si="0"/>
        <v>14</v>
      </c>
      <c r="B22">
        <f>2*(Deck!$B$2/SUM(Deck!$B$2:$K$2))*(Deck!$B7/SUM(Deck!$B$5:$B$14))*(Deck!C$2/SUM(Deck!$B$2:$K$2))</f>
        <v>9.1033227127901696E-4</v>
      </c>
      <c r="C22">
        <f>2*(Deck!$B$2/SUM(Deck!$B$2:$K$2))*(Deck!$B7/SUM(Deck!$B$5:$B$14))*(Deck!D$2/SUM(Deck!$B$2:$K$2))</f>
        <v>9.1033227127901696E-4</v>
      </c>
      <c r="D22">
        <f>2*(Deck!$B$2/SUM(Deck!$B$2:$K$2))*(Deck!$B7/SUM(Deck!$B$5:$B$14))*(Deck!E$2/SUM(Deck!$B$2:$K$2))</f>
        <v>9.1033227127901696E-4</v>
      </c>
      <c r="E22">
        <f>2*(Deck!$B$2/SUM(Deck!$B$2:$K$2))*(Deck!$B7/SUM(Deck!$B$5:$B$14))*(Deck!F$2/SUM(Deck!$B$2:$K$2))</f>
        <v>9.1033227127901696E-4</v>
      </c>
      <c r="F22">
        <f>2*(Deck!$B$2/SUM(Deck!$B$2:$K$2))*(Deck!$B7/SUM(Deck!$B$5:$B$14))*(Deck!G$2/SUM(Deck!$B$2:$K$2))</f>
        <v>9.1033227127901696E-4</v>
      </c>
      <c r="G22">
        <f>2*(Deck!$B$2/SUM(Deck!$B$2:$K$2))*(Deck!$B7/SUM(Deck!$B$5:$B$14))*(Deck!H$2/SUM(Deck!$B$2:$K$2))</f>
        <v>9.1033227127901696E-4</v>
      </c>
      <c r="H22">
        <f>2*(Deck!$B$2/SUM(Deck!$B$2:$K$2))*(Deck!$B7/SUM(Deck!$B$5:$B$14))*(Deck!I$2/SUM(Deck!$B$2:$K$2))</f>
        <v>9.1033227127901696E-4</v>
      </c>
      <c r="I22">
        <f>2*(Deck!$B$2/SUM(Deck!$B$2:$K$2))*(Deck!$B7/SUM(Deck!$B$5:$B$14))*(Deck!J$2/SUM(Deck!$B$2:$K$2))</f>
        <v>9.1033227127901696E-4</v>
      </c>
      <c r="J22">
        <f>2*(Deck!$B$2/SUM(Deck!$B$2:$K$2))*(Deck!$B7/SUM(Deck!$B$5:$B$14))*(Deck!K$2/SUM(Deck!$B$2:$K$2))*(SUM(Deck!$C$2:$K$2)/SUM(Deck!$B$2:$K$2))</f>
        <v>3.3612268477994475E-3</v>
      </c>
      <c r="K22">
        <f>2*(Deck!$B$2/SUM(Deck!$B$2:$K$2))*(Deck!$B7/SUM(Deck!$B$5:$B$14))*(Deck!B$2/SUM(Deck!$B$2:$K$2))*(SUM(Deck!$B$2:$J$2)/SUM(Deck!$B$2:$K$2))</f>
        <v>6.3023003396239633E-4</v>
      </c>
    </row>
    <row r="23" spans="1:11" x14ac:dyDescent="0.3">
      <c r="A23">
        <f t="shared" si="0"/>
        <v>15</v>
      </c>
      <c r="B23">
        <f>2*(Deck!$B$2/SUM(Deck!$B$2:$K$2))*(Deck!$B8/SUM(Deck!$B$5:$B$14))*(Deck!C$2/SUM(Deck!$B$2:$K$2))</f>
        <v>9.1033227127901696E-4</v>
      </c>
      <c r="C23">
        <f>2*(Deck!$B$2/SUM(Deck!$B$2:$K$2))*(Deck!$B8/SUM(Deck!$B$5:$B$14))*(Deck!D$2/SUM(Deck!$B$2:$K$2))</f>
        <v>9.1033227127901696E-4</v>
      </c>
      <c r="D23">
        <f>2*(Deck!$B$2/SUM(Deck!$B$2:$K$2))*(Deck!$B8/SUM(Deck!$B$5:$B$14))*(Deck!E$2/SUM(Deck!$B$2:$K$2))</f>
        <v>9.1033227127901696E-4</v>
      </c>
      <c r="E23">
        <f>2*(Deck!$B$2/SUM(Deck!$B$2:$K$2))*(Deck!$B8/SUM(Deck!$B$5:$B$14))*(Deck!F$2/SUM(Deck!$B$2:$K$2))</f>
        <v>9.1033227127901696E-4</v>
      </c>
      <c r="F23">
        <f>2*(Deck!$B$2/SUM(Deck!$B$2:$K$2))*(Deck!$B8/SUM(Deck!$B$5:$B$14))*(Deck!G$2/SUM(Deck!$B$2:$K$2))</f>
        <v>9.1033227127901696E-4</v>
      </c>
      <c r="G23">
        <f>2*(Deck!$B$2/SUM(Deck!$B$2:$K$2))*(Deck!$B8/SUM(Deck!$B$5:$B$14))*(Deck!H$2/SUM(Deck!$B$2:$K$2))</f>
        <v>9.1033227127901696E-4</v>
      </c>
      <c r="H23">
        <f>2*(Deck!$B$2/SUM(Deck!$B$2:$K$2))*(Deck!$B8/SUM(Deck!$B$5:$B$14))*(Deck!I$2/SUM(Deck!$B$2:$K$2))</f>
        <v>9.1033227127901696E-4</v>
      </c>
      <c r="I23">
        <f>2*(Deck!$B$2/SUM(Deck!$B$2:$K$2))*(Deck!$B8/SUM(Deck!$B$5:$B$14))*(Deck!J$2/SUM(Deck!$B$2:$K$2))</f>
        <v>9.1033227127901696E-4</v>
      </c>
      <c r="J23">
        <f>2*(Deck!$B$2/SUM(Deck!$B$2:$K$2))*(Deck!$B8/SUM(Deck!$B$5:$B$14))*(Deck!K$2/SUM(Deck!$B$2:$K$2))*(SUM(Deck!$C$2:$K$2)/SUM(Deck!$B$2:$K$2))</f>
        <v>3.3612268477994475E-3</v>
      </c>
      <c r="K23">
        <f>2*(Deck!$B$2/SUM(Deck!$B$2:$K$2))*(Deck!$B8/SUM(Deck!$B$5:$B$14))*(Deck!B$2/SUM(Deck!$B$2:$K$2))*(SUM(Deck!$B$2:$J$2)/SUM(Deck!$B$2:$K$2))</f>
        <v>6.3023003396239633E-4</v>
      </c>
    </row>
    <row r="24" spans="1:11" x14ac:dyDescent="0.3">
      <c r="A24">
        <f t="shared" si="0"/>
        <v>16</v>
      </c>
      <c r="B24">
        <f>2*(Deck!$B$2/SUM(Deck!$B$2:$K$2))*(Deck!$B9/SUM(Deck!$B$5:$B$14))*(Deck!C$2/SUM(Deck!$B$2:$K$2))</f>
        <v>9.1033227127901696E-4</v>
      </c>
      <c r="C24">
        <f>2*(Deck!$B$2/SUM(Deck!$B$2:$K$2))*(Deck!$B9/SUM(Deck!$B$5:$B$14))*(Deck!D$2/SUM(Deck!$B$2:$K$2))</f>
        <v>9.1033227127901696E-4</v>
      </c>
      <c r="D24">
        <f>2*(Deck!$B$2/SUM(Deck!$B$2:$K$2))*(Deck!$B9/SUM(Deck!$B$5:$B$14))*(Deck!E$2/SUM(Deck!$B$2:$K$2))</f>
        <v>9.1033227127901696E-4</v>
      </c>
      <c r="E24">
        <f>2*(Deck!$B$2/SUM(Deck!$B$2:$K$2))*(Deck!$B9/SUM(Deck!$B$5:$B$14))*(Deck!F$2/SUM(Deck!$B$2:$K$2))</f>
        <v>9.1033227127901696E-4</v>
      </c>
      <c r="F24">
        <f>2*(Deck!$B$2/SUM(Deck!$B$2:$K$2))*(Deck!$B9/SUM(Deck!$B$5:$B$14))*(Deck!G$2/SUM(Deck!$B$2:$K$2))</f>
        <v>9.1033227127901696E-4</v>
      </c>
      <c r="G24">
        <f>2*(Deck!$B$2/SUM(Deck!$B$2:$K$2))*(Deck!$B9/SUM(Deck!$B$5:$B$14))*(Deck!H$2/SUM(Deck!$B$2:$K$2))</f>
        <v>9.1033227127901696E-4</v>
      </c>
      <c r="H24">
        <f>2*(Deck!$B$2/SUM(Deck!$B$2:$K$2))*(Deck!$B9/SUM(Deck!$B$5:$B$14))*(Deck!I$2/SUM(Deck!$B$2:$K$2))</f>
        <v>9.1033227127901696E-4</v>
      </c>
      <c r="I24">
        <f>2*(Deck!$B$2/SUM(Deck!$B$2:$K$2))*(Deck!$B9/SUM(Deck!$B$5:$B$14))*(Deck!J$2/SUM(Deck!$B$2:$K$2))</f>
        <v>9.1033227127901696E-4</v>
      </c>
      <c r="J24">
        <f>2*(Deck!$B$2/SUM(Deck!$B$2:$K$2))*(Deck!$B9/SUM(Deck!$B$5:$B$14))*(Deck!K$2/SUM(Deck!$B$2:$K$2))*(SUM(Deck!$C$2:$K$2)/SUM(Deck!$B$2:$K$2))</f>
        <v>3.3612268477994475E-3</v>
      </c>
      <c r="K24">
        <f>2*(Deck!$B$2/SUM(Deck!$B$2:$K$2))*(Deck!$B9/SUM(Deck!$B$5:$B$14))*(Deck!B$2/SUM(Deck!$B$2:$K$2))*(SUM(Deck!$B$2:$J$2)/SUM(Deck!$B$2:$K$2))</f>
        <v>6.3023003396239633E-4</v>
      </c>
    </row>
    <row r="25" spans="1:11" x14ac:dyDescent="0.3">
      <c r="A25">
        <f t="shared" si="0"/>
        <v>17</v>
      </c>
      <c r="B25">
        <f>2*(Deck!$B$2/SUM(Deck!$B$2:$K$2))*(Deck!$B10/SUM(Deck!$B$5:$B$14))*(Deck!C$2/SUM(Deck!$B$2:$K$2))</f>
        <v>9.1033227127901696E-4</v>
      </c>
      <c r="C25">
        <f>2*(Deck!$B$2/SUM(Deck!$B$2:$K$2))*(Deck!$B10/SUM(Deck!$B$5:$B$14))*(Deck!D$2/SUM(Deck!$B$2:$K$2))</f>
        <v>9.1033227127901696E-4</v>
      </c>
      <c r="D25">
        <f>2*(Deck!$B$2/SUM(Deck!$B$2:$K$2))*(Deck!$B10/SUM(Deck!$B$5:$B$14))*(Deck!E$2/SUM(Deck!$B$2:$K$2))</f>
        <v>9.1033227127901696E-4</v>
      </c>
      <c r="E25">
        <f>2*(Deck!$B$2/SUM(Deck!$B$2:$K$2))*(Deck!$B10/SUM(Deck!$B$5:$B$14))*(Deck!F$2/SUM(Deck!$B$2:$K$2))</f>
        <v>9.1033227127901696E-4</v>
      </c>
      <c r="F25">
        <f>2*(Deck!$B$2/SUM(Deck!$B$2:$K$2))*(Deck!$B10/SUM(Deck!$B$5:$B$14))*(Deck!G$2/SUM(Deck!$B$2:$K$2))</f>
        <v>9.1033227127901696E-4</v>
      </c>
      <c r="G25">
        <f>2*(Deck!$B$2/SUM(Deck!$B$2:$K$2))*(Deck!$B10/SUM(Deck!$B$5:$B$14))*(Deck!H$2/SUM(Deck!$B$2:$K$2))</f>
        <v>9.1033227127901696E-4</v>
      </c>
      <c r="H25">
        <f>2*(Deck!$B$2/SUM(Deck!$B$2:$K$2))*(Deck!$B10/SUM(Deck!$B$5:$B$14))*(Deck!I$2/SUM(Deck!$B$2:$K$2))</f>
        <v>9.1033227127901696E-4</v>
      </c>
      <c r="I25">
        <f>2*(Deck!$B$2/SUM(Deck!$B$2:$K$2))*(Deck!$B10/SUM(Deck!$B$5:$B$14))*(Deck!J$2/SUM(Deck!$B$2:$K$2))</f>
        <v>9.1033227127901696E-4</v>
      </c>
      <c r="J25">
        <f>2*(Deck!$B$2/SUM(Deck!$B$2:$K$2))*(Deck!$B10/SUM(Deck!$B$5:$B$14))*(Deck!K$2/SUM(Deck!$B$2:$K$2))*(SUM(Deck!$C$2:$K$2)/SUM(Deck!$B$2:$K$2))</f>
        <v>3.3612268477994475E-3</v>
      </c>
      <c r="K25">
        <f>2*(Deck!$B$2/SUM(Deck!$B$2:$K$2))*(Deck!$B10/SUM(Deck!$B$5:$B$14))*(Deck!B$2/SUM(Deck!$B$2:$K$2))*(SUM(Deck!$B$2:$J$2)/SUM(Deck!$B$2:$K$2))</f>
        <v>6.3023003396239633E-4</v>
      </c>
    </row>
    <row r="26" spans="1:11" x14ac:dyDescent="0.3">
      <c r="A26">
        <f t="shared" si="0"/>
        <v>18</v>
      </c>
      <c r="B26">
        <f>2*(Deck!$B$2/SUM(Deck!$B$2:$K$2))*(Deck!$B11/SUM(Deck!$B$5:$B$14))*(Deck!C$2/SUM(Deck!$B$2:$K$2))</f>
        <v>9.1033227127901696E-4</v>
      </c>
      <c r="C26">
        <f>2*(Deck!$B$2/SUM(Deck!$B$2:$K$2))*(Deck!$B11/SUM(Deck!$B$5:$B$14))*(Deck!D$2/SUM(Deck!$B$2:$K$2))</f>
        <v>9.1033227127901696E-4</v>
      </c>
      <c r="D26">
        <f>2*(Deck!$B$2/SUM(Deck!$B$2:$K$2))*(Deck!$B11/SUM(Deck!$B$5:$B$14))*(Deck!E$2/SUM(Deck!$B$2:$K$2))</f>
        <v>9.1033227127901696E-4</v>
      </c>
      <c r="E26">
        <f>2*(Deck!$B$2/SUM(Deck!$B$2:$K$2))*(Deck!$B11/SUM(Deck!$B$5:$B$14))*(Deck!F$2/SUM(Deck!$B$2:$K$2))</f>
        <v>9.1033227127901696E-4</v>
      </c>
      <c r="F26">
        <f>2*(Deck!$B$2/SUM(Deck!$B$2:$K$2))*(Deck!$B11/SUM(Deck!$B$5:$B$14))*(Deck!G$2/SUM(Deck!$B$2:$K$2))</f>
        <v>9.1033227127901696E-4</v>
      </c>
      <c r="G26">
        <f>2*(Deck!$B$2/SUM(Deck!$B$2:$K$2))*(Deck!$B11/SUM(Deck!$B$5:$B$14))*(Deck!H$2/SUM(Deck!$B$2:$K$2))</f>
        <v>9.1033227127901696E-4</v>
      </c>
      <c r="H26">
        <f>2*(Deck!$B$2/SUM(Deck!$B$2:$K$2))*(Deck!$B11/SUM(Deck!$B$5:$B$14))*(Deck!I$2/SUM(Deck!$B$2:$K$2))</f>
        <v>9.1033227127901696E-4</v>
      </c>
      <c r="I26">
        <f>2*(Deck!$B$2/SUM(Deck!$B$2:$K$2))*(Deck!$B11/SUM(Deck!$B$5:$B$14))*(Deck!J$2/SUM(Deck!$B$2:$K$2))</f>
        <v>9.1033227127901696E-4</v>
      </c>
      <c r="J26">
        <f>2*(Deck!$B$2/SUM(Deck!$B$2:$K$2))*(Deck!$B11/SUM(Deck!$B$5:$B$14))*(Deck!K$2/SUM(Deck!$B$2:$K$2))*(SUM(Deck!$C$2:$K$2)/SUM(Deck!$B$2:$K$2))</f>
        <v>3.3612268477994475E-3</v>
      </c>
      <c r="K26">
        <f>2*(Deck!$B$2/SUM(Deck!$B$2:$K$2))*(Deck!$B11/SUM(Deck!$B$5:$B$14))*(Deck!B$2/SUM(Deck!$B$2:$K$2))*(SUM(Deck!$B$2:$J$2)/SUM(Deck!$B$2:$K$2))</f>
        <v>6.3023003396239633E-4</v>
      </c>
    </row>
    <row r="27" spans="1:11" x14ac:dyDescent="0.3">
      <c r="A27">
        <f t="shared" si="0"/>
        <v>19</v>
      </c>
      <c r="B27">
        <f>2*(Deck!$B$2/SUM(Deck!$B$2:$K$2))*(Deck!$B12/SUM(Deck!$B$5:$B$14))*(Deck!C$2/SUM(Deck!$B$2:$K$2))</f>
        <v>9.1033227127901696E-4</v>
      </c>
      <c r="C27">
        <f>2*(Deck!$B$2/SUM(Deck!$B$2:$K$2))*(Deck!$B12/SUM(Deck!$B$5:$B$14))*(Deck!D$2/SUM(Deck!$B$2:$K$2))</f>
        <v>9.1033227127901696E-4</v>
      </c>
      <c r="D27">
        <f>2*(Deck!$B$2/SUM(Deck!$B$2:$K$2))*(Deck!$B12/SUM(Deck!$B$5:$B$14))*(Deck!E$2/SUM(Deck!$B$2:$K$2))</f>
        <v>9.1033227127901696E-4</v>
      </c>
      <c r="E27">
        <f>2*(Deck!$B$2/SUM(Deck!$B$2:$K$2))*(Deck!$B12/SUM(Deck!$B$5:$B$14))*(Deck!F$2/SUM(Deck!$B$2:$K$2))</f>
        <v>9.1033227127901696E-4</v>
      </c>
      <c r="F27">
        <f>2*(Deck!$B$2/SUM(Deck!$B$2:$K$2))*(Deck!$B12/SUM(Deck!$B$5:$B$14))*(Deck!G$2/SUM(Deck!$B$2:$K$2))</f>
        <v>9.1033227127901696E-4</v>
      </c>
      <c r="G27">
        <f>2*(Deck!$B$2/SUM(Deck!$B$2:$K$2))*(Deck!$B12/SUM(Deck!$B$5:$B$14))*(Deck!H$2/SUM(Deck!$B$2:$K$2))</f>
        <v>9.1033227127901696E-4</v>
      </c>
      <c r="H27">
        <f>2*(Deck!$B$2/SUM(Deck!$B$2:$K$2))*(Deck!$B12/SUM(Deck!$B$5:$B$14))*(Deck!I$2/SUM(Deck!$B$2:$K$2))</f>
        <v>9.1033227127901696E-4</v>
      </c>
      <c r="I27">
        <f>2*(Deck!$B$2/SUM(Deck!$B$2:$K$2))*(Deck!$B12/SUM(Deck!$B$5:$B$14))*(Deck!J$2/SUM(Deck!$B$2:$K$2))</f>
        <v>9.1033227127901696E-4</v>
      </c>
      <c r="J27">
        <f>2*(Deck!$B$2/SUM(Deck!$B$2:$K$2))*(Deck!$B12/SUM(Deck!$B$5:$B$14))*(Deck!K$2/SUM(Deck!$B$2:$K$2))*(SUM(Deck!$C$2:$K$2)/SUM(Deck!$B$2:$K$2))</f>
        <v>3.3612268477994475E-3</v>
      </c>
      <c r="K27">
        <f>2*(Deck!$B$2/SUM(Deck!$B$2:$K$2))*(Deck!$B12/SUM(Deck!$B$5:$B$14))*(Deck!B$2/SUM(Deck!$B$2:$K$2))*(SUM(Deck!$B$2:$J$2)/SUM(Deck!$B$2:$K$2))</f>
        <v>6.3023003396239633E-4</v>
      </c>
    </row>
    <row r="28" spans="1:11" x14ac:dyDescent="0.3">
      <c r="A28">
        <f t="shared" si="0"/>
        <v>20</v>
      </c>
      <c r="B28">
        <f>2*(Deck!$B$2/SUM(Deck!$B$2:$K$2))*(Deck!$B13/SUM(Deck!$B$5:$B$14))*(Deck!C$2/SUM(Deck!$B$2:$K$2))</f>
        <v>9.1033227127901696E-4</v>
      </c>
      <c r="C28">
        <f>2*(Deck!$B$2/SUM(Deck!$B$2:$K$2))*(Deck!$B13/SUM(Deck!$B$5:$B$14))*(Deck!D$2/SUM(Deck!$B$2:$K$2))</f>
        <v>9.1033227127901696E-4</v>
      </c>
      <c r="D28">
        <f>2*(Deck!$B$2/SUM(Deck!$B$2:$K$2))*(Deck!$B13/SUM(Deck!$B$5:$B$14))*(Deck!E$2/SUM(Deck!$B$2:$K$2))</f>
        <v>9.1033227127901696E-4</v>
      </c>
      <c r="E28">
        <f>2*(Deck!$B$2/SUM(Deck!$B$2:$K$2))*(Deck!$B13/SUM(Deck!$B$5:$B$14))*(Deck!F$2/SUM(Deck!$B$2:$K$2))</f>
        <v>9.1033227127901696E-4</v>
      </c>
      <c r="F28">
        <f>2*(Deck!$B$2/SUM(Deck!$B$2:$K$2))*(Deck!$B13/SUM(Deck!$B$5:$B$14))*(Deck!G$2/SUM(Deck!$B$2:$K$2))</f>
        <v>9.1033227127901696E-4</v>
      </c>
      <c r="G28">
        <f>2*(Deck!$B$2/SUM(Deck!$B$2:$K$2))*(Deck!$B13/SUM(Deck!$B$5:$B$14))*(Deck!H$2/SUM(Deck!$B$2:$K$2))</f>
        <v>9.1033227127901696E-4</v>
      </c>
      <c r="H28">
        <f>2*(Deck!$B$2/SUM(Deck!$B$2:$K$2))*(Deck!$B13/SUM(Deck!$B$5:$B$14))*(Deck!I$2/SUM(Deck!$B$2:$K$2))</f>
        <v>9.1033227127901696E-4</v>
      </c>
      <c r="I28">
        <f>2*(Deck!$B$2/SUM(Deck!$B$2:$K$2))*(Deck!$B13/SUM(Deck!$B$5:$B$14))*(Deck!J$2/SUM(Deck!$B$2:$K$2))</f>
        <v>9.1033227127901696E-4</v>
      </c>
      <c r="J28">
        <f>2*(Deck!$B$2/SUM(Deck!$B$2:$K$2))*(Deck!$B13/SUM(Deck!$B$5:$B$14))*(Deck!K$2/SUM(Deck!$B$2:$K$2))*(SUM(Deck!$C$2:$K$2)/SUM(Deck!$B$2:$K$2))</f>
        <v>3.3612268477994475E-3</v>
      </c>
      <c r="K28">
        <f>2*(Deck!$B$2/SUM(Deck!$B$2:$K$2))*(Deck!$B13/SUM(Deck!$B$5:$B$14))*(Deck!B$2/SUM(Deck!$B$2:$K$2))*(SUM(Deck!$B$2:$J$2)/SUM(Deck!$B$2:$K$2))</f>
        <v>6.3023003396239633E-4</v>
      </c>
    </row>
    <row r="29" spans="1:11" x14ac:dyDescent="0.3">
      <c r="A29">
        <f t="shared" si="0"/>
        <v>21</v>
      </c>
      <c r="B29">
        <f>2*(Deck!$B$2/SUM(Deck!$B$2:$K$2))*(Deck!$B14/SUM(Deck!$B$5:$B$14))*(Deck!C$2/SUM(Deck!$B$2:$K$2))</f>
        <v>3.6413290851160678E-3</v>
      </c>
      <c r="C29">
        <f>2*(Deck!$B$2/SUM(Deck!$B$2:$K$2))*(Deck!$B14/SUM(Deck!$B$5:$B$14))*(Deck!D$2/SUM(Deck!$B$2:$K$2))</f>
        <v>3.6413290851160678E-3</v>
      </c>
      <c r="D29">
        <f>2*(Deck!$B$2/SUM(Deck!$B$2:$K$2))*(Deck!$B14/SUM(Deck!$B$5:$B$14))*(Deck!E$2/SUM(Deck!$B$2:$K$2))</f>
        <v>3.6413290851160678E-3</v>
      </c>
      <c r="E29">
        <f>2*(Deck!$B$2/SUM(Deck!$B$2:$K$2))*(Deck!$B14/SUM(Deck!$B$5:$B$14))*(Deck!F$2/SUM(Deck!$B$2:$K$2))</f>
        <v>3.6413290851160678E-3</v>
      </c>
      <c r="F29">
        <f>2*(Deck!$B$2/SUM(Deck!$B$2:$K$2))*(Deck!$B14/SUM(Deck!$B$5:$B$14))*(Deck!G$2/SUM(Deck!$B$2:$K$2))</f>
        <v>3.6413290851160678E-3</v>
      </c>
      <c r="G29">
        <f>2*(Deck!$B$2/SUM(Deck!$B$2:$K$2))*(Deck!$B14/SUM(Deck!$B$5:$B$14))*(Deck!H$2/SUM(Deck!$B$2:$K$2))</f>
        <v>3.6413290851160678E-3</v>
      </c>
      <c r="H29">
        <f>2*(Deck!$B$2/SUM(Deck!$B$2:$K$2))*(Deck!$B14/SUM(Deck!$B$5:$B$14))*(Deck!I$2/SUM(Deck!$B$2:$K$2))</f>
        <v>3.6413290851160678E-3</v>
      </c>
      <c r="I29">
        <f>2*(Deck!$B$2/SUM(Deck!$B$2:$K$2))*(Deck!$B14/SUM(Deck!$B$5:$B$14))*(Deck!J$2/SUM(Deck!$B$2:$K$2))</f>
        <v>3.6413290851160678E-3</v>
      </c>
      <c r="J29">
        <f>2*(Deck!$B$2/SUM(Deck!$B$2:$K$2))*(Deck!$B14/SUM(Deck!$B$5:$B$14))*(Deck!K$2/SUM(Deck!$B$2:$K$2))*(SUM(Deck!$C$2:$K$2)/SUM(Deck!$B$2:$K$2))</f>
        <v>1.344490739119779E-2</v>
      </c>
      <c r="K29">
        <f>2*(Deck!$B$2/SUM(Deck!$B$2:$K$2))*(Deck!$B14/SUM(Deck!$B$5:$B$14))*(Deck!B$2/SUM(Deck!$B$2:$K$2))*(SUM(Deck!$B$2:$J$2)/SUM(Deck!$B$2:$K$2))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(Deck!$B6/SUM(Deck!$B$5:$B$14))^2*(Deck!C$2/SUM(Deck!$B$2:$K$2))</f>
        <v>4.5516613563950848E-4</v>
      </c>
      <c r="C32">
        <f>(Deck!$B6/SUM(Deck!$B$5:$B$14))^2*(Deck!D$2/SUM(Deck!$B$2:$K$2))</f>
        <v>4.5516613563950848E-4</v>
      </c>
      <c r="D32">
        <f>(Deck!$B6/SUM(Deck!$B$5:$B$14))^2*(Deck!E$2/SUM(Deck!$B$2:$K$2))</f>
        <v>4.5516613563950848E-4</v>
      </c>
      <c r="E32">
        <f>(Deck!$B6/SUM(Deck!$B$5:$B$14))^2*(Deck!F$2/SUM(Deck!$B$2:$K$2))</f>
        <v>4.5516613563950848E-4</v>
      </c>
      <c r="F32">
        <f>(Deck!$B6/SUM(Deck!$B$5:$B$14))^2*(Deck!G$2/SUM(Deck!$B$2:$K$2))</f>
        <v>4.5516613563950848E-4</v>
      </c>
      <c r="G32">
        <f>(Deck!$B6/SUM(Deck!$B$5:$B$14))^2*(Deck!H$2/SUM(Deck!$B$2:$K$2))</f>
        <v>4.5516613563950848E-4</v>
      </c>
      <c r="H32">
        <f>(Deck!$B6/SUM(Deck!$B$5:$B$14))^2*(Deck!I$2/SUM(Deck!$B$2:$K$2))</f>
        <v>4.5516613563950848E-4</v>
      </c>
      <c r="I32">
        <f>(Deck!$B6/SUM(Deck!$B$5:$B$14))^2*(Deck!J$2/SUM(Deck!$B$2:$K$2))</f>
        <v>4.5516613563950848E-4</v>
      </c>
      <c r="J32">
        <f>(Deck!$B6/SUM(Deck!$B$5:$B$14))^2*(Deck!K$2/SUM(Deck!$B$2:$K$2))*(SUM(Deck!$C$2:$K$2)/SUM(Deck!$B$2:$K$2))</f>
        <v>1.6806134238997238E-3</v>
      </c>
      <c r="K32">
        <f>(Deck!$B6/SUM(Deck!$B$5:$B$14))^2*(Deck!B$2/SUM(Deck!$B$2:$K$2))*(SUM(Deck!$B$2:$J$2)/SUM(Deck!$B$2:$K$2))</f>
        <v>3.1511501698119817E-4</v>
      </c>
    </row>
    <row r="33" spans="1:11" x14ac:dyDescent="0.3">
      <c r="A33">
        <f t="shared" si="0"/>
        <v>3</v>
      </c>
      <c r="B33">
        <f>(Deck!$B7/SUM(Deck!$B$5:$B$14))^2*(Deck!C$2/SUM(Deck!$B$2:$K$2))</f>
        <v>4.5516613563950848E-4</v>
      </c>
      <c r="C33">
        <f>(Deck!$B7/SUM(Deck!$B$5:$B$14))^2*(Deck!D$2/SUM(Deck!$B$2:$K$2))</f>
        <v>4.5516613563950848E-4</v>
      </c>
      <c r="D33">
        <f>(Deck!$B7/SUM(Deck!$B$5:$B$14))^2*(Deck!E$2/SUM(Deck!$B$2:$K$2))</f>
        <v>4.5516613563950848E-4</v>
      </c>
      <c r="E33">
        <f>(Deck!$B7/SUM(Deck!$B$5:$B$14))^2*(Deck!F$2/SUM(Deck!$B$2:$K$2))</f>
        <v>4.5516613563950848E-4</v>
      </c>
      <c r="F33">
        <f>(Deck!$B7/SUM(Deck!$B$5:$B$14))^2*(Deck!G$2/SUM(Deck!$B$2:$K$2))</f>
        <v>4.5516613563950848E-4</v>
      </c>
      <c r="G33">
        <f>(Deck!$B7/SUM(Deck!$B$5:$B$14))^2*(Deck!H$2/SUM(Deck!$B$2:$K$2))</f>
        <v>4.5516613563950848E-4</v>
      </c>
      <c r="H33">
        <f>(Deck!$B7/SUM(Deck!$B$5:$B$14))^2*(Deck!I$2/SUM(Deck!$B$2:$K$2))</f>
        <v>4.5516613563950848E-4</v>
      </c>
      <c r="I33">
        <f>(Deck!$B7/SUM(Deck!$B$5:$B$14))^2*(Deck!J$2/SUM(Deck!$B$2:$K$2))</f>
        <v>4.5516613563950848E-4</v>
      </c>
      <c r="J33">
        <f>(Deck!$B7/SUM(Deck!$B$5:$B$14))^2*(Deck!K$2/SUM(Deck!$B$2:$K$2))*(SUM(Deck!$C$2:$K$2)/SUM(Deck!$B$2:$K$2))</f>
        <v>1.6806134238997238E-3</v>
      </c>
      <c r="K33">
        <f>(Deck!$B7/SUM(Deck!$B$5:$B$14))^2*(Deck!B$2/SUM(Deck!$B$2:$K$2))*(SUM(Deck!$B$2:$J$2)/SUM(Deck!$B$2:$K$2))</f>
        <v>3.1511501698119817E-4</v>
      </c>
    </row>
    <row r="34" spans="1:11" x14ac:dyDescent="0.3">
      <c r="A34">
        <f t="shared" si="0"/>
        <v>4</v>
      </c>
      <c r="B34">
        <f>(Deck!$B8/SUM(Deck!$B$5:$B$14))^2*(Deck!C$2/SUM(Deck!$B$2:$K$2))</f>
        <v>4.5516613563950848E-4</v>
      </c>
      <c r="C34">
        <f>(Deck!$B8/SUM(Deck!$B$5:$B$14))^2*(Deck!D$2/SUM(Deck!$B$2:$K$2))</f>
        <v>4.5516613563950848E-4</v>
      </c>
      <c r="D34">
        <f>(Deck!$B8/SUM(Deck!$B$5:$B$14))^2*(Deck!E$2/SUM(Deck!$B$2:$K$2))</f>
        <v>4.5516613563950848E-4</v>
      </c>
      <c r="E34">
        <f>(Deck!$B8/SUM(Deck!$B$5:$B$14))^2*(Deck!F$2/SUM(Deck!$B$2:$K$2))</f>
        <v>4.5516613563950848E-4</v>
      </c>
      <c r="F34">
        <f>(Deck!$B8/SUM(Deck!$B$5:$B$14))^2*(Deck!G$2/SUM(Deck!$B$2:$K$2))</f>
        <v>4.5516613563950848E-4</v>
      </c>
      <c r="G34">
        <f>(Deck!$B8/SUM(Deck!$B$5:$B$14))^2*(Deck!H$2/SUM(Deck!$B$2:$K$2))</f>
        <v>4.5516613563950848E-4</v>
      </c>
      <c r="H34">
        <f>(Deck!$B8/SUM(Deck!$B$5:$B$14))^2*(Deck!I$2/SUM(Deck!$B$2:$K$2))</f>
        <v>4.5516613563950848E-4</v>
      </c>
      <c r="I34">
        <f>(Deck!$B8/SUM(Deck!$B$5:$B$14))^2*(Deck!J$2/SUM(Deck!$B$2:$K$2))</f>
        <v>4.5516613563950848E-4</v>
      </c>
      <c r="J34">
        <f>(Deck!$B8/SUM(Deck!$B$5:$B$14))^2*(Deck!K$2/SUM(Deck!$B$2:$K$2))*(SUM(Deck!$C$2:$K$2)/SUM(Deck!$B$2:$K$2))</f>
        <v>1.6806134238997238E-3</v>
      </c>
      <c r="K34">
        <f>(Deck!$B8/SUM(Deck!$B$5:$B$14))^2*(Deck!B$2/SUM(Deck!$B$2:$K$2))*(SUM(Deck!$B$2:$J$2)/SUM(Deck!$B$2:$K$2))</f>
        <v>3.1511501698119817E-4</v>
      </c>
    </row>
    <row r="35" spans="1:11" x14ac:dyDescent="0.3">
      <c r="A35">
        <f t="shared" si="0"/>
        <v>5</v>
      </c>
      <c r="B35">
        <f>(Deck!$B9/SUM(Deck!$B$5:$B$14))^2*(Deck!C$2/SUM(Deck!$B$2:$K$2))</f>
        <v>4.5516613563950848E-4</v>
      </c>
      <c r="C35">
        <f>(Deck!$B9/SUM(Deck!$B$5:$B$14))^2*(Deck!D$2/SUM(Deck!$B$2:$K$2))</f>
        <v>4.5516613563950848E-4</v>
      </c>
      <c r="D35">
        <f>(Deck!$B9/SUM(Deck!$B$5:$B$14))^2*(Deck!E$2/SUM(Deck!$B$2:$K$2))</f>
        <v>4.5516613563950848E-4</v>
      </c>
      <c r="E35">
        <f>(Deck!$B9/SUM(Deck!$B$5:$B$14))^2*(Deck!F$2/SUM(Deck!$B$2:$K$2))</f>
        <v>4.5516613563950848E-4</v>
      </c>
      <c r="F35">
        <f>(Deck!$B9/SUM(Deck!$B$5:$B$14))^2*(Deck!G$2/SUM(Deck!$B$2:$K$2))</f>
        <v>4.5516613563950848E-4</v>
      </c>
      <c r="G35">
        <f>(Deck!$B9/SUM(Deck!$B$5:$B$14))^2*(Deck!H$2/SUM(Deck!$B$2:$K$2))</f>
        <v>4.5516613563950848E-4</v>
      </c>
      <c r="H35">
        <f>(Deck!$B9/SUM(Deck!$B$5:$B$14))^2*(Deck!I$2/SUM(Deck!$B$2:$K$2))</f>
        <v>4.5516613563950848E-4</v>
      </c>
      <c r="I35">
        <f>(Deck!$B9/SUM(Deck!$B$5:$B$14))^2*(Deck!J$2/SUM(Deck!$B$2:$K$2))</f>
        <v>4.5516613563950848E-4</v>
      </c>
      <c r="J35">
        <f>(Deck!$B9/SUM(Deck!$B$5:$B$14))^2*(Deck!K$2/SUM(Deck!$B$2:$K$2))*(SUM(Deck!$C$2:$K$2)/SUM(Deck!$B$2:$K$2))</f>
        <v>1.6806134238997238E-3</v>
      </c>
      <c r="K35">
        <f>(Deck!$B9/SUM(Deck!$B$5:$B$14))^2*(Deck!B$2/SUM(Deck!$B$2:$K$2))*(SUM(Deck!$B$2:$J$2)/SUM(Deck!$B$2:$K$2))</f>
        <v>3.1511501698119817E-4</v>
      </c>
    </row>
    <row r="36" spans="1:11" x14ac:dyDescent="0.3">
      <c r="A36">
        <f t="shared" si="0"/>
        <v>6</v>
      </c>
      <c r="B36">
        <f>(Deck!$B10/SUM(Deck!$B$5:$B$14))^2*(Deck!C$2/SUM(Deck!$B$2:$K$2))</f>
        <v>4.5516613563950848E-4</v>
      </c>
      <c r="C36">
        <f>(Deck!$B10/SUM(Deck!$B$5:$B$14))^2*(Deck!D$2/SUM(Deck!$B$2:$K$2))</f>
        <v>4.5516613563950848E-4</v>
      </c>
      <c r="D36">
        <f>(Deck!$B10/SUM(Deck!$B$5:$B$14))^2*(Deck!E$2/SUM(Deck!$B$2:$K$2))</f>
        <v>4.5516613563950848E-4</v>
      </c>
      <c r="E36">
        <f>(Deck!$B10/SUM(Deck!$B$5:$B$14))^2*(Deck!F$2/SUM(Deck!$B$2:$K$2))</f>
        <v>4.5516613563950848E-4</v>
      </c>
      <c r="F36">
        <f>(Deck!$B10/SUM(Deck!$B$5:$B$14))^2*(Deck!G$2/SUM(Deck!$B$2:$K$2))</f>
        <v>4.5516613563950848E-4</v>
      </c>
      <c r="G36">
        <f>(Deck!$B10/SUM(Deck!$B$5:$B$14))^2*(Deck!H$2/SUM(Deck!$B$2:$K$2))</f>
        <v>4.5516613563950848E-4</v>
      </c>
      <c r="H36">
        <f>(Deck!$B10/SUM(Deck!$B$5:$B$14))^2*(Deck!I$2/SUM(Deck!$B$2:$K$2))</f>
        <v>4.5516613563950848E-4</v>
      </c>
      <c r="I36">
        <f>(Deck!$B10/SUM(Deck!$B$5:$B$14))^2*(Deck!J$2/SUM(Deck!$B$2:$K$2))</f>
        <v>4.5516613563950848E-4</v>
      </c>
      <c r="J36">
        <f>(Deck!$B10/SUM(Deck!$B$5:$B$14))^2*(Deck!K$2/SUM(Deck!$B$2:$K$2))*(SUM(Deck!$C$2:$K$2)/SUM(Deck!$B$2:$K$2))</f>
        <v>1.6806134238997238E-3</v>
      </c>
      <c r="K36">
        <f>(Deck!$B10/SUM(Deck!$B$5:$B$14))^2*(Deck!B$2/SUM(Deck!$B$2:$K$2))*(SUM(Deck!$B$2:$J$2)/SUM(Deck!$B$2:$K$2))</f>
        <v>3.1511501698119817E-4</v>
      </c>
    </row>
    <row r="37" spans="1:11" x14ac:dyDescent="0.3">
      <c r="A37">
        <f t="shared" si="0"/>
        <v>7</v>
      </c>
      <c r="B37">
        <f>(Deck!$B11/SUM(Deck!$B$5:$B$14))^2*(Deck!C$2/SUM(Deck!$B$2:$K$2))</f>
        <v>4.5516613563950848E-4</v>
      </c>
      <c r="C37">
        <f>(Deck!$B11/SUM(Deck!$B$5:$B$14))^2*(Deck!D$2/SUM(Deck!$B$2:$K$2))</f>
        <v>4.5516613563950848E-4</v>
      </c>
      <c r="D37">
        <f>(Deck!$B11/SUM(Deck!$B$5:$B$14))^2*(Deck!E$2/SUM(Deck!$B$2:$K$2))</f>
        <v>4.5516613563950848E-4</v>
      </c>
      <c r="E37">
        <f>(Deck!$B11/SUM(Deck!$B$5:$B$14))^2*(Deck!F$2/SUM(Deck!$B$2:$K$2))</f>
        <v>4.5516613563950848E-4</v>
      </c>
      <c r="F37">
        <f>(Deck!$B11/SUM(Deck!$B$5:$B$14))^2*(Deck!G$2/SUM(Deck!$B$2:$K$2))</f>
        <v>4.5516613563950848E-4</v>
      </c>
      <c r="G37">
        <f>(Deck!$B11/SUM(Deck!$B$5:$B$14))^2*(Deck!H$2/SUM(Deck!$B$2:$K$2))</f>
        <v>4.5516613563950848E-4</v>
      </c>
      <c r="H37">
        <f>(Deck!$B11/SUM(Deck!$B$5:$B$14))^2*(Deck!I$2/SUM(Deck!$B$2:$K$2))</f>
        <v>4.5516613563950848E-4</v>
      </c>
      <c r="I37">
        <f>(Deck!$B11/SUM(Deck!$B$5:$B$14))^2*(Deck!J$2/SUM(Deck!$B$2:$K$2))</f>
        <v>4.5516613563950848E-4</v>
      </c>
      <c r="J37">
        <f>(Deck!$B11/SUM(Deck!$B$5:$B$14))^2*(Deck!K$2/SUM(Deck!$B$2:$K$2))*(SUM(Deck!$C$2:$K$2)/SUM(Deck!$B$2:$K$2))</f>
        <v>1.6806134238997238E-3</v>
      </c>
      <c r="K37">
        <f>(Deck!$B11/SUM(Deck!$B$5:$B$14))^2*(Deck!B$2/SUM(Deck!$B$2:$K$2))*(SUM(Deck!$B$2:$J$2)/SUM(Deck!$B$2:$K$2))</f>
        <v>3.1511501698119817E-4</v>
      </c>
    </row>
    <row r="38" spans="1:11" x14ac:dyDescent="0.3">
      <c r="A38">
        <f t="shared" si="0"/>
        <v>8</v>
      </c>
      <c r="B38">
        <f>(Deck!$B12/SUM(Deck!$B$5:$B$14))^2*(Deck!C$2/SUM(Deck!$B$2:$K$2))</f>
        <v>4.5516613563950848E-4</v>
      </c>
      <c r="C38">
        <f>(Deck!$B12/SUM(Deck!$B$5:$B$14))^2*(Deck!D$2/SUM(Deck!$B$2:$K$2))</f>
        <v>4.5516613563950848E-4</v>
      </c>
      <c r="D38">
        <f>(Deck!$B12/SUM(Deck!$B$5:$B$14))^2*(Deck!E$2/SUM(Deck!$B$2:$K$2))</f>
        <v>4.5516613563950848E-4</v>
      </c>
      <c r="E38">
        <f>(Deck!$B12/SUM(Deck!$B$5:$B$14))^2*(Deck!F$2/SUM(Deck!$B$2:$K$2))</f>
        <v>4.5516613563950848E-4</v>
      </c>
      <c r="F38">
        <f>(Deck!$B12/SUM(Deck!$B$5:$B$14))^2*(Deck!G$2/SUM(Deck!$B$2:$K$2))</f>
        <v>4.5516613563950848E-4</v>
      </c>
      <c r="G38">
        <f>(Deck!$B12/SUM(Deck!$B$5:$B$14))^2*(Deck!H$2/SUM(Deck!$B$2:$K$2))</f>
        <v>4.5516613563950848E-4</v>
      </c>
      <c r="H38">
        <f>(Deck!$B12/SUM(Deck!$B$5:$B$14))^2*(Deck!I$2/SUM(Deck!$B$2:$K$2))</f>
        <v>4.5516613563950848E-4</v>
      </c>
      <c r="I38">
        <f>(Deck!$B12/SUM(Deck!$B$5:$B$14))^2*(Deck!J$2/SUM(Deck!$B$2:$K$2))</f>
        <v>4.5516613563950848E-4</v>
      </c>
      <c r="J38">
        <f>(Deck!$B12/SUM(Deck!$B$5:$B$14))^2*(Deck!K$2/SUM(Deck!$B$2:$K$2))*(SUM(Deck!$C$2:$K$2)/SUM(Deck!$B$2:$K$2))</f>
        <v>1.6806134238997238E-3</v>
      </c>
      <c r="K38">
        <f>(Deck!$B12/SUM(Deck!$B$5:$B$14))^2*(Deck!B$2/SUM(Deck!$B$2:$K$2))*(SUM(Deck!$B$2:$J$2)/SUM(Deck!$B$2:$K$2))</f>
        <v>3.1511501698119817E-4</v>
      </c>
    </row>
    <row r="39" spans="1:11" x14ac:dyDescent="0.3">
      <c r="A39">
        <f t="shared" si="0"/>
        <v>9</v>
      </c>
      <c r="B39">
        <f>(Deck!$B13/SUM(Deck!$B$5:$B$14))^2*(Deck!C$2/SUM(Deck!$B$2:$K$2))</f>
        <v>4.5516613563950848E-4</v>
      </c>
      <c r="C39">
        <f>(Deck!$B13/SUM(Deck!$B$5:$B$14))^2*(Deck!D$2/SUM(Deck!$B$2:$K$2))</f>
        <v>4.5516613563950848E-4</v>
      </c>
      <c r="D39">
        <f>(Deck!$B13/SUM(Deck!$B$5:$B$14))^2*(Deck!E$2/SUM(Deck!$B$2:$K$2))</f>
        <v>4.5516613563950848E-4</v>
      </c>
      <c r="E39">
        <f>(Deck!$B13/SUM(Deck!$B$5:$B$14))^2*(Deck!F$2/SUM(Deck!$B$2:$K$2))</f>
        <v>4.5516613563950848E-4</v>
      </c>
      <c r="F39">
        <f>(Deck!$B13/SUM(Deck!$B$5:$B$14))^2*(Deck!G$2/SUM(Deck!$B$2:$K$2))</f>
        <v>4.5516613563950848E-4</v>
      </c>
      <c r="G39">
        <f>(Deck!$B13/SUM(Deck!$B$5:$B$14))^2*(Deck!H$2/SUM(Deck!$B$2:$K$2))</f>
        <v>4.5516613563950848E-4</v>
      </c>
      <c r="H39">
        <f>(Deck!$B13/SUM(Deck!$B$5:$B$14))^2*(Deck!I$2/SUM(Deck!$B$2:$K$2))</f>
        <v>4.5516613563950848E-4</v>
      </c>
      <c r="I39">
        <f>(Deck!$B13/SUM(Deck!$B$5:$B$14))^2*(Deck!J$2/SUM(Deck!$B$2:$K$2))</f>
        <v>4.5516613563950848E-4</v>
      </c>
      <c r="J39">
        <f>(Deck!$B13/SUM(Deck!$B$5:$B$14))^2*(Deck!K$2/SUM(Deck!$B$2:$K$2))*(SUM(Deck!$C$2:$K$2)/SUM(Deck!$B$2:$K$2))</f>
        <v>1.6806134238997238E-3</v>
      </c>
      <c r="K39">
        <f>(Deck!$B13/SUM(Deck!$B$5:$B$14))^2*(Deck!B$2/SUM(Deck!$B$2:$K$2))*(SUM(Deck!$B$2:$J$2)/SUM(Deck!$B$2:$K$2))</f>
        <v>3.1511501698119817E-4</v>
      </c>
    </row>
    <row r="40" spans="1:11" x14ac:dyDescent="0.3">
      <c r="A40">
        <f t="shared" si="0"/>
        <v>10</v>
      </c>
      <c r="B40">
        <f>(Deck!$B14/SUM(Deck!$B$5:$B$14))^2*(Deck!C$2/SUM(Deck!$B$2:$K$2))</f>
        <v>7.2826581702321357E-3</v>
      </c>
      <c r="C40">
        <f>(Deck!$B14/SUM(Deck!$B$5:$B$14))^2*(Deck!D$2/SUM(Deck!$B$2:$K$2))</f>
        <v>7.2826581702321357E-3</v>
      </c>
      <c r="D40">
        <f>(Deck!$B14/SUM(Deck!$B$5:$B$14))^2*(Deck!E$2/SUM(Deck!$B$2:$K$2))</f>
        <v>7.2826581702321357E-3</v>
      </c>
      <c r="E40">
        <f>(Deck!$B14/SUM(Deck!$B$5:$B$14))^2*(Deck!F$2/SUM(Deck!$B$2:$K$2))</f>
        <v>7.2826581702321357E-3</v>
      </c>
      <c r="F40">
        <f>(Deck!$B14/SUM(Deck!$B$5:$B$14))^2*(Deck!G$2/SUM(Deck!$B$2:$K$2))</f>
        <v>7.2826581702321357E-3</v>
      </c>
      <c r="G40">
        <f>(Deck!$B14/SUM(Deck!$B$5:$B$14))^2*(Deck!H$2/SUM(Deck!$B$2:$K$2))</f>
        <v>7.2826581702321357E-3</v>
      </c>
      <c r="H40">
        <f>(Deck!$B14/SUM(Deck!$B$5:$B$14))^2*(Deck!I$2/SUM(Deck!$B$2:$K$2))</f>
        <v>7.2826581702321357E-3</v>
      </c>
      <c r="I40">
        <f>(Deck!$B14/SUM(Deck!$B$5:$B$14))^2*(Deck!J$2/SUM(Deck!$B$2:$K$2))</f>
        <v>7.2826581702321357E-3</v>
      </c>
      <c r="J40">
        <f>(Deck!$B14/SUM(Deck!$B$5:$B$14))^2*(Deck!K$2/SUM(Deck!$B$2:$K$2))*(SUM(Deck!$C$2:$K$2)/SUM(Deck!$B$2:$K$2))</f>
        <v>2.688981478239558E-2</v>
      </c>
      <c r="K40">
        <f>(Deck!$B14/SUM(Deck!$B$5:$B$14))^2*(Deck!B$2/SUM(Deck!$B$2:$K$2))*(SUM(Deck!$B$2:$J$2)/SUM(Deck!$B$2:$K$2))</f>
        <v>5.0418402716991707E-3</v>
      </c>
    </row>
    <row r="41" spans="1:11" x14ac:dyDescent="0.3">
      <c r="A41" t="s">
        <v>10</v>
      </c>
      <c r="B41">
        <f>(Deck!$B5/SUM(Deck!$B$5:$B$14))^2*(Deck!C$2/SUM(Deck!$B$2:$K$2))</f>
        <v>4.5516613563950848E-4</v>
      </c>
      <c r="C41">
        <f>(Deck!$B5/SUM(Deck!$B$5:$B$14))^2*(Deck!D$2/SUM(Deck!$B$2:$K$2))</f>
        <v>4.5516613563950848E-4</v>
      </c>
      <c r="D41">
        <f>(Deck!$B5/SUM(Deck!$B$5:$B$14))^2*(Deck!E$2/SUM(Deck!$B$2:$K$2))</f>
        <v>4.5516613563950848E-4</v>
      </c>
      <c r="E41">
        <f>(Deck!$B5/SUM(Deck!$B$5:$B$14))^2*(Deck!F$2/SUM(Deck!$B$2:$K$2))</f>
        <v>4.5516613563950848E-4</v>
      </c>
      <c r="F41">
        <f>(Deck!$B5/SUM(Deck!$B$5:$B$14))^2*(Deck!G$2/SUM(Deck!$B$2:$K$2))</f>
        <v>4.5516613563950848E-4</v>
      </c>
      <c r="G41">
        <f>(Deck!$B5/SUM(Deck!$B$5:$B$14))^2*(Deck!H$2/SUM(Deck!$B$2:$K$2))</f>
        <v>4.5516613563950848E-4</v>
      </c>
      <c r="H41">
        <f>(Deck!$B5/SUM(Deck!$B$5:$B$14))^2*(Deck!I$2/SUM(Deck!$B$2:$K$2))</f>
        <v>4.5516613563950848E-4</v>
      </c>
      <c r="I41">
        <f>(Deck!$B5/SUM(Deck!$B$5:$B$14))^2*(Deck!J$2/SUM(Deck!$B$2:$K$2))</f>
        <v>4.5516613563950848E-4</v>
      </c>
      <c r="J41">
        <f>(Deck!$B5/SUM(Deck!$B$5:$B$14))^2*(Deck!K$2/SUM(Deck!$B$2:$K$2))*(SUM(Deck!$C$2:$K$2)/SUM(Deck!$B$2:$K$2))</f>
        <v>1.6806134238997238E-3</v>
      </c>
      <c r="K41">
        <f>(Deck!$B5/SUM(Deck!$B$5:$B$14))^2*(Deck!B$2/SUM(Deck!$B$2:$K$2))*(SUM(Deck!$B$2:$J$2)/SUM(Deck!$B$2:$K$2))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1">B45+1</f>
        <v>3</v>
      </c>
      <c r="D45">
        <f t="shared" si="1"/>
        <v>4</v>
      </c>
      <c r="E45">
        <f t="shared" si="1"/>
        <v>5</v>
      </c>
      <c r="F45">
        <f t="shared" si="1"/>
        <v>6</v>
      </c>
      <c r="G45">
        <f t="shared" si="1"/>
        <v>7</v>
      </c>
      <c r="H45">
        <f t="shared" si="1"/>
        <v>8</v>
      </c>
      <c r="I45">
        <f t="shared" si="1"/>
        <v>9</v>
      </c>
      <c r="J45">
        <f t="shared" si="1"/>
        <v>10</v>
      </c>
      <c r="K45" t="s">
        <v>10</v>
      </c>
    </row>
    <row r="46" spans="1:11" x14ac:dyDescent="0.3">
      <c r="A46">
        <v>2</v>
      </c>
      <c r="C46">
        <f t="shared" ref="C46:J54" si="2">$A46+C$45</f>
        <v>5</v>
      </c>
      <c r="D46">
        <f t="shared" si="2"/>
        <v>6</v>
      </c>
      <c r="E46">
        <f t="shared" si="2"/>
        <v>7</v>
      </c>
      <c r="F46">
        <f t="shared" si="2"/>
        <v>8</v>
      </c>
      <c r="G46">
        <f t="shared" si="2"/>
        <v>9</v>
      </c>
      <c r="H46">
        <f t="shared" si="2"/>
        <v>10</v>
      </c>
      <c r="I46">
        <f t="shared" si="2"/>
        <v>11</v>
      </c>
      <c r="J46">
        <f t="shared" si="2"/>
        <v>12</v>
      </c>
    </row>
    <row r="47" spans="1:11" x14ac:dyDescent="0.3">
      <c r="A47">
        <f t="shared" ref="A47:A54" si="3">A46+1</f>
        <v>3</v>
      </c>
      <c r="B47">
        <f>$A47+B$45</f>
        <v>5</v>
      </c>
      <c r="D47">
        <f t="shared" si="2"/>
        <v>7</v>
      </c>
      <c r="E47">
        <f t="shared" si="2"/>
        <v>8</v>
      </c>
      <c r="F47">
        <f t="shared" si="2"/>
        <v>9</v>
      </c>
      <c r="G47">
        <f t="shared" si="2"/>
        <v>10</v>
      </c>
      <c r="H47">
        <f t="shared" si="2"/>
        <v>11</v>
      </c>
      <c r="I47">
        <f t="shared" si="2"/>
        <v>12</v>
      </c>
      <c r="J47">
        <f t="shared" si="2"/>
        <v>13</v>
      </c>
    </row>
    <row r="48" spans="1:11" x14ac:dyDescent="0.3">
      <c r="A48">
        <f t="shared" si="3"/>
        <v>4</v>
      </c>
      <c r="B48">
        <f t="shared" ref="B48:B54" si="4">$A48+B$45</f>
        <v>6</v>
      </c>
      <c r="C48">
        <f t="shared" si="2"/>
        <v>7</v>
      </c>
      <c r="E48">
        <f t="shared" si="2"/>
        <v>9</v>
      </c>
      <c r="F48">
        <f t="shared" si="2"/>
        <v>10</v>
      </c>
      <c r="G48">
        <f t="shared" si="2"/>
        <v>11</v>
      </c>
      <c r="H48">
        <f t="shared" si="2"/>
        <v>12</v>
      </c>
      <c r="I48">
        <f t="shared" si="2"/>
        <v>13</v>
      </c>
      <c r="J48">
        <f t="shared" si="2"/>
        <v>14</v>
      </c>
    </row>
    <row r="49" spans="1:11" x14ac:dyDescent="0.3">
      <c r="A49">
        <f t="shared" si="3"/>
        <v>5</v>
      </c>
      <c r="B49">
        <f t="shared" si="4"/>
        <v>7</v>
      </c>
      <c r="C49">
        <f t="shared" si="2"/>
        <v>8</v>
      </c>
      <c r="D49">
        <f t="shared" si="2"/>
        <v>9</v>
      </c>
      <c r="F49">
        <f t="shared" si="2"/>
        <v>11</v>
      </c>
      <c r="G49">
        <f t="shared" si="2"/>
        <v>12</v>
      </c>
      <c r="H49">
        <f t="shared" si="2"/>
        <v>13</v>
      </c>
      <c r="I49">
        <f t="shared" si="2"/>
        <v>14</v>
      </c>
      <c r="J49">
        <f t="shared" si="2"/>
        <v>15</v>
      </c>
    </row>
    <row r="50" spans="1:11" x14ac:dyDescent="0.3">
      <c r="A50">
        <f t="shared" si="3"/>
        <v>6</v>
      </c>
      <c r="B50">
        <f t="shared" si="4"/>
        <v>8</v>
      </c>
      <c r="C50">
        <f t="shared" si="2"/>
        <v>9</v>
      </c>
      <c r="D50">
        <f t="shared" si="2"/>
        <v>10</v>
      </c>
      <c r="E50">
        <f t="shared" si="2"/>
        <v>11</v>
      </c>
      <c r="G50">
        <f t="shared" si="2"/>
        <v>13</v>
      </c>
      <c r="H50">
        <f t="shared" si="2"/>
        <v>14</v>
      </c>
      <c r="I50">
        <f t="shared" si="2"/>
        <v>15</v>
      </c>
      <c r="J50">
        <f t="shared" si="2"/>
        <v>16</v>
      </c>
    </row>
    <row r="51" spans="1:11" x14ac:dyDescent="0.3">
      <c r="A51">
        <f t="shared" si="3"/>
        <v>7</v>
      </c>
      <c r="B51">
        <f t="shared" si="4"/>
        <v>9</v>
      </c>
      <c r="C51">
        <f t="shared" si="2"/>
        <v>10</v>
      </c>
      <c r="D51">
        <f t="shared" si="2"/>
        <v>11</v>
      </c>
      <c r="E51">
        <f t="shared" si="2"/>
        <v>12</v>
      </c>
      <c r="F51">
        <f t="shared" si="2"/>
        <v>13</v>
      </c>
      <c r="H51">
        <f t="shared" si="2"/>
        <v>15</v>
      </c>
      <c r="I51">
        <f t="shared" si="2"/>
        <v>16</v>
      </c>
      <c r="J51">
        <f t="shared" si="2"/>
        <v>17</v>
      </c>
    </row>
    <row r="52" spans="1:11" x14ac:dyDescent="0.3">
      <c r="A52">
        <f t="shared" si="3"/>
        <v>8</v>
      </c>
      <c r="B52">
        <f t="shared" si="4"/>
        <v>10</v>
      </c>
      <c r="C52">
        <f t="shared" si="2"/>
        <v>11</v>
      </c>
      <c r="D52">
        <f t="shared" si="2"/>
        <v>12</v>
      </c>
      <c r="E52">
        <f t="shared" si="2"/>
        <v>13</v>
      </c>
      <c r="F52">
        <f t="shared" si="2"/>
        <v>14</v>
      </c>
      <c r="G52">
        <f t="shared" si="2"/>
        <v>15</v>
      </c>
      <c r="I52">
        <f t="shared" si="2"/>
        <v>17</v>
      </c>
      <c r="J52">
        <f t="shared" si="2"/>
        <v>18</v>
      </c>
    </row>
    <row r="53" spans="1:11" x14ac:dyDescent="0.3">
      <c r="A53">
        <f t="shared" si="3"/>
        <v>9</v>
      </c>
      <c r="B53">
        <f t="shared" si="4"/>
        <v>11</v>
      </c>
      <c r="C53">
        <f t="shared" si="2"/>
        <v>12</v>
      </c>
      <c r="D53">
        <f t="shared" si="2"/>
        <v>13</v>
      </c>
      <c r="E53">
        <f t="shared" si="2"/>
        <v>14</v>
      </c>
      <c r="F53">
        <f t="shared" si="2"/>
        <v>15</v>
      </c>
      <c r="G53">
        <f t="shared" si="2"/>
        <v>16</v>
      </c>
      <c r="H53">
        <f t="shared" si="2"/>
        <v>17</v>
      </c>
      <c r="J53">
        <f t="shared" si="2"/>
        <v>19</v>
      </c>
    </row>
    <row r="54" spans="1:11" x14ac:dyDescent="0.3">
      <c r="A54">
        <f t="shared" si="3"/>
        <v>10</v>
      </c>
      <c r="B54">
        <f t="shared" si="4"/>
        <v>12</v>
      </c>
      <c r="C54">
        <f t="shared" si="2"/>
        <v>13</v>
      </c>
      <c r="D54">
        <f t="shared" si="2"/>
        <v>14</v>
      </c>
      <c r="E54">
        <f t="shared" si="2"/>
        <v>15</v>
      </c>
      <c r="F54">
        <f t="shared" si="2"/>
        <v>16</v>
      </c>
      <c r="G54">
        <f t="shared" si="2"/>
        <v>17</v>
      </c>
      <c r="H54">
        <f t="shared" si="2"/>
        <v>18</v>
      </c>
      <c r="I54">
        <f t="shared" si="2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5">B60+1</f>
        <v>3</v>
      </c>
      <c r="D60">
        <f t="shared" si="5"/>
        <v>4</v>
      </c>
      <c r="E60">
        <f t="shared" si="5"/>
        <v>5</v>
      </c>
      <c r="F60">
        <f t="shared" si="5"/>
        <v>6</v>
      </c>
      <c r="G60">
        <f t="shared" si="5"/>
        <v>7</v>
      </c>
      <c r="H60">
        <f t="shared" si="5"/>
        <v>8</v>
      </c>
      <c r="I60">
        <f t="shared" si="5"/>
        <v>9</v>
      </c>
      <c r="J60">
        <f t="shared" si="5"/>
        <v>10</v>
      </c>
      <c r="K60" t="s">
        <v>10</v>
      </c>
    </row>
    <row r="61" spans="1:11" x14ac:dyDescent="0.3">
      <c r="A61">
        <v>2</v>
      </c>
      <c r="C61">
        <f>Deck!$B6/SUM(Deck!$B$5:$B$14)*Deck!D$2/SUM(Deck!$B$5:$B$14)</f>
        <v>5.9171597633136102E-3</v>
      </c>
      <c r="D61">
        <f>Deck!$B6/SUM(Deck!$B$5:$B$14)*Deck!E$2/SUM(Deck!$B$5:$B$14)</f>
        <v>5.9171597633136102E-3</v>
      </c>
      <c r="E61">
        <f>Deck!$B6/SUM(Deck!$B$5:$B$14)*Deck!F$2/SUM(Deck!$B$5:$B$14)</f>
        <v>5.9171597633136102E-3</v>
      </c>
      <c r="F61">
        <f>Deck!$B6/SUM(Deck!$B$5:$B$14)*Deck!G$2/SUM(Deck!$B$5:$B$14)</f>
        <v>5.9171597633136102E-3</v>
      </c>
      <c r="G61">
        <f>Deck!$B6/SUM(Deck!$B$5:$B$14)*Deck!H$2/SUM(Deck!$B$5:$B$14)</f>
        <v>5.9171597633136102E-3</v>
      </c>
      <c r="H61">
        <f>Deck!$B6/SUM(Deck!$B$5:$B$14)*Deck!I$2/SUM(Deck!$B$5:$B$14)</f>
        <v>5.9171597633136102E-3</v>
      </c>
      <c r="I61">
        <f>Deck!$B6/SUM(Deck!$B$5:$B$14)*Deck!J$2/SUM(Deck!$B$5:$B$14)</f>
        <v>5.9171597633136102E-3</v>
      </c>
      <c r="J61">
        <f>Deck!$B6/SUM(Deck!$B$5:$B$14)*Deck!K$2/SUM(Deck!$B$5:$B$14)</f>
        <v>2.3668639053254441E-2</v>
      </c>
    </row>
    <row r="62" spans="1:11" x14ac:dyDescent="0.3">
      <c r="A62">
        <f t="shared" ref="A62:A69" si="6">A61+1</f>
        <v>3</v>
      </c>
      <c r="B62">
        <f>Deck!$B7/SUM(Deck!$B$5:$B$14)*Deck!C$2/SUM(Deck!$B$5:$B$14)</f>
        <v>5.9171597633136102E-3</v>
      </c>
      <c r="D62">
        <f>Deck!$B7/SUM(Deck!$B$5:$B$14)*Deck!E$2/SUM(Deck!$B$5:$B$14)</f>
        <v>5.9171597633136102E-3</v>
      </c>
      <c r="E62">
        <f>Deck!$B7/SUM(Deck!$B$5:$B$14)*Deck!F$2/SUM(Deck!$B$5:$B$14)</f>
        <v>5.9171597633136102E-3</v>
      </c>
      <c r="F62">
        <f>Deck!$B7/SUM(Deck!$B$5:$B$14)*Deck!G$2/SUM(Deck!$B$5:$B$14)</f>
        <v>5.9171597633136102E-3</v>
      </c>
      <c r="G62">
        <f>Deck!$B7/SUM(Deck!$B$5:$B$14)*Deck!H$2/SUM(Deck!$B$5:$B$14)</f>
        <v>5.9171597633136102E-3</v>
      </c>
      <c r="H62">
        <f>Deck!$B7/SUM(Deck!$B$5:$B$14)*Deck!I$2/SUM(Deck!$B$5:$B$14)</f>
        <v>5.9171597633136102E-3</v>
      </c>
      <c r="I62">
        <f>Deck!$B7/SUM(Deck!$B$5:$B$14)*Deck!J$2/SUM(Deck!$B$5:$B$14)</f>
        <v>5.9171597633136102E-3</v>
      </c>
      <c r="J62">
        <f>Deck!$B7/SUM(Deck!$B$5:$B$14)*Deck!K$2/SUM(Deck!$B$5:$B$14)</f>
        <v>2.3668639053254441E-2</v>
      </c>
    </row>
    <row r="63" spans="1:11" x14ac:dyDescent="0.3">
      <c r="A63">
        <f t="shared" si="6"/>
        <v>4</v>
      </c>
      <c r="B63">
        <f>Deck!$B8/SUM(Deck!$B$5:$B$14)*Deck!C$2/SUM(Deck!$B$5:$B$14)</f>
        <v>5.9171597633136102E-3</v>
      </c>
      <c r="C63">
        <f>Deck!$B8/SUM(Deck!$B$5:$B$14)*Deck!D$2/SUM(Deck!$B$5:$B$14)</f>
        <v>5.9171597633136102E-3</v>
      </c>
      <c r="E63">
        <f>Deck!$B8/SUM(Deck!$B$5:$B$14)*Deck!F$2/SUM(Deck!$B$5:$B$14)</f>
        <v>5.9171597633136102E-3</v>
      </c>
      <c r="F63">
        <f>Deck!$B8/SUM(Deck!$B$5:$B$14)*Deck!G$2/SUM(Deck!$B$5:$B$14)</f>
        <v>5.9171597633136102E-3</v>
      </c>
      <c r="G63">
        <f>Deck!$B8/SUM(Deck!$B$5:$B$14)*Deck!H$2/SUM(Deck!$B$5:$B$14)</f>
        <v>5.9171597633136102E-3</v>
      </c>
      <c r="H63">
        <f>Deck!$B8/SUM(Deck!$B$5:$B$14)*Deck!I$2/SUM(Deck!$B$5:$B$14)</f>
        <v>5.9171597633136102E-3</v>
      </c>
      <c r="I63">
        <f>Deck!$B8/SUM(Deck!$B$5:$B$14)*Deck!J$2/SUM(Deck!$B$5:$B$14)</f>
        <v>5.9171597633136102E-3</v>
      </c>
      <c r="J63">
        <f>Deck!$B8/SUM(Deck!$B$5:$B$14)*Deck!K$2/SUM(Deck!$B$5:$B$14)</f>
        <v>2.3668639053254441E-2</v>
      </c>
    </row>
    <row r="64" spans="1:11" x14ac:dyDescent="0.3">
      <c r="A64">
        <f t="shared" si="6"/>
        <v>5</v>
      </c>
      <c r="B64">
        <f>Deck!$B9/SUM(Deck!$B$5:$B$14)*Deck!C$2/SUM(Deck!$B$5:$B$14)</f>
        <v>5.9171597633136102E-3</v>
      </c>
      <c r="C64">
        <f>Deck!$B9/SUM(Deck!$B$5:$B$14)*Deck!D$2/SUM(Deck!$B$5:$B$14)</f>
        <v>5.9171597633136102E-3</v>
      </c>
      <c r="D64">
        <f>Deck!$B9/SUM(Deck!$B$5:$B$14)*Deck!E$2/SUM(Deck!$B$5:$B$14)</f>
        <v>5.9171597633136102E-3</v>
      </c>
      <c r="F64">
        <f>Deck!$B9/SUM(Deck!$B$5:$B$14)*Deck!G$2/SUM(Deck!$B$5:$B$14)</f>
        <v>5.9171597633136102E-3</v>
      </c>
      <c r="G64">
        <f>Deck!$B9/SUM(Deck!$B$5:$B$14)*Deck!H$2/SUM(Deck!$B$5:$B$14)</f>
        <v>5.9171597633136102E-3</v>
      </c>
      <c r="H64">
        <f>Deck!$B9/SUM(Deck!$B$5:$B$14)*Deck!I$2/SUM(Deck!$B$5:$B$14)</f>
        <v>5.9171597633136102E-3</v>
      </c>
      <c r="I64">
        <f>Deck!$B9/SUM(Deck!$B$5:$B$14)*Deck!J$2/SUM(Deck!$B$5:$B$14)</f>
        <v>5.9171597633136102E-3</v>
      </c>
      <c r="J64">
        <f>Deck!$B9/SUM(Deck!$B$5:$B$14)*Deck!K$2/SUM(Deck!$B$5:$B$14)</f>
        <v>2.3668639053254441E-2</v>
      </c>
    </row>
    <row r="65" spans="1:10" x14ac:dyDescent="0.3">
      <c r="A65">
        <f t="shared" si="6"/>
        <v>6</v>
      </c>
      <c r="B65">
        <f>Deck!$B10/SUM(Deck!$B$5:$B$14)*Deck!C$2/SUM(Deck!$B$5:$B$14)</f>
        <v>5.9171597633136102E-3</v>
      </c>
      <c r="C65">
        <f>Deck!$B10/SUM(Deck!$B$5:$B$14)*Deck!D$2/SUM(Deck!$B$5:$B$14)</f>
        <v>5.9171597633136102E-3</v>
      </c>
      <c r="D65">
        <f>Deck!$B10/SUM(Deck!$B$5:$B$14)*Deck!E$2/SUM(Deck!$B$5:$B$14)</f>
        <v>5.9171597633136102E-3</v>
      </c>
      <c r="E65">
        <f>Deck!$B10/SUM(Deck!$B$5:$B$14)*Deck!F$2/SUM(Deck!$B$5:$B$14)</f>
        <v>5.9171597633136102E-3</v>
      </c>
      <c r="G65">
        <f>Deck!$B10/SUM(Deck!$B$5:$B$14)*Deck!H$2/SUM(Deck!$B$5:$B$14)</f>
        <v>5.9171597633136102E-3</v>
      </c>
      <c r="H65">
        <f>Deck!$B10/SUM(Deck!$B$5:$B$14)*Deck!I$2/SUM(Deck!$B$5:$B$14)</f>
        <v>5.9171597633136102E-3</v>
      </c>
      <c r="I65">
        <f>Deck!$B10/SUM(Deck!$B$5:$B$14)*Deck!J$2/SUM(Deck!$B$5:$B$14)</f>
        <v>5.9171597633136102E-3</v>
      </c>
      <c r="J65">
        <f>Deck!$B10/SUM(Deck!$B$5:$B$14)*Deck!K$2/SUM(Deck!$B$5:$B$14)</f>
        <v>2.3668639053254441E-2</v>
      </c>
    </row>
    <row r="66" spans="1:10" x14ac:dyDescent="0.3">
      <c r="A66">
        <f t="shared" si="6"/>
        <v>7</v>
      </c>
      <c r="B66">
        <f>Deck!$B11/SUM(Deck!$B$5:$B$14)*Deck!C$2/SUM(Deck!$B$5:$B$14)</f>
        <v>5.9171597633136102E-3</v>
      </c>
      <c r="C66">
        <f>Deck!$B11/SUM(Deck!$B$5:$B$14)*Deck!D$2/SUM(Deck!$B$5:$B$14)</f>
        <v>5.9171597633136102E-3</v>
      </c>
      <c r="D66">
        <f>Deck!$B11/SUM(Deck!$B$5:$B$14)*Deck!E$2/SUM(Deck!$B$5:$B$14)</f>
        <v>5.9171597633136102E-3</v>
      </c>
      <c r="E66">
        <f>Deck!$B11/SUM(Deck!$B$5:$B$14)*Deck!F$2/SUM(Deck!$B$5:$B$14)</f>
        <v>5.9171597633136102E-3</v>
      </c>
      <c r="F66">
        <f>Deck!$B11/SUM(Deck!$B$5:$B$14)*Deck!G$2/SUM(Deck!$B$5:$B$14)</f>
        <v>5.9171597633136102E-3</v>
      </c>
      <c r="H66">
        <f>Deck!$B11/SUM(Deck!$B$5:$B$14)*Deck!I$2/SUM(Deck!$B$5:$B$14)</f>
        <v>5.9171597633136102E-3</v>
      </c>
      <c r="I66">
        <f>Deck!$B11/SUM(Deck!$B$5:$B$14)*Deck!J$2/SUM(Deck!$B$5:$B$14)</f>
        <v>5.9171597633136102E-3</v>
      </c>
      <c r="J66">
        <f>Deck!$B11/SUM(Deck!$B$5:$B$14)*Deck!K$2/SUM(Deck!$B$5:$B$14)</f>
        <v>2.3668639053254441E-2</v>
      </c>
    </row>
    <row r="67" spans="1:10" x14ac:dyDescent="0.3">
      <c r="A67">
        <f t="shared" si="6"/>
        <v>8</v>
      </c>
      <c r="B67">
        <f>Deck!$B12/SUM(Deck!$B$5:$B$14)*Deck!C$2/SUM(Deck!$B$5:$B$14)</f>
        <v>5.9171597633136102E-3</v>
      </c>
      <c r="C67">
        <f>Deck!$B12/SUM(Deck!$B$5:$B$14)*Deck!D$2/SUM(Deck!$B$5:$B$14)</f>
        <v>5.9171597633136102E-3</v>
      </c>
      <c r="D67">
        <f>Deck!$B12/SUM(Deck!$B$5:$B$14)*Deck!E$2/SUM(Deck!$B$5:$B$14)</f>
        <v>5.9171597633136102E-3</v>
      </c>
      <c r="E67">
        <f>Deck!$B12/SUM(Deck!$B$5:$B$14)*Deck!F$2/SUM(Deck!$B$5:$B$14)</f>
        <v>5.9171597633136102E-3</v>
      </c>
      <c r="F67">
        <f>Deck!$B12/SUM(Deck!$B$5:$B$14)*Deck!G$2/SUM(Deck!$B$5:$B$14)</f>
        <v>5.9171597633136102E-3</v>
      </c>
      <c r="G67">
        <f>Deck!$B12/SUM(Deck!$B$5:$B$14)*Deck!H$2/SUM(Deck!$B$5:$B$14)</f>
        <v>5.9171597633136102E-3</v>
      </c>
      <c r="I67">
        <f>Deck!$B12/SUM(Deck!$B$5:$B$14)*Deck!J$2/SUM(Deck!$B$5:$B$14)</f>
        <v>5.9171597633136102E-3</v>
      </c>
      <c r="J67">
        <f>Deck!$B12/SUM(Deck!$B$5:$B$14)*Deck!K$2/SUM(Deck!$B$5:$B$14)</f>
        <v>2.3668639053254441E-2</v>
      </c>
    </row>
    <row r="68" spans="1:10" x14ac:dyDescent="0.3">
      <c r="A68">
        <f t="shared" si="6"/>
        <v>9</v>
      </c>
      <c r="B68">
        <f>Deck!$B13/SUM(Deck!$B$5:$B$14)*Deck!C$2/SUM(Deck!$B$5:$B$14)</f>
        <v>5.9171597633136102E-3</v>
      </c>
      <c r="C68">
        <f>Deck!$B13/SUM(Deck!$B$5:$B$14)*Deck!D$2/SUM(Deck!$B$5:$B$14)</f>
        <v>5.9171597633136102E-3</v>
      </c>
      <c r="D68">
        <f>Deck!$B13/SUM(Deck!$B$5:$B$14)*Deck!E$2/SUM(Deck!$B$5:$B$14)</f>
        <v>5.9171597633136102E-3</v>
      </c>
      <c r="E68">
        <f>Deck!$B13/SUM(Deck!$B$5:$B$14)*Deck!F$2/SUM(Deck!$B$5:$B$14)</f>
        <v>5.9171597633136102E-3</v>
      </c>
      <c r="F68">
        <f>Deck!$B13/SUM(Deck!$B$5:$B$14)*Deck!G$2/SUM(Deck!$B$5:$B$14)</f>
        <v>5.9171597633136102E-3</v>
      </c>
      <c r="G68">
        <f>Deck!$B13/SUM(Deck!$B$5:$B$14)*Deck!H$2/SUM(Deck!$B$5:$B$14)</f>
        <v>5.9171597633136102E-3</v>
      </c>
      <c r="H68">
        <f>Deck!$B13/SUM(Deck!$B$5:$B$14)*Deck!I$2/SUM(Deck!$B$5:$B$14)</f>
        <v>5.9171597633136102E-3</v>
      </c>
      <c r="J68">
        <f>Deck!$B13/SUM(Deck!$B$5:$B$14)*Deck!K$2/SUM(Deck!$B$5:$B$14)</f>
        <v>2.3668639053254441E-2</v>
      </c>
    </row>
    <row r="69" spans="1:10" x14ac:dyDescent="0.3">
      <c r="A69">
        <f t="shared" si="6"/>
        <v>10</v>
      </c>
      <c r="B69">
        <f>Deck!$B14/SUM(Deck!$B$5:$B$14)*Deck!C$2/SUM(Deck!$B$5:$B$14)</f>
        <v>2.3668639053254441E-2</v>
      </c>
      <c r="C69">
        <f>Deck!$B14/SUM(Deck!$B$5:$B$14)*Deck!D$2/SUM(Deck!$B$5:$B$14)</f>
        <v>2.3668639053254441E-2</v>
      </c>
      <c r="D69">
        <f>Deck!$B14/SUM(Deck!$B$5:$B$14)*Deck!E$2/SUM(Deck!$B$5:$B$14)</f>
        <v>2.3668639053254441E-2</v>
      </c>
      <c r="E69">
        <f>Deck!$B14/SUM(Deck!$B$5:$B$14)*Deck!F$2/SUM(Deck!$B$5:$B$14)</f>
        <v>2.3668639053254441E-2</v>
      </c>
      <c r="F69">
        <f>Deck!$B14/SUM(Deck!$B$5:$B$14)*Deck!G$2/SUM(Deck!$B$5:$B$14)</f>
        <v>2.3668639053254441E-2</v>
      </c>
      <c r="G69">
        <f>Deck!$B14/SUM(Deck!$B$5:$B$14)*Deck!H$2/SUM(Deck!$B$5:$B$14)</f>
        <v>2.3668639053254441E-2</v>
      </c>
      <c r="H69">
        <f>Deck!$B14/SUM(Deck!$B$5:$B$14)*Deck!I$2/SUM(Deck!$B$5:$B$14)</f>
        <v>2.3668639053254441E-2</v>
      </c>
      <c r="I69">
        <f>Deck!$B14/SUM(Deck!$B$5:$B$14)*Deck!J$2/SUM(Deck!$B$5:$B$14)</f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7">A78+1</f>
        <v>7</v>
      </c>
      <c r="B79">
        <f ca="1">SUMIF($B$46:J56,A79,$B$61:$J$69)</f>
        <v>2.3668639053254441E-2</v>
      </c>
    </row>
    <row r="80" spans="1:10" x14ac:dyDescent="0.3">
      <c r="A80">
        <f t="shared" si="7"/>
        <v>8</v>
      </c>
      <c r="B80">
        <f ca="1">SUMIF($B$46:J57,A80,$B$61:$J$69)</f>
        <v>2.3668639053254441E-2</v>
      </c>
    </row>
    <row r="81" spans="1:2" x14ac:dyDescent="0.3">
      <c r="A81">
        <f t="shared" si="7"/>
        <v>9</v>
      </c>
      <c r="B81">
        <f ca="1">SUMIF($B$46:J58,A81,$B$61:$J$69)</f>
        <v>3.5502958579881665E-2</v>
      </c>
    </row>
    <row r="82" spans="1:2" x14ac:dyDescent="0.3">
      <c r="A82">
        <f t="shared" si="7"/>
        <v>10</v>
      </c>
      <c r="B82">
        <f ca="1">SUMIF($B$46:J59,A82,$B$61:$J$69)</f>
        <v>3.5502958579881665E-2</v>
      </c>
    </row>
    <row r="83" spans="1:2" x14ac:dyDescent="0.3">
      <c r="A83">
        <f t="shared" si="7"/>
        <v>11</v>
      </c>
      <c r="B83">
        <f ca="1">SUMIF($B$46:J60,A83,$B$61:$J$69)</f>
        <v>4.7337278106508889E-2</v>
      </c>
    </row>
    <row r="84" spans="1:2" x14ac:dyDescent="0.3">
      <c r="A84">
        <f t="shared" si="7"/>
        <v>12</v>
      </c>
      <c r="B84">
        <f ca="1">SUMIF($B$46:J61,A84,$B$61:$J$69)</f>
        <v>8.2840236686390553E-2</v>
      </c>
    </row>
    <row r="85" spans="1:2" x14ac:dyDescent="0.3">
      <c r="A85">
        <f t="shared" si="7"/>
        <v>13</v>
      </c>
      <c r="B85">
        <f ca="1">SUMIF($B$46:J62,A85,$B$61:$J$69)</f>
        <v>8.2840236686390553E-2</v>
      </c>
    </row>
    <row r="86" spans="1:2" x14ac:dyDescent="0.3">
      <c r="A86">
        <f t="shared" si="7"/>
        <v>14</v>
      </c>
      <c r="B86">
        <f ca="1">SUMIF($B$46:J63,A86,$B$61:$J$69)</f>
        <v>7.1005917159763329E-2</v>
      </c>
    </row>
    <row r="87" spans="1:2" x14ac:dyDescent="0.3">
      <c r="A87">
        <f t="shared" si="7"/>
        <v>15</v>
      </c>
      <c r="B87">
        <f ca="1">SUMIF($B$46:J64,A87,$B$61:$J$69)</f>
        <v>7.1005917159763329E-2</v>
      </c>
    </row>
    <row r="88" spans="1:2" x14ac:dyDescent="0.3">
      <c r="A88">
        <f t="shared" si="7"/>
        <v>16</v>
      </c>
      <c r="B88">
        <f ca="1">SUMIF($B$46:J65,A88,$B$61:$J$69)</f>
        <v>5.9171597633136105E-2</v>
      </c>
    </row>
    <row r="89" spans="1:2" x14ac:dyDescent="0.3">
      <c r="A89">
        <f t="shared" si="7"/>
        <v>17</v>
      </c>
      <c r="B89">
        <f ca="1">SUMIF($B$46:J66,A89,$B$61:$J$69)</f>
        <v>5.9171597633136105E-2</v>
      </c>
    </row>
    <row r="90" spans="1:2" x14ac:dyDescent="0.3">
      <c r="A90">
        <f t="shared" si="7"/>
        <v>18</v>
      </c>
      <c r="B90">
        <f ca="1">SUMIF($B$46:J67,A90,$B$61:$J$69)</f>
        <v>4.7337278106508882E-2</v>
      </c>
    </row>
    <row r="91" spans="1:2" x14ac:dyDescent="0.3">
      <c r="A91">
        <f t="shared" si="7"/>
        <v>19</v>
      </c>
      <c r="B91">
        <f ca="1">SUMIF($B$46:J68,A91,$B$61:$J$69)</f>
        <v>4.7337278106508882E-2</v>
      </c>
    </row>
    <row r="92" spans="1:2" x14ac:dyDescent="0.3">
      <c r="A92">
        <f t="shared" si="7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topLeftCell="A19" workbookViewId="0">
      <selection activeCell="B41" sqref="B41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-0.12585466591223504</v>
      </c>
      <c r="C2">
        <f>hsdr!C3</f>
        <v>-9.3185805313397596E-2</v>
      </c>
      <c r="D2">
        <f>hsdr!D3</f>
        <v>-5.8868938477504656E-2</v>
      </c>
      <c r="E2">
        <f>hsdr!E3</f>
        <v>-2.2722050599694302E-2</v>
      </c>
      <c r="F2">
        <f>hsdr!F3</f>
        <v>1.5153619459709814E-2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-0.31640008544647907</v>
      </c>
    </row>
    <row r="3" spans="1:11" x14ac:dyDescent="0.3">
      <c r="A3">
        <f>A2+1</f>
        <v>6</v>
      </c>
      <c r="B3">
        <f>hsdr!B4</f>
        <v>-0.1380730292913315</v>
      </c>
      <c r="C3">
        <f>hsdr!C4</f>
        <v>-0.10487404133749784</v>
      </c>
      <c r="D3">
        <f>hsdr!D4</f>
        <v>-7.0077773347286057E-2</v>
      </c>
      <c r="E3">
        <f>hsdr!E4</f>
        <v>-3.3548869940164566E-2</v>
      </c>
      <c r="F3">
        <f>hsdr!F4</f>
        <v>4.7665085393154439E-3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-0.34064917653105781</v>
      </c>
    </row>
    <row r="4" spans="1:11" x14ac:dyDescent="0.3">
      <c r="A4">
        <f t="shared" ref="A4:A40" si="0">A3+1</f>
        <v>7</v>
      </c>
      <c r="B4">
        <f>hsdr!B5</f>
        <v>-0.10957748444769842</v>
      </c>
      <c r="C4">
        <f>hsdr!C5</f>
        <v>-7.6937567884950209E-2</v>
      </c>
      <c r="D4">
        <f>hsdr!D5</f>
        <v>-4.2826367717071365E-2</v>
      </c>
      <c r="E4">
        <f>hsdr!E5</f>
        <v>-7.17726676462546E-3</v>
      </c>
      <c r="F4">
        <f>hsdr!F5</f>
        <v>3.0408566151961951E-2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-0.34918813185141928</v>
      </c>
    </row>
    <row r="5" spans="1:11" x14ac:dyDescent="0.3">
      <c r="A5">
        <f t="shared" si="0"/>
        <v>8</v>
      </c>
      <c r="B5">
        <f>hsdr!B6</f>
        <v>-2.4506830289917444E-2</v>
      </c>
      <c r="C5">
        <f>hsdr!C6</f>
        <v>5.5679308753931881E-3</v>
      </c>
      <c r="D5">
        <f>hsdr!D6</f>
        <v>3.7010775094514545E-2</v>
      </c>
      <c r="E5">
        <f>hsdr!E6</f>
        <v>6.9950633154329159E-2</v>
      </c>
      <c r="F5">
        <f>hsdr!F6</f>
        <v>0.10385811332306318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-0.26347696557734923</v>
      </c>
    </row>
    <row r="6" spans="1:11" x14ac:dyDescent="0.3">
      <c r="A6">
        <f t="shared" si="0"/>
        <v>9</v>
      </c>
      <c r="B6">
        <f>hsdr!B7</f>
        <v>7.2232808963193215E-2</v>
      </c>
      <c r="C6">
        <f>hsdr!C7</f>
        <v>0.11871708619491314</v>
      </c>
      <c r="D6">
        <f>hsdr!D7</f>
        <v>0.17999961456984409</v>
      </c>
      <c r="E6">
        <f>hsdr!E7</f>
        <v>0.24211866364068418</v>
      </c>
      <c r="F6">
        <f>hsdr!F7</f>
        <v>0.30485344968108979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-0.1242538763674763</v>
      </c>
    </row>
    <row r="7" spans="1:11" x14ac:dyDescent="0.3">
      <c r="A7">
        <f t="shared" si="0"/>
        <v>10</v>
      </c>
      <c r="B7">
        <f>hsdr!B8</f>
        <v>0.35690719748372668</v>
      </c>
      <c r="C7">
        <f>hsdr!C8</f>
        <v>0.40749201163237114</v>
      </c>
      <c r="D7">
        <f>hsdr!D8</f>
        <v>0.45924220371818347</v>
      </c>
      <c r="E7">
        <f>hsdr!E8</f>
        <v>0.51169953415177827</v>
      </c>
      <c r="F7">
        <f>hsdr!F8</f>
        <v>0.56496169552840647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3.2873955498735771E-2</v>
      </c>
    </row>
    <row r="8" spans="1:11" x14ac:dyDescent="0.3">
      <c r="A8">
        <f t="shared" si="0"/>
        <v>11</v>
      </c>
      <c r="B8">
        <f>hsdr!B9</f>
        <v>0.47012148001782339</v>
      </c>
      <c r="C8">
        <f>hsdr!C9</f>
        <v>0.51732783973958252</v>
      </c>
      <c r="D8">
        <f>hsdr!D9</f>
        <v>0.56560652370552977</v>
      </c>
      <c r="E8">
        <f>hsdr!E9</f>
        <v>0.61449004208451674</v>
      </c>
      <c r="F8">
        <f>hsdr!F9</f>
        <v>0.66466340918892552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0.10337665426238976</v>
      </c>
    </row>
    <row r="9" spans="1:11" x14ac:dyDescent="0.3">
      <c r="A9">
        <f t="shared" si="0"/>
        <v>12</v>
      </c>
      <c r="B9">
        <f>hsdr!B10</f>
        <v>-0.25375147059276615</v>
      </c>
      <c r="C9">
        <f>hsdr!C10</f>
        <v>-0.23401617638713498</v>
      </c>
      <c r="D9">
        <f>hsdr!D10</f>
        <v>-0.20584968608305471</v>
      </c>
      <c r="E9">
        <f>hsdr!E10</f>
        <v>-0.16468249424828357</v>
      </c>
      <c r="F9">
        <f>hsdr!F10</f>
        <v>-0.12106685019651214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-0.38411782615489393</v>
      </c>
    </row>
    <row r="10" spans="1:11" x14ac:dyDescent="0.3">
      <c r="A10">
        <f t="shared" si="0"/>
        <v>13</v>
      </c>
      <c r="B10">
        <f>hsdr!B11</f>
        <v>-0.28654430084029509</v>
      </c>
      <c r="C10">
        <f>hsdr!C11</f>
        <v>-0.24663577379217239</v>
      </c>
      <c r="D10">
        <f>hsdr!D11</f>
        <v>-0.20584968608305471</v>
      </c>
      <c r="E10">
        <f>hsdr!E11</f>
        <v>-0.16468249424828357</v>
      </c>
      <c r="F10">
        <f>hsdr!F11</f>
        <v>-0.12106685019651214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-0.42810941000097291</v>
      </c>
    </row>
    <row r="11" spans="1:11" x14ac:dyDescent="0.3">
      <c r="A11">
        <f t="shared" si="0"/>
        <v>14</v>
      </c>
      <c r="B11">
        <f>hsdr!B12</f>
        <v>-0.28654430084029509</v>
      </c>
      <c r="C11">
        <f>hsdr!C12</f>
        <v>-0.24663577379217239</v>
      </c>
      <c r="D11">
        <f>hsdr!D12</f>
        <v>-0.20584968608305471</v>
      </c>
      <c r="E11">
        <f>hsdr!E12</f>
        <v>-0.16468249424828357</v>
      </c>
      <c r="F11">
        <f>hsdr!F12</f>
        <v>-0.12106685019651214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-0.46895873785804637</v>
      </c>
    </row>
    <row r="12" spans="1:11" x14ac:dyDescent="0.3">
      <c r="A12">
        <f t="shared" si="0"/>
        <v>15</v>
      </c>
      <c r="B12">
        <f>hsdr!B13</f>
        <v>-0.28654430084029509</v>
      </c>
      <c r="C12">
        <f>hsdr!C13</f>
        <v>-0.24663577379217239</v>
      </c>
      <c r="D12">
        <f>hsdr!D13</f>
        <v>-0.20584968608305471</v>
      </c>
      <c r="E12">
        <f>hsdr!E13</f>
        <v>-0.16468249424828357</v>
      </c>
      <c r="F12">
        <f>hsdr!F13</f>
        <v>-0.12106685019651214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-0.5</v>
      </c>
    </row>
    <row r="13" spans="1:11" x14ac:dyDescent="0.3">
      <c r="A13">
        <f t="shared" si="0"/>
        <v>16</v>
      </c>
      <c r="B13">
        <f>hsdr!B14</f>
        <v>-0.28654430084029509</v>
      </c>
      <c r="C13">
        <f>hsdr!C14</f>
        <v>-0.24663577379217239</v>
      </c>
      <c r="D13">
        <f>hsdr!D14</f>
        <v>-0.20584968608305471</v>
      </c>
      <c r="E13">
        <f>hsdr!E14</f>
        <v>-0.16468249424828357</v>
      </c>
      <c r="F13">
        <f>hsdr!F14</f>
        <v>-0.12106685019651214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-0.15641021825706786</v>
      </c>
      <c r="C14">
        <f>hsdr!C15</f>
        <v>-0.12030774273351591</v>
      </c>
      <c r="D14">
        <f>hsdr!D15</f>
        <v>-8.3444052932191204E-2</v>
      </c>
      <c r="E14">
        <f>hsdr!E15</f>
        <v>-4.6323554721567961E-2</v>
      </c>
      <c r="F14">
        <f>hsdr!F15</f>
        <v>-6.2291683630238404E-3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-0.5</v>
      </c>
    </row>
    <row r="15" spans="1:11" x14ac:dyDescent="0.3">
      <c r="A15">
        <f t="shared" si="0"/>
        <v>18</v>
      </c>
      <c r="B15">
        <f>hsdr!B16</f>
        <v>0.11027005064085793</v>
      </c>
      <c r="C15">
        <f>hsdr!C16</f>
        <v>0.13797729703756356</v>
      </c>
      <c r="D15">
        <f>hsdr!D16</f>
        <v>0.1662690025225767</v>
      </c>
      <c r="E15">
        <f>hsdr!E16</f>
        <v>0.19494598568825822</v>
      </c>
      <c r="F15">
        <f>hsdr!F16</f>
        <v>0.22344619530395265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-0.22573219478912282</v>
      </c>
    </row>
    <row r="16" spans="1:11" x14ac:dyDescent="0.3">
      <c r="A16">
        <f t="shared" si="0"/>
        <v>19</v>
      </c>
      <c r="B16">
        <f>hsdr!B17</f>
        <v>0.37811050632056864</v>
      </c>
      <c r="C16">
        <f>hsdr!C17</f>
        <v>0.39698952530936887</v>
      </c>
      <c r="D16">
        <f>hsdr!D17</f>
        <v>0.41633218577399034</v>
      </c>
      <c r="E16">
        <f>hsdr!E17</f>
        <v>0.43621552609808445</v>
      </c>
      <c r="F16">
        <f>hsdr!F17</f>
        <v>0.45312155897092921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0.18796906721411871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4.6611316056980476E-2</v>
      </c>
      <c r="C21">
        <f>hsdr!C33</f>
        <v>7.4096482508153566E-2</v>
      </c>
      <c r="D21">
        <f>hsdr!D33</f>
        <v>0.10302707120599627</v>
      </c>
      <c r="E21">
        <f>hsdr!E33</f>
        <v>0.13362751686623553</v>
      </c>
      <c r="F21">
        <f>hsdr!F33</f>
        <v>0.19604841330778053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-9.8973222134739275E-2</v>
      </c>
    </row>
    <row r="22" spans="1:11" x14ac:dyDescent="0.3">
      <c r="A22">
        <f t="shared" si="0"/>
        <v>14</v>
      </c>
      <c r="B22">
        <f>hsdr!B34</f>
        <v>2.2814486278603666E-2</v>
      </c>
      <c r="C22">
        <f>hsdr!C34</f>
        <v>5.1187035629558848E-2</v>
      </c>
      <c r="D22">
        <f>hsdr!D34</f>
        <v>8.0964445685349773E-2</v>
      </c>
      <c r="E22">
        <f>hsdr!E34</f>
        <v>0.12720834736251488</v>
      </c>
      <c r="F22">
        <f>hsdr!F34</f>
        <v>0.19604841330778053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-0.13415418637006266</v>
      </c>
    </row>
    <row r="23" spans="1:11" x14ac:dyDescent="0.3">
      <c r="A23">
        <f t="shared" si="0"/>
        <v>15</v>
      </c>
      <c r="B23">
        <f>hsdr!B35</f>
        <v>7.1743005582518391E-4</v>
      </c>
      <c r="C23">
        <f>hsdr!C35</f>
        <v>2.9913977813720908E-2</v>
      </c>
      <c r="D23">
        <f>hsdr!D35</f>
        <v>6.1030693903249902E-2</v>
      </c>
      <c r="E23">
        <f>hsdr!E35</f>
        <v>0.12720834736251488</v>
      </c>
      <c r="F23">
        <f>hsdr!F35</f>
        <v>0.19604841330778053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-0.16890637396904012</v>
      </c>
    </row>
    <row r="24" spans="1:11" x14ac:dyDescent="0.3">
      <c r="A24">
        <f t="shared" si="0"/>
        <v>16</v>
      </c>
      <c r="B24">
        <f>hsdr!B36</f>
        <v>-1.9801265008183407E-2</v>
      </c>
      <c r="C24">
        <f>hsdr!C36</f>
        <v>1.0160424127585648E-2</v>
      </c>
      <c r="D24">
        <f>hsdr!D36</f>
        <v>6.1030693903249875E-2</v>
      </c>
      <c r="E24">
        <f>hsdr!E36</f>
        <v>0.12720834736251488</v>
      </c>
      <c r="F24">
        <f>hsdr!F36</f>
        <v>0.19604841330778053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-0.20311154402137768</v>
      </c>
    </row>
    <row r="25" spans="1:11" x14ac:dyDescent="0.3">
      <c r="A25">
        <f t="shared" si="0"/>
        <v>17</v>
      </c>
      <c r="B25">
        <f>hsdr!B37</f>
        <v>-1.673172543840738E-3</v>
      </c>
      <c r="C25">
        <f>hsdr!C37</f>
        <v>5.3881646919157575E-2</v>
      </c>
      <c r="D25">
        <f>hsdr!D37</f>
        <v>0.1175256015113407</v>
      </c>
      <c r="E25">
        <f>hsdr!E37</f>
        <v>0.18183555022099898</v>
      </c>
      <c r="F25">
        <f>hsdr!F37</f>
        <v>0.24905042030785204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-0.21975910527055381</v>
      </c>
    </row>
    <row r="26" spans="1:11" x14ac:dyDescent="0.3">
      <c r="A26">
        <f t="shared" si="0"/>
        <v>18</v>
      </c>
      <c r="B26">
        <f>hsdr!B38</f>
        <v>0.1146918051348183</v>
      </c>
      <c r="C26">
        <f>hsdr!C38</f>
        <v>0.173090126813502</v>
      </c>
      <c r="D26">
        <f>hsdr!D38</f>
        <v>0.23277778095200288</v>
      </c>
      <c r="E26">
        <f>hsdr!E38</f>
        <v>0.29319072271784186</v>
      </c>
      <c r="F26">
        <f>hsdr!F38</f>
        <v>0.35505443430799499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-0.1580650885027603</v>
      </c>
    </row>
    <row r="27" spans="1:11" x14ac:dyDescent="0.3">
      <c r="A27">
        <f t="shared" si="0"/>
        <v>19</v>
      </c>
      <c r="B27">
        <f>hsdr!B39</f>
        <v>0.37811050632056864</v>
      </c>
      <c r="C27">
        <f>hsdr!C39</f>
        <v>0.39698952530936887</v>
      </c>
      <c r="D27">
        <f>hsdr!D39</f>
        <v>0.41633218577399034</v>
      </c>
      <c r="E27">
        <f>hsdr!E39</f>
        <v>0.43621552609808445</v>
      </c>
      <c r="F27">
        <f>hsdr!F39</f>
        <v>0.46105844830813802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0.18796906721411871</v>
      </c>
    </row>
    <row r="28" spans="1:11" x14ac:dyDescent="0.3">
      <c r="A28">
        <f t="shared" si="0"/>
        <v>20</v>
      </c>
      <c r="B28">
        <f>hsdr!B40</f>
        <v>0.63507006739682603</v>
      </c>
      <c r="C28">
        <f>hsdr!C40</f>
        <v>0.64584804747844671</v>
      </c>
      <c r="D28">
        <f>hsdr!D40</f>
        <v>0.65694191851596806</v>
      </c>
      <c r="E28">
        <f>hsdr!E40</f>
        <v>0.66838174379512039</v>
      </c>
      <c r="F28">
        <f>hsdr!F40</f>
        <v>0.67824526128151075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0.60167032921736019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split1!B16</f>
        <v>-8.9230850384886221E-2</v>
      </c>
      <c r="C32">
        <f>split1!C16</f>
        <v>-2.5941895641124202E-2</v>
      </c>
      <c r="D32">
        <f>split1!D16</f>
        <v>4.6577347174897109E-2</v>
      </c>
      <c r="E32">
        <f>split1!E16</f>
        <v>0.12899794664027839</v>
      </c>
      <c r="F32">
        <f>split1!F16</f>
        <v>0.21948236842134208</v>
      </c>
      <c r="G32">
        <f>split1!G16</f>
        <v>-7.3993244927046632E-3</v>
      </c>
      <c r="H32">
        <f>split1!H16</f>
        <v>-0.15933415266020509</v>
      </c>
      <c r="I32">
        <f>split1!I16</f>
        <v>-0.24066617915336547</v>
      </c>
      <c r="J32">
        <f>split1!J16</f>
        <v>-0.28919791448567511</v>
      </c>
      <c r="K32">
        <f>split1!K16</f>
        <v>-0.29222771573286166</v>
      </c>
    </row>
    <row r="33" spans="1:11" x14ac:dyDescent="0.3">
      <c r="A33">
        <f t="shared" si="0"/>
        <v>3</v>
      </c>
      <c r="B33">
        <f>split1!B17</f>
        <v>-0.13474841710027413</v>
      </c>
      <c r="C33">
        <f>split1!C17</f>
        <v>-6.0809966464592517E-2</v>
      </c>
      <c r="D33">
        <f>split1!D17</f>
        <v>1.8738777356351689E-2</v>
      </c>
      <c r="E33">
        <f>split1!E17</f>
        <v>0.10440100951506477</v>
      </c>
      <c r="F33">
        <f>split1!F17</f>
        <v>0.19682761910733723</v>
      </c>
      <c r="G33">
        <f>split1!G17</f>
        <v>-6.7760458821693487E-2</v>
      </c>
      <c r="H33">
        <f>split1!H17</f>
        <v>-0.21724188132078476</v>
      </c>
      <c r="I33">
        <f>split1!I17</f>
        <v>-0.29264070019772603</v>
      </c>
      <c r="J33">
        <f>split1!J17</f>
        <v>-0.33774944037840804</v>
      </c>
      <c r="K33">
        <f>split1!K17</f>
        <v>-0.34064917653105781</v>
      </c>
    </row>
    <row r="34" spans="1:11" x14ac:dyDescent="0.3">
      <c r="A34">
        <f t="shared" si="0"/>
        <v>4</v>
      </c>
      <c r="B34">
        <f>split1!B18</f>
        <v>-2.4506830289917444E-2</v>
      </c>
      <c r="C34">
        <f>split1!C18</f>
        <v>5.5679308753931881E-3</v>
      </c>
      <c r="D34">
        <f>split1!D18</f>
        <v>3.7010775094514545E-2</v>
      </c>
      <c r="E34">
        <f>split1!E18</f>
        <v>8.256094126143565E-2</v>
      </c>
      <c r="F34">
        <f>split1!F18</f>
        <v>0.17587062377561075</v>
      </c>
      <c r="G34">
        <f>split1!G18</f>
        <v>8.2207439363742862E-2</v>
      </c>
      <c r="H34">
        <f>split1!H18</f>
        <v>-5.9898275658656255E-2</v>
      </c>
      <c r="I34">
        <f>split1!I18</f>
        <v>-0.21018633199821768</v>
      </c>
      <c r="J34">
        <f>split1!J18</f>
        <v>-0.24937508055334259</v>
      </c>
      <c r="K34">
        <f>split1!K18</f>
        <v>-0.26347696557734923</v>
      </c>
    </row>
    <row r="35" spans="1:11" x14ac:dyDescent="0.3">
      <c r="A35">
        <f t="shared" si="0"/>
        <v>5</v>
      </c>
      <c r="B35">
        <f>split1!B19</f>
        <v>0.35690719748372668</v>
      </c>
      <c r="C35">
        <f>split1!C19</f>
        <v>0.40749201163237114</v>
      </c>
      <c r="D35">
        <f>split1!D19</f>
        <v>0.45924220371818347</v>
      </c>
      <c r="E35">
        <f>split1!E19</f>
        <v>0.51169953415177827</v>
      </c>
      <c r="F35">
        <f>split1!F19</f>
        <v>0.56496169552840647</v>
      </c>
      <c r="G35">
        <f>split1!G19</f>
        <v>0.39241245528243773</v>
      </c>
      <c r="H35">
        <f>split1!H19</f>
        <v>0.28663571688628381</v>
      </c>
      <c r="I35">
        <f>split1!I19</f>
        <v>0.14432836838077107</v>
      </c>
      <c r="J35">
        <f>split1!J19</f>
        <v>2.5308523040868145E-2</v>
      </c>
      <c r="K35">
        <f>split1!K19</f>
        <v>3.2873955498735771E-2</v>
      </c>
    </row>
    <row r="36" spans="1:11" x14ac:dyDescent="0.3">
      <c r="A36">
        <f t="shared" si="0"/>
        <v>6</v>
      </c>
      <c r="B36">
        <f>split1!B20</f>
        <v>-0.21330462966828412</v>
      </c>
      <c r="C36">
        <f>split1!C20</f>
        <v>-0.13192001193398831</v>
      </c>
      <c r="D36">
        <f>split1!D20</f>
        <v>-4.4217349240773106E-2</v>
      </c>
      <c r="E36">
        <f>split1!E20</f>
        <v>4.6559149117852083E-2</v>
      </c>
      <c r="F36">
        <f>split1!F20</f>
        <v>0.14136189022419071</v>
      </c>
      <c r="G36">
        <f>split1!G20</f>
        <v>-0.21284771451731427</v>
      </c>
      <c r="H36">
        <f>split1!H20</f>
        <v>-0.2715748050242861</v>
      </c>
      <c r="I36">
        <f>split1!I20</f>
        <v>-0.3400132806089356</v>
      </c>
      <c r="J36">
        <f>split1!J20</f>
        <v>-0.38104299284808757</v>
      </c>
      <c r="K36">
        <f>split1!K20</f>
        <v>-0.38411782615489393</v>
      </c>
    </row>
    <row r="37" spans="1:11" x14ac:dyDescent="0.3">
      <c r="A37">
        <f t="shared" si="0"/>
        <v>7</v>
      </c>
      <c r="B37">
        <f>split1!B21</f>
        <v>-0.15563327005887023</v>
      </c>
      <c r="C37">
        <f>split1!C21</f>
        <v>-7.4640488939926058E-2</v>
      </c>
      <c r="D37">
        <f>split1!D21</f>
        <v>1.1477150892541775E-2</v>
      </c>
      <c r="E37">
        <f>split1!E21</f>
        <v>0.10042958037955864</v>
      </c>
      <c r="F37">
        <f>split1!F21</f>
        <v>0.19373570219565547</v>
      </c>
      <c r="G37">
        <f>split1!G21</f>
        <v>-9.0500880901835695E-2</v>
      </c>
      <c r="H37">
        <f>split1!H21</f>
        <v>-0.37191909208726709</v>
      </c>
      <c r="I37">
        <f>split1!I21</f>
        <v>-0.43092981848423528</v>
      </c>
      <c r="J37">
        <f>split1!J21</f>
        <v>-0.46630747852717758</v>
      </c>
      <c r="K37">
        <f>split1!K21</f>
        <v>-0.46895873785804637</v>
      </c>
    </row>
    <row r="38" spans="1:11" x14ac:dyDescent="0.3">
      <c r="A38">
        <f t="shared" si="0"/>
        <v>8</v>
      </c>
      <c r="B38">
        <f>split1!B22</f>
        <v>1.3827768334544004E-2</v>
      </c>
      <c r="C38">
        <f>split1!C22</f>
        <v>8.1977161621882511E-2</v>
      </c>
      <c r="D38">
        <f>split1!D22</f>
        <v>0.15285606768316085</v>
      </c>
      <c r="E38">
        <f>split1!E22</f>
        <v>0.2265312337114502</v>
      </c>
      <c r="F38">
        <f>split1!F22</f>
        <v>0.30352383306087627</v>
      </c>
      <c r="G38">
        <f>split1!G22</f>
        <v>0.21152959698650559</v>
      </c>
      <c r="H38">
        <f>split1!H22</f>
        <v>-8.7582327609523114E-2</v>
      </c>
      <c r="I38">
        <f>split1!I22</f>
        <v>-0.40539957445661745</v>
      </c>
      <c r="J38">
        <f>split1!J22</f>
        <v>-0.48948762316092631</v>
      </c>
      <c r="K38">
        <f>split1!K22</f>
        <v>-0.52685020770793989</v>
      </c>
    </row>
    <row r="39" spans="1:11" x14ac:dyDescent="0.3">
      <c r="A39">
        <f t="shared" si="0"/>
        <v>9</v>
      </c>
      <c r="B39">
        <f>split1!B23</f>
        <v>0.18024072786565656</v>
      </c>
      <c r="C39">
        <f>split1!C23</f>
        <v>0.23819142633903506</v>
      </c>
      <c r="D39">
        <f>split1!D23</f>
        <v>0.29868518530654942</v>
      </c>
      <c r="E39">
        <f>split1!E23</f>
        <v>0.36199136153803807</v>
      </c>
      <c r="F39">
        <f>split1!F23</f>
        <v>0.42573502804808017</v>
      </c>
      <c r="G39">
        <f>split1!G23</f>
        <v>0.3995541673365518</v>
      </c>
      <c r="H39">
        <f>split1!H23</f>
        <v>0.2153232726471426</v>
      </c>
      <c r="I39">
        <f>split1!I23</f>
        <v>-9.3659752356483633E-2</v>
      </c>
      <c r="J39">
        <f>split1!J23</f>
        <v>-0.17830123379648949</v>
      </c>
      <c r="K39">
        <f>split1!K23</f>
        <v>-0.22573219478912282</v>
      </c>
    </row>
    <row r="40" spans="1:11" x14ac:dyDescent="0.3">
      <c r="A40">
        <f t="shared" si="0"/>
        <v>10</v>
      </c>
      <c r="B40">
        <f>split1!B24</f>
        <v>0.63507006739682603</v>
      </c>
      <c r="C40">
        <f>split1!C24</f>
        <v>0.64584804747844671</v>
      </c>
      <c r="D40">
        <f>split1!D24</f>
        <v>0.65694191851596806</v>
      </c>
      <c r="E40">
        <f>split1!E24</f>
        <v>0.66838174379512039</v>
      </c>
      <c r="F40">
        <f>split1!F24</f>
        <v>0.67824526128151075</v>
      </c>
      <c r="G40">
        <f>split1!G24</f>
        <v>0.77322722653717491</v>
      </c>
      <c r="H40">
        <f>split1!H24</f>
        <v>0.79181515955189841</v>
      </c>
      <c r="I40">
        <f>split1!I24</f>
        <v>0.75835687080859615</v>
      </c>
      <c r="J40">
        <f>split1!J24</f>
        <v>0.55453756646817121</v>
      </c>
      <c r="K40">
        <f>split1!K24</f>
        <v>0.60167032921736019</v>
      </c>
    </row>
    <row r="41" spans="1:11" x14ac:dyDescent="0.3">
      <c r="A41" t="s">
        <v>10</v>
      </c>
      <c r="B41">
        <f>split1!B25</f>
        <v>0.47012148001782339</v>
      </c>
      <c r="C41">
        <f>split1!C25</f>
        <v>0.51732783973958252</v>
      </c>
      <c r="D41">
        <f>split1!D25</f>
        <v>0.56560652370552977</v>
      </c>
      <c r="E41">
        <f>split1!E25</f>
        <v>0.61449004208451674</v>
      </c>
      <c r="F41">
        <f>split1!F25</f>
        <v>0.66466340918892552</v>
      </c>
      <c r="G41">
        <f>split1!G25</f>
        <v>0.46288894886429088</v>
      </c>
      <c r="H41">
        <f>split1!H25</f>
        <v>0.35069259087031512</v>
      </c>
      <c r="I41">
        <f>split1!I25</f>
        <v>0.22778342315245478</v>
      </c>
      <c r="J41">
        <f>split1!J25</f>
        <v>0.17968872741114625</v>
      </c>
      <c r="K41">
        <f>split1!K25</f>
        <v>0.10337665426238975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20" workbookViewId="0">
      <selection activeCell="B45" sqref="B45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-1.145695638709468E-4</v>
      </c>
      <c r="C2">
        <f>prob!C2*er!C2</f>
        <v>-8.4830045801909519E-5</v>
      </c>
      <c r="D2">
        <f>prob!D2*er!D2</f>
        <v>-5.3590294472011527E-5</v>
      </c>
      <c r="E2">
        <f>prob!E2*er!E2</f>
        <v>-2.0684615930536463E-5</v>
      </c>
      <c r="F2">
        <f>prob!F2*er!F2</f>
        <v>1.3794828820855545E-5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-1.994048365966396E-4</v>
      </c>
    </row>
    <row r="3" spans="1:11" x14ac:dyDescent="0.3">
      <c r="A3">
        <f>A2+1</f>
        <v>6</v>
      </c>
      <c r="B3">
        <f ca="1">prob!B3*er!B3</f>
        <v>-1.2569233435715205E-4</v>
      </c>
      <c r="C3">
        <f ca="1">prob!C3*er!C3</f>
        <v>-9.5470224248973915E-5</v>
      </c>
      <c r="D3">
        <f ca="1">prob!D3*er!D3</f>
        <v>-6.3794058577411076E-5</v>
      </c>
      <c r="E3">
        <f ca="1">prob!E3*er!E3</f>
        <v>-3.0540618971474345E-5</v>
      </c>
      <c r="F3">
        <f ca="1">prob!F3*er!F3</f>
        <v>4.3391065446658574E-6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-2.1468734209443091E-4</v>
      </c>
    </row>
    <row r="4" spans="1:11" x14ac:dyDescent="0.3">
      <c r="A4">
        <f t="shared" ref="A4:A40" si="0">A3+1</f>
        <v>7</v>
      </c>
      <c r="B4">
        <f ca="1">prob!B4*er!B4</f>
        <v>-1.9950384059662892E-4</v>
      </c>
      <c r="C4">
        <f ca="1">prob!C4*er!C4</f>
        <v>-1.4007750183878055E-4</v>
      </c>
      <c r="D4">
        <f ca="1">prob!D4*er!D4</f>
        <v>-7.7972449189023886E-5</v>
      </c>
      <c r="E4">
        <f ca="1">prob!E4*er!E4</f>
        <v>-1.3067395110833793E-5</v>
      </c>
      <c r="F4">
        <f ca="1">prob!F4*er!F4</f>
        <v>5.5363798182907523E-5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-4.4013769639197138E-4</v>
      </c>
    </row>
    <row r="5" spans="1:11" x14ac:dyDescent="0.3">
      <c r="A5">
        <f t="shared" si="0"/>
        <v>8</v>
      </c>
      <c r="B5">
        <f ca="1">prob!B5*er!B5</f>
        <v>-4.4618716959339911E-5</v>
      </c>
      <c r="C5">
        <f ca="1">prob!C5*er!C5</f>
        <v>1.0137334320242491E-5</v>
      </c>
      <c r="D5">
        <f ca="1">prob!D5*er!D5</f>
        <v>6.7384205907172596E-5</v>
      </c>
      <c r="E5">
        <f ca="1">prob!E5*er!E5</f>
        <v>1.2735663751357155E-4</v>
      </c>
      <c r="F5">
        <f ca="1">prob!F5*er!F5</f>
        <v>1.8909078438427527E-4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-3.3210219392824388E-4</v>
      </c>
    </row>
    <row r="6" spans="1:11" x14ac:dyDescent="0.3">
      <c r="A6">
        <f t="shared" si="0"/>
        <v>9</v>
      </c>
      <c r="B6">
        <f ca="1">prob!B6*er!B6</f>
        <v>1.9726757113298107E-4</v>
      </c>
      <c r="C6">
        <f ca="1">prob!C6*er!C6</f>
        <v>3.2421598414632638E-4</v>
      </c>
      <c r="D6">
        <f ca="1">prob!D6*er!D6</f>
        <v>4.915783738821415E-4</v>
      </c>
      <c r="E6">
        <f ca="1">prob!E6*er!E6</f>
        <v>6.612252989731933E-4</v>
      </c>
      <c r="F6">
        <f ca="1">prob!F6*er!F6</f>
        <v>8.3255379976629007E-4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-2.34925574169102E-4</v>
      </c>
    </row>
    <row r="7" spans="1:11" x14ac:dyDescent="0.3">
      <c r="A7">
        <f t="shared" si="0"/>
        <v>10</v>
      </c>
      <c r="B7">
        <f ca="1">prob!B7*er!B7</f>
        <v>9.7471241916356885E-4</v>
      </c>
      <c r="C7">
        <f ca="1">prob!C7*er!C7</f>
        <v>1.1128593854320564E-3</v>
      </c>
      <c r="D7">
        <f ca="1">prob!D7*er!D7</f>
        <v>1.2541889951338651E-3</v>
      </c>
      <c r="E7">
        <f ca="1">prob!E7*er!E7</f>
        <v>1.3974497974104099E-3</v>
      </c>
      <c r="F7">
        <f ca="1">prob!F7*er!F7</f>
        <v>1.5429085904280564E-3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6.2154462271339671E-5</v>
      </c>
    </row>
    <row r="8" spans="1:11" x14ac:dyDescent="0.3">
      <c r="A8">
        <f t="shared" si="0"/>
        <v>11</v>
      </c>
      <c r="B8">
        <f ca="1">prob!B8*er!B8</f>
        <v>1.7118670187267131E-3</v>
      </c>
      <c r="C8">
        <f ca="1">prob!C8*er!C8</f>
        <v>1.8837609093840062E-3</v>
      </c>
      <c r="D8">
        <f ca="1">prob!D8*er!D8</f>
        <v>2.0595594855003369E-3</v>
      </c>
      <c r="E8">
        <f ca="1">prob!E8*er!E8</f>
        <v>2.2375604627565479E-3</v>
      </c>
      <c r="F8">
        <f ca="1">prob!F8*er!F8</f>
        <v>2.4202582036920374E-3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2.6060428930681928E-4</v>
      </c>
    </row>
    <row r="9" spans="1:11" x14ac:dyDescent="0.3">
      <c r="A9">
        <f t="shared" si="0"/>
        <v>12</v>
      </c>
      <c r="B9">
        <f ca="1">prob!B9*er!B9</f>
        <v>-1.6169870679557249E-3</v>
      </c>
      <c r="C9">
        <f ca="1">prob!C9*er!C9</f>
        <v>-1.4912273415657218E-3</v>
      </c>
      <c r="D9">
        <f ca="1">prob!D9*er!D9</f>
        <v>-1.3117412859184191E-3</v>
      </c>
      <c r="E9">
        <f ca="1">prob!E9*er!E9</f>
        <v>-1.0494105232025357E-3</v>
      </c>
      <c r="F9">
        <f ca="1">prob!F9*er!F9</f>
        <v>-7.7147742501191196E-4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-1.6945781343621249E-3</v>
      </c>
    </row>
    <row r="10" spans="1:11" x14ac:dyDescent="0.3">
      <c r="A10">
        <f t="shared" si="0"/>
        <v>13</v>
      </c>
      <c r="B10">
        <f ca="1">prob!B10*er!B10</f>
        <v>-1.8259536694420267E-3</v>
      </c>
      <c r="C10">
        <f ca="1">prob!C10*er!C10</f>
        <v>-1.5716435289442033E-3</v>
      </c>
      <c r="D10">
        <f ca="1">prob!D10*er!D10</f>
        <v>-1.3117412859184191E-3</v>
      </c>
      <c r="E10">
        <f ca="1">prob!E10*er!E10</f>
        <v>-1.0494105232025357E-3</v>
      </c>
      <c r="F10">
        <f ca="1">prob!F10*er!F10</f>
        <v>-7.7147742501191196E-4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-1.8886518560317428E-3</v>
      </c>
    </row>
    <row r="11" spans="1:11" x14ac:dyDescent="0.3">
      <c r="A11">
        <f t="shared" si="0"/>
        <v>14</v>
      </c>
      <c r="B11">
        <f ca="1">prob!B11*er!B11</f>
        <v>-1.5651031452360228E-3</v>
      </c>
      <c r="C11">
        <f ca="1">prob!C11*er!C11</f>
        <v>-1.3471230248093171E-3</v>
      </c>
      <c r="D11">
        <f ca="1">prob!D11*er!D11</f>
        <v>-1.1243496736443592E-3</v>
      </c>
      <c r="E11">
        <f ca="1">prob!E11*er!E11</f>
        <v>-8.9949473417360194E-4</v>
      </c>
      <c r="F11">
        <f ca="1">prob!F11*er!F11</f>
        <v>-6.6126636429592457E-4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-1.773311287723435E-3</v>
      </c>
    </row>
    <row r="12" spans="1:11" x14ac:dyDescent="0.3">
      <c r="A12">
        <f t="shared" si="0"/>
        <v>15</v>
      </c>
      <c r="B12">
        <f ca="1">prob!B12*er!B12</f>
        <v>-1.5651031452360228E-3</v>
      </c>
      <c r="C12">
        <f ca="1">prob!C12*er!C12</f>
        <v>-1.3471230248093171E-3</v>
      </c>
      <c r="D12">
        <f ca="1">prob!D12*er!D12</f>
        <v>-1.1243496736443592E-3</v>
      </c>
      <c r="E12">
        <f ca="1">prob!E12*er!E12</f>
        <v>-8.9949473417360194E-4</v>
      </c>
      <c r="F12">
        <f ca="1">prob!F12*er!F12</f>
        <v>-6.6126636429592457E-4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-1.8906901018871894E-3</v>
      </c>
    </row>
    <row r="13" spans="1:11" x14ac:dyDescent="0.3">
      <c r="A13">
        <f t="shared" si="0"/>
        <v>16</v>
      </c>
      <c r="B13">
        <f ca="1">prob!B13*er!B13</f>
        <v>-1.304252621030019E-3</v>
      </c>
      <c r="C13">
        <f ca="1">prob!C13*er!C13</f>
        <v>-1.1226025206744308E-3</v>
      </c>
      <c r="D13">
        <f ca="1">prob!D13*er!D13</f>
        <v>-9.3695806137029936E-4</v>
      </c>
      <c r="E13">
        <f ca="1">prob!E13*er!E13</f>
        <v>-7.4957894514466824E-4</v>
      </c>
      <c r="F13">
        <f ca="1">prob!F13*er!F13</f>
        <v>-5.5105530357993707E-4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-7.1192634618601691E-4</v>
      </c>
      <c r="C14">
        <f ca="1">prob!C14*er!C14</f>
        <v>-5.4760010347526598E-4</v>
      </c>
      <c r="D14">
        <f ca="1">prob!D14*er!D14</f>
        <v>-3.7980907115244071E-4</v>
      </c>
      <c r="E14">
        <f ca="1">prob!E14*er!E14</f>
        <v>-2.1084913391701399E-4</v>
      </c>
      <c r="F14">
        <f ca="1">prob!F14*er!F14</f>
        <v>-2.8353064920454447E-5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-1.5755750849059912E-3</v>
      </c>
    </row>
    <row r="15" spans="1:11" x14ac:dyDescent="0.3">
      <c r="A15">
        <f t="shared" si="0"/>
        <v>18</v>
      </c>
      <c r="B15">
        <f ca="1">prob!B15*er!B15</f>
        <v>4.0152954261577769E-4</v>
      </c>
      <c r="C15">
        <f ca="1">prob!C15*er!C15</f>
        <v>5.0242074478857928E-4</v>
      </c>
      <c r="D15">
        <f ca="1">prob!D15*er!D15</f>
        <v>6.0544015483869542E-4</v>
      </c>
      <c r="E15">
        <f ca="1">prob!E15*er!E15</f>
        <v>7.0986248771327538E-4</v>
      </c>
      <c r="F15">
        <f ca="1">prob!F15*er!F15</f>
        <v>8.1364112991880817E-4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-5.6905283515342061E-4</v>
      </c>
    </row>
    <row r="16" spans="1:11" x14ac:dyDescent="0.3">
      <c r="A16">
        <f t="shared" si="0"/>
        <v>19</v>
      </c>
      <c r="B16">
        <f ca="1">prob!B16*er!B16</f>
        <v>1.3768247840530495E-3</v>
      </c>
      <c r="C16">
        <f ca="1">prob!C16*er!C16</f>
        <v>1.4455695049954262E-3</v>
      </c>
      <c r="D16">
        <f ca="1">prob!D16*er!D16</f>
        <v>1.516002497128777E-3</v>
      </c>
      <c r="E16">
        <f ca="1">prob!E16*er!E16</f>
        <v>1.588404282560162E-3</v>
      </c>
      <c r="F16">
        <f ca="1">prob!F16*er!F16</f>
        <v>1.6499647117739801E-3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4.7385500645693597E-4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4.243178521345515E-5</v>
      </c>
      <c r="C21">
        <f>prob!C21*er!C21</f>
        <v>6.7452419215433381E-5</v>
      </c>
      <c r="D21">
        <f>prob!D21*er!D21</f>
        <v>9.3788867734179599E-5</v>
      </c>
      <c r="E21">
        <f>prob!E21*er!E21</f>
        <v>1.2164544093421533E-4</v>
      </c>
      <c r="F21">
        <f>prob!F21*er!F21</f>
        <v>1.7846919736711931E-4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-6.2375897147344531E-5</v>
      </c>
    </row>
    <row r="22" spans="1:11" x14ac:dyDescent="0.3">
      <c r="A22">
        <f t="shared" si="0"/>
        <v>14</v>
      </c>
      <c r="B22">
        <f>prob!B22*er!B22</f>
        <v>2.0768763112065243E-5</v>
      </c>
      <c r="C22">
        <f>prob!C22*er!C22</f>
        <v>4.6597210404696271E-5</v>
      </c>
      <c r="D22">
        <f>prob!D22*er!D22</f>
        <v>7.3704547733591065E-5</v>
      </c>
      <c r="E22">
        <f>prob!E22*er!E22</f>
        <v>1.1580186378016832E-4</v>
      </c>
      <c r="F22">
        <f>prob!F22*er!F22</f>
        <v>1.7846919736711931E-4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-8.4547997432202237E-5</v>
      </c>
    </row>
    <row r="23" spans="1:11" x14ac:dyDescent="0.3">
      <c r="A23">
        <f t="shared" si="0"/>
        <v>15</v>
      </c>
      <c r="B23">
        <f>prob!B23*er!B23</f>
        <v>6.5309973220317157E-7</v>
      </c>
      <c r="C23">
        <f>prob!C23*er!C23</f>
        <v>2.7231659366154677E-5</v>
      </c>
      <c r="D23">
        <f>prob!D23*er!D23</f>
        <v>5.555821019867994E-5</v>
      </c>
      <c r="E23">
        <f>prob!E23*er!E23</f>
        <v>1.1580186378016832E-4</v>
      </c>
      <c r="F23">
        <f>prob!F23*er!F23</f>
        <v>1.7846919736711931E-4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-1.0644986980297338E-4</v>
      </c>
    </row>
    <row r="24" spans="1:11" x14ac:dyDescent="0.3">
      <c r="A24">
        <f t="shared" si="0"/>
        <v>16</v>
      </c>
      <c r="B24">
        <f>prob!B24*er!B24</f>
        <v>-1.8025730549097322E-5</v>
      </c>
      <c r="C24">
        <f>prob!C24*er!C24</f>
        <v>9.2493619732231668E-6</v>
      </c>
      <c r="D24">
        <f>prob!D24*er!D24</f>
        <v>5.5558210198679913E-5</v>
      </c>
      <c r="E24">
        <f>prob!E24*er!E24</f>
        <v>1.1580186378016832E-4</v>
      </c>
      <c r="F24">
        <f>prob!F24*er!F24</f>
        <v>1.7846919736711931E-4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-1.2800699528674761E-4</v>
      </c>
    </row>
    <row r="25" spans="1:11" x14ac:dyDescent="0.3">
      <c r="A25">
        <f t="shared" si="0"/>
        <v>17</v>
      </c>
      <c r="B25">
        <f>prob!B25*er!B25</f>
        <v>-1.5231429620762296E-6</v>
      </c>
      <c r="C25">
        <f>prob!C25*er!C25</f>
        <v>4.905020202017076E-5</v>
      </c>
      <c r="D25">
        <f>prob!D25*er!D25</f>
        <v>1.0698734775725145E-4</v>
      </c>
      <c r="E25">
        <f>prob!E25*er!E25</f>
        <v>1.6553076943195177E-4</v>
      </c>
      <c r="F25">
        <f>prob!F25*er!F25</f>
        <v>2.2671863478184077E-4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-1.3849878837820696E-4</v>
      </c>
    </row>
    <row r="26" spans="1:11" x14ac:dyDescent="0.3">
      <c r="A26">
        <f t="shared" si="0"/>
        <v>18</v>
      </c>
      <c r="B26">
        <f>prob!B26*er!B26</f>
        <v>1.0440765146546956E-4</v>
      </c>
      <c r="C26">
        <f>prob!C26*er!C26</f>
        <v>1.5756952827810836E-4</v>
      </c>
      <c r="D26">
        <f>prob!D26*er!D26</f>
        <v>2.1190512603732627E-4</v>
      </c>
      <c r="E26">
        <f>prob!E26*er!E26</f>
        <v>2.6690097652966945E-4</v>
      </c>
      <c r="F26">
        <f>prob!F26*er!F26</f>
        <v>3.2321750961128361E-4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-9.96173660953638E-5</v>
      </c>
    </row>
    <row r="27" spans="1:11" x14ac:dyDescent="0.3">
      <c r="A27">
        <f t="shared" si="0"/>
        <v>19</v>
      </c>
      <c r="B27">
        <f>prob!B27*er!B27</f>
        <v>3.4420619601326237E-4</v>
      </c>
      <c r="C27">
        <f>prob!C27*er!C27</f>
        <v>3.6139237624885655E-4</v>
      </c>
      <c r="D27">
        <f>prob!D27*er!D27</f>
        <v>3.7900062428219424E-4</v>
      </c>
      <c r="E27">
        <f>prob!E27*er!E27</f>
        <v>3.9710107064004049E-4</v>
      </c>
      <c r="F27">
        <f>prob!F27*er!F27</f>
        <v>4.1971638444072653E-4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1.1846375161423399E-4</v>
      </c>
    </row>
    <row r="28" spans="1:11" x14ac:dyDescent="0.3">
      <c r="A28">
        <f t="shared" si="0"/>
        <v>20</v>
      </c>
      <c r="B28">
        <f>prob!B28*er!B28</f>
        <v>5.7812477687467099E-4</v>
      </c>
      <c r="C28">
        <f>prob!C28*er!C28</f>
        <v>5.8793631996217281E-4</v>
      </c>
      <c r="D28">
        <f>prob!D28*er!D28</f>
        <v>5.9803542878103608E-4</v>
      </c>
      <c r="E28">
        <f>prob!E28*er!E28</f>
        <v>6.0844947091044199E-4</v>
      </c>
      <c r="F28">
        <f>prob!F28*er!F28</f>
        <v>6.1742854918662798E-4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3.7919071201682311E-4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-4.0614861349515809E-5</v>
      </c>
      <c r="C32">
        <f>prob!C32*er!C32</f>
        <v>-1.1807872390133912E-5</v>
      </c>
      <c r="D32">
        <f>prob!D32*er!D32</f>
        <v>2.1200431121937693E-5</v>
      </c>
      <c r="E32">
        <f>prob!E32*er!E32</f>
        <v>5.8715496877687029E-5</v>
      </c>
      <c r="F32">
        <f>prob!F32*er!F32</f>
        <v>9.9900941475349167E-5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-9.2085341605537447E-5</v>
      </c>
    </row>
    <row r="33" spans="1:11" x14ac:dyDescent="0.3">
      <c r="A33">
        <f t="shared" si="0"/>
        <v>3</v>
      </c>
      <c r="B33">
        <f>prob!B33*er!B33</f>
        <v>-6.1332916295072439E-5</v>
      </c>
      <c r="C33">
        <f>prob!C33*er!C33</f>
        <v>-2.7678637444056681E-5</v>
      </c>
      <c r="D33">
        <f>prob!D33*er!D33</f>
        <v>8.5292568758997228E-6</v>
      </c>
      <c r="E33">
        <f>prob!E33*er!E33</f>
        <v>4.7519804057835589E-5</v>
      </c>
      <c r="F33">
        <f>prob!F33*er!F33</f>
        <v>8.958926677621177E-5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-1.0734367104721545E-4</v>
      </c>
    </row>
    <row r="34" spans="1:11" x14ac:dyDescent="0.3">
      <c r="A34">
        <f t="shared" si="0"/>
        <v>4</v>
      </c>
      <c r="B34">
        <f>prob!B34*er!B34</f>
        <v>-1.1154679239834978E-5</v>
      </c>
      <c r="C34">
        <f>prob!C34*er!C34</f>
        <v>2.5343335800606229E-6</v>
      </c>
      <c r="D34">
        <f>prob!D34*er!D34</f>
        <v>1.6846051476793149E-5</v>
      </c>
      <c r="E34">
        <f>prob!E34*er!E34</f>
        <v>3.7578944588728109E-5</v>
      </c>
      <c r="F34">
        <f>prob!F34*er!F34</f>
        <v>8.0050352196454612E-5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-8.302554848206097E-5</v>
      </c>
    </row>
    <row r="35" spans="1:11" x14ac:dyDescent="0.3">
      <c r="A35">
        <f t="shared" si="0"/>
        <v>5</v>
      </c>
      <c r="B35">
        <f>prob!B35*er!B35</f>
        <v>1.6245206986059479E-4</v>
      </c>
      <c r="C35">
        <f>prob!C35*er!C35</f>
        <v>1.85476564238676E-4</v>
      </c>
      <c r="D35">
        <f>prob!D35*er!D35</f>
        <v>2.0903149918897749E-4</v>
      </c>
      <c r="E35">
        <f>prob!E35*er!E35</f>
        <v>2.3290829956840162E-4</v>
      </c>
      <c r="F35">
        <f>prob!F35*er!F35</f>
        <v>2.5715143173800933E-4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1.0359077045223275E-5</v>
      </c>
    </row>
    <row r="36" spans="1:11" x14ac:dyDescent="0.3">
      <c r="A36">
        <f t="shared" si="0"/>
        <v>6</v>
      </c>
      <c r="B36">
        <f>prob!B36*er!B36</f>
        <v>-9.7089044000129337E-5</v>
      </c>
      <c r="C36">
        <f>prob!C36*er!C36</f>
        <v>-6.0045522045511297E-5</v>
      </c>
      <c r="D36">
        <f>prob!D36*er!D36</f>
        <v>-2.012623998214525E-5</v>
      </c>
      <c r="E36">
        <f>prob!E36*er!E36</f>
        <v>2.1192147982636365E-5</v>
      </c>
      <c r="F36">
        <f>prob!F36*er!F36</f>
        <v>6.4343145300041303E-5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-1.2104129531158032E-4</v>
      </c>
    </row>
    <row r="37" spans="1:11" x14ac:dyDescent="0.3">
      <c r="A37">
        <f t="shared" si="0"/>
        <v>7</v>
      </c>
      <c r="B37">
        <f>prob!B37*er!B37</f>
        <v>-7.0838994109635988E-5</v>
      </c>
      <c r="C37">
        <f>prob!C37*er!C37</f>
        <v>-3.3973822913029618E-5</v>
      </c>
      <c r="D37">
        <f>prob!D37*er!D37</f>
        <v>5.2240104199097753E-6</v>
      </c>
      <c r="E37">
        <f>prob!E37*er!E37</f>
        <v>4.5712144005261104E-5</v>
      </c>
      <c r="F37">
        <f>prob!F37*er!F37</f>
        <v>8.8181930903803141E-5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-1.4777594064361953E-4</v>
      </c>
    </row>
    <row r="38" spans="1:11" x14ac:dyDescent="0.3">
      <c r="A38">
        <f t="shared" si="0"/>
        <v>8</v>
      </c>
      <c r="B38">
        <f>prob!B38*er!B38</f>
        <v>6.2939318773527565E-6</v>
      </c>
      <c r="C38">
        <f>prob!C38*er!C38</f>
        <v>3.7313227866127687E-5</v>
      </c>
      <c r="D38">
        <f>prob!D38*er!D38</f>
        <v>6.9574905636395475E-5</v>
      </c>
      <c r="E38">
        <f>prob!E38*er!E38</f>
        <v>1.0310934625009114E-4</v>
      </c>
      <c r="F38">
        <f>prob!F38*er!F38</f>
        <v>1.3815377016881034E-4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-1.6601841214843526E-4</v>
      </c>
    </row>
    <row r="39" spans="1:11" x14ac:dyDescent="0.3">
      <c r="A39">
        <f t="shared" si="0"/>
        <v>9</v>
      </c>
      <c r="B39">
        <f>prob!B39*er!B39</f>
        <v>8.2039475587463175E-5</v>
      </c>
      <c r="C39">
        <f>prob!C39*er!C39</f>
        <v>1.0841667106920123E-4</v>
      </c>
      <c r="D39">
        <f>prob!D39*er!D39</f>
        <v>1.359513815687526E-4</v>
      </c>
      <c r="E39">
        <f>prob!E39*er!E39</f>
        <v>1.6476620916615299E-4</v>
      </c>
      <c r="F39">
        <f>prob!F39*er!F39</f>
        <v>1.937801675230224E-4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-7.1131604394177576E-5</v>
      </c>
    </row>
    <row r="40" spans="1:11" x14ac:dyDescent="0.3">
      <c r="A40">
        <f t="shared" si="0"/>
        <v>10</v>
      </c>
      <c r="B40">
        <f>prob!B40*er!B40</f>
        <v>4.624998214997368E-3</v>
      </c>
      <c r="C40">
        <f>prob!C40*er!C40</f>
        <v>4.7034905596973825E-3</v>
      </c>
      <c r="D40">
        <f>prob!D40*er!D40</f>
        <v>4.7842834302482887E-3</v>
      </c>
      <c r="E40">
        <f>prob!E40*er!E40</f>
        <v>4.8675957672835359E-3</v>
      </c>
      <c r="F40">
        <f>prob!F40*er!F40</f>
        <v>4.9394283934930238E-3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3.0335256961345849E-3</v>
      </c>
    </row>
    <row r="41" spans="1:11" x14ac:dyDescent="0.3">
      <c r="A41" t="s">
        <v>10</v>
      </c>
      <c r="B41">
        <f>prob!B41*er!B41</f>
        <v>2.1398337734083908E-4</v>
      </c>
      <c r="C41">
        <f>prob!C41*er!C41</f>
        <v>2.3547011367300072E-4</v>
      </c>
      <c r="D41">
        <f>prob!D41*er!D41</f>
        <v>2.5744493568754205E-4</v>
      </c>
      <c r="E41">
        <f>prob!E41*er!E41</f>
        <v>2.7969505784456843E-4</v>
      </c>
      <c r="F41">
        <f>prob!F41*er!F41</f>
        <v>3.0253227546150462E-4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3.2575536163352396E-5</v>
      </c>
    </row>
    <row r="43" spans="1:11" x14ac:dyDescent="0.3">
      <c r="A43" t="s">
        <v>17</v>
      </c>
      <c r="B43">
        <f ca="1">SUM(B2:K41)</f>
        <v>3.8213427193406403E-2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-6.8830330145695159E-3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D3DD-5677-4B44-9B0F-817375002D68}">
  <dimension ref="A1:K11"/>
  <sheetViews>
    <sheetView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12</v>
      </c>
      <c r="B2" s="1" t="str">
        <f>hsdr!N32</f>
        <v>H</v>
      </c>
      <c r="C2" s="1" t="str">
        <f>hsdr!O32</f>
        <v>H</v>
      </c>
      <c r="D2" s="1" t="str">
        <f>hsdr!P32</f>
        <v>H</v>
      </c>
      <c r="E2" s="1" t="str">
        <f>hsdr!Q32</f>
        <v>H</v>
      </c>
      <c r="F2" s="1" t="str">
        <f>hsdr!R32</f>
        <v>D</v>
      </c>
      <c r="G2" s="1" t="str">
        <f>hsdr!S32</f>
        <v>H</v>
      </c>
      <c r="H2" s="1" t="str">
        <f>hsdr!T32</f>
        <v>H</v>
      </c>
      <c r="I2" s="1" t="str">
        <f>hsdr!U32</f>
        <v>H</v>
      </c>
      <c r="J2" s="1" t="str">
        <f>hsdr!V32</f>
        <v>H</v>
      </c>
      <c r="K2" s="1" t="str">
        <f>hsdr!W32</f>
        <v>H</v>
      </c>
    </row>
    <row r="3" spans="1:11" x14ac:dyDescent="0.3">
      <c r="A3">
        <f t="shared" ref="A3:A11" si="0">A2+1</f>
        <v>13</v>
      </c>
      <c r="B3" s="1" t="str">
        <f>hsdr!N33</f>
        <v>H</v>
      </c>
      <c r="C3" s="1" t="str">
        <f>hsdr!O33</f>
        <v>H</v>
      </c>
      <c r="D3" s="1" t="str">
        <f>hsdr!P33</f>
        <v>H</v>
      </c>
      <c r="E3" s="1" t="str">
        <f>hsdr!Q33</f>
        <v>H</v>
      </c>
      <c r="F3" s="1" t="str">
        <f>hsdr!R33</f>
        <v>D</v>
      </c>
      <c r="G3" s="1" t="str">
        <f>hsdr!S33</f>
        <v>H</v>
      </c>
      <c r="H3" s="1" t="str">
        <f>hsdr!T33</f>
        <v>H</v>
      </c>
      <c r="I3" s="1" t="str">
        <f>hsdr!U33</f>
        <v>H</v>
      </c>
      <c r="J3" s="1" t="str">
        <f>hsdr!V33</f>
        <v>H</v>
      </c>
      <c r="K3" s="1" t="str">
        <f>hsdr!W33</f>
        <v>H</v>
      </c>
    </row>
    <row r="4" spans="1:11" x14ac:dyDescent="0.3">
      <c r="A4">
        <f t="shared" si="0"/>
        <v>14</v>
      </c>
      <c r="B4" s="1" t="str">
        <f>hsdr!N34</f>
        <v>H</v>
      </c>
      <c r="C4" s="1" t="str">
        <f>hsdr!O34</f>
        <v>H</v>
      </c>
      <c r="D4" s="1" t="str">
        <f>hsdr!P34</f>
        <v>H</v>
      </c>
      <c r="E4" s="1" t="str">
        <f>hsdr!Q34</f>
        <v>D</v>
      </c>
      <c r="F4" s="1" t="str">
        <f>hsdr!R34</f>
        <v>D</v>
      </c>
      <c r="G4" s="1" t="str">
        <f>hsdr!S34</f>
        <v>H</v>
      </c>
      <c r="H4" s="1" t="str">
        <f>hsdr!T34</f>
        <v>H</v>
      </c>
      <c r="I4" s="1" t="str">
        <f>hsdr!U34</f>
        <v>H</v>
      </c>
      <c r="J4" s="1" t="str">
        <f>hsdr!V34</f>
        <v>H</v>
      </c>
      <c r="K4" s="1" t="str">
        <f>hsdr!W34</f>
        <v>H</v>
      </c>
    </row>
    <row r="5" spans="1:11" x14ac:dyDescent="0.3">
      <c r="A5">
        <f t="shared" si="0"/>
        <v>15</v>
      </c>
      <c r="B5" s="1" t="str">
        <f>hsdr!N35</f>
        <v>H</v>
      </c>
      <c r="C5" s="1" t="str">
        <f>hsdr!O35</f>
        <v>H</v>
      </c>
      <c r="D5" s="1" t="str">
        <f>hsdr!P35</f>
        <v>D</v>
      </c>
      <c r="E5" s="1" t="str">
        <f>hsdr!Q35</f>
        <v>D</v>
      </c>
      <c r="F5" s="1" t="str">
        <f>hsdr!R35</f>
        <v>D</v>
      </c>
      <c r="G5" s="1" t="str">
        <f>hsdr!S35</f>
        <v>H</v>
      </c>
      <c r="H5" s="1" t="str">
        <f>hsdr!T35</f>
        <v>H</v>
      </c>
      <c r="I5" s="1" t="str">
        <f>hsdr!U35</f>
        <v>H</v>
      </c>
      <c r="J5" s="1" t="str">
        <f>hsdr!V35</f>
        <v>H</v>
      </c>
      <c r="K5" s="1" t="str">
        <f>hsdr!W35</f>
        <v>H</v>
      </c>
    </row>
    <row r="6" spans="1:11" x14ac:dyDescent="0.3">
      <c r="A6">
        <f t="shared" si="0"/>
        <v>16</v>
      </c>
      <c r="B6" s="1" t="str">
        <f>hsdr!N36</f>
        <v>H</v>
      </c>
      <c r="C6" s="1" t="str">
        <f>hsdr!O36</f>
        <v>H</v>
      </c>
      <c r="D6" s="1" t="str">
        <f>hsdr!P36</f>
        <v>D</v>
      </c>
      <c r="E6" s="1" t="str">
        <f>hsdr!Q36</f>
        <v>D</v>
      </c>
      <c r="F6" s="1" t="str">
        <f>hsdr!R36</f>
        <v>D</v>
      </c>
      <c r="G6" s="1" t="str">
        <f>hsdr!S36</f>
        <v>H</v>
      </c>
      <c r="H6" s="1" t="str">
        <f>hsdr!T36</f>
        <v>H</v>
      </c>
      <c r="I6" s="1" t="str">
        <f>hsdr!U36</f>
        <v>H</v>
      </c>
      <c r="J6" s="1" t="str">
        <f>hsdr!V36</f>
        <v>H</v>
      </c>
      <c r="K6" s="1" t="str">
        <f>hsdr!W36</f>
        <v>H</v>
      </c>
    </row>
    <row r="7" spans="1:11" x14ac:dyDescent="0.3">
      <c r="A7">
        <f t="shared" si="0"/>
        <v>17</v>
      </c>
      <c r="B7" s="1" t="str">
        <f>hsdr!N37</f>
        <v>H</v>
      </c>
      <c r="C7" s="1" t="str">
        <f>hsdr!O37</f>
        <v>D</v>
      </c>
      <c r="D7" s="1" t="str">
        <f>hsdr!P37</f>
        <v>D</v>
      </c>
      <c r="E7" s="1" t="str">
        <f>hsdr!Q37</f>
        <v>D</v>
      </c>
      <c r="F7" s="1" t="str">
        <f>hsdr!R37</f>
        <v>D</v>
      </c>
      <c r="G7" s="1" t="str">
        <f>hsdr!S37</f>
        <v>H</v>
      </c>
      <c r="H7" s="1" t="str">
        <f>hsdr!T37</f>
        <v>H</v>
      </c>
      <c r="I7" s="1" t="str">
        <f>hsdr!U37</f>
        <v>H</v>
      </c>
      <c r="J7" s="1" t="str">
        <f>hsdr!V37</f>
        <v>H</v>
      </c>
      <c r="K7" s="1" t="str">
        <f>hsdr!W37</f>
        <v>H</v>
      </c>
    </row>
    <row r="8" spans="1:11" x14ac:dyDescent="0.3">
      <c r="A8">
        <f t="shared" si="0"/>
        <v>18</v>
      </c>
      <c r="B8" s="1" t="str">
        <f>hsdr!N38</f>
        <v>D</v>
      </c>
      <c r="C8" s="1" t="str">
        <f>hsdr!O38</f>
        <v>D</v>
      </c>
      <c r="D8" s="1" t="str">
        <f>hsdr!P38</f>
        <v>D</v>
      </c>
      <c r="E8" s="1" t="str">
        <f>hsdr!Q38</f>
        <v>D</v>
      </c>
      <c r="F8" s="1" t="str">
        <f>hsdr!R38</f>
        <v>D</v>
      </c>
      <c r="G8" s="1" t="str">
        <f>hsdr!S38</f>
        <v>S</v>
      </c>
      <c r="H8" s="1" t="str">
        <f>hsdr!T38</f>
        <v>S</v>
      </c>
      <c r="I8" s="1" t="str">
        <f>hsdr!U38</f>
        <v>H</v>
      </c>
      <c r="J8" s="1" t="str">
        <f>hsdr!V38</f>
        <v>H</v>
      </c>
      <c r="K8" s="1" t="str">
        <f>hsdr!W38</f>
        <v>H</v>
      </c>
    </row>
    <row r="9" spans="1:11" x14ac:dyDescent="0.3">
      <c r="A9">
        <f t="shared" si="0"/>
        <v>19</v>
      </c>
      <c r="B9" s="1" t="str">
        <f>hsdr!N39</f>
        <v>S</v>
      </c>
      <c r="C9" s="1" t="str">
        <f>hsdr!O39</f>
        <v>S</v>
      </c>
      <c r="D9" s="1" t="str">
        <f>hsdr!P39</f>
        <v>S</v>
      </c>
      <c r="E9" s="1" t="str">
        <f>hsdr!Q39</f>
        <v>S</v>
      </c>
      <c r="F9" s="1" t="str">
        <f>hsdr!R39</f>
        <v>D</v>
      </c>
      <c r="G9" s="1" t="str">
        <f>hsdr!S39</f>
        <v>S</v>
      </c>
      <c r="H9" s="1" t="str">
        <f>hsdr!T39</f>
        <v>S</v>
      </c>
      <c r="I9" s="1" t="str">
        <f>hsdr!U39</f>
        <v>S</v>
      </c>
      <c r="J9" s="1" t="str">
        <f>hsdr!V39</f>
        <v>S</v>
      </c>
      <c r="K9" s="1" t="str">
        <f>hsdr!W39</f>
        <v>S</v>
      </c>
    </row>
    <row r="10" spans="1:11" x14ac:dyDescent="0.3">
      <c r="A10">
        <f t="shared" si="0"/>
        <v>20</v>
      </c>
      <c r="B10" s="1" t="str">
        <f>hsdr!N40</f>
        <v>S</v>
      </c>
      <c r="C10" s="1" t="str">
        <f>hsdr!O40</f>
        <v>S</v>
      </c>
      <c r="D10" s="1" t="str">
        <f>hsdr!P40</f>
        <v>S</v>
      </c>
      <c r="E10" s="1" t="str">
        <f>hsdr!Q40</f>
        <v>S</v>
      </c>
      <c r="F10" s="1" t="str">
        <f>hsdr!R40</f>
        <v>S</v>
      </c>
      <c r="G10" s="1" t="str">
        <f>hsdr!S40</f>
        <v>S</v>
      </c>
      <c r="H10" s="1" t="str">
        <f>hsdr!T40</f>
        <v>S</v>
      </c>
      <c r="I10" s="1" t="str">
        <f>hsdr!U40</f>
        <v>S</v>
      </c>
      <c r="J10" s="1" t="str">
        <f>hsdr!V40</f>
        <v>S</v>
      </c>
      <c r="K10" s="1" t="str">
        <f>hsdr!W40</f>
        <v>S</v>
      </c>
    </row>
    <row r="11" spans="1:11" x14ac:dyDescent="0.3">
      <c r="A11">
        <f t="shared" si="0"/>
        <v>21</v>
      </c>
      <c r="B11" s="1" t="str">
        <f>hsdr!N41</f>
        <v>S</v>
      </c>
      <c r="C11" s="1" t="str">
        <f>hsdr!O41</f>
        <v>S</v>
      </c>
      <c r="D11" s="1" t="str">
        <f>hsdr!P41</f>
        <v>S</v>
      </c>
      <c r="E11" s="1" t="str">
        <f>hsdr!Q41</f>
        <v>S</v>
      </c>
      <c r="F11" s="1" t="str">
        <f>hsdr!R41</f>
        <v>S</v>
      </c>
      <c r="G11" s="1" t="str">
        <f>hsdr!S41</f>
        <v>S</v>
      </c>
      <c r="H11" s="1" t="str">
        <f>hsdr!T41</f>
        <v>S</v>
      </c>
      <c r="I11" s="1" t="str">
        <f>hsdr!U41</f>
        <v>S</v>
      </c>
      <c r="J11" s="1" t="str">
        <f>hsdr!V41</f>
        <v>S</v>
      </c>
      <c r="K11" s="1" t="str">
        <f>hsdr!W41</f>
        <v>S</v>
      </c>
    </row>
  </sheetData>
  <conditionalFormatting sqref="B2:K11">
    <cfRule type="cellIs" dxfId="12" priority="1" operator="equal">
      <formula>"D"</formula>
    </cfRule>
    <cfRule type="cellIs" dxfId="11" priority="2" operator="equal">
      <formula>"S"</formula>
    </cfRule>
    <cfRule type="cellIs" dxfId="10" priority="3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A426-1137-410F-81E3-18729871AA5A}">
  <dimension ref="A1:K11"/>
  <sheetViews>
    <sheetView zoomScale="145" zoomScaleNormal="145" workbookViewId="0"/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2</v>
      </c>
      <c r="B2" s="1" t="str">
        <f>split1!B30</f>
        <v>Y</v>
      </c>
      <c r="C2" s="1" t="str">
        <f>split1!C30</f>
        <v>Y</v>
      </c>
      <c r="D2" s="1" t="str">
        <f>split1!D30</f>
        <v>Y</v>
      </c>
      <c r="E2" s="1" t="str">
        <f>split1!E30</f>
        <v>Y</v>
      </c>
      <c r="F2" s="1" t="str">
        <f>split1!F30</f>
        <v>Y</v>
      </c>
      <c r="G2" s="1" t="str">
        <f>split1!G30</f>
        <v>Y</v>
      </c>
      <c r="H2" s="1" t="str">
        <f>split1!H30</f>
        <v>N</v>
      </c>
      <c r="I2" s="1" t="str">
        <f>split1!I30</f>
        <v>N</v>
      </c>
      <c r="J2" s="1" t="str">
        <f>split1!J30</f>
        <v>N</v>
      </c>
      <c r="K2" s="1" t="str">
        <f>split1!K30</f>
        <v>N</v>
      </c>
    </row>
    <row r="3" spans="1:11" x14ac:dyDescent="0.3">
      <c r="A3">
        <f>A2+1</f>
        <v>3</v>
      </c>
      <c r="B3" s="1" t="str">
        <f>split1!B31</f>
        <v>Y</v>
      </c>
      <c r="C3" s="1" t="str">
        <f>split1!C31</f>
        <v>Y</v>
      </c>
      <c r="D3" s="1" t="str">
        <f>split1!D31</f>
        <v>Y</v>
      </c>
      <c r="E3" s="1" t="str">
        <f>split1!E31</f>
        <v>Y</v>
      </c>
      <c r="F3" s="1" t="str">
        <f>split1!F31</f>
        <v>Y</v>
      </c>
      <c r="G3" s="1" t="str">
        <f>split1!G31</f>
        <v>Y</v>
      </c>
      <c r="H3" s="1" t="str">
        <f>split1!H31</f>
        <v>N</v>
      </c>
      <c r="I3" s="1" t="str">
        <f>split1!I31</f>
        <v>N</v>
      </c>
      <c r="J3" s="1" t="str">
        <f>split1!J31</f>
        <v>N</v>
      </c>
      <c r="K3" s="1" t="str">
        <f>split1!K31</f>
        <v>N</v>
      </c>
    </row>
    <row r="4" spans="1:11" x14ac:dyDescent="0.3">
      <c r="A4">
        <f t="shared" ref="A4:A10" si="0">A3+1</f>
        <v>4</v>
      </c>
      <c r="B4" s="1" t="str">
        <f>split1!B32</f>
        <v>N</v>
      </c>
      <c r="C4" s="1" t="str">
        <f>split1!C32</f>
        <v>N</v>
      </c>
      <c r="D4" s="1" t="str">
        <f>split1!D32</f>
        <v>N</v>
      </c>
      <c r="E4" s="1" t="str">
        <f>split1!E32</f>
        <v>Y</v>
      </c>
      <c r="F4" s="1" t="str">
        <f>split1!F32</f>
        <v>Y</v>
      </c>
      <c r="G4" s="1" t="str">
        <f>split1!G32</f>
        <v>N</v>
      </c>
      <c r="H4" s="1" t="str">
        <f>split1!H32</f>
        <v>N</v>
      </c>
      <c r="I4" s="1" t="str">
        <f>split1!I32</f>
        <v>N</v>
      </c>
      <c r="J4" s="1" t="str">
        <f>split1!J32</f>
        <v>N</v>
      </c>
      <c r="K4" s="1" t="str">
        <f>split1!K32</f>
        <v>N</v>
      </c>
    </row>
    <row r="5" spans="1:11" x14ac:dyDescent="0.3">
      <c r="A5">
        <f t="shared" si="0"/>
        <v>5</v>
      </c>
      <c r="B5" s="1" t="str">
        <f>split1!B33</f>
        <v>N</v>
      </c>
      <c r="C5" s="1" t="str">
        <f>split1!C33</f>
        <v>N</v>
      </c>
      <c r="D5" s="1" t="str">
        <f>split1!D33</f>
        <v>N</v>
      </c>
      <c r="E5" s="1" t="str">
        <f>split1!E33</f>
        <v>N</v>
      </c>
      <c r="F5" s="1" t="str">
        <f>split1!F33</f>
        <v>N</v>
      </c>
      <c r="G5" s="1" t="str">
        <f>split1!G33</f>
        <v>N</v>
      </c>
      <c r="H5" s="1" t="str">
        <f>split1!H33</f>
        <v>N</v>
      </c>
      <c r="I5" s="1" t="str">
        <f>split1!I33</f>
        <v>N</v>
      </c>
      <c r="J5" s="1" t="str">
        <f>split1!J33</f>
        <v>N</v>
      </c>
      <c r="K5" s="1" t="str">
        <f>split1!K33</f>
        <v>N</v>
      </c>
    </row>
    <row r="6" spans="1:11" x14ac:dyDescent="0.3">
      <c r="A6">
        <f t="shared" si="0"/>
        <v>6</v>
      </c>
      <c r="B6" s="1" t="str">
        <f>split1!B34</f>
        <v>Y</v>
      </c>
      <c r="C6" s="1" t="str">
        <f>split1!C34</f>
        <v>Y</v>
      </c>
      <c r="D6" s="1" t="str">
        <f>split1!D34</f>
        <v>Y</v>
      </c>
      <c r="E6" s="1" t="str">
        <f>split1!E34</f>
        <v>Y</v>
      </c>
      <c r="F6" s="1" t="str">
        <f>split1!F34</f>
        <v>Y</v>
      </c>
      <c r="G6" s="1" t="str">
        <f>split1!G34</f>
        <v>N</v>
      </c>
      <c r="H6" s="1" t="str">
        <f>split1!H34</f>
        <v>N</v>
      </c>
      <c r="I6" s="1" t="str">
        <f>split1!I34</f>
        <v>N</v>
      </c>
      <c r="J6" s="1" t="str">
        <f>split1!J34</f>
        <v>N</v>
      </c>
      <c r="K6" s="1" t="str">
        <f>split1!K34</f>
        <v>N</v>
      </c>
    </row>
    <row r="7" spans="1:11" x14ac:dyDescent="0.3">
      <c r="A7">
        <f t="shared" si="0"/>
        <v>7</v>
      </c>
      <c r="B7" s="1" t="str">
        <f>split1!B35</f>
        <v>Y</v>
      </c>
      <c r="C7" s="1" t="str">
        <f>split1!C35</f>
        <v>Y</v>
      </c>
      <c r="D7" s="1" t="str">
        <f>split1!D35</f>
        <v>Y</v>
      </c>
      <c r="E7" s="1" t="str">
        <f>split1!E35</f>
        <v>Y</v>
      </c>
      <c r="F7" s="1" t="str">
        <f>split1!F35</f>
        <v>Y</v>
      </c>
      <c r="G7" s="1" t="str">
        <f>split1!G35</f>
        <v>Y</v>
      </c>
      <c r="H7" s="1" t="str">
        <f>split1!H35</f>
        <v>N</v>
      </c>
      <c r="I7" s="1" t="str">
        <f>split1!I35</f>
        <v>N</v>
      </c>
      <c r="J7" s="1" t="str">
        <f>split1!J35</f>
        <v>N</v>
      </c>
      <c r="K7" s="1" t="str">
        <f>split1!K35</f>
        <v>N</v>
      </c>
    </row>
    <row r="8" spans="1:11" x14ac:dyDescent="0.3">
      <c r="A8">
        <f t="shared" si="0"/>
        <v>8</v>
      </c>
      <c r="B8" s="1" t="str">
        <f>split1!B36</f>
        <v>Y</v>
      </c>
      <c r="C8" s="1" t="str">
        <f>split1!C36</f>
        <v>Y</v>
      </c>
      <c r="D8" s="1" t="str">
        <f>split1!D36</f>
        <v>Y</v>
      </c>
      <c r="E8" s="1" t="str">
        <f>split1!E36</f>
        <v>Y</v>
      </c>
      <c r="F8" s="1" t="str">
        <f>split1!F36</f>
        <v>Y</v>
      </c>
      <c r="G8" s="1" t="str">
        <f>split1!G36</f>
        <v>Y</v>
      </c>
      <c r="H8" s="1" t="str">
        <f>split1!H36</f>
        <v>Y</v>
      </c>
      <c r="I8" s="1" t="str">
        <f>split1!I36</f>
        <v>Y</v>
      </c>
      <c r="J8" s="1" t="str">
        <f>split1!J36</f>
        <v>Y</v>
      </c>
      <c r="K8" s="1" t="str">
        <f>split1!K36</f>
        <v>Y</v>
      </c>
    </row>
    <row r="9" spans="1:11" x14ac:dyDescent="0.3">
      <c r="A9">
        <f t="shared" si="0"/>
        <v>9</v>
      </c>
      <c r="B9" s="1" t="str">
        <f>split1!B37</f>
        <v>Y</v>
      </c>
      <c r="C9" s="1" t="str">
        <f>split1!C37</f>
        <v>Y</v>
      </c>
      <c r="D9" s="1" t="str">
        <f>split1!D37</f>
        <v>Y</v>
      </c>
      <c r="E9" s="1" t="str">
        <f>split1!E37</f>
        <v>Y</v>
      </c>
      <c r="F9" s="1" t="str">
        <f>split1!F37</f>
        <v>Y</v>
      </c>
      <c r="G9" s="1" t="str">
        <f>split1!G37</f>
        <v>N</v>
      </c>
      <c r="H9" s="1" t="str">
        <f>split1!H37</f>
        <v>Y</v>
      </c>
      <c r="I9" s="1" t="str">
        <f>split1!I37</f>
        <v>Y</v>
      </c>
      <c r="J9" s="1" t="str">
        <f>split1!J37</f>
        <v>N</v>
      </c>
      <c r="K9" s="1" t="str">
        <f>split1!K37</f>
        <v>N</v>
      </c>
    </row>
    <row r="10" spans="1:11" x14ac:dyDescent="0.3">
      <c r="A10">
        <f t="shared" si="0"/>
        <v>10</v>
      </c>
      <c r="B10" s="1" t="str">
        <f>split1!B38</f>
        <v>N</v>
      </c>
      <c r="C10" s="1" t="str">
        <f>split1!C38</f>
        <v>N</v>
      </c>
      <c r="D10" s="1" t="str">
        <f>split1!D38</f>
        <v>N</v>
      </c>
      <c r="E10" s="1" t="str">
        <f>split1!E38</f>
        <v>N</v>
      </c>
      <c r="F10" s="1" t="str">
        <f>split1!F38</f>
        <v>N</v>
      </c>
      <c r="G10" s="1" t="str">
        <f>split1!G38</f>
        <v>N</v>
      </c>
      <c r="H10" s="1" t="str">
        <f>split1!H38</f>
        <v>N</v>
      </c>
      <c r="I10" s="1" t="str">
        <f>split1!I38</f>
        <v>N</v>
      </c>
      <c r="J10" s="1" t="str">
        <f>split1!J38</f>
        <v>N</v>
      </c>
      <c r="K10" s="1" t="str">
        <f>split1!K38</f>
        <v>N</v>
      </c>
    </row>
    <row r="11" spans="1:11" x14ac:dyDescent="0.3">
      <c r="A11">
        <v>11</v>
      </c>
      <c r="B11" s="1" t="str">
        <f>split1!B39</f>
        <v>Y</v>
      </c>
      <c r="C11" s="1" t="str">
        <f>split1!C39</f>
        <v>Y</v>
      </c>
      <c r="D11" s="1" t="str">
        <f>split1!D39</f>
        <v>Y</v>
      </c>
      <c r="E11" s="1" t="str">
        <f>split1!E39</f>
        <v>Y</v>
      </c>
      <c r="F11" s="1" t="str">
        <f>split1!F39</f>
        <v>Y</v>
      </c>
      <c r="G11" s="1" t="str">
        <f>split1!G39</f>
        <v>Y</v>
      </c>
      <c r="H11" s="1" t="str">
        <f>split1!H39</f>
        <v>Y</v>
      </c>
      <c r="I11" s="1" t="str">
        <f>split1!I39</f>
        <v>Y</v>
      </c>
      <c r="J11" s="1" t="str">
        <f>split1!J39</f>
        <v>Y</v>
      </c>
      <c r="K11" s="1" t="str">
        <f>split1!K39</f>
        <v>Y</v>
      </c>
    </row>
  </sheetData>
  <conditionalFormatting sqref="B2:K11">
    <cfRule type="cellIs" dxfId="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B14" sqref="B14"/>
    </sheetView>
  </sheetViews>
  <sheetFormatPr defaultRowHeight="14.4" x14ac:dyDescent="0.3"/>
  <sheetData>
    <row r="1" spans="1:11" x14ac:dyDescent="0.3">
      <c r="A1" s="2" t="s">
        <v>20</v>
      </c>
      <c r="B1">
        <v>11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topLeftCell="U1" workbookViewId="0">
      <selection activeCell="AK13" sqref="AK13:AL18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 t="shared" ref="B3:B8" si="0">B13</f>
        <v>0.35672784957985243</v>
      </c>
      <c r="C3">
        <f t="shared" ref="C3" si="1">C13</f>
        <v>0.37668211310391386</v>
      </c>
      <c r="D3">
        <f t="shared" ref="D3:I8" si="2">D13</f>
        <v>0.39707515695847267</v>
      </c>
      <c r="E3">
        <f t="shared" si="2"/>
        <v>0.41765875287585824</v>
      </c>
      <c r="F3">
        <f t="shared" si="2"/>
        <v>0.43946657490174396</v>
      </c>
      <c r="G3">
        <f t="shared" si="2"/>
        <v>0.26231240836153336</v>
      </c>
      <c r="H3">
        <f t="shared" si="2"/>
        <v>0.2447412422511914</v>
      </c>
      <c r="I3">
        <f t="shared" si="2"/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0.20066277668368979</v>
      </c>
    </row>
    <row r="4" spans="1:60" x14ac:dyDescent="0.3">
      <c r="A4" s="3">
        <v>17</v>
      </c>
      <c r="B4">
        <f t="shared" si="0"/>
        <v>0.1301340825832272</v>
      </c>
      <c r="C4">
        <f>C14</f>
        <v>0.12632803105865636</v>
      </c>
      <c r="D4">
        <f t="shared" si="2"/>
        <v>0.12240563315086352</v>
      </c>
      <c r="E4">
        <f t="shared" si="2"/>
        <v>0.11835893952671556</v>
      </c>
      <c r="F4">
        <f t="shared" si="2"/>
        <v>0.11483768183348828</v>
      </c>
      <c r="G4">
        <f t="shared" si="2"/>
        <v>0.36856619379423861</v>
      </c>
      <c r="H4">
        <f t="shared" si="2"/>
        <v>0.12856654444917001</v>
      </c>
      <c r="I4">
        <f t="shared" si="2"/>
        <v>0.119995441485892</v>
      </c>
      <c r="J4">
        <f>SUMPRODUCT(L14:T14,Deck!$C$2:$K$2)/SUM(Deck!$C$2:$K$2)</f>
        <v>0.12070970006616517</v>
      </c>
      <c r="K4">
        <f>SUMPRODUCT(AG14:AO14,Deck!$B$2:$J$2)/SUM(Deck!$B$2:$J$2)</f>
        <v>8.3045810420938462E-2</v>
      </c>
    </row>
    <row r="5" spans="1:60" x14ac:dyDescent="0.3">
      <c r="A5" s="3">
        <v>18</v>
      </c>
      <c r="B5">
        <f t="shared" si="0"/>
        <v>0.13654618631469867</v>
      </c>
      <c r="C5">
        <f>C15</f>
        <v>0.13195700871242308</v>
      </c>
      <c r="D5">
        <f t="shared" si="2"/>
        <v>0.12730742230390438</v>
      </c>
      <c r="E5">
        <f t="shared" si="2"/>
        <v>0.12291060088311065</v>
      </c>
      <c r="F5">
        <f t="shared" si="2"/>
        <v>0.11483768183348828</v>
      </c>
      <c r="G5">
        <f t="shared" si="2"/>
        <v>0.13779696302500785</v>
      </c>
      <c r="H5">
        <f t="shared" si="2"/>
        <v>0.35933577521840082</v>
      </c>
      <c r="I5">
        <f t="shared" si="2"/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0.20685063100162074</v>
      </c>
    </row>
    <row r="6" spans="1:60" x14ac:dyDescent="0.3">
      <c r="A6" s="3">
        <v>19</v>
      </c>
      <c r="B6">
        <f t="shared" si="0"/>
        <v>0.13129426936501204</v>
      </c>
      <c r="C6">
        <f>C16</f>
        <v>0.12705521955938223</v>
      </c>
      <c r="D6">
        <f t="shared" si="2"/>
        <v>0.1227557609475093</v>
      </c>
      <c r="E6">
        <f t="shared" si="2"/>
        <v>0.11835893952671553</v>
      </c>
      <c r="F6">
        <f t="shared" si="2"/>
        <v>0.11483768183348828</v>
      </c>
      <c r="G6">
        <f t="shared" si="2"/>
        <v>7.8625365391871746E-2</v>
      </c>
      <c r="H6">
        <f t="shared" si="2"/>
        <v>0.12856654444917001</v>
      </c>
      <c r="I6">
        <f t="shared" si="2"/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0.20685063100162074</v>
      </c>
    </row>
    <row r="7" spans="1:60" x14ac:dyDescent="0.3">
      <c r="A7" s="3">
        <v>20</v>
      </c>
      <c r="B7">
        <f t="shared" si="0"/>
        <v>0.12566529171124532</v>
      </c>
      <c r="C7">
        <f>C17</f>
        <v>0.1218033026096956</v>
      </c>
      <c r="D7">
        <f t="shared" si="2"/>
        <v>0.11785397179446842</v>
      </c>
      <c r="E7">
        <f t="shared" si="2"/>
        <v>0.11380727817032046</v>
      </c>
      <c r="F7">
        <f t="shared" si="2"/>
        <v>0.11028602047709318</v>
      </c>
      <c r="G7">
        <f t="shared" si="2"/>
        <v>7.8625365391871746E-2</v>
      </c>
      <c r="H7">
        <f t="shared" si="2"/>
        <v>6.9394946816033906E-2</v>
      </c>
      <c r="I7">
        <f t="shared" si="2"/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0.20685063100162074</v>
      </c>
    </row>
    <row r="8" spans="1:60" x14ac:dyDescent="0.3">
      <c r="A8" s="5">
        <v>21</v>
      </c>
      <c r="B8" s="4">
        <f t="shared" si="0"/>
        <v>0.11963232044596427</v>
      </c>
      <c r="C8" s="4">
        <f>C18</f>
        <v>0.11617432495592889</v>
      </c>
      <c r="D8" s="4">
        <f t="shared" si="2"/>
        <v>0.11260205484478178</v>
      </c>
      <c r="E8" s="4">
        <f t="shared" si="2"/>
        <v>0.10890548901727959</v>
      </c>
      <c r="F8" s="4">
        <f t="shared" si="2"/>
        <v>0.10573435912069809</v>
      </c>
      <c r="G8" s="4">
        <f t="shared" si="2"/>
        <v>7.4073704035476667E-2</v>
      </c>
      <c r="H8" s="4">
        <f t="shared" si="2"/>
        <v>6.9394946816033906E-2</v>
      </c>
      <c r="I8" s="4">
        <f t="shared" si="2"/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9.5739519890509606E-2</v>
      </c>
    </row>
    <row r="9" spans="1:60" x14ac:dyDescent="0.3">
      <c r="A9" s="3" t="s">
        <v>4</v>
      </c>
      <c r="B9">
        <f>SUM(B3:B8)</f>
        <v>0.99999999999999989</v>
      </c>
      <c r="C9">
        <f t="shared" ref="C9:K9" si="3">SUM(C3:C8)</f>
        <v>1.0000000000000002</v>
      </c>
      <c r="D9">
        <f t="shared" si="3"/>
        <v>1</v>
      </c>
      <c r="E9">
        <f t="shared" si="3"/>
        <v>1</v>
      </c>
      <c r="F9">
        <f t="shared" si="3"/>
        <v>1</v>
      </c>
      <c r="G9">
        <f t="shared" si="3"/>
        <v>0.99999999999999989</v>
      </c>
      <c r="H9">
        <f t="shared" si="3"/>
        <v>1</v>
      </c>
      <c r="I9">
        <f t="shared" si="3"/>
        <v>1</v>
      </c>
      <c r="J9">
        <f t="shared" si="3"/>
        <v>1</v>
      </c>
      <c r="K9">
        <f t="shared" si="3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4">K12+1</f>
        <v>12</v>
      </c>
      <c r="M12" s="4">
        <f t="shared" si="4"/>
        <v>13</v>
      </c>
      <c r="N12" s="4">
        <f t="shared" si="4"/>
        <v>14</v>
      </c>
      <c r="O12" s="4">
        <f t="shared" si="4"/>
        <v>15</v>
      </c>
      <c r="P12" s="4">
        <f t="shared" si="4"/>
        <v>16</v>
      </c>
      <c r="Q12" s="4">
        <f t="shared" si="4"/>
        <v>17</v>
      </c>
      <c r="R12" s="4">
        <f t="shared" si="4"/>
        <v>18</v>
      </c>
      <c r="S12" s="4">
        <f t="shared" si="4"/>
        <v>19</v>
      </c>
      <c r="T12" s="4">
        <f t="shared" si="4"/>
        <v>20</v>
      </c>
      <c r="U12" s="4">
        <f t="shared" si="4"/>
        <v>21</v>
      </c>
      <c r="V12" s="4">
        <f t="shared" si="4"/>
        <v>22</v>
      </c>
      <c r="W12" s="4">
        <f t="shared" si="4"/>
        <v>23</v>
      </c>
      <c r="X12" s="4">
        <f t="shared" si="4"/>
        <v>24</v>
      </c>
      <c r="Y12" s="4">
        <f t="shared" si="4"/>
        <v>25</v>
      </c>
      <c r="Z12" s="4">
        <f t="shared" si="4"/>
        <v>26</v>
      </c>
      <c r="AA12" s="4">
        <f t="shared" si="4"/>
        <v>27</v>
      </c>
      <c r="AB12" s="4">
        <f t="shared" si="4"/>
        <v>28</v>
      </c>
      <c r="AC12" s="4">
        <f t="shared" si="4"/>
        <v>29</v>
      </c>
      <c r="AD12" s="4">
        <f t="shared" si="4"/>
        <v>30</v>
      </c>
      <c r="AE12" s="4">
        <f t="shared" si="4"/>
        <v>31</v>
      </c>
      <c r="AG12" s="4">
        <v>12</v>
      </c>
      <c r="AH12" s="4">
        <f t="shared" ref="AH12:BH12" si="5">AG12+1</f>
        <v>13</v>
      </c>
      <c r="AI12" s="4">
        <f t="shared" si="5"/>
        <v>14</v>
      </c>
      <c r="AJ12" s="4">
        <f t="shared" si="5"/>
        <v>15</v>
      </c>
      <c r="AK12" s="4">
        <f t="shared" si="5"/>
        <v>16</v>
      </c>
      <c r="AL12" s="4">
        <f t="shared" si="5"/>
        <v>17</v>
      </c>
      <c r="AM12" s="4">
        <f t="shared" si="5"/>
        <v>18</v>
      </c>
      <c r="AN12" s="4">
        <f t="shared" si="5"/>
        <v>19</v>
      </c>
      <c r="AO12" s="4">
        <f t="shared" si="5"/>
        <v>20</v>
      </c>
      <c r="AP12" s="4">
        <f t="shared" si="5"/>
        <v>21</v>
      </c>
      <c r="AQ12" s="4">
        <f t="shared" si="5"/>
        <v>22</v>
      </c>
      <c r="AR12" s="4">
        <f t="shared" si="5"/>
        <v>23</v>
      </c>
      <c r="AS12" s="4">
        <f t="shared" si="5"/>
        <v>24</v>
      </c>
      <c r="AT12" s="4">
        <f t="shared" si="5"/>
        <v>25</v>
      </c>
      <c r="AU12" s="4">
        <f t="shared" si="5"/>
        <v>26</v>
      </c>
      <c r="AV12" s="4">
        <f t="shared" si="5"/>
        <v>27</v>
      </c>
      <c r="AW12" s="4">
        <f t="shared" si="5"/>
        <v>28</v>
      </c>
      <c r="AX12" s="4">
        <f t="shared" si="5"/>
        <v>29</v>
      </c>
      <c r="AY12" s="4">
        <f t="shared" si="5"/>
        <v>30</v>
      </c>
      <c r="AZ12" s="4">
        <f t="shared" si="5"/>
        <v>31</v>
      </c>
      <c r="BE12">
        <f t="shared" si="5"/>
        <v>1</v>
      </c>
      <c r="BF12">
        <f t="shared" si="5"/>
        <v>2</v>
      </c>
      <c r="BG12">
        <f t="shared" si="5"/>
        <v>3</v>
      </c>
      <c r="BH12">
        <f t="shared" si="5"/>
        <v>4</v>
      </c>
    </row>
    <row r="13" spans="1:60" x14ac:dyDescent="0.3">
      <c r="A13" s="6" t="s">
        <v>1</v>
      </c>
      <c r="B13">
        <f>((SUMPRODUCT(D13:L13,Deck!$C$2:$K$2)+AH13*Deck!$B$2)/SUM(Deck!$B$2:$K$2))</f>
        <v>0.35672784957985243</v>
      </c>
      <c r="C13">
        <f>((SUMPRODUCT(E13:M13,Deck!$C$2:$K$2)+AI13*Deck!$B$2)/SUM(Deck!$B$2:$K$2))</f>
        <v>0.37668211310391386</v>
      </c>
      <c r="D13">
        <f>((SUMPRODUCT(F13:N13,Deck!$C$2:$K$2)+AJ13*Deck!$B$2)/SUM(Deck!$B$2:$K$2))</f>
        <v>0.39707515695847267</v>
      </c>
      <c r="E13">
        <f>((SUMPRODUCT(G13:O13,Deck!$C$2:$K$2)+AK13*Deck!$B$2)/SUM(Deck!$B$2:$K$2))</f>
        <v>0.41765875287585824</v>
      </c>
      <c r="F13">
        <f>((SUMPRODUCT(H13:P13,Deck!$C$2:$K$2)+AL13*Deck!$B$2)/SUM(Deck!$B$2:$K$2))</f>
        <v>0.43946657490174396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0.26690398901155749</v>
      </c>
      <c r="AH13">
        <f>SUMPRODUCT(dealer!AI13:AR13,Deck!$B$2:$K$2)/SUM(Deck!$B$2:$K$2)</f>
        <v>0.29287374051084164</v>
      </c>
      <c r="AI13">
        <f>SUMPRODUCT(dealer!AJ13:AS13,Deck!$B$2:$K$2)/SUM(Deck!$B$2:$K$2)</f>
        <v>0.31887381328057718</v>
      </c>
      <c r="AJ13">
        <f>SUMPRODUCT(dealer!AK13:AT13,Deck!$B$2:$K$2)/SUM(Deck!$B$2:$K$2)</f>
        <v>0.34476737697856052</v>
      </c>
      <c r="AK13">
        <f>SUMPRODUCT(dealer!AL13:AU13,Deck!$B$2:$K$2)/SUM(Deck!$B$2:$K$2)</f>
        <v>0.37043699375397193</v>
      </c>
      <c r="AL13">
        <f>SUMPRODUCT(dealer!AM13:AV13,Deck!$B$2:$K$2)/SUM(Deck!$B$2:$K$2)</f>
        <v>0.2121090766176992</v>
      </c>
      <c r="AQ13">
        <f>L13</f>
        <v>0.48267271400214928</v>
      </c>
      <c r="AR13">
        <f t="shared" ref="AR13:AR18" si="6">M13</f>
        <v>0.51962466300199572</v>
      </c>
      <c r="AS13">
        <f t="shared" ref="AS13:AS18" si="7">N13</f>
        <v>0.55393718707328177</v>
      </c>
      <c r="AT13">
        <f t="shared" ref="AT13:AT18" si="8">O13</f>
        <v>0.58579881656804733</v>
      </c>
      <c r="AU13">
        <f t="shared" ref="AU13:AU18" si="9">P13</f>
        <v>0.61538461538461542</v>
      </c>
      <c r="AV13">
        <f t="shared" ref="AV13:AV18" si="10">Q13</f>
        <v>0</v>
      </c>
      <c r="AW13">
        <f t="shared" ref="AW13:AW18" si="11">R13</f>
        <v>0</v>
      </c>
      <c r="AX13">
        <f t="shared" ref="AX13:AX18" si="12">S13</f>
        <v>0</v>
      </c>
      <c r="AY13">
        <f t="shared" ref="AY13:AY18" si="13">T13</f>
        <v>0</v>
      </c>
      <c r="AZ13">
        <f>U13</f>
        <v>0</v>
      </c>
    </row>
    <row r="14" spans="1:60" x14ac:dyDescent="0.3">
      <c r="A14" s="3">
        <v>17</v>
      </c>
      <c r="B14">
        <f>((SUMPRODUCT(D14:L14,Deck!$C$2:$K$2)+AH14*Deck!$B$2)/SUM(Deck!$B$2:$K$2))</f>
        <v>0.1301340825832272</v>
      </c>
      <c r="C14">
        <f>((SUMPRODUCT(E14:M14,Deck!$C$2:$K$2)+AI14*Deck!$B$2)/SUM(Deck!$B$2:$K$2))</f>
        <v>0.12632803105865636</v>
      </c>
      <c r="D14">
        <f>((SUMPRODUCT(F14:N14,Deck!$C$2:$K$2)+AJ14*Deck!$B$2)/SUM(Deck!$B$2:$K$2))</f>
        <v>0.12240563315086352</v>
      </c>
      <c r="E14">
        <f>((SUMPRODUCT(G14:O14,Deck!$C$2:$K$2)+AK14*Deck!$B$2)/SUM(Deck!$B$2:$K$2))</f>
        <v>0.11835893952671556</v>
      </c>
      <c r="F14">
        <f>((SUMPRODUCT(H14:P14,Deck!$C$2:$K$2)+AL14*Deck!$B$2)/SUM(Deck!$B$2:$K$2))</f>
        <v>0.11483768183348828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8.2948151613337628E-2</v>
      </c>
      <c r="AH14">
        <f>SUMPRODUCT(dealer!AI14:AR14,Deck!$B$2:$K$2)/SUM(Deck!$B$2:$K$2)</f>
        <v>8.2302133498077301E-2</v>
      </c>
      <c r="AI14">
        <f>SUMPRODUCT(dealer!AJ14:AS14,Deck!$B$2:$K$2)/SUM(Deck!$B$2:$K$2)</f>
        <v>8.1325198829826917E-2</v>
      </c>
      <c r="AJ14">
        <f>SUMPRODUCT(dealer!AK14:AT14,Deck!$B$2:$K$2)/SUM(Deck!$B$2:$K$2)</f>
        <v>8.0067917412662934E-2</v>
      </c>
      <c r="AK14">
        <f>SUMPRODUCT(dealer!AL14:AU14,Deck!$B$2:$K$2)/SUM(Deck!$B$2:$K$2)</f>
        <v>7.8575323142696732E-2</v>
      </c>
      <c r="AL14">
        <f>SUMPRODUCT(dealer!AM14:AV14,Deck!$B$2:$K$2)/SUM(Deck!$B$2:$K$2)</f>
        <v>0.34219356929184475</v>
      </c>
      <c r="AQ14">
        <f t="shared" ref="AQ14:AQ18" si="14">L14</f>
        <v>0.10346545719957015</v>
      </c>
      <c r="AR14">
        <f t="shared" si="6"/>
        <v>9.6075067399600853E-2</v>
      </c>
      <c r="AS14">
        <f t="shared" si="7"/>
        <v>8.9212562585343644E-2</v>
      </c>
      <c r="AT14">
        <f t="shared" si="8"/>
        <v>8.2840236686390525E-2</v>
      </c>
      <c r="AU14">
        <f t="shared" si="9"/>
        <v>7.6923076923076927E-2</v>
      </c>
      <c r="AV14">
        <f t="shared" si="10"/>
        <v>1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ref="AZ14:AZ18" si="15">U14</f>
        <v>0</v>
      </c>
    </row>
    <row r="15" spans="1:60" x14ac:dyDescent="0.3">
      <c r="A15" s="3">
        <v>18</v>
      </c>
      <c r="B15">
        <f>((SUMPRODUCT(D15:L15,Deck!$C$2:$K$2)+AH15*Deck!$B$2)/SUM(Deck!$B$2:$K$2))</f>
        <v>0.13654618631469867</v>
      </c>
      <c r="C15">
        <f>((SUMPRODUCT(E15:M15,Deck!$C$2:$K$2)+AI15*Deck!$B$2)/SUM(Deck!$B$2:$K$2))</f>
        <v>0.13195700871242308</v>
      </c>
      <c r="D15">
        <f>((SUMPRODUCT(F15:N15,Deck!$C$2:$K$2)+AJ15*Deck!$B$2)/SUM(Deck!$B$2:$K$2))</f>
        <v>0.12730742230390438</v>
      </c>
      <c r="E15">
        <f>((SUMPRODUCT(G15:O15,Deck!$C$2:$K$2)+AK15*Deck!$B$2)/SUM(Deck!$B$2:$K$2))</f>
        <v>0.12291060088311065</v>
      </c>
      <c r="F15">
        <f>((SUMPRODUCT(H15:P15,Deck!$C$2:$K$2)+AL15*Deck!$B$2)/SUM(Deck!$B$2:$K$2))</f>
        <v>0.11483768183348828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0.16253696484377622</v>
      </c>
      <c r="AH15">
        <f>SUMPRODUCT(dealer!AI15:AR15,Deck!$B$2:$K$2)/SUM(Deck!$B$2:$K$2)</f>
        <v>0.15620603149777026</v>
      </c>
      <c r="AI15">
        <f>SUMPRODUCT(dealer!AJ15:AS15,Deck!$B$2:$K$2)/SUM(Deck!$B$2:$K$2)</f>
        <v>0.14995024697239898</v>
      </c>
      <c r="AJ15">
        <f>SUMPRODUCT(dealer!AK15:AT15,Deck!$B$2:$K$2)/SUM(Deck!$B$2:$K$2)</f>
        <v>0.14379117640219413</v>
      </c>
      <c r="AK15">
        <f>SUMPRODUCT(dealer!AL15:AU15,Deck!$B$2:$K$2)/SUM(Deck!$B$2:$K$2)</f>
        <v>0.13774692077583284</v>
      </c>
      <c r="AL15">
        <f>SUMPRODUCT(dealer!AM15:AV15,Deck!$B$2:$K$2)/SUM(Deck!$B$2:$K$2)</f>
        <v>0.11142433852261401</v>
      </c>
      <c r="AM15">
        <v>1</v>
      </c>
      <c r="AQ15">
        <f t="shared" si="14"/>
        <v>0.10346545719957015</v>
      </c>
      <c r="AR15">
        <f t="shared" si="6"/>
        <v>9.6075067399600853E-2</v>
      </c>
      <c r="AS15">
        <f t="shared" si="7"/>
        <v>8.9212562585343644E-2</v>
      </c>
      <c r="AT15">
        <f t="shared" si="8"/>
        <v>8.2840236686390525E-2</v>
      </c>
      <c r="AU15">
        <f t="shared" si="9"/>
        <v>7.6923076923076927E-2</v>
      </c>
      <c r="AV15">
        <f t="shared" si="10"/>
        <v>0</v>
      </c>
      <c r="AW15">
        <f t="shared" si="11"/>
        <v>1</v>
      </c>
      <c r="AX15">
        <f t="shared" si="12"/>
        <v>0</v>
      </c>
      <c r="AY15">
        <f t="shared" si="13"/>
        <v>0</v>
      </c>
      <c r="AZ15">
        <f t="shared" si="15"/>
        <v>0</v>
      </c>
    </row>
    <row r="16" spans="1:60" x14ac:dyDescent="0.3">
      <c r="A16" s="3">
        <v>19</v>
      </c>
      <c r="B16">
        <f>((SUMPRODUCT(D16:L16,Deck!$C$2:$K$2)+AH16*Deck!$B$2)/SUM(Deck!$B$2:$K$2))</f>
        <v>0.13129426936501204</v>
      </c>
      <c r="C16">
        <f>((SUMPRODUCT(E16:M16,Deck!$C$2:$K$2)+AI16*Deck!$B$2)/SUM(Deck!$B$2:$K$2))</f>
        <v>0.12705521955938223</v>
      </c>
      <c r="D16">
        <f>((SUMPRODUCT(F16:N16,Deck!$C$2:$K$2)+AJ16*Deck!$B$2)/SUM(Deck!$B$2:$K$2))</f>
        <v>0.1227557609475093</v>
      </c>
      <c r="E16">
        <f>((SUMPRODUCT(G16:O16,Deck!$C$2:$K$2)+AK16*Deck!$B$2)/SUM(Deck!$B$2:$K$2))</f>
        <v>0.11835893952671553</v>
      </c>
      <c r="F16">
        <f>((SUMPRODUCT(H16:P16,Deck!$C$2:$K$2)+AL16*Deck!$B$2)/SUM(Deck!$B$2:$K$2))</f>
        <v>0.11483768183348828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0.16253696484377622</v>
      </c>
      <c r="AH16">
        <f>SUMPRODUCT(dealer!AI16:AR16,Deck!$B$2:$K$2)/SUM(Deck!$B$2:$K$2)</f>
        <v>0.15620603149777026</v>
      </c>
      <c r="AI16">
        <f>SUMPRODUCT(dealer!AJ16:AS16,Deck!$B$2:$K$2)/SUM(Deck!$B$2:$K$2)</f>
        <v>0.14995024697239898</v>
      </c>
      <c r="AJ16">
        <f>SUMPRODUCT(dealer!AK16:AT16,Deck!$B$2:$K$2)/SUM(Deck!$B$2:$K$2)</f>
        <v>0.14379117640219413</v>
      </c>
      <c r="AK16">
        <f>SUMPRODUCT(dealer!AL16:AU16,Deck!$B$2:$K$2)/SUM(Deck!$B$2:$K$2)</f>
        <v>0.13774692077583284</v>
      </c>
      <c r="AL16">
        <f>SUMPRODUCT(dealer!AM16:AV16,Deck!$B$2:$K$2)/SUM(Deck!$B$2:$K$2)</f>
        <v>0.11142433852261401</v>
      </c>
      <c r="AN16">
        <v>1</v>
      </c>
      <c r="AQ16">
        <f t="shared" si="14"/>
        <v>0.10346545719957015</v>
      </c>
      <c r="AR16">
        <f t="shared" si="6"/>
        <v>9.6075067399600853E-2</v>
      </c>
      <c r="AS16">
        <f t="shared" si="7"/>
        <v>8.9212562585343644E-2</v>
      </c>
      <c r="AT16">
        <f t="shared" si="8"/>
        <v>8.2840236686390525E-2</v>
      </c>
      <c r="AU16">
        <f t="shared" si="9"/>
        <v>7.6923076923076927E-2</v>
      </c>
      <c r="AV16">
        <f t="shared" si="10"/>
        <v>0</v>
      </c>
      <c r="AW16">
        <f t="shared" si="11"/>
        <v>0</v>
      </c>
      <c r="AX16">
        <f t="shared" si="12"/>
        <v>1</v>
      </c>
      <c r="AY16">
        <f t="shared" si="13"/>
        <v>0</v>
      </c>
      <c r="AZ16">
        <f t="shared" si="15"/>
        <v>0</v>
      </c>
    </row>
    <row r="17" spans="1:52" x14ac:dyDescent="0.3">
      <c r="A17" s="3">
        <v>20</v>
      </c>
      <c r="B17">
        <f>((SUMPRODUCT(D17:L17,Deck!$C$2:$K$2)+AH17*Deck!$B$2)/SUM(Deck!$B$2:$K$2))</f>
        <v>0.12566529171124532</v>
      </c>
      <c r="C17">
        <f>((SUMPRODUCT(E17:M17,Deck!$C$2:$K$2)+AI17*Deck!$B$2)/SUM(Deck!$B$2:$K$2))</f>
        <v>0.1218033026096956</v>
      </c>
      <c r="D17">
        <f>((SUMPRODUCT(F17:N17,Deck!$C$2:$K$2)+AJ17*Deck!$B$2)/SUM(Deck!$B$2:$K$2))</f>
        <v>0.11785397179446842</v>
      </c>
      <c r="E17">
        <f>((SUMPRODUCT(G17:O17,Deck!$C$2:$K$2)+AK17*Deck!$B$2)/SUM(Deck!$B$2:$K$2))</f>
        <v>0.11380727817032046</v>
      </c>
      <c r="F17">
        <f>((SUMPRODUCT(H17:P17,Deck!$C$2:$K$2)+AL17*Deck!$B$2)/SUM(Deck!$B$2:$K$2))</f>
        <v>0.11028602047709318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0.16253696484377622</v>
      </c>
      <c r="AH17">
        <f>SUMPRODUCT(dealer!AI17:AR17,Deck!$B$2:$K$2)/SUM(Deck!$B$2:$K$2)</f>
        <v>0.15620603149777026</v>
      </c>
      <c r="AI17">
        <f>SUMPRODUCT(dealer!AJ17:AS17,Deck!$B$2:$K$2)/SUM(Deck!$B$2:$K$2)</f>
        <v>0.14995024697239898</v>
      </c>
      <c r="AJ17">
        <f>SUMPRODUCT(dealer!AK17:AT17,Deck!$B$2:$K$2)/SUM(Deck!$B$2:$K$2)</f>
        <v>0.14379117640219413</v>
      </c>
      <c r="AK17">
        <f>SUMPRODUCT(dealer!AL17:AU17,Deck!$B$2:$K$2)/SUM(Deck!$B$2:$K$2)</f>
        <v>0.13774692077583284</v>
      </c>
      <c r="AL17">
        <f>SUMPRODUCT(dealer!AM17:AV17,Deck!$B$2:$K$2)/SUM(Deck!$B$2:$K$2)</f>
        <v>0.11142433852261401</v>
      </c>
      <c r="AO17">
        <v>1</v>
      </c>
      <c r="AQ17">
        <f t="shared" si="14"/>
        <v>0.10346545719957015</v>
      </c>
      <c r="AR17">
        <f t="shared" si="6"/>
        <v>9.6075067399600853E-2</v>
      </c>
      <c r="AS17">
        <f t="shared" si="7"/>
        <v>8.9212562585343644E-2</v>
      </c>
      <c r="AT17">
        <f t="shared" si="8"/>
        <v>8.2840236686390525E-2</v>
      </c>
      <c r="AU17">
        <f t="shared" si="9"/>
        <v>7.6923076923076927E-2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1</v>
      </c>
      <c r="AZ17">
        <f t="shared" si="15"/>
        <v>0</v>
      </c>
    </row>
    <row r="18" spans="1:52" x14ac:dyDescent="0.3">
      <c r="A18" s="5">
        <v>21</v>
      </c>
      <c r="B18" s="7">
        <f>((SUMPRODUCT(D18:L18,Deck!$C$2:$K$2)+AH18*Deck!$B$2)/SUM(Deck!$B$2:$K$2))</f>
        <v>0.11963232044596427</v>
      </c>
      <c r="C18" s="4">
        <f>((SUMPRODUCT(E18:M18,Deck!$C$2:$K$2)+AI18*Deck!$B$2)/SUM(Deck!$B$2:$K$2))</f>
        <v>0.11617432495592889</v>
      </c>
      <c r="D18" s="4">
        <f>((SUMPRODUCT(F18:N18,Deck!$C$2:$K$2)+AJ18*Deck!$B$2)/SUM(Deck!$B$2:$K$2))</f>
        <v>0.11260205484478178</v>
      </c>
      <c r="E18" s="4">
        <f>((SUMPRODUCT(G18:O18,Deck!$C$2:$K$2)+AK18*Deck!$B$2)/SUM(Deck!$B$2:$K$2))</f>
        <v>0.10890548901727959</v>
      </c>
      <c r="F18" s="4">
        <f>((SUMPRODUCT(H18:P18,Deck!$C$2:$K$2)+AL18*Deck!$B$2)/SUM(Deck!$B$2:$K$2))</f>
        <v>0.10573435912069809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0.16253696484377622</v>
      </c>
      <c r="AH18" s="4">
        <f>SUMPRODUCT(dealer!AI18:AR18,Deck!$B$2:$K$2)/SUM(Deck!$B$2:$K$2)</f>
        <v>0.15620603149777026</v>
      </c>
      <c r="AI18" s="4">
        <f>SUMPRODUCT(dealer!AJ18:AS18,Deck!$B$2:$K$2)/SUM(Deck!$B$2:$K$2)</f>
        <v>0.14995024697239898</v>
      </c>
      <c r="AJ18" s="4">
        <f>SUMPRODUCT(dealer!AK18:AT18,Deck!$B$2:$K$2)/SUM(Deck!$B$2:$K$2)</f>
        <v>0.14379117640219413</v>
      </c>
      <c r="AK18" s="4">
        <f>SUMPRODUCT(dealer!AL18:AU18,Deck!$B$2:$K$2)/SUM(Deck!$B$2:$K$2)</f>
        <v>0.13774692077583284</v>
      </c>
      <c r="AL18" s="4">
        <f>SUMPRODUCT(dealer!AM18:AV18,Deck!$B$2:$K$2)/SUM(Deck!$B$2:$K$2)</f>
        <v>0.11142433852261401</v>
      </c>
      <c r="AM18" s="4"/>
      <c r="AN18" s="4"/>
      <c r="AO18" s="4"/>
      <c r="AP18" s="4">
        <v>1</v>
      </c>
      <c r="AQ18" s="4">
        <f t="shared" si="14"/>
        <v>0.10346545719957015</v>
      </c>
      <c r="AR18" s="4">
        <f t="shared" si="6"/>
        <v>9.6075067399600853E-2</v>
      </c>
      <c r="AS18" s="4">
        <f t="shared" si="7"/>
        <v>8.9212562585343644E-2</v>
      </c>
      <c r="AT18" s="4">
        <f t="shared" si="8"/>
        <v>8.2840236686390525E-2</v>
      </c>
      <c r="AU18" s="4">
        <f t="shared" si="9"/>
        <v>7.6923076923076927E-2</v>
      </c>
      <c r="AV18" s="4">
        <f t="shared" si="10"/>
        <v>0</v>
      </c>
      <c r="AW18" s="4">
        <f t="shared" si="11"/>
        <v>0</v>
      </c>
      <c r="AX18" s="4">
        <f t="shared" si="12"/>
        <v>0</v>
      </c>
      <c r="AY18" s="4">
        <f t="shared" si="13"/>
        <v>0</v>
      </c>
      <c r="AZ18" s="4">
        <f t="shared" si="15"/>
        <v>1</v>
      </c>
    </row>
    <row r="19" spans="1:52" x14ac:dyDescent="0.3">
      <c r="A19" s="3" t="s">
        <v>4</v>
      </c>
      <c r="B19">
        <f>SUM(B13:B18)</f>
        <v>0.99999999999999989</v>
      </c>
      <c r="C19">
        <f t="shared" ref="C19:AZ19" si="16">SUM(C13:C18)</f>
        <v>1.0000000000000002</v>
      </c>
      <c r="D19">
        <f t="shared" si="16"/>
        <v>1</v>
      </c>
      <c r="E19">
        <f t="shared" si="16"/>
        <v>1</v>
      </c>
      <c r="F19">
        <f t="shared" si="16"/>
        <v>1</v>
      </c>
      <c r="G19">
        <f t="shared" si="16"/>
        <v>0.99999999999999989</v>
      </c>
      <c r="H19">
        <f t="shared" si="16"/>
        <v>1</v>
      </c>
      <c r="I19">
        <f t="shared" si="16"/>
        <v>1</v>
      </c>
      <c r="J19">
        <f t="shared" si="16"/>
        <v>1</v>
      </c>
      <c r="K19">
        <f t="shared" si="16"/>
        <v>1</v>
      </c>
      <c r="L19">
        <f t="shared" si="16"/>
        <v>0.99999999999999989</v>
      </c>
      <c r="M19">
        <f t="shared" si="16"/>
        <v>0.99999999999999978</v>
      </c>
      <c r="N19">
        <f t="shared" si="16"/>
        <v>0.99999999999999978</v>
      </c>
      <c r="O19">
        <f t="shared" si="16"/>
        <v>0.99999999999999989</v>
      </c>
      <c r="P19">
        <f t="shared" si="16"/>
        <v>0.99999999999999978</v>
      </c>
      <c r="Q19">
        <f t="shared" si="16"/>
        <v>1</v>
      </c>
      <c r="R19">
        <f t="shared" si="16"/>
        <v>1</v>
      </c>
      <c r="S19">
        <f t="shared" si="16"/>
        <v>1</v>
      </c>
      <c r="T19">
        <f t="shared" si="16"/>
        <v>1</v>
      </c>
      <c r="U19">
        <f t="shared" si="16"/>
        <v>1</v>
      </c>
      <c r="V19">
        <f t="shared" si="16"/>
        <v>1</v>
      </c>
      <c r="W19">
        <f t="shared" si="16"/>
        <v>1</v>
      </c>
      <c r="X19">
        <f t="shared" si="16"/>
        <v>1</v>
      </c>
      <c r="Y19">
        <f t="shared" si="16"/>
        <v>1</v>
      </c>
      <c r="Z19">
        <f t="shared" si="16"/>
        <v>1</v>
      </c>
      <c r="AA19">
        <f t="shared" si="16"/>
        <v>1</v>
      </c>
      <c r="AB19">
        <f t="shared" si="16"/>
        <v>1</v>
      </c>
      <c r="AC19">
        <f t="shared" si="16"/>
        <v>1</v>
      </c>
      <c r="AD19">
        <f t="shared" si="16"/>
        <v>1</v>
      </c>
      <c r="AE19">
        <f t="shared" si="16"/>
        <v>1</v>
      </c>
      <c r="AG19">
        <f t="shared" si="16"/>
        <v>1</v>
      </c>
      <c r="AH19">
        <f t="shared" si="16"/>
        <v>0.99999999999999989</v>
      </c>
      <c r="AI19">
        <f t="shared" si="16"/>
        <v>1</v>
      </c>
      <c r="AJ19">
        <f t="shared" si="16"/>
        <v>1.0000000000000002</v>
      </c>
      <c r="AK19">
        <f t="shared" si="16"/>
        <v>1</v>
      </c>
      <c r="AL19">
        <f t="shared" si="16"/>
        <v>1</v>
      </c>
      <c r="AM19">
        <f t="shared" si="16"/>
        <v>1</v>
      </c>
      <c r="AN19">
        <f t="shared" si="16"/>
        <v>1</v>
      </c>
      <c r="AO19">
        <f t="shared" si="16"/>
        <v>1</v>
      </c>
      <c r="AP19">
        <f t="shared" si="16"/>
        <v>1</v>
      </c>
      <c r="AQ19">
        <f t="shared" si="16"/>
        <v>0.99999999999999989</v>
      </c>
      <c r="AR19">
        <f t="shared" si="16"/>
        <v>0.99999999999999978</v>
      </c>
      <c r="AS19">
        <f t="shared" si="16"/>
        <v>0.99999999999999978</v>
      </c>
      <c r="AT19">
        <f t="shared" si="16"/>
        <v>0.99999999999999989</v>
      </c>
      <c r="AU19">
        <f t="shared" si="16"/>
        <v>0.99999999999999978</v>
      </c>
      <c r="AV19">
        <f t="shared" si="16"/>
        <v>1</v>
      </c>
      <c r="AW19">
        <f t="shared" si="16"/>
        <v>1</v>
      </c>
      <c r="AX19">
        <f t="shared" si="16"/>
        <v>1</v>
      </c>
      <c r="AY19">
        <f t="shared" si="16"/>
        <v>1</v>
      </c>
      <c r="AZ19">
        <f t="shared" si="1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B2" sqref="B2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-0.28654430084029509</v>
      </c>
      <c r="C2">
        <f>dealer!C3-SUM(dealer!C4:C8)</f>
        <v>-0.24663577379217239</v>
      </c>
      <c r="D2">
        <f>dealer!D3-SUM(dealer!D4:D8)</f>
        <v>-0.20584968608305471</v>
      </c>
      <c r="E2">
        <f>dealer!E3-SUM(dealer!E4:E8)</f>
        <v>-0.16468249424828357</v>
      </c>
      <c r="F2">
        <f>dealer!F3-SUM(dealer!F4:F8)</f>
        <v>-0.12106685019651214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-0.59867444663262048</v>
      </c>
    </row>
    <row r="3" spans="1:11" x14ac:dyDescent="0.3">
      <c r="A3">
        <f>A2+1</f>
        <v>5</v>
      </c>
      <c r="B3">
        <f>B2</f>
        <v>-0.28654430084029509</v>
      </c>
      <c r="C3">
        <f t="shared" ref="C3:K14" si="0">C2</f>
        <v>-0.24663577379217239</v>
      </c>
      <c r="D3">
        <f t="shared" si="0"/>
        <v>-0.20584968608305471</v>
      </c>
      <c r="E3">
        <f t="shared" si="0"/>
        <v>-0.16468249424828357</v>
      </c>
      <c r="F3">
        <f t="shared" si="0"/>
        <v>-0.12106685019651214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-0.59867444663262048</v>
      </c>
    </row>
    <row r="4" spans="1:11" x14ac:dyDescent="0.3">
      <c r="A4">
        <f t="shared" ref="A4:A51" si="1">A3+1</f>
        <v>6</v>
      </c>
      <c r="B4">
        <f t="shared" ref="B4:B14" si="2">B3</f>
        <v>-0.28654430084029509</v>
      </c>
      <c r="C4">
        <f t="shared" si="0"/>
        <v>-0.24663577379217239</v>
      </c>
      <c r="D4">
        <f t="shared" si="0"/>
        <v>-0.20584968608305471</v>
      </c>
      <c r="E4">
        <f t="shared" si="0"/>
        <v>-0.16468249424828357</v>
      </c>
      <c r="F4">
        <f t="shared" si="0"/>
        <v>-0.12106685019651214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-0.59867444663262048</v>
      </c>
    </row>
    <row r="5" spans="1:11" x14ac:dyDescent="0.3">
      <c r="A5">
        <f t="shared" si="1"/>
        <v>7</v>
      </c>
      <c r="B5">
        <f t="shared" si="2"/>
        <v>-0.28654430084029509</v>
      </c>
      <c r="C5">
        <f t="shared" si="0"/>
        <v>-0.24663577379217239</v>
      </c>
      <c r="D5">
        <f t="shared" si="0"/>
        <v>-0.20584968608305471</v>
      </c>
      <c r="E5">
        <f t="shared" si="0"/>
        <v>-0.16468249424828357</v>
      </c>
      <c r="F5">
        <f t="shared" si="0"/>
        <v>-0.12106685019651214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-0.59867444663262048</v>
      </c>
    </row>
    <row r="6" spans="1:11" x14ac:dyDescent="0.3">
      <c r="A6">
        <f t="shared" si="1"/>
        <v>8</v>
      </c>
      <c r="B6">
        <f t="shared" si="2"/>
        <v>-0.28654430084029509</v>
      </c>
      <c r="C6">
        <f t="shared" si="0"/>
        <v>-0.24663577379217239</v>
      </c>
      <c r="D6">
        <f t="shared" si="0"/>
        <v>-0.20584968608305471</v>
      </c>
      <c r="E6">
        <f t="shared" si="0"/>
        <v>-0.16468249424828357</v>
      </c>
      <c r="F6">
        <f t="shared" si="0"/>
        <v>-0.12106685019651214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-0.59867444663262048</v>
      </c>
    </row>
    <row r="7" spans="1:11" x14ac:dyDescent="0.3">
      <c r="A7">
        <f t="shared" si="1"/>
        <v>9</v>
      </c>
      <c r="B7">
        <f t="shared" si="2"/>
        <v>-0.28654430084029509</v>
      </c>
      <c r="C7">
        <f t="shared" si="0"/>
        <v>-0.24663577379217239</v>
      </c>
      <c r="D7">
        <f t="shared" si="0"/>
        <v>-0.20584968608305471</v>
      </c>
      <c r="E7">
        <f t="shared" si="0"/>
        <v>-0.16468249424828357</v>
      </c>
      <c r="F7">
        <f t="shared" si="0"/>
        <v>-0.12106685019651214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-0.59867444663262048</v>
      </c>
    </row>
    <row r="8" spans="1:11" x14ac:dyDescent="0.3">
      <c r="A8">
        <f t="shared" si="1"/>
        <v>10</v>
      </c>
      <c r="B8">
        <f t="shared" si="2"/>
        <v>-0.28654430084029509</v>
      </c>
      <c r="C8">
        <f t="shared" si="0"/>
        <v>-0.24663577379217239</v>
      </c>
      <c r="D8">
        <f t="shared" si="0"/>
        <v>-0.20584968608305471</v>
      </c>
      <c r="E8">
        <f t="shared" si="0"/>
        <v>-0.16468249424828357</v>
      </c>
      <c r="F8">
        <f t="shared" si="0"/>
        <v>-0.12106685019651214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-0.59867444663262048</v>
      </c>
    </row>
    <row r="9" spans="1:11" x14ac:dyDescent="0.3">
      <c r="A9">
        <f t="shared" si="1"/>
        <v>11</v>
      </c>
      <c r="B9">
        <f t="shared" si="2"/>
        <v>-0.28654430084029509</v>
      </c>
      <c r="C9">
        <f t="shared" si="0"/>
        <v>-0.24663577379217239</v>
      </c>
      <c r="D9">
        <f t="shared" si="0"/>
        <v>-0.20584968608305471</v>
      </c>
      <c r="E9">
        <f t="shared" si="0"/>
        <v>-0.16468249424828357</v>
      </c>
      <c r="F9">
        <f t="shared" si="0"/>
        <v>-0.12106685019651214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-0.59867444663262048</v>
      </c>
    </row>
    <row r="10" spans="1:11" x14ac:dyDescent="0.3">
      <c r="A10">
        <f t="shared" si="1"/>
        <v>12</v>
      </c>
      <c r="B10">
        <f t="shared" si="2"/>
        <v>-0.28654430084029509</v>
      </c>
      <c r="C10">
        <f t="shared" si="0"/>
        <v>-0.24663577379217239</v>
      </c>
      <c r="D10">
        <f t="shared" si="0"/>
        <v>-0.20584968608305471</v>
      </c>
      <c r="E10">
        <f t="shared" si="0"/>
        <v>-0.16468249424828357</v>
      </c>
      <c r="F10">
        <f t="shared" si="0"/>
        <v>-0.12106685019651214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-0.59867444663262048</v>
      </c>
    </row>
    <row r="11" spans="1:11" x14ac:dyDescent="0.3">
      <c r="A11">
        <f t="shared" si="1"/>
        <v>13</v>
      </c>
      <c r="B11">
        <f t="shared" si="2"/>
        <v>-0.28654430084029509</v>
      </c>
      <c r="C11">
        <f t="shared" si="0"/>
        <v>-0.24663577379217239</v>
      </c>
      <c r="D11">
        <f t="shared" si="0"/>
        <v>-0.20584968608305471</v>
      </c>
      <c r="E11">
        <f t="shared" si="0"/>
        <v>-0.16468249424828357</v>
      </c>
      <c r="F11">
        <f t="shared" si="0"/>
        <v>-0.12106685019651214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-0.59867444663262048</v>
      </c>
    </row>
    <row r="12" spans="1:11" x14ac:dyDescent="0.3">
      <c r="A12">
        <f t="shared" si="1"/>
        <v>14</v>
      </c>
      <c r="B12">
        <f t="shared" si="2"/>
        <v>-0.28654430084029509</v>
      </c>
      <c r="C12">
        <f t="shared" si="0"/>
        <v>-0.24663577379217239</v>
      </c>
      <c r="D12">
        <f t="shared" si="0"/>
        <v>-0.20584968608305471</v>
      </c>
      <c r="E12">
        <f t="shared" si="0"/>
        <v>-0.16468249424828357</v>
      </c>
      <c r="F12">
        <f t="shared" si="0"/>
        <v>-0.12106685019651214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-0.59867444663262048</v>
      </c>
    </row>
    <row r="13" spans="1:11" x14ac:dyDescent="0.3">
      <c r="A13">
        <f t="shared" si="1"/>
        <v>15</v>
      </c>
      <c r="B13">
        <f t="shared" si="2"/>
        <v>-0.28654430084029509</v>
      </c>
      <c r="C13">
        <f t="shared" si="0"/>
        <v>-0.24663577379217239</v>
      </c>
      <c r="D13">
        <f t="shared" si="0"/>
        <v>-0.20584968608305471</v>
      </c>
      <c r="E13">
        <f t="shared" si="0"/>
        <v>-0.16468249424828357</v>
      </c>
      <c r="F13">
        <f t="shared" si="0"/>
        <v>-0.12106685019651214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-0.59867444663262048</v>
      </c>
    </row>
    <row r="14" spans="1:11" x14ac:dyDescent="0.3">
      <c r="A14">
        <f t="shared" si="1"/>
        <v>16</v>
      </c>
      <c r="B14">
        <f t="shared" si="2"/>
        <v>-0.28654430084029509</v>
      </c>
      <c r="C14">
        <f t="shared" si="0"/>
        <v>-0.24663577379217239</v>
      </c>
      <c r="D14">
        <f t="shared" si="0"/>
        <v>-0.20584968608305471</v>
      </c>
      <c r="E14">
        <f t="shared" si="0"/>
        <v>-0.16468249424828357</v>
      </c>
      <c r="F14">
        <f t="shared" si="0"/>
        <v>-0.12106685019651214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-0.59867444663262048</v>
      </c>
    </row>
    <row r="15" spans="1:11" x14ac:dyDescent="0.3">
      <c r="A15">
        <f t="shared" si="1"/>
        <v>17</v>
      </c>
      <c r="B15">
        <f>dealer!B3-SUM(dealer!B5:B8)</f>
        <v>-0.15641021825706786</v>
      </c>
      <c r="C15">
        <f>dealer!C3-SUM(dealer!C5:C8)</f>
        <v>-0.12030774273351591</v>
      </c>
      <c r="D15">
        <f>dealer!D3-SUM(dealer!D5:D8)</f>
        <v>-8.3444052932191204E-2</v>
      </c>
      <c r="E15">
        <f>dealer!E3-SUM(dealer!E5:E8)</f>
        <v>-4.6323554721567961E-2</v>
      </c>
      <c r="F15">
        <f>dealer!F3-SUM(dealer!F5:F8)</f>
        <v>-6.2291683630238404E-3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-0.51562863621168209</v>
      </c>
    </row>
    <row r="16" spans="1:11" x14ac:dyDescent="0.3">
      <c r="A16">
        <f t="shared" si="1"/>
        <v>18</v>
      </c>
      <c r="B16">
        <f>dealer!B3+dealer!B4-SUM(dealer!B6:B8)</f>
        <v>0.11027005064085793</v>
      </c>
      <c r="C16">
        <f>dealer!C3+dealer!C4-SUM(dealer!C6:C8)</f>
        <v>0.13797729703756356</v>
      </c>
      <c r="D16">
        <f>dealer!D3+dealer!D4-SUM(dealer!D6:D8)</f>
        <v>0.1662690025225767</v>
      </c>
      <c r="E16">
        <f>dealer!E3+dealer!E4-SUM(dealer!E6:E8)</f>
        <v>0.19494598568825822</v>
      </c>
      <c r="F16">
        <f>dealer!F3+dealer!F4-SUM(dealer!F6:F8)</f>
        <v>0.22344619530395265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-0.22573219478912282</v>
      </c>
    </row>
    <row r="17" spans="1:11" x14ac:dyDescent="0.3">
      <c r="A17">
        <f t="shared" si="1"/>
        <v>19</v>
      </c>
      <c r="B17">
        <f>SUM(dealer!B3:B5)-dealer!B7-dealer!B8</f>
        <v>0.37811050632056864</v>
      </c>
      <c r="C17">
        <f>SUM(dealer!C3:C5)-dealer!C7-dealer!C8</f>
        <v>0.39698952530936887</v>
      </c>
      <c r="D17">
        <f>SUM(dealer!D3:D5)-dealer!D7-dealer!D8</f>
        <v>0.41633218577399034</v>
      </c>
      <c r="E17">
        <f>SUM(dealer!E3:E5)-dealer!E7-dealer!E8</f>
        <v>0.43621552609808445</v>
      </c>
      <c r="F17">
        <f>SUM(dealer!F3:F5)-dealer!F7-dealer!F8</f>
        <v>0.45312155897092921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0.18796906721411871</v>
      </c>
    </row>
    <row r="18" spans="1:11" x14ac:dyDescent="0.3">
      <c r="A18">
        <f t="shared" si="1"/>
        <v>20</v>
      </c>
      <c r="B18">
        <f>SUM(dealer!B3:B6)-dealer!B8</f>
        <v>0.63507006739682603</v>
      </c>
      <c r="C18">
        <f>SUM(dealer!C3:C6)-dealer!C8</f>
        <v>0.64584804747844671</v>
      </c>
      <c r="D18">
        <f>SUM(dealer!D3:D6)-dealer!D8</f>
        <v>0.65694191851596806</v>
      </c>
      <c r="E18">
        <f>SUM(dealer!E3:E6)-dealer!E8</f>
        <v>0.66838174379512039</v>
      </c>
      <c r="F18">
        <f>SUM(dealer!F3:F6)-dealer!F8</f>
        <v>0.67824526128151075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0.60167032921736019</v>
      </c>
    </row>
    <row r="19" spans="1:11" x14ac:dyDescent="0.3">
      <c r="A19">
        <f t="shared" si="1"/>
        <v>21</v>
      </c>
      <c r="B19">
        <f>SUM(dealer!B3:B7)</f>
        <v>0.88036767955403561</v>
      </c>
      <c r="C19">
        <f>SUM(dealer!C3:C7)</f>
        <v>0.88382567504407128</v>
      </c>
      <c r="D19">
        <f>SUM(dealer!D3:D7)</f>
        <v>0.8873979451552183</v>
      </c>
      <c r="E19">
        <f>SUM(dealer!E3:E7)</f>
        <v>0.89109451098272041</v>
      </c>
      <c r="F19">
        <f>SUM(dealer!F3:F7)</f>
        <v>0.89426564087930194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0.90426048010949045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-0.28654430084029509</v>
      </c>
      <c r="C32">
        <f t="shared" ref="C32:K32" si="3">C10</f>
        <v>-0.24663577379217239</v>
      </c>
      <c r="D32">
        <f t="shared" si="3"/>
        <v>-0.20584968608305471</v>
      </c>
      <c r="E32">
        <f t="shared" si="3"/>
        <v>-0.16468249424828357</v>
      </c>
      <c r="F32">
        <f t="shared" si="3"/>
        <v>-0.12106685019651214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-0.59867444663262048</v>
      </c>
    </row>
    <row r="33" spans="1:11" x14ac:dyDescent="0.3">
      <c r="A33">
        <f t="shared" si="1"/>
        <v>13</v>
      </c>
      <c r="B33">
        <f t="shared" ref="B33:K33" si="4">B11</f>
        <v>-0.28654430084029509</v>
      </c>
      <c r="C33">
        <f t="shared" si="4"/>
        <v>-0.24663577379217239</v>
      </c>
      <c r="D33">
        <f t="shared" si="4"/>
        <v>-0.20584968608305471</v>
      </c>
      <c r="E33">
        <f t="shared" si="4"/>
        <v>-0.16468249424828357</v>
      </c>
      <c r="F33">
        <f t="shared" si="4"/>
        <v>-0.12106685019651214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-0.59867444663262048</v>
      </c>
    </row>
    <row r="34" spans="1:11" x14ac:dyDescent="0.3">
      <c r="A34">
        <f t="shared" si="1"/>
        <v>14</v>
      </c>
      <c r="B34">
        <f t="shared" ref="B34:K34" si="5">B12</f>
        <v>-0.28654430084029509</v>
      </c>
      <c r="C34">
        <f t="shared" si="5"/>
        <v>-0.24663577379217239</v>
      </c>
      <c r="D34">
        <f t="shared" si="5"/>
        <v>-0.20584968608305471</v>
      </c>
      <c r="E34">
        <f t="shared" si="5"/>
        <v>-0.16468249424828357</v>
      </c>
      <c r="F34">
        <f t="shared" si="5"/>
        <v>-0.12106685019651214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-0.59867444663262048</v>
      </c>
    </row>
    <row r="35" spans="1:11" x14ac:dyDescent="0.3">
      <c r="A35">
        <f t="shared" si="1"/>
        <v>15</v>
      </c>
      <c r="B35">
        <f t="shared" ref="B35:K35" si="6">B13</f>
        <v>-0.28654430084029509</v>
      </c>
      <c r="C35">
        <f t="shared" si="6"/>
        <v>-0.24663577379217239</v>
      </c>
      <c r="D35">
        <f t="shared" si="6"/>
        <v>-0.20584968608305471</v>
      </c>
      <c r="E35">
        <f t="shared" si="6"/>
        <v>-0.16468249424828357</v>
      </c>
      <c r="F35">
        <f t="shared" si="6"/>
        <v>-0.12106685019651214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-0.59867444663262048</v>
      </c>
    </row>
    <row r="36" spans="1:11" x14ac:dyDescent="0.3">
      <c r="A36">
        <f t="shared" si="1"/>
        <v>16</v>
      </c>
      <c r="B36">
        <f t="shared" ref="B36:K36" si="7">B14</f>
        <v>-0.28654430084029509</v>
      </c>
      <c r="C36">
        <f t="shared" si="7"/>
        <v>-0.24663577379217239</v>
      </c>
      <c r="D36">
        <f t="shared" si="7"/>
        <v>-0.20584968608305471</v>
      </c>
      <c r="E36">
        <f t="shared" si="7"/>
        <v>-0.16468249424828357</v>
      </c>
      <c r="F36">
        <f t="shared" si="7"/>
        <v>-0.12106685019651214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-0.59867444663262048</v>
      </c>
    </row>
    <row r="37" spans="1:11" x14ac:dyDescent="0.3">
      <c r="A37">
        <f t="shared" si="1"/>
        <v>17</v>
      </c>
      <c r="B37">
        <f t="shared" ref="B37:K37" si="8">B15</f>
        <v>-0.15641021825706786</v>
      </c>
      <c r="C37">
        <f t="shared" si="8"/>
        <v>-0.12030774273351591</v>
      </c>
      <c r="D37">
        <f t="shared" si="8"/>
        <v>-8.3444052932191204E-2</v>
      </c>
      <c r="E37">
        <f t="shared" si="8"/>
        <v>-4.6323554721567961E-2</v>
      </c>
      <c r="F37">
        <f t="shared" si="8"/>
        <v>-6.2291683630238404E-3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-0.51562863621168209</v>
      </c>
    </row>
    <row r="38" spans="1:11" x14ac:dyDescent="0.3">
      <c r="A38">
        <f t="shared" si="1"/>
        <v>18</v>
      </c>
      <c r="B38">
        <f t="shared" ref="B38:K38" si="9">B16</f>
        <v>0.11027005064085793</v>
      </c>
      <c r="C38">
        <f t="shared" si="9"/>
        <v>0.13797729703756356</v>
      </c>
      <c r="D38">
        <f t="shared" si="9"/>
        <v>0.1662690025225767</v>
      </c>
      <c r="E38">
        <f t="shared" si="9"/>
        <v>0.19494598568825822</v>
      </c>
      <c r="F38">
        <f t="shared" si="9"/>
        <v>0.22344619530395265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-0.22573219478912282</v>
      </c>
    </row>
    <row r="39" spans="1:11" x14ac:dyDescent="0.3">
      <c r="A39">
        <f t="shared" si="1"/>
        <v>19</v>
      </c>
      <c r="B39">
        <f t="shared" ref="B39:K39" si="10">B17</f>
        <v>0.37811050632056864</v>
      </c>
      <c r="C39">
        <f t="shared" si="10"/>
        <v>0.39698952530936887</v>
      </c>
      <c r="D39">
        <f t="shared" si="10"/>
        <v>0.41633218577399034</v>
      </c>
      <c r="E39">
        <f t="shared" si="10"/>
        <v>0.43621552609808445</v>
      </c>
      <c r="F39">
        <f t="shared" si="10"/>
        <v>0.45312155897092921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0.18796906721411871</v>
      </c>
    </row>
    <row r="40" spans="1:11" x14ac:dyDescent="0.3">
      <c r="A40">
        <f t="shared" si="1"/>
        <v>20</v>
      </c>
      <c r="B40">
        <f t="shared" ref="B40:K40" si="11">B18</f>
        <v>0.63507006739682603</v>
      </c>
      <c r="C40">
        <f t="shared" si="11"/>
        <v>0.64584804747844671</v>
      </c>
      <c r="D40">
        <f t="shared" si="11"/>
        <v>0.65694191851596806</v>
      </c>
      <c r="E40">
        <f t="shared" si="11"/>
        <v>0.66838174379512039</v>
      </c>
      <c r="F40">
        <f t="shared" si="11"/>
        <v>0.67824526128151075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0.60167032921736019</v>
      </c>
    </row>
    <row r="41" spans="1:11" x14ac:dyDescent="0.3">
      <c r="A41">
        <f t="shared" si="1"/>
        <v>21</v>
      </c>
      <c r="B41">
        <f t="shared" ref="B41:K41" si="12">B19</f>
        <v>0.88036767955403561</v>
      </c>
      <c r="C41">
        <f t="shared" si="12"/>
        <v>0.88382567504407128</v>
      </c>
      <c r="D41">
        <f t="shared" si="12"/>
        <v>0.8873979451552183</v>
      </c>
      <c r="E41">
        <f t="shared" si="12"/>
        <v>0.89109451098272041</v>
      </c>
      <c r="F41">
        <f t="shared" si="12"/>
        <v>0.89426564087930194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0.90426048010949045</v>
      </c>
    </row>
    <row r="42" spans="1:11" x14ac:dyDescent="0.3">
      <c r="A42">
        <f t="shared" si="1"/>
        <v>22</v>
      </c>
      <c r="B42">
        <f>B10</f>
        <v>-0.28654430084029509</v>
      </c>
      <c r="C42">
        <f t="shared" ref="C42:K42" si="13">C10</f>
        <v>-0.24663577379217239</v>
      </c>
      <c r="D42">
        <f t="shared" si="13"/>
        <v>-0.20584968608305471</v>
      </c>
      <c r="E42">
        <f t="shared" si="13"/>
        <v>-0.16468249424828357</v>
      </c>
      <c r="F42">
        <f t="shared" si="13"/>
        <v>-0.12106685019651214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-0.59867444663262048</v>
      </c>
    </row>
    <row r="43" spans="1:11" x14ac:dyDescent="0.3">
      <c r="A43">
        <f t="shared" si="1"/>
        <v>23</v>
      </c>
      <c r="B43">
        <f t="shared" ref="B43:K43" si="14">B11</f>
        <v>-0.28654430084029509</v>
      </c>
      <c r="C43">
        <f t="shared" si="14"/>
        <v>-0.24663577379217239</v>
      </c>
      <c r="D43">
        <f t="shared" si="14"/>
        <v>-0.20584968608305471</v>
      </c>
      <c r="E43">
        <f t="shared" si="14"/>
        <v>-0.16468249424828357</v>
      </c>
      <c r="F43">
        <f t="shared" si="14"/>
        <v>-0.12106685019651214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-0.59867444663262048</v>
      </c>
    </row>
    <row r="44" spans="1:11" x14ac:dyDescent="0.3">
      <c r="A44">
        <f t="shared" si="1"/>
        <v>24</v>
      </c>
      <c r="B44">
        <f t="shared" ref="B44:K44" si="15">B12</f>
        <v>-0.28654430084029509</v>
      </c>
      <c r="C44">
        <f t="shared" si="15"/>
        <v>-0.24663577379217239</v>
      </c>
      <c r="D44">
        <f t="shared" si="15"/>
        <v>-0.20584968608305471</v>
      </c>
      <c r="E44">
        <f t="shared" si="15"/>
        <v>-0.16468249424828357</v>
      </c>
      <c r="F44">
        <f t="shared" si="15"/>
        <v>-0.12106685019651214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-0.59867444663262048</v>
      </c>
    </row>
    <row r="45" spans="1:11" x14ac:dyDescent="0.3">
      <c r="A45">
        <f t="shared" si="1"/>
        <v>25</v>
      </c>
      <c r="B45">
        <f t="shared" ref="B45:K45" si="16">B13</f>
        <v>-0.28654430084029509</v>
      </c>
      <c r="C45">
        <f t="shared" si="16"/>
        <v>-0.24663577379217239</v>
      </c>
      <c r="D45">
        <f t="shared" si="16"/>
        <v>-0.20584968608305471</v>
      </c>
      <c r="E45">
        <f t="shared" si="16"/>
        <v>-0.16468249424828357</v>
      </c>
      <c r="F45">
        <f t="shared" si="16"/>
        <v>-0.12106685019651214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-0.59867444663262048</v>
      </c>
    </row>
    <row r="46" spans="1:11" x14ac:dyDescent="0.3">
      <c r="A46">
        <f t="shared" si="1"/>
        <v>26</v>
      </c>
      <c r="B46">
        <f t="shared" ref="B46:K46" si="17">B14</f>
        <v>-0.28654430084029509</v>
      </c>
      <c r="C46">
        <f t="shared" si="17"/>
        <v>-0.24663577379217239</v>
      </c>
      <c r="D46">
        <f t="shared" si="17"/>
        <v>-0.20584968608305471</v>
      </c>
      <c r="E46">
        <f t="shared" si="17"/>
        <v>-0.16468249424828357</v>
      </c>
      <c r="F46">
        <f t="shared" si="17"/>
        <v>-0.12106685019651214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-0.59867444663262048</v>
      </c>
    </row>
    <row r="47" spans="1:11" x14ac:dyDescent="0.3">
      <c r="A47">
        <f t="shared" si="1"/>
        <v>27</v>
      </c>
      <c r="B47">
        <f t="shared" ref="B47:K47" si="18">B15</f>
        <v>-0.15641021825706786</v>
      </c>
      <c r="C47">
        <f t="shared" si="18"/>
        <v>-0.12030774273351591</v>
      </c>
      <c r="D47">
        <f t="shared" si="18"/>
        <v>-8.3444052932191204E-2</v>
      </c>
      <c r="E47">
        <f t="shared" si="18"/>
        <v>-4.6323554721567961E-2</v>
      </c>
      <c r="F47">
        <f t="shared" si="18"/>
        <v>-6.2291683630238404E-3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-0.51562863621168209</v>
      </c>
    </row>
    <row r="48" spans="1:11" x14ac:dyDescent="0.3">
      <c r="A48">
        <f t="shared" si="1"/>
        <v>28</v>
      </c>
      <c r="B48">
        <f t="shared" ref="B48:K48" si="19">B16</f>
        <v>0.11027005064085793</v>
      </c>
      <c r="C48">
        <f t="shared" si="19"/>
        <v>0.13797729703756356</v>
      </c>
      <c r="D48">
        <f t="shared" si="19"/>
        <v>0.1662690025225767</v>
      </c>
      <c r="E48">
        <f t="shared" si="19"/>
        <v>0.19494598568825822</v>
      </c>
      <c r="F48">
        <f t="shared" si="19"/>
        <v>0.22344619530395265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-0.22573219478912282</v>
      </c>
    </row>
    <row r="49" spans="1:11" x14ac:dyDescent="0.3">
      <c r="A49">
        <f t="shared" si="1"/>
        <v>29</v>
      </c>
      <c r="B49">
        <f t="shared" ref="B49:K49" si="20">B17</f>
        <v>0.37811050632056864</v>
      </c>
      <c r="C49">
        <f t="shared" si="20"/>
        <v>0.39698952530936887</v>
      </c>
      <c r="D49">
        <f t="shared" si="20"/>
        <v>0.41633218577399034</v>
      </c>
      <c r="E49">
        <f t="shared" si="20"/>
        <v>0.43621552609808445</v>
      </c>
      <c r="F49">
        <f t="shared" si="20"/>
        <v>0.45312155897092921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0.18796906721411871</v>
      </c>
    </row>
    <row r="50" spans="1:11" x14ac:dyDescent="0.3">
      <c r="A50">
        <f t="shared" si="1"/>
        <v>30</v>
      </c>
      <c r="B50">
        <f t="shared" ref="B50:K50" si="21">B18</f>
        <v>0.63507006739682603</v>
      </c>
      <c r="C50">
        <f t="shared" si="21"/>
        <v>0.64584804747844671</v>
      </c>
      <c r="D50">
        <f t="shared" si="21"/>
        <v>0.65694191851596806</v>
      </c>
      <c r="E50">
        <f t="shared" si="21"/>
        <v>0.66838174379512039</v>
      </c>
      <c r="F50">
        <f t="shared" si="21"/>
        <v>0.67824526128151075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0.60167032921736019</v>
      </c>
    </row>
    <row r="51" spans="1:11" x14ac:dyDescent="0.3">
      <c r="A51">
        <f t="shared" si="1"/>
        <v>31</v>
      </c>
      <c r="B51">
        <f t="shared" ref="B51:K51" si="22">B19</f>
        <v>0.88036767955403561</v>
      </c>
      <c r="C51">
        <f t="shared" si="22"/>
        <v>0.88382567504407128</v>
      </c>
      <c r="D51">
        <f t="shared" si="22"/>
        <v>0.8873979451552183</v>
      </c>
      <c r="E51">
        <f t="shared" si="22"/>
        <v>0.89109451098272041</v>
      </c>
      <c r="F51">
        <f t="shared" si="22"/>
        <v>0.89426564087930194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0.90426048010949045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E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-0.11285543771123717</v>
      </c>
      <c r="C2">
        <f>(SUMPRODUCT(hs!C4:C12,Deck!$B$6:$B$14)+hs!C35*Deck!$B$2)/SUM(Deck!$B$2:$K$2)</f>
        <v>-8.0761552533335293E-2</v>
      </c>
      <c r="D2">
        <f>(SUMPRODUCT(hs!D4:D12,Deck!$B$6:$B$14)+hs!D35*Deck!$B$2)/SUM(Deck!$B$2:$K$2)</f>
        <v>-4.6961607783156195E-2</v>
      </c>
      <c r="E2">
        <f>(SUMPRODUCT(hs!E4:E12,Deck!$B$6:$B$14)+hs!E35*Deck!$B$2)/SUM(Deck!$B$2:$K$2)</f>
        <v>-1.122157243811568E-2</v>
      </c>
      <c r="F2">
        <f>(SUMPRODUCT(hs!F4:F12,Deck!$B$6:$B$14)+hs!F35*Deck!$B$2)/SUM(Deck!$B$2:$K$2)</f>
        <v>2.6189020344519573E-2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-0.29222771573286166</v>
      </c>
    </row>
    <row r="3" spans="1:11" x14ac:dyDescent="0.3">
      <c r="A3">
        <f>A2+1</f>
        <v>5</v>
      </c>
      <c r="B3">
        <f>(SUMPRODUCT(hs!B5:B13,Deck!$B$6:$B$14)+hs!B36*Deck!$B$2)/SUM(Deck!$B$2:$K$2)</f>
        <v>-0.12585466591223504</v>
      </c>
      <c r="C3">
        <f>(SUMPRODUCT(hs!C5:C13,Deck!$B$6:$B$14)+hs!C36*Deck!$B$2)/SUM(Deck!$B$2:$K$2)</f>
        <v>-9.3185805313397596E-2</v>
      </c>
      <c r="D3">
        <f>(SUMPRODUCT(hs!D5:D13,Deck!$B$6:$B$14)+hs!D36*Deck!$B$2)/SUM(Deck!$B$2:$K$2)</f>
        <v>-5.8868938477504656E-2</v>
      </c>
      <c r="E3">
        <f>(SUMPRODUCT(hs!E5:E13,Deck!$B$6:$B$14)+hs!E36*Deck!$B$2)/SUM(Deck!$B$2:$K$2)</f>
        <v>-2.2722050599694302E-2</v>
      </c>
      <c r="F3">
        <f>(SUMPRODUCT(hs!F5:F13,Deck!$B$6:$B$14)+hs!F36*Deck!$B$2)/SUM(Deck!$B$2:$K$2)</f>
        <v>1.5153619459709814E-2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-0.31640008544647907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-0.1380730292913315</v>
      </c>
      <c r="C4">
        <f>(SUMPRODUCT(hs!C6:C14,Deck!$B$6:$B$14)+hs!C37*Deck!$B$2)/SUM(Deck!$B$2:$K$2)</f>
        <v>-0.10487404133749784</v>
      </c>
      <c r="D4">
        <f>(SUMPRODUCT(hs!D6:D14,Deck!$B$6:$B$14)+hs!D37*Deck!$B$2)/SUM(Deck!$B$2:$K$2)</f>
        <v>-7.0077773347286057E-2</v>
      </c>
      <c r="E4">
        <f>(SUMPRODUCT(hs!E6:E14,Deck!$B$6:$B$14)+hs!E37*Deck!$B$2)/SUM(Deck!$B$2:$K$2)</f>
        <v>-3.3548869940164566E-2</v>
      </c>
      <c r="F4">
        <f>(SUMPRODUCT(hs!F6:F14,Deck!$B$6:$B$14)+hs!F37*Deck!$B$2)/SUM(Deck!$B$2:$K$2)</f>
        <v>4.7665085393154439E-3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-0.34064917653105781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-0.10957748444769842</v>
      </c>
      <c r="C5">
        <f>(SUMPRODUCT(hs!C7:C15,Deck!$B$6:$B$14)+hs!C38*Deck!$B$2)/SUM(Deck!$B$2:$K$2)</f>
        <v>-7.6937567884950209E-2</v>
      </c>
      <c r="D5">
        <f>(SUMPRODUCT(hs!D7:D15,Deck!$B$6:$B$14)+hs!D38*Deck!$B$2)/SUM(Deck!$B$2:$K$2)</f>
        <v>-4.2826367717071365E-2</v>
      </c>
      <c r="E5">
        <f>(SUMPRODUCT(hs!E7:E15,Deck!$B$6:$B$14)+hs!E38*Deck!$B$2)/SUM(Deck!$B$2:$K$2)</f>
        <v>-7.17726676462546E-3</v>
      </c>
      <c r="F5">
        <f>(SUMPRODUCT(hs!F7:F15,Deck!$B$6:$B$14)+hs!F38*Deck!$B$2)/SUM(Deck!$B$2:$K$2)</f>
        <v>3.0408566151961951E-2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-0.34918813185141928</v>
      </c>
    </row>
    <row r="6" spans="1:11" x14ac:dyDescent="0.3">
      <c r="A6">
        <f t="shared" si="0"/>
        <v>8</v>
      </c>
      <c r="B6">
        <f>(SUMPRODUCT(hs!B8:B16,Deck!$B$6:$B$14)+hs!B39*Deck!$B$2)/SUM(Deck!$B$2:$K$2)</f>
        <v>-2.4506830289917444E-2</v>
      </c>
      <c r="C6">
        <f>(SUMPRODUCT(hs!C8:C16,Deck!$B$6:$B$14)+hs!C39*Deck!$B$2)/SUM(Deck!$B$2:$K$2)</f>
        <v>5.5679308753931881E-3</v>
      </c>
      <c r="D6">
        <f>(SUMPRODUCT(hs!D8:D16,Deck!$B$6:$B$14)+hs!D39*Deck!$B$2)/SUM(Deck!$B$2:$K$2)</f>
        <v>3.7010775094514545E-2</v>
      </c>
      <c r="E6">
        <f>(SUMPRODUCT(hs!E8:E16,Deck!$B$6:$B$14)+hs!E39*Deck!$B$2)/SUM(Deck!$B$2:$K$2)</f>
        <v>6.9950633154329159E-2</v>
      </c>
      <c r="F6">
        <f>(SUMPRODUCT(hs!F8:F16,Deck!$B$6:$B$14)+hs!F39*Deck!$B$2)/SUM(Deck!$B$2:$K$2)</f>
        <v>0.10385811332306318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-0.26347696557734923</v>
      </c>
    </row>
    <row r="7" spans="1:11" x14ac:dyDescent="0.3">
      <c r="A7">
        <f t="shared" si="0"/>
        <v>9</v>
      </c>
      <c r="B7">
        <f>(SUMPRODUCT(hs!B9:B17,Deck!$B$6:$B$14)+hs!B40*Deck!$B$2)/SUM(Deck!$B$2:$K$2)</f>
        <v>7.2232808963193215E-2</v>
      </c>
      <c r="C7">
        <f>(SUMPRODUCT(hs!C9:C17,Deck!$B$6:$B$14)+hs!C40*Deck!$B$2)/SUM(Deck!$B$2:$K$2)</f>
        <v>9.9273160738143268E-2</v>
      </c>
      <c r="D7">
        <f>(SUMPRODUCT(hs!D9:D17,Deck!$B$6:$B$14)+hs!D40*Deck!$B$2)/SUM(Deck!$B$2:$K$2)</f>
        <v>0.1275884955876774</v>
      </c>
      <c r="E7">
        <f>(SUMPRODUCT(hs!E9:E17,Deck!$B$6:$B$14)+hs!E40*Deck!$B$2)/SUM(Deck!$B$2:$K$2)</f>
        <v>0.15736144838115299</v>
      </c>
      <c r="F7">
        <f>(SUMPRODUCT(hs!F9:F17,Deck!$B$6:$B$14)+hs!F40*Deck!$B$2)/SUM(Deck!$B$2:$K$2)</f>
        <v>0.18730353674754296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-0.1242538763674763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0.18097612414551942</v>
      </c>
      <c r="C8">
        <f>(SUMPRODUCT(hs!C10:C18,Deck!$B$6:$B$14)+hs!C41*Deck!$B$2)/SUM(Deck!$B$2:$K$2)</f>
        <v>0.20471674407811152</v>
      </c>
      <c r="D8">
        <f>(SUMPRODUCT(hs!D10:D18,Deck!$B$6:$B$14)+hs!D41*Deck!$B$2)/SUM(Deck!$B$2:$K$2)</f>
        <v>0.22962110185909174</v>
      </c>
      <c r="E8">
        <f>(SUMPRODUCT(hs!E10:E18,Deck!$B$6:$B$14)+hs!E41*Deck!$B$2)/SUM(Deck!$B$2:$K$2)</f>
        <v>0.25584976707588913</v>
      </c>
      <c r="F8">
        <f>(SUMPRODUCT(hs!F10:F18,Deck!$B$6:$B$14)+hs!F41*Deck!$B$2)/SUM(Deck!$B$2:$K$2)</f>
        <v>0.28248084776420324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3.2873955498735771E-2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0.23758326541256777</v>
      </c>
      <c r="C9">
        <f>(SUMPRODUCT(hs!C11:C19,Deck!$B$6:$B$14)+hs!C42*Deck!$B$2)/SUM(Deck!$B$2:$K$2)</f>
        <v>0.25963465813171721</v>
      </c>
      <c r="D9">
        <f>(SUMPRODUCT(hs!D11:D19,Deck!$B$6:$B$14)+hs!D42*Deck!$B$2)/SUM(Deck!$B$2:$K$2)</f>
        <v>0.28280326185276489</v>
      </c>
      <c r="E9">
        <f>(SUMPRODUCT(hs!E11:E19,Deck!$B$6:$B$14)+hs!E42*Deck!$B$2)/SUM(Deck!$B$2:$K$2)</f>
        <v>0.30724502104225837</v>
      </c>
      <c r="F9">
        <f>(SUMPRODUCT(hs!F11:F19,Deck!$B$6:$B$14)+hs!F42*Deck!$B$2)/SUM(Deck!$B$2:$K$2)</f>
        <v>0.33233170459446276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0.10270245185845815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-0.25375147059276615</v>
      </c>
      <c r="C10">
        <f>(SUMPRODUCT(hs!C12:C20,Deck!$B$6:$B$14)+hs!C43*Deck!$B$2)/SUM(Deck!$B$2:$K$2)</f>
        <v>-0.23401617638713498</v>
      </c>
      <c r="D10">
        <f>(SUMPRODUCT(hs!D12:D20,Deck!$B$6:$B$14)+hs!D43*Deck!$B$2)/SUM(Deck!$B$2:$K$2)</f>
        <v>-0.2138385957920505</v>
      </c>
      <c r="E10">
        <f>(SUMPRODUCT(hs!E12:E20,Deck!$B$6:$B$14)+hs!E43*Deck!$B$2)/SUM(Deck!$B$2:$K$2)</f>
        <v>-0.19341659731927069</v>
      </c>
      <c r="F10">
        <f>(SUMPRODUCT(hs!F12:F20,Deck!$B$6:$B$14)+hs!F43*Deck!$B$2)/SUM(Deck!$B$2:$K$2)</f>
        <v>-0.17241676251641369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-0.38411782615489393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-0.30863267822043572</v>
      </c>
      <c r="C11">
        <f>(SUMPRODUCT(hs!C13:C21,Deck!$B$6:$B$14)+hs!C44*Deck!$B$2)/SUM(Deck!$B$2:$K$2)</f>
        <v>-0.29196727071081408</v>
      </c>
      <c r="D11">
        <f>(SUMPRODUCT(hs!D13:D21,Deck!$B$6:$B$14)+hs!D44*Deck!$B$2)/SUM(Deck!$B$2:$K$2)</f>
        <v>-0.27492708147796935</v>
      </c>
      <c r="E11">
        <f>(SUMPRODUCT(hs!E13:E21,Deck!$B$6:$B$14)+hs!E44*Deck!$B$2)/SUM(Deck!$B$2:$K$2)</f>
        <v>-0.25767179006940272</v>
      </c>
      <c r="F11">
        <f>(SUMPRODUCT(hs!F13:F21,Deck!$B$6:$B$14)+hs!F44*Deck!$B$2)/SUM(Deck!$B$2:$K$2)</f>
        <v>-0.24002700480898967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-0.42810941000097291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-0.36351388584810534</v>
      </c>
      <c r="C12">
        <f>(SUMPRODUCT(hs!C14:C22,Deck!$B$6:$B$14)+hs!C45*Deck!$B$2)/SUM(Deck!$B$2:$K$2)</f>
        <v>-0.34991836503449303</v>
      </c>
      <c r="D12">
        <f>(SUMPRODUCT(hs!D14:D22,Deck!$B$6:$B$14)+hs!D45*Deck!$B$2)/SUM(Deck!$B$2:$K$2)</f>
        <v>-0.33601556716388831</v>
      </c>
      <c r="E12">
        <f>(SUMPRODUCT(hs!E14:E22,Deck!$B$6:$B$14)+hs!E45*Deck!$B$2)/SUM(Deck!$B$2:$K$2)</f>
        <v>-0.32192698281953469</v>
      </c>
      <c r="F12">
        <f>(SUMPRODUCT(hs!F14:F22,Deck!$B$6:$B$14)+hs!F45*Deck!$B$2)/SUM(Deck!$B$2:$K$2)</f>
        <v>-0.30763724710156565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-0.46895873785804637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-0.41839509347577497</v>
      </c>
      <c r="C13">
        <f>(SUMPRODUCT(hs!C15:C23,Deck!$B$6:$B$14)+hs!C46*Deck!$B$2)/SUM(Deck!$B$2:$K$2)</f>
        <v>-0.40786945935817215</v>
      </c>
      <c r="D13">
        <f>(SUMPRODUCT(hs!D15:D23,Deck!$B$6:$B$14)+hs!D46*Deck!$B$2)/SUM(Deck!$B$2:$K$2)</f>
        <v>-0.39710405284980715</v>
      </c>
      <c r="E13">
        <f>(SUMPRODUCT(hs!E15:E23,Deck!$B$6:$B$14)+hs!E46*Deck!$B$2)/SUM(Deck!$B$2:$K$2)</f>
        <v>-0.38618217556966672</v>
      </c>
      <c r="F13">
        <f>(SUMPRODUCT(hs!F15:F23,Deck!$B$6:$B$14)+hs!F46*Deck!$B$2)/SUM(Deck!$B$2:$K$2)</f>
        <v>-0.37524748939414165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-0.50689025658247155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-0.4732763011034446</v>
      </c>
      <c r="C14">
        <f>(SUMPRODUCT(hs!C16:C24,Deck!$B$6:$B$14)+hs!C47*Deck!$B$2)/SUM(Deck!$B$2:$K$2)</f>
        <v>-0.46582055368185127</v>
      </c>
      <c r="D14">
        <f>(SUMPRODUCT(hs!D16:D24,Deck!$B$6:$B$14)+hs!D47*Deck!$B$2)/SUM(Deck!$B$2:$K$2)</f>
        <v>-0.458192538535726</v>
      </c>
      <c r="E14">
        <f>(SUMPRODUCT(hs!E16:E24,Deck!$B$6:$B$14)+hs!E47*Deck!$B$2)/SUM(Deck!$B$2:$K$2)</f>
        <v>-0.45043736831979886</v>
      </c>
      <c r="F14">
        <f>(SUMPRODUCT(hs!F16:F24,Deck!$B$6:$B$14)+hs!F47*Deck!$B$2)/SUM(Deck!$B$2:$K$2)</f>
        <v>-0.44285773168671771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-0.54211238111229509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-0.53816782277597786</v>
      </c>
      <c r="C15">
        <f>(SUMPRODUCT(hs!C17:C25,Deck!$B$6:$B$14)+hs!C48*Deck!$B$2)/SUM(Deck!$B$2:$K$2)</f>
        <v>-0.53348918885619612</v>
      </c>
      <c r="D15">
        <f>(SUMPRODUCT(hs!D17:D25,Deck!$B$6:$B$14)+hs!D48*Deck!$B$2)/SUM(Deck!$B$2:$K$2)</f>
        <v>-0.52869684215632673</v>
      </c>
      <c r="E15">
        <f>(SUMPRODUCT(hs!E17:E25,Deck!$B$6:$B$14)+hs!E48*Deck!$B$2)/SUM(Deck!$B$2:$K$2)</f>
        <v>-0.52379709487967829</v>
      </c>
      <c r="F15">
        <f>(SUMPRODUCT(hs!F17:F25,Deck!$B$6:$B$14)+hs!F48*Deck!$B$2)/SUM(Deck!$B$2:$K$2)</f>
        <v>-0.51930164181263883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-0.57937171678831945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-0.62357321128681298</v>
      </c>
      <c r="C16">
        <f>(SUMPRODUCT(hs!C18:C26,Deck!$B$6:$B$14)+hs!C49*Deck!$B$2)/SUM(Deck!$B$2:$K$2)</f>
        <v>-0.62102590401293178</v>
      </c>
      <c r="D16">
        <f>(SUMPRODUCT(hs!D18:D26,Deck!$B$6:$B$14)+hs!D49*Deck!$B$2)/SUM(Deck!$B$2:$K$2)</f>
        <v>-0.618409842350371</v>
      </c>
      <c r="E16">
        <f>(SUMPRODUCT(hs!E18:E26,Deck!$B$6:$B$14)+hs!E49*Deck!$B$2)/SUM(Deck!$B$2:$K$2)</f>
        <v>-0.61571601685569799</v>
      </c>
      <c r="F16">
        <f>(SUMPRODUCT(hs!F18:F26,Deck!$B$6:$B$14)+hs!F49*Deck!$B$2)/SUM(Deck!$B$2:$K$2)</f>
        <v>-0.61341288760525059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-0.63893077872761772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-0.72958171177301057</v>
      </c>
      <c r="C17">
        <f>(SUMPRODUCT(hs!C19:C27,Deck!$B$6:$B$14)+hs!C50*Deck!$B$2)/SUM(Deck!$B$2:$K$2)</f>
        <v>-0.72848663672903702</v>
      </c>
      <c r="D17">
        <f>(SUMPRODUCT(hs!D19:D27,Deck!$B$6:$B$14)+hs!D50*Deck!$B$2)/SUM(Deck!$B$2:$K$2)</f>
        <v>-0.72735847202529336</v>
      </c>
      <c r="E17">
        <f>(SUMPRODUCT(hs!E19:E27,Deck!$B$6:$B$14)+hs!E50*Deck!$B$2)/SUM(Deck!$B$2:$K$2)</f>
        <v>-0.7261941342478585</v>
      </c>
      <c r="F17">
        <f>(SUMPRODUCT(hs!F19:F27,Deck!$B$6:$B$14)+hs!F50*Deck!$B$2)/SUM(Deck!$B$2:$K$2)</f>
        <v>-0.7251914690645529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-0.73031301466716536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-0.85535633234199726</v>
      </c>
      <c r="C18">
        <f>(SUMPRODUCT(hs!C20:C28,Deck!$B$6:$B$14)+hs!C51*Deck!$B$2)/SUM(Deck!$B$2:$K$2)</f>
        <v>-0.85509033268891754</v>
      </c>
      <c r="D18">
        <f>(SUMPRODUCT(hs!D20:D28,Deck!$B$6:$B$14)+hs!D51*Deck!$B$2)/SUM(Deck!$B$2:$K$2)</f>
        <v>-0.85481554268036786</v>
      </c>
      <c r="E18">
        <f>(SUMPRODUCT(hs!E20:E28,Deck!$B$6:$B$14)+hs!E51*Deck!$B$2)/SUM(Deck!$B$2:$K$2)</f>
        <v>-0.85453119146286771</v>
      </c>
      <c r="F18">
        <f>(SUMPRODUCT(hs!F20:F28,Deck!$B$6:$B$14)+hs!F51*Deck!$B$2)/SUM(Deck!$B$2:$K$2)</f>
        <v>-0.85428725839389985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-0.85351842460696226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7.9806247413893E-2</v>
      </c>
      <c r="C32">
        <f>SUMPRODUCT(hs!C33:C42,Deck!$B$5:$B$14)/SUM(Deck!$B$5:$B$14)</f>
        <v>0.10168040931703339</v>
      </c>
      <c r="D32">
        <f>SUMPRODUCT(hs!D33:D42,Deck!$B$5:$B$14)/SUM(Deck!$B$5:$B$14)</f>
        <v>0.12678682176669251</v>
      </c>
      <c r="E32">
        <f>SUMPRODUCT(hs!E33:E42,Deck!$B$5:$B$14)/SUM(Deck!$B$5:$B$14)</f>
        <v>0.15657444079812161</v>
      </c>
      <c r="F32">
        <f>SUMPRODUCT(hs!F33:F42,Deck!$B$5:$B$14)/SUM(Deck!$B$5:$B$14)</f>
        <v>0.18715034410732048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-6.3503149872856934E-2</v>
      </c>
    </row>
    <row r="33" spans="1:11" x14ac:dyDescent="0.3">
      <c r="A33">
        <f t="shared" si="0"/>
        <v>13</v>
      </c>
      <c r="B33">
        <f>SUMPRODUCT(hs!B34:B43,Deck!$B$5:$B$14)/SUM(Deck!$B$5:$B$14)</f>
        <v>4.6611316056980476E-2</v>
      </c>
      <c r="C33">
        <f>SUMPRODUCT(hs!C34:C43,Deck!$B$5:$B$14)/SUM(Deck!$B$5:$B$14)</f>
        <v>7.4096482508153566E-2</v>
      </c>
      <c r="D33">
        <f>SUMPRODUCT(hs!D34:D43,Deck!$B$5:$B$14)/SUM(Deck!$B$5:$B$14)</f>
        <v>0.10302707120599627</v>
      </c>
      <c r="E33">
        <f>SUMPRODUCT(hs!E34:E43,Deck!$B$5:$B$14)/SUM(Deck!$B$5:$B$14)</f>
        <v>0.13362751686623553</v>
      </c>
      <c r="F33">
        <f>SUMPRODUCT(hs!F34:F43,Deck!$B$5:$B$14)/SUM(Deck!$B$5:$B$14)</f>
        <v>0.16513483022847528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-9.8973222134739275E-2</v>
      </c>
    </row>
    <row r="34" spans="1:11" x14ac:dyDescent="0.3">
      <c r="A34">
        <f t="shared" si="0"/>
        <v>14</v>
      </c>
      <c r="B34">
        <f>SUMPRODUCT(hs!B35:B44,Deck!$B$5:$B$14)/SUM(Deck!$B$5:$B$14)</f>
        <v>2.2814486278603666E-2</v>
      </c>
      <c r="C34">
        <f>SUMPRODUCT(hs!C35:C44,Deck!$B$5:$B$14)/SUM(Deck!$B$5:$B$14)</f>
        <v>5.1187035629558848E-2</v>
      </c>
      <c r="D34">
        <f>SUMPRODUCT(hs!D35:D44,Deck!$B$5:$B$14)/SUM(Deck!$B$5:$B$14)</f>
        <v>8.0964445685349773E-2</v>
      </c>
      <c r="E34">
        <f>SUMPRODUCT(hs!E35:E44,Deck!$B$5:$B$14)/SUM(Deck!$B$5:$B$14)</f>
        <v>0.11231965892948416</v>
      </c>
      <c r="F34">
        <f>SUMPRODUCT(hs!F35:F44,Deck!$B$5:$B$14)/SUM(Deck!$B$5:$B$14)</f>
        <v>0.14469185305526186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-0.13415418637006266</v>
      </c>
    </row>
    <row r="35" spans="1:11" x14ac:dyDescent="0.3">
      <c r="A35">
        <f t="shared" si="0"/>
        <v>15</v>
      </c>
      <c r="B35">
        <f>SUMPRODUCT(hs!B36:B45,Deck!$B$5:$B$14)/SUM(Deck!$B$5:$B$14)</f>
        <v>7.1743005582518391E-4</v>
      </c>
      <c r="C35">
        <f>SUMPRODUCT(hs!C36:C45,Deck!$B$5:$B$14)/SUM(Deck!$B$5:$B$14)</f>
        <v>2.9913977813720908E-2</v>
      </c>
      <c r="D35">
        <f>SUMPRODUCT(hs!D36:D45,Deck!$B$5:$B$14)/SUM(Deck!$B$5:$B$14)</f>
        <v>6.047772198760662E-2</v>
      </c>
      <c r="E35">
        <f>SUMPRODUCT(hs!E36:E45,Deck!$B$5:$B$14)/SUM(Deck!$B$5:$B$14)</f>
        <v>9.2533790845357913E-2</v>
      </c>
      <c r="F35">
        <f>SUMPRODUCT(hs!F36:F45,Deck!$B$5:$B$14)/SUM(Deck!$B$5:$B$14)</f>
        <v>0.125709088537278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-0.16890637396904012</v>
      </c>
    </row>
    <row r="36" spans="1:11" x14ac:dyDescent="0.3">
      <c r="A36">
        <f t="shared" si="0"/>
        <v>16</v>
      </c>
      <c r="B36">
        <f>SUMPRODUCT(hs!B37:B46,Deck!$B$5:$B$14)/SUM(Deck!$B$5:$B$14)</f>
        <v>-1.9801265008183407E-2</v>
      </c>
      <c r="C36">
        <f>SUMPRODUCT(hs!C37:C46,Deck!$B$5:$B$14)/SUM(Deck!$B$5:$B$14)</f>
        <v>1.0160424127585648E-2</v>
      </c>
      <c r="D36">
        <f>SUMPRODUCT(hs!D37:D46,Deck!$B$5:$B$14)/SUM(Deck!$B$5:$B$14)</f>
        <v>4.1454335696845056E-2</v>
      </c>
      <c r="E36">
        <f>SUMPRODUCT(hs!E37:E46,Deck!$B$5:$B$14)/SUM(Deck!$B$5:$B$14)</f>
        <v>7.4161199052954929E-2</v>
      </c>
      <c r="F36">
        <f>SUMPRODUCT(hs!F37:F46,Deck!$B$5:$B$14)/SUM(Deck!$B$5:$B$14)</f>
        <v>0.10808223577057871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-0.20311154402137768</v>
      </c>
    </row>
    <row r="37" spans="1:11" x14ac:dyDescent="0.3">
      <c r="A37">
        <f t="shared" si="0"/>
        <v>17</v>
      </c>
      <c r="B37">
        <f>SUMPRODUCT(hs!B38:B47,Deck!$B$5:$B$14)/SUM(Deck!$B$5:$B$14)</f>
        <v>-1.673172543840738E-3</v>
      </c>
      <c r="C37">
        <f>SUMPRODUCT(hs!C38:C47,Deck!$B$5:$B$14)/SUM(Deck!$B$5:$B$14)</f>
        <v>2.7911561721504774E-2</v>
      </c>
      <c r="D37">
        <f>SUMPRODUCT(hs!D38:D47,Deck!$B$5:$B$14)/SUM(Deck!$B$5:$B$14)</f>
        <v>5.876280075567035E-2</v>
      </c>
      <c r="E37">
        <f>SUMPRODUCT(hs!E38:E47,Deck!$B$5:$B$14)/SUM(Deck!$B$5:$B$14)</f>
        <v>9.0917775110499491E-2</v>
      </c>
      <c r="F37">
        <f>SUMPRODUCT(hs!F38:F47,Deck!$B$5:$B$14)/SUM(Deck!$B$5:$B$14)</f>
        <v>0.12452521015392602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-0.21975910527055381</v>
      </c>
    </row>
    <row r="38" spans="1:11" x14ac:dyDescent="0.3">
      <c r="A38">
        <f t="shared" si="0"/>
        <v>18</v>
      </c>
      <c r="B38">
        <f>SUMPRODUCT(hs!B39:B48,Deck!$B$5:$B$14)/SUM(Deck!$B$5:$B$14)</f>
        <v>5.9868427971065216E-2</v>
      </c>
      <c r="C38">
        <f>SUMPRODUCT(hs!C39:C48,Deck!$B$5:$B$14)/SUM(Deck!$B$5:$B$14)</f>
        <v>8.7515801668676993E-2</v>
      </c>
      <c r="D38">
        <f>SUMPRODUCT(hs!D39:D48,Deck!$B$5:$B$14)/SUM(Deck!$B$5:$B$14)</f>
        <v>0.11638889047600144</v>
      </c>
      <c r="E38">
        <f>SUMPRODUCT(hs!E39:E48,Deck!$B$5:$B$14)/SUM(Deck!$B$5:$B$14)</f>
        <v>0.14659536135892093</v>
      </c>
      <c r="F38">
        <f>SUMPRODUCT(hs!F39:F48,Deck!$B$5:$B$14)/SUM(Deck!$B$5:$B$14)</f>
        <v>0.1775272171539975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-0.1580650885027603</v>
      </c>
    </row>
    <row r="39" spans="1:11" x14ac:dyDescent="0.3">
      <c r="A39">
        <f t="shared" si="0"/>
        <v>19</v>
      </c>
      <c r="B39">
        <f>SUMPRODUCT(hs!B40:B49,Deck!$B$5:$B$14)/SUM(Deck!$B$5:$B$14)</f>
        <v>0.12167776389715229</v>
      </c>
      <c r="C39">
        <f>SUMPRODUCT(hs!C40:C49,Deck!$B$5:$B$14)/SUM(Deck!$B$5:$B$14)</f>
        <v>0.1472878543467859</v>
      </c>
      <c r="D39">
        <f>SUMPRODUCT(hs!D40:D49,Deck!$B$5:$B$14)/SUM(Deck!$B$5:$B$14)</f>
        <v>0.17409577891863537</v>
      </c>
      <c r="E39">
        <f>SUMPRODUCT(hs!E40:E49,Deck!$B$5:$B$14)/SUM(Deck!$B$5:$B$14)</f>
        <v>0.20227294760734235</v>
      </c>
      <c r="F39">
        <f>SUMPRODUCT(hs!F40:F49,Deck!$B$5:$B$14)/SUM(Deck!$B$5:$B$14)</f>
        <v>0.23052922415406901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-6.2595566502012243E-2</v>
      </c>
    </row>
    <row r="40" spans="1:11" x14ac:dyDescent="0.3">
      <c r="A40">
        <f t="shared" si="0"/>
        <v>20</v>
      </c>
      <c r="B40">
        <f>SUMPRODUCT(hs!B41:B50,Deck!$B$5:$B$14)/SUM(Deck!$B$5:$B$14)</f>
        <v>0.18097612414551939</v>
      </c>
      <c r="C40">
        <f>SUMPRODUCT(hs!C41:C50,Deck!$B$5:$B$14)/SUM(Deck!$B$5:$B$14)</f>
        <v>0.20471674407811152</v>
      </c>
      <c r="D40">
        <f>SUMPRODUCT(hs!D41:D50,Deck!$B$5:$B$14)/SUM(Deck!$B$5:$B$14)</f>
        <v>0.22962110185909174</v>
      </c>
      <c r="E40">
        <f>SUMPRODUCT(hs!E41:E50,Deck!$B$5:$B$14)/SUM(Deck!$B$5:$B$14)</f>
        <v>0.25584976707588913</v>
      </c>
      <c r="F40">
        <f>SUMPRODUCT(hs!F41:F50,Deck!$B$5:$B$14)/SUM(Deck!$B$5:$B$14)</f>
        <v>0.28248084776420324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3.2873955498735806E-2</v>
      </c>
    </row>
    <row r="41" spans="1:11" x14ac:dyDescent="0.3">
      <c r="A41">
        <f t="shared" si="0"/>
        <v>21</v>
      </c>
      <c r="B41">
        <f>SUMPRODUCT(hs!B42:B51,Deck!$B$5:$B$14)/SUM(Deck!$B$5:$B$14)</f>
        <v>0.23758326541256777</v>
      </c>
      <c r="C41">
        <f>SUMPRODUCT(hs!C42:C51,Deck!$B$5:$B$14)/SUM(Deck!$B$5:$B$14)</f>
        <v>0.25963465813171721</v>
      </c>
      <c r="D41">
        <f>SUMPRODUCT(hs!D42:D51,Deck!$B$5:$B$14)/SUM(Deck!$B$5:$B$14)</f>
        <v>0.28280326185276489</v>
      </c>
      <c r="E41">
        <f>SUMPRODUCT(hs!E42:E51,Deck!$B$5:$B$14)/SUM(Deck!$B$5:$B$14)</f>
        <v>0.30724502104225837</v>
      </c>
      <c r="F41">
        <f>SUMPRODUCT(hs!F42:F51,Deck!$B$5:$B$14)/SUM(Deck!$B$5:$B$14)</f>
        <v>0.33233170459446276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0.10270245185845812</v>
      </c>
    </row>
    <row r="42" spans="1:11" x14ac:dyDescent="0.3">
      <c r="A42">
        <f t="shared" si="0"/>
        <v>22</v>
      </c>
      <c r="B42">
        <f>B10</f>
        <v>-0.25375147059276615</v>
      </c>
      <c r="C42">
        <f t="shared" ref="C42:K42" si="1">C10</f>
        <v>-0.23401617638713498</v>
      </c>
      <c r="D42">
        <f t="shared" si="1"/>
        <v>-0.2138385957920505</v>
      </c>
      <c r="E42">
        <f t="shared" si="1"/>
        <v>-0.19341659731927069</v>
      </c>
      <c r="F42">
        <f t="shared" si="1"/>
        <v>-0.17241676251641369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-0.38411782615489393</v>
      </c>
    </row>
    <row r="43" spans="1:11" x14ac:dyDescent="0.3">
      <c r="A43">
        <f t="shared" si="0"/>
        <v>23</v>
      </c>
      <c r="B43">
        <f t="shared" ref="B43:K43" si="2">B11</f>
        <v>-0.30863267822043572</v>
      </c>
      <c r="C43">
        <f t="shared" si="2"/>
        <v>-0.29196727071081408</v>
      </c>
      <c r="D43">
        <f t="shared" si="2"/>
        <v>-0.27492708147796935</v>
      </c>
      <c r="E43">
        <f t="shared" si="2"/>
        <v>-0.25767179006940272</v>
      </c>
      <c r="F43">
        <f t="shared" si="2"/>
        <v>-0.24002700480898967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-0.42810941000097291</v>
      </c>
    </row>
    <row r="44" spans="1:11" x14ac:dyDescent="0.3">
      <c r="A44">
        <f t="shared" si="0"/>
        <v>24</v>
      </c>
      <c r="B44">
        <f t="shared" ref="B44:K44" si="3">B12</f>
        <v>-0.36351388584810534</v>
      </c>
      <c r="C44">
        <f t="shared" si="3"/>
        <v>-0.34991836503449303</v>
      </c>
      <c r="D44">
        <f t="shared" si="3"/>
        <v>-0.33601556716388831</v>
      </c>
      <c r="E44">
        <f t="shared" si="3"/>
        <v>-0.32192698281953469</v>
      </c>
      <c r="F44">
        <f t="shared" si="3"/>
        <v>-0.30763724710156565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-0.46895873785804637</v>
      </c>
    </row>
    <row r="45" spans="1:11" x14ac:dyDescent="0.3">
      <c r="A45">
        <f t="shared" si="0"/>
        <v>25</v>
      </c>
      <c r="B45">
        <f t="shared" ref="B45:K45" si="4">B13</f>
        <v>-0.41839509347577497</v>
      </c>
      <c r="C45">
        <f t="shared" si="4"/>
        <v>-0.40786945935817215</v>
      </c>
      <c r="D45">
        <f t="shared" si="4"/>
        <v>-0.39710405284980715</v>
      </c>
      <c r="E45">
        <f t="shared" si="4"/>
        <v>-0.38618217556966672</v>
      </c>
      <c r="F45">
        <f t="shared" si="4"/>
        <v>-0.37524748939414165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-0.50689025658247155</v>
      </c>
    </row>
    <row r="46" spans="1:11" x14ac:dyDescent="0.3">
      <c r="A46">
        <f t="shared" si="0"/>
        <v>26</v>
      </c>
      <c r="B46">
        <f t="shared" ref="B46:K46" si="5">B14</f>
        <v>-0.4732763011034446</v>
      </c>
      <c r="C46">
        <f t="shared" si="5"/>
        <v>-0.46582055368185127</v>
      </c>
      <c r="D46">
        <f t="shared" si="5"/>
        <v>-0.458192538535726</v>
      </c>
      <c r="E46">
        <f t="shared" si="5"/>
        <v>-0.45043736831979886</v>
      </c>
      <c r="F46">
        <f t="shared" si="5"/>
        <v>-0.44285773168671771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-0.54211238111229509</v>
      </c>
    </row>
    <row r="47" spans="1:11" x14ac:dyDescent="0.3">
      <c r="A47">
        <f t="shared" si="0"/>
        <v>27</v>
      </c>
      <c r="B47">
        <f t="shared" ref="B47:K47" si="6">B15</f>
        <v>-0.53816782277597786</v>
      </c>
      <c r="C47">
        <f t="shared" si="6"/>
        <v>-0.53348918885619612</v>
      </c>
      <c r="D47">
        <f t="shared" si="6"/>
        <v>-0.52869684215632673</v>
      </c>
      <c r="E47">
        <f t="shared" si="6"/>
        <v>-0.52379709487967829</v>
      </c>
      <c r="F47">
        <f t="shared" si="6"/>
        <v>-0.51930164181263883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-0.57937171678831945</v>
      </c>
    </row>
    <row r="48" spans="1:11" x14ac:dyDescent="0.3">
      <c r="A48">
        <f t="shared" si="0"/>
        <v>28</v>
      </c>
      <c r="B48">
        <f t="shared" ref="B48:K48" si="7">B16</f>
        <v>-0.62357321128681298</v>
      </c>
      <c r="C48">
        <f t="shared" si="7"/>
        <v>-0.62102590401293178</v>
      </c>
      <c r="D48">
        <f t="shared" si="7"/>
        <v>-0.618409842350371</v>
      </c>
      <c r="E48">
        <f t="shared" si="7"/>
        <v>-0.61571601685569799</v>
      </c>
      <c r="F48">
        <f t="shared" si="7"/>
        <v>-0.61341288760525059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-0.63893077872761772</v>
      </c>
    </row>
    <row r="49" spans="1:11" x14ac:dyDescent="0.3">
      <c r="A49">
        <f t="shared" si="0"/>
        <v>29</v>
      </c>
      <c r="B49">
        <f t="shared" ref="B49:K49" si="8">B17</f>
        <v>-0.72958171177301057</v>
      </c>
      <c r="C49">
        <f t="shared" si="8"/>
        <v>-0.72848663672903702</v>
      </c>
      <c r="D49">
        <f t="shared" si="8"/>
        <v>-0.72735847202529336</v>
      </c>
      <c r="E49">
        <f t="shared" si="8"/>
        <v>-0.7261941342478585</v>
      </c>
      <c r="F49">
        <f t="shared" si="8"/>
        <v>-0.7251914690645529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-0.73031301466716536</v>
      </c>
    </row>
    <row r="50" spans="1:11" x14ac:dyDescent="0.3">
      <c r="A50">
        <f t="shared" si="0"/>
        <v>30</v>
      </c>
      <c r="B50">
        <f t="shared" ref="B50:K50" si="9">B18</f>
        <v>-0.85535633234199726</v>
      </c>
      <c r="C50">
        <f t="shared" si="9"/>
        <v>-0.85509033268891754</v>
      </c>
      <c r="D50">
        <f t="shared" si="9"/>
        <v>-0.85481554268036786</v>
      </c>
      <c r="E50">
        <f t="shared" si="9"/>
        <v>-0.85453119146286771</v>
      </c>
      <c r="F50">
        <f t="shared" si="9"/>
        <v>-0.85428725839389985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-0.85351842460696226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-0.11285543771123717</v>
      </c>
      <c r="C2">
        <f>MAX(hit!C2,stand!C2)</f>
        <v>-8.0761552533335293E-2</v>
      </c>
      <c r="D2">
        <f>MAX(hit!D2,stand!D2)</f>
        <v>-4.6961607783156195E-2</v>
      </c>
      <c r="E2">
        <f>MAX(hit!E2,stand!E2)</f>
        <v>-1.122157243811568E-2</v>
      </c>
      <c r="F2">
        <f>MAX(hit!F2,stand!F2)</f>
        <v>2.6189020344519573E-2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-0.29222771573286166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-0.12585466591223504</v>
      </c>
      <c r="C3">
        <f>MAX(hit!C3,stand!C3)</f>
        <v>-9.3185805313397596E-2</v>
      </c>
      <c r="D3">
        <f>MAX(hit!D3,stand!D3)</f>
        <v>-5.8868938477504656E-2</v>
      </c>
      <c r="E3">
        <f>MAX(hit!E3,stand!E3)</f>
        <v>-2.2722050599694302E-2</v>
      </c>
      <c r="F3">
        <f>MAX(hit!F3,stand!F3)</f>
        <v>1.5153619459709814E-2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-0.31640008544647907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-0.1380730292913315</v>
      </c>
      <c r="C4">
        <f>MAX(hit!C4,stand!C4)</f>
        <v>-0.10487404133749784</v>
      </c>
      <c r="D4">
        <f>MAX(hit!D4,stand!D4)</f>
        <v>-7.0077773347286057E-2</v>
      </c>
      <c r="E4">
        <f>MAX(hit!E4,stand!E4)</f>
        <v>-3.3548869940164566E-2</v>
      </c>
      <c r="F4">
        <f>MAX(hit!F4,stand!F4)</f>
        <v>4.7665085393154439E-3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-0.34064917653105781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-0.10957748444769842</v>
      </c>
      <c r="C5">
        <f>MAX(hit!C5,stand!C5)</f>
        <v>-7.6937567884950209E-2</v>
      </c>
      <c r="D5">
        <f>MAX(hit!D5,stand!D5)</f>
        <v>-4.2826367717071365E-2</v>
      </c>
      <c r="E5">
        <f>MAX(hit!E5,stand!E5)</f>
        <v>-7.17726676462546E-3</v>
      </c>
      <c r="F5">
        <f>MAX(hit!F5,stand!F5)</f>
        <v>3.0408566151961951E-2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-0.34918813185141928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-2.4506830289917444E-2</v>
      </c>
      <c r="C6">
        <f>MAX(hit!C6,stand!C6)</f>
        <v>5.5679308753931881E-3</v>
      </c>
      <c r="D6">
        <f>MAX(hit!D6,stand!D6)</f>
        <v>3.7010775094514545E-2</v>
      </c>
      <c r="E6">
        <f>MAX(hit!E6,stand!E6)</f>
        <v>6.9950633154329159E-2</v>
      </c>
      <c r="F6">
        <f>MAX(hit!F6,stand!F6)</f>
        <v>0.10385811332306318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-0.26347696557734923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7.2232808963193215E-2</v>
      </c>
      <c r="C7">
        <f>MAX(hit!C7,stand!C7)</f>
        <v>9.9273160738143268E-2</v>
      </c>
      <c r="D7">
        <f>MAX(hit!D7,stand!D7)</f>
        <v>0.1275884955876774</v>
      </c>
      <c r="E7">
        <f>MAX(hit!E7,stand!E7)</f>
        <v>0.15736144838115299</v>
      </c>
      <c r="F7">
        <f>MAX(hit!F7,stand!F7)</f>
        <v>0.18730353674754296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-0.1242538763674763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0.18097612414551942</v>
      </c>
      <c r="C8">
        <f>MAX(hit!C8,stand!C8)</f>
        <v>0.20471674407811152</v>
      </c>
      <c r="D8">
        <f>MAX(hit!D8,stand!D8)</f>
        <v>0.22962110185909174</v>
      </c>
      <c r="E8">
        <f>MAX(hit!E8,stand!E8)</f>
        <v>0.25584976707588913</v>
      </c>
      <c r="F8">
        <f>MAX(hit!F8,stand!F8)</f>
        <v>0.28248084776420324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3.2873955498735771E-2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0.23758326541256777</v>
      </c>
      <c r="C9">
        <f>MAX(hit!C9,stand!C9)</f>
        <v>0.25963465813171721</v>
      </c>
      <c r="D9">
        <f>MAX(hit!D9,stand!D9)</f>
        <v>0.28280326185276489</v>
      </c>
      <c r="E9">
        <f>MAX(hit!E9,stand!E9)</f>
        <v>0.30724502104225837</v>
      </c>
      <c r="F9">
        <f>MAX(hit!F9,stand!F9)</f>
        <v>0.33233170459446276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0.10270245185845815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-0.25375147059276615</v>
      </c>
      <c r="C10">
        <f>MAX(hit!C10,stand!C10)</f>
        <v>-0.23401617638713498</v>
      </c>
      <c r="D10">
        <f>MAX(hit!D10,stand!D10)</f>
        <v>-0.20584968608305471</v>
      </c>
      <c r="E10">
        <f>MAX(hit!E10,stand!E10)</f>
        <v>-0.16468249424828357</v>
      </c>
      <c r="F10">
        <f>MAX(hit!F10,stand!F10)</f>
        <v>-0.12106685019651214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-0.38411782615489393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-0.28654430084029509</v>
      </c>
      <c r="C11">
        <f>MAX(hit!C11,stand!C11)</f>
        <v>-0.24663577379217239</v>
      </c>
      <c r="D11">
        <f>MAX(hit!D11,stand!D11)</f>
        <v>-0.20584968608305471</v>
      </c>
      <c r="E11">
        <f>MAX(hit!E11,stand!E11)</f>
        <v>-0.16468249424828357</v>
      </c>
      <c r="F11">
        <f>MAX(hit!F11,stand!F11)</f>
        <v>-0.12106685019651214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-0.42810941000097291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-0.28654430084029509</v>
      </c>
      <c r="C12">
        <f>MAX(hit!C12,stand!C12)</f>
        <v>-0.24663577379217239</v>
      </c>
      <c r="D12">
        <f>MAX(hit!D12,stand!D12)</f>
        <v>-0.20584968608305471</v>
      </c>
      <c r="E12">
        <f>MAX(hit!E12,stand!E12)</f>
        <v>-0.16468249424828357</v>
      </c>
      <c r="F12">
        <f>MAX(hit!F12,stand!F12)</f>
        <v>-0.12106685019651214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-0.46895873785804637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-0.28654430084029509</v>
      </c>
      <c r="C13">
        <f>MAX(hit!C13,stand!C13)</f>
        <v>-0.24663577379217239</v>
      </c>
      <c r="D13">
        <f>MAX(hit!D13,stand!D13)</f>
        <v>-0.20584968608305471</v>
      </c>
      <c r="E13">
        <f>MAX(hit!E13,stand!E13)</f>
        <v>-0.16468249424828357</v>
      </c>
      <c r="F13">
        <f>MAX(hit!F13,stand!F13)</f>
        <v>-0.12106685019651214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-0.50689025658247155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-0.28654430084029509</v>
      </c>
      <c r="C14">
        <f>MAX(hit!C14,stand!C14)</f>
        <v>-0.24663577379217239</v>
      </c>
      <c r="D14">
        <f>MAX(hit!D14,stand!D14)</f>
        <v>-0.20584968608305471</v>
      </c>
      <c r="E14">
        <f>MAX(hit!E14,stand!E14)</f>
        <v>-0.16468249424828357</v>
      </c>
      <c r="F14">
        <f>MAX(hit!F14,stand!F14)</f>
        <v>-0.12106685019651214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-0.54211238111229509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-0.15641021825706786</v>
      </c>
      <c r="C15">
        <f>MAX(hit!C15,stand!C15)</f>
        <v>-0.12030774273351591</v>
      </c>
      <c r="D15">
        <f>MAX(hit!D15,stand!D15)</f>
        <v>-8.3444052932191204E-2</v>
      </c>
      <c r="E15">
        <f>MAX(hit!E15,stand!E15)</f>
        <v>-4.6323554721567961E-2</v>
      </c>
      <c r="F15">
        <f>MAX(hit!F15,stand!F15)</f>
        <v>-6.2291683630238404E-3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-0.51562863621168209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0.11027005064085793</v>
      </c>
      <c r="C16">
        <f>MAX(hit!C16,stand!C16)</f>
        <v>0.13797729703756356</v>
      </c>
      <c r="D16">
        <f>MAX(hit!D16,stand!D16)</f>
        <v>0.1662690025225767</v>
      </c>
      <c r="E16">
        <f>MAX(hit!E16,stand!E16)</f>
        <v>0.19494598568825822</v>
      </c>
      <c r="F16">
        <f>MAX(hit!F16,stand!F16)</f>
        <v>0.22344619530395265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-0.22573219478912282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0.37811050632056864</v>
      </c>
      <c r="C17">
        <f>MAX(hit!C17,stand!C17)</f>
        <v>0.39698952530936887</v>
      </c>
      <c r="D17">
        <f>MAX(hit!D17,stand!D17)</f>
        <v>0.41633218577399034</v>
      </c>
      <c r="E17">
        <f>MAX(hit!E17,stand!E17)</f>
        <v>0.43621552609808445</v>
      </c>
      <c r="F17">
        <f>MAX(hit!F17,stand!F17)</f>
        <v>0.45312155897092921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0.18796906721411871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0.63507006739682603</v>
      </c>
      <c r="C18">
        <f>MAX(hit!C18,stand!C18)</f>
        <v>0.64584804747844671</v>
      </c>
      <c r="D18">
        <f>MAX(hit!D18,stand!D18)</f>
        <v>0.65694191851596806</v>
      </c>
      <c r="E18">
        <f>MAX(hit!E18,stand!E18)</f>
        <v>0.66838174379512039</v>
      </c>
      <c r="F18">
        <f>MAX(hit!F18,stand!F18)</f>
        <v>0.67824526128151075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0.60167032921736019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0.88036767955403561</v>
      </c>
      <c r="C19">
        <f>MAX(hit!C19,stand!C19)</f>
        <v>0.88382567504407128</v>
      </c>
      <c r="D19">
        <f>MAX(hit!D19,stand!D19)</f>
        <v>0.8873979451552183</v>
      </c>
      <c r="E19">
        <f>MAX(hit!E19,stand!E19)</f>
        <v>0.89109451098272041</v>
      </c>
      <c r="F19">
        <f>MAX(hit!F19,stand!F19)</f>
        <v>0.89426564087930194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0.90426048010949045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7.9806247413893E-2</v>
      </c>
      <c r="C32">
        <f>MAX(hit!C32,stand!C32)</f>
        <v>0.10168040931703339</v>
      </c>
      <c r="D32">
        <f>MAX(hit!D32,stand!D32)</f>
        <v>0.12678682176669251</v>
      </c>
      <c r="E32">
        <f>MAX(hit!E32,stand!E32)</f>
        <v>0.15657444079812161</v>
      </c>
      <c r="F32">
        <f>MAX(hit!F32,stand!F32)</f>
        <v>0.18715034410732048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-6.3503149872856934E-2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4.6611316056980476E-2</v>
      </c>
      <c r="C33">
        <f>MAX(hit!C33,stand!C33)</f>
        <v>7.4096482508153566E-2</v>
      </c>
      <c r="D33">
        <f>MAX(hit!D33,stand!D33)</f>
        <v>0.10302707120599627</v>
      </c>
      <c r="E33">
        <f>MAX(hit!E33,stand!E33)</f>
        <v>0.13362751686623553</v>
      </c>
      <c r="F33">
        <f>MAX(hit!F33,stand!F33)</f>
        <v>0.16513483022847528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-9.8973222134739275E-2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2.2814486278603666E-2</v>
      </c>
      <c r="C34">
        <f>MAX(hit!C34,stand!C34)</f>
        <v>5.1187035629558848E-2</v>
      </c>
      <c r="D34">
        <f>MAX(hit!D34,stand!D34)</f>
        <v>8.0964445685349773E-2</v>
      </c>
      <c r="E34">
        <f>MAX(hit!E34,stand!E34)</f>
        <v>0.11231965892948416</v>
      </c>
      <c r="F34">
        <f>MAX(hit!F34,stand!F34)</f>
        <v>0.14469185305526186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-0.13415418637006266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7.1743005582518391E-4</v>
      </c>
      <c r="C35">
        <f>MAX(hit!C35,stand!C35)</f>
        <v>2.9913977813720908E-2</v>
      </c>
      <c r="D35">
        <f>MAX(hit!D35,stand!D35)</f>
        <v>6.047772198760662E-2</v>
      </c>
      <c r="E35">
        <f>MAX(hit!E35,stand!E35)</f>
        <v>9.2533790845357913E-2</v>
      </c>
      <c r="F35">
        <f>MAX(hit!F35,stand!F35)</f>
        <v>0.125709088537278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-0.16890637396904012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-1.9801265008183407E-2</v>
      </c>
      <c r="C36">
        <f>MAX(hit!C36,stand!C36)</f>
        <v>1.0160424127585648E-2</v>
      </c>
      <c r="D36">
        <f>MAX(hit!D36,stand!D36)</f>
        <v>4.1454335696845056E-2</v>
      </c>
      <c r="E36">
        <f>MAX(hit!E36,stand!E36)</f>
        <v>7.4161199052954929E-2</v>
      </c>
      <c r="F36">
        <f>MAX(hit!F36,stand!F36)</f>
        <v>0.10808223577057871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-0.20311154402137768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-1.673172543840738E-3</v>
      </c>
      <c r="C37">
        <f>MAX(hit!C37,stand!C37)</f>
        <v>2.7911561721504774E-2</v>
      </c>
      <c r="D37">
        <f>MAX(hit!D37,stand!D37)</f>
        <v>5.876280075567035E-2</v>
      </c>
      <c r="E37">
        <f>MAX(hit!E37,stand!E37)</f>
        <v>9.0917775110499491E-2</v>
      </c>
      <c r="F37">
        <f>MAX(hit!F37,stand!F37)</f>
        <v>0.12452521015392602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-0.21975910527055381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0.11027005064085793</v>
      </c>
      <c r="C38">
        <f>MAX(hit!C38,stand!C38)</f>
        <v>0.13797729703756356</v>
      </c>
      <c r="D38">
        <f>MAX(hit!D38,stand!D38)</f>
        <v>0.1662690025225767</v>
      </c>
      <c r="E38">
        <f>MAX(hit!E38,stand!E38)</f>
        <v>0.19494598568825822</v>
      </c>
      <c r="F38">
        <f>MAX(hit!F38,stand!F38)</f>
        <v>0.22344619530395265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-0.1580650885027603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0.37811050632056864</v>
      </c>
      <c r="C39">
        <f>MAX(hit!C39,stand!C39)</f>
        <v>0.39698952530936887</v>
      </c>
      <c r="D39">
        <f>MAX(hit!D39,stand!D39)</f>
        <v>0.41633218577399034</v>
      </c>
      <c r="E39">
        <f>MAX(hit!E39,stand!E39)</f>
        <v>0.43621552609808445</v>
      </c>
      <c r="F39">
        <f>MAX(hit!F39,stand!F39)</f>
        <v>0.45312155897092921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0.18796906721411871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0.63507006739682603</v>
      </c>
      <c r="C40">
        <f>MAX(hit!C40,stand!C40)</f>
        <v>0.64584804747844671</v>
      </c>
      <c r="D40">
        <f>MAX(hit!D40,stand!D40)</f>
        <v>0.65694191851596806</v>
      </c>
      <c r="E40">
        <f>MAX(hit!E40,stand!E40)</f>
        <v>0.66838174379512039</v>
      </c>
      <c r="F40">
        <f>MAX(hit!F40,stand!F40)</f>
        <v>0.67824526128151075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0.60167032921736019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0.88036767955403561</v>
      </c>
      <c r="C41">
        <f>MAX(hit!C41,stand!C41)</f>
        <v>0.88382567504407128</v>
      </c>
      <c r="D41">
        <f>MAX(hit!D41,stand!D41)</f>
        <v>0.8873979451552183</v>
      </c>
      <c r="E41">
        <f>MAX(hit!E41,stand!E41)</f>
        <v>0.89109451098272041</v>
      </c>
      <c r="F41">
        <f>MAX(hit!F41,stand!F41)</f>
        <v>0.89426564087930194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0.90426048010949045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-0.25375147059276615</v>
      </c>
      <c r="C42">
        <f>MAX(hit!C42,stand!C42)</f>
        <v>-0.23401617638713498</v>
      </c>
      <c r="D42">
        <f>MAX(hit!D42,stand!D42)</f>
        <v>-0.20584968608305471</v>
      </c>
      <c r="E42">
        <f>MAX(hit!E42,stand!E42)</f>
        <v>-0.16468249424828357</v>
      </c>
      <c r="F42">
        <f>MAX(hit!F42,stand!F42)</f>
        <v>-0.12106685019651214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-0.38411782615489393</v>
      </c>
    </row>
    <row r="43" spans="1:23" x14ac:dyDescent="0.3">
      <c r="A43">
        <f t="shared" si="0"/>
        <v>23</v>
      </c>
      <c r="B43">
        <f>MAX(hit!B43,stand!B43)</f>
        <v>-0.28654430084029509</v>
      </c>
      <c r="C43">
        <f>MAX(hit!C43,stand!C43)</f>
        <v>-0.24663577379217239</v>
      </c>
      <c r="D43">
        <f>MAX(hit!D43,stand!D43)</f>
        <v>-0.20584968608305471</v>
      </c>
      <c r="E43">
        <f>MAX(hit!E43,stand!E43)</f>
        <v>-0.16468249424828357</v>
      </c>
      <c r="F43">
        <f>MAX(hit!F43,stand!F43)</f>
        <v>-0.12106685019651214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-0.42810941000097291</v>
      </c>
    </row>
    <row r="44" spans="1:23" x14ac:dyDescent="0.3">
      <c r="A44">
        <f t="shared" si="0"/>
        <v>24</v>
      </c>
      <c r="B44">
        <f>MAX(hit!B44,stand!B44)</f>
        <v>-0.28654430084029509</v>
      </c>
      <c r="C44">
        <f>MAX(hit!C44,stand!C44)</f>
        <v>-0.24663577379217239</v>
      </c>
      <c r="D44">
        <f>MAX(hit!D44,stand!D44)</f>
        <v>-0.20584968608305471</v>
      </c>
      <c r="E44">
        <f>MAX(hit!E44,stand!E44)</f>
        <v>-0.16468249424828357</v>
      </c>
      <c r="F44">
        <f>MAX(hit!F44,stand!F44)</f>
        <v>-0.12106685019651214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-0.46895873785804637</v>
      </c>
    </row>
    <row r="45" spans="1:23" x14ac:dyDescent="0.3">
      <c r="A45">
        <f t="shared" si="0"/>
        <v>25</v>
      </c>
      <c r="B45">
        <f>MAX(hit!B45,stand!B45)</f>
        <v>-0.28654430084029509</v>
      </c>
      <c r="C45">
        <f>MAX(hit!C45,stand!C45)</f>
        <v>-0.24663577379217239</v>
      </c>
      <c r="D45">
        <f>MAX(hit!D45,stand!D45)</f>
        <v>-0.20584968608305471</v>
      </c>
      <c r="E45">
        <f>MAX(hit!E45,stand!E45)</f>
        <v>-0.16468249424828357</v>
      </c>
      <c r="F45">
        <f>MAX(hit!F45,stand!F45)</f>
        <v>-0.12106685019651214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-0.50689025658247155</v>
      </c>
    </row>
    <row r="46" spans="1:23" x14ac:dyDescent="0.3">
      <c r="A46">
        <f t="shared" si="0"/>
        <v>26</v>
      </c>
      <c r="B46">
        <f>MAX(hit!B46,stand!B46)</f>
        <v>-0.28654430084029509</v>
      </c>
      <c r="C46">
        <f>MAX(hit!C46,stand!C46)</f>
        <v>-0.24663577379217239</v>
      </c>
      <c r="D46">
        <f>MAX(hit!D46,stand!D46)</f>
        <v>-0.20584968608305471</v>
      </c>
      <c r="E46">
        <f>MAX(hit!E46,stand!E46)</f>
        <v>-0.16468249424828357</v>
      </c>
      <c r="F46">
        <f>MAX(hit!F46,stand!F46)</f>
        <v>-0.12106685019651214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-0.54211238111229509</v>
      </c>
    </row>
    <row r="47" spans="1:23" x14ac:dyDescent="0.3">
      <c r="A47">
        <f t="shared" si="0"/>
        <v>27</v>
      </c>
      <c r="B47">
        <f>MAX(hit!B47,stand!B47)</f>
        <v>-0.15641021825706786</v>
      </c>
      <c r="C47">
        <f>MAX(hit!C47,stand!C47)</f>
        <v>-0.12030774273351591</v>
      </c>
      <c r="D47">
        <f>MAX(hit!D47,stand!D47)</f>
        <v>-8.3444052932191204E-2</v>
      </c>
      <c r="E47">
        <f>MAX(hit!E47,stand!E47)</f>
        <v>-4.6323554721567961E-2</v>
      </c>
      <c r="F47">
        <f>MAX(hit!F47,stand!F47)</f>
        <v>-6.2291683630238404E-3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-0.51562863621168209</v>
      </c>
    </row>
    <row r="48" spans="1:23" x14ac:dyDescent="0.3">
      <c r="A48">
        <f t="shared" si="0"/>
        <v>28</v>
      </c>
      <c r="B48">
        <f>MAX(hit!B48,stand!B48)</f>
        <v>0.11027005064085793</v>
      </c>
      <c r="C48">
        <f>MAX(hit!C48,stand!C48)</f>
        <v>0.13797729703756356</v>
      </c>
      <c r="D48">
        <f>MAX(hit!D48,stand!D48)</f>
        <v>0.1662690025225767</v>
      </c>
      <c r="E48">
        <f>MAX(hit!E48,stand!E48)</f>
        <v>0.19494598568825822</v>
      </c>
      <c r="F48">
        <f>MAX(hit!F48,stand!F48)</f>
        <v>0.22344619530395265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-0.22573219478912282</v>
      </c>
    </row>
    <row r="49" spans="1:11" x14ac:dyDescent="0.3">
      <c r="A49">
        <f t="shared" si="0"/>
        <v>29</v>
      </c>
      <c r="B49">
        <f>MAX(hit!B49,stand!B49)</f>
        <v>0.37811050632056864</v>
      </c>
      <c r="C49">
        <f>MAX(hit!C49,stand!C49)</f>
        <v>0.39698952530936887</v>
      </c>
      <c r="D49">
        <f>MAX(hit!D49,stand!D49)</f>
        <v>0.41633218577399034</v>
      </c>
      <c r="E49">
        <f>MAX(hit!E49,stand!E49)</f>
        <v>0.43621552609808445</v>
      </c>
      <c r="F49">
        <f>MAX(hit!F49,stand!F49)</f>
        <v>0.45312155897092921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0.18796906721411871</v>
      </c>
    </row>
    <row r="50" spans="1:11" x14ac:dyDescent="0.3">
      <c r="A50">
        <f t="shared" si="0"/>
        <v>30</v>
      </c>
      <c r="B50">
        <f>MAX(hit!B50,stand!B50)</f>
        <v>0.63507006739682603</v>
      </c>
      <c r="C50">
        <f>MAX(hit!C50,stand!C50)</f>
        <v>0.64584804747844671</v>
      </c>
      <c r="D50">
        <f>MAX(hit!D50,stand!D50)</f>
        <v>0.65694191851596806</v>
      </c>
      <c r="E50">
        <f>MAX(hit!E50,stand!E50)</f>
        <v>0.66838174379512039</v>
      </c>
      <c r="F50">
        <f>MAX(hit!F50,stand!F50)</f>
        <v>0.67824526128151075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0.60167032921736019</v>
      </c>
    </row>
    <row r="51" spans="1:11" x14ac:dyDescent="0.3">
      <c r="A51">
        <f t="shared" si="0"/>
        <v>31</v>
      </c>
      <c r="B51">
        <f>MAX(hit!B51,stand!B51)</f>
        <v>0.88036767955403561</v>
      </c>
      <c r="C51">
        <f>MAX(hit!C51,stand!C51)</f>
        <v>0.88382567504407128</v>
      </c>
      <c r="D51">
        <f>MAX(hit!D51,stand!D51)</f>
        <v>0.8873979451552183</v>
      </c>
      <c r="E51">
        <f>MAX(hit!E51,stand!E51)</f>
        <v>0.89109451098272041</v>
      </c>
      <c r="F51">
        <f>MAX(hit!F51,stand!F51)</f>
        <v>0.89426564087930194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0.90426048010949045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-0.57308860168059017</v>
      </c>
      <c r="C2">
        <f>2*(SUMPRODUCT(stand!C4:C12,Deck!$B$6:$B$14)+stand!C35*Deck!$B$5)/SUM(Deck!$B$5:$B$14)</f>
        <v>-0.49327154758434488</v>
      </c>
      <c r="D2">
        <f>2*(SUMPRODUCT(stand!D4:D12,Deck!$B$6:$B$14)+stand!D35*Deck!$B$5)/SUM(Deck!$B$5:$B$14)</f>
        <v>-0.41169937216610941</v>
      </c>
      <c r="E2">
        <f>2*(SUMPRODUCT(stand!E4:E12,Deck!$B$6:$B$14)+stand!E35*Deck!$B$5)/SUM(Deck!$B$5:$B$14)</f>
        <v>-0.3293649884965672</v>
      </c>
      <c r="F2">
        <f>2*(SUMPRODUCT(stand!F4:F12,Deck!$B$6:$B$14)+stand!F35*Deck!$B$5)/SUM(Deck!$B$5:$B$14)</f>
        <v>-0.24213370039302434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-1.197348893265241</v>
      </c>
    </row>
    <row r="3" spans="1:11" x14ac:dyDescent="0.3">
      <c r="A3">
        <f>A2+1</f>
        <v>5</v>
      </c>
      <c r="B3">
        <f>2*(SUMPRODUCT(stand!B5:B13,Deck!$B$6:$B$14)+stand!B36*Deck!$B$5)/SUM(Deck!$B$5:$B$14)</f>
        <v>-0.57308860168059017</v>
      </c>
      <c r="C3">
        <f>2*(SUMPRODUCT(stand!C5:C13,Deck!$B$6:$B$14)+stand!C36*Deck!$B$5)/SUM(Deck!$B$5:$B$14)</f>
        <v>-0.49327154758434488</v>
      </c>
      <c r="D3">
        <f>2*(SUMPRODUCT(stand!D5:D13,Deck!$B$6:$B$14)+stand!D36*Deck!$B$5)/SUM(Deck!$B$5:$B$14)</f>
        <v>-0.41169937216610941</v>
      </c>
      <c r="E3">
        <f>2*(SUMPRODUCT(stand!E5:E13,Deck!$B$6:$B$14)+stand!E36*Deck!$B$5)/SUM(Deck!$B$5:$B$14)</f>
        <v>-0.3293649884965672</v>
      </c>
      <c r="F3">
        <f>2*(SUMPRODUCT(stand!F5:F13,Deck!$B$6:$B$14)+stand!F36*Deck!$B$5)/SUM(Deck!$B$5:$B$14)</f>
        <v>-0.24213370039302434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-1.197348893265241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-0.5530679735908629</v>
      </c>
      <c r="C4">
        <f>2*(SUMPRODUCT(stand!C6:C14,Deck!$B$6:$B$14)+stand!C37*Deck!$B$5)/SUM(Deck!$B$5:$B$14)</f>
        <v>-0.47383646588301309</v>
      </c>
      <c r="D4">
        <f>2*(SUMPRODUCT(stand!D6:D14,Deck!$B$6:$B$14)+stand!D37*Deck!$B$5)/SUM(Deck!$B$5:$B$14)</f>
        <v>-0.39286773629674582</v>
      </c>
      <c r="E4">
        <f>2*(SUMPRODUCT(stand!E6:E14,Deck!$B$6:$B$14)+stand!E37*Deck!$B$5)/SUM(Deck!$B$5:$B$14)</f>
        <v>-0.31115592087707244</v>
      </c>
      <c r="F4">
        <f>2*(SUMPRODUCT(stand!F6:F14,Deck!$B$6:$B$14)+stand!F37*Deck!$B$5)/SUM(Deck!$B$5:$B$14)</f>
        <v>-0.2244663647263338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-1.1845726147389426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-0.43195772755534984</v>
      </c>
      <c r="C5">
        <f>2*(SUMPRODUCT(stand!C7:C15,Deck!$B$6:$B$14)+stand!C38*Deck!$B$5)/SUM(Deck!$B$5:$B$14)</f>
        <v>-0.35635997911290451</v>
      </c>
      <c r="D5">
        <f>2*(SUMPRODUCT(stand!D7:D15,Deck!$B$6:$B$14)+stand!D38*Deck!$B$5)/SUM(Deck!$B$5:$B$14)</f>
        <v>-0.27912379967240403</v>
      </c>
      <c r="E5">
        <f>2*(SUMPRODUCT(stand!E7:E15,Deck!$B$6:$B$14)+stand!E38*Deck!$B$5)/SUM(Deck!$B$5:$B$14)</f>
        <v>-0.20120125956681267</v>
      </c>
      <c r="F5">
        <f>2*(SUMPRODUCT(stand!F7:F15,Deck!$B$6:$B$14)+stand!F38*Deck!$B$5)/SUM(Deck!$B$5:$B$14)</f>
        <v>-0.1184623507261908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-1.0888680481072024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-0.20661994080848201</v>
      </c>
      <c r="C6">
        <f>2*(SUMPRODUCT(stand!C8:C16,Deck!$B$6:$B$14)+stand!C39*Deck!$B$5)/SUM(Deck!$B$5:$B$14)</f>
        <v>-0.13813222243370765</v>
      </c>
      <c r="D6">
        <f>2*(SUMPRODUCT(stand!D8:D16,Deck!$B$6:$B$14)+stand!D39*Deck!$B$5)/SUM(Deck!$B$5:$B$14)</f>
        <v>-6.8151332253734945E-2</v>
      </c>
      <c r="E6">
        <f>2*(SUMPRODUCT(stand!E8:E16,Deck!$B$6:$B$14)+stand!E39*Deck!$B$5)/SUM(Deck!$B$5:$B$14)</f>
        <v>2.599762214086805E-3</v>
      </c>
      <c r="F6">
        <f>2*(SUMPRODUCT(stand!F8:F16,Deck!$B$6:$B$14)+stand!F39*Deck!$B$5)/SUM(Deck!$B$5:$B$14)</f>
        <v>7.5878341607404753E-2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-0.83404761147421513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5.8785556926326206E-2</v>
      </c>
      <c r="C7">
        <f>2*(SUMPRODUCT(stand!C9:C17,Deck!$B$6:$B$14)+stand!C40*Deck!$B$5)/SUM(Deck!$B$5:$B$14)</f>
        <v>0.11871708619491314</v>
      </c>
      <c r="D7">
        <f>2*(SUMPRODUCT(stand!D9:D17,Deck!$B$6:$B$14)+stand!D40*Deck!$B$5)/SUM(Deck!$B$5:$B$14)</f>
        <v>0.17999961456984409</v>
      </c>
      <c r="E7">
        <f>2*(SUMPRODUCT(stand!E9:E17,Deck!$B$6:$B$14)+stand!E40*Deck!$B$5)/SUM(Deck!$B$5:$B$14)</f>
        <v>0.24211866364068418</v>
      </c>
      <c r="F7">
        <f>2*(SUMPRODUCT(stand!F9:F17,Deck!$B$6:$B$14)+stand!F40*Deck!$B$5)/SUM(Deck!$B$5:$B$14)</f>
        <v>0.30485344968108979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-0.45844014041887576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0.35690719748372668</v>
      </c>
      <c r="C8">
        <f>2*(SUMPRODUCT(stand!C10:C18,Deck!$B$6:$B$14)+stand!C41*Deck!$B$5)/SUM(Deck!$B$5:$B$14)</f>
        <v>0.40749201163237114</v>
      </c>
      <c r="D8">
        <f>2*(SUMPRODUCT(stand!D10:D18,Deck!$B$6:$B$14)+stand!D41*Deck!$B$5)/SUM(Deck!$B$5:$B$14)</f>
        <v>0.45924220371818347</v>
      </c>
      <c r="E8">
        <f>2*(SUMPRODUCT(stand!E10:E18,Deck!$B$6:$B$14)+stand!E41*Deck!$B$5)/SUM(Deck!$B$5:$B$14)</f>
        <v>0.51169953415177827</v>
      </c>
      <c r="F8">
        <f>2*(SUMPRODUCT(stand!F10:F18,Deck!$B$6:$B$14)+stand!F41*Deck!$B$5)/SUM(Deck!$B$5:$B$14)</f>
        <v>0.56496169552840647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-3.6280338457055021E-2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0.47012148001782339</v>
      </c>
      <c r="C9">
        <f>2*(SUMPRODUCT(stand!C11:C19,Deck!$B$6:$B$14)+stand!C42*Deck!$B$5)/SUM(Deck!$B$5:$B$14)</f>
        <v>0.51732783973958252</v>
      </c>
      <c r="D9">
        <f>2*(SUMPRODUCT(stand!D11:D19,Deck!$B$6:$B$14)+stand!D42*Deck!$B$5)/SUM(Deck!$B$5:$B$14)</f>
        <v>0.56560652370552977</v>
      </c>
      <c r="E9">
        <f>2*(SUMPRODUCT(stand!E11:E19,Deck!$B$6:$B$14)+stand!E42*Deck!$B$5)/SUM(Deck!$B$5:$B$14)</f>
        <v>0.61449004208451674</v>
      </c>
      <c r="F9">
        <f>2*(SUMPRODUCT(stand!F11:F19,Deck!$B$6:$B$14)+stand!F42*Deck!$B$5)/SUM(Deck!$B$5:$B$14)</f>
        <v>0.66466340918892552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0.10337665426238976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-0.5075029411855323</v>
      </c>
      <c r="C10">
        <f>2*(SUMPRODUCT(stand!C12:C20,Deck!$B$6:$B$14)+stand!C43*Deck!$B$5)/SUM(Deck!$B$5:$B$14)</f>
        <v>-0.46803235277426997</v>
      </c>
      <c r="D10">
        <f>2*(SUMPRODUCT(stand!D12:D20,Deck!$B$6:$B$14)+stand!D43*Deck!$B$5)/SUM(Deck!$B$5:$B$14)</f>
        <v>-0.427677191584101</v>
      </c>
      <c r="E10">
        <f>2*(SUMPRODUCT(stand!E12:E20,Deck!$B$6:$B$14)+stand!E43*Deck!$B$5)/SUM(Deck!$B$5:$B$14)</f>
        <v>-0.38683319463854138</v>
      </c>
      <c r="F10">
        <f>2*(SUMPRODUCT(stand!F12:F20,Deck!$B$6:$B$14)+stand!F43*Deck!$B$5)/SUM(Deck!$B$5:$B$14)</f>
        <v>-0.34483352503282738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-0.8372551909215874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-0.61726535644087144</v>
      </c>
      <c r="C11">
        <f>2*(SUMPRODUCT(stand!C13:C21,Deck!$B$6:$B$14)+stand!C44*Deck!$B$5)/SUM(Deck!$B$5:$B$14)</f>
        <v>-0.58393454142162815</v>
      </c>
      <c r="D11">
        <f>2*(SUMPRODUCT(stand!D13:D21,Deck!$B$6:$B$14)+stand!D44*Deck!$B$5)/SUM(Deck!$B$5:$B$14)</f>
        <v>-0.5498541629559387</v>
      </c>
      <c r="E11">
        <f>2*(SUMPRODUCT(stand!E13:E21,Deck!$B$6:$B$14)+stand!E44*Deck!$B$5)/SUM(Deck!$B$5:$B$14)</f>
        <v>-0.51534358013880543</v>
      </c>
      <c r="F11">
        <f>2*(SUMPRODUCT(stand!F13:F21,Deck!$B$6:$B$14)+stand!F44*Deck!$B$5)/SUM(Deck!$B$5:$B$14)</f>
        <v>-0.48005400961797934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-0.89899758374733807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-0.72702777169621069</v>
      </c>
      <c r="C12">
        <f>2*(SUMPRODUCT(stand!C14:C22,Deck!$B$6:$B$14)+stand!C45*Deck!$B$5)/SUM(Deck!$B$5:$B$14)</f>
        <v>-0.69983673006898606</v>
      </c>
      <c r="D12">
        <f>2*(SUMPRODUCT(stand!D14:D22,Deck!$B$6:$B$14)+stand!D45*Deck!$B$5)/SUM(Deck!$B$5:$B$14)</f>
        <v>-0.67203113432777661</v>
      </c>
      <c r="E12">
        <f>2*(SUMPRODUCT(stand!E14:E22,Deck!$B$6:$B$14)+stand!E45*Deck!$B$5)/SUM(Deck!$B$5:$B$14)</f>
        <v>-0.64385396563906938</v>
      </c>
      <c r="F12">
        <f>2*(SUMPRODUCT(stand!F14:F22,Deck!$B$6:$B$14)+stand!F45*Deck!$B$5)/SUM(Deck!$B$5:$B$14)</f>
        <v>-0.61527449420313129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-0.96073997657308874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-0.83679018695154994</v>
      </c>
      <c r="C13">
        <f>2*(SUMPRODUCT(stand!C15:C23,Deck!$B$6:$B$14)+stand!C46*Deck!$B$5)/SUM(Deck!$B$5:$B$14)</f>
        <v>-0.8157389187163443</v>
      </c>
      <c r="D13">
        <f>2*(SUMPRODUCT(stand!D15:D23,Deck!$B$6:$B$14)+stand!D46*Deck!$B$5)/SUM(Deck!$B$5:$B$14)</f>
        <v>-0.79420810569961431</v>
      </c>
      <c r="E13">
        <f>2*(SUMPRODUCT(stand!E15:E23,Deck!$B$6:$B$14)+stand!E46*Deck!$B$5)/SUM(Deck!$B$5:$B$14)</f>
        <v>-0.77236435113933344</v>
      </c>
      <c r="F13">
        <f>2*(SUMPRODUCT(stand!F15:F23,Deck!$B$6:$B$14)+stand!F46*Deck!$B$5)/SUM(Deck!$B$5:$B$14)</f>
        <v>-0.75049497878828331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-1.0224823693988394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-0.94655260220688919</v>
      </c>
      <c r="C14">
        <f>2*(SUMPRODUCT(stand!C16:C24,Deck!$B$6:$B$14)+stand!C47*Deck!$B$5)/SUM(Deck!$B$5:$B$14)</f>
        <v>-0.93164110736370254</v>
      </c>
      <c r="D14">
        <f>2*(SUMPRODUCT(stand!D16:D24,Deck!$B$6:$B$14)+stand!D47*Deck!$B$5)/SUM(Deck!$B$5:$B$14)</f>
        <v>-0.916385077071452</v>
      </c>
      <c r="E14">
        <f>2*(SUMPRODUCT(stand!E16:E24,Deck!$B$6:$B$14)+stand!E47*Deck!$B$5)/SUM(Deck!$B$5:$B$14)</f>
        <v>-0.90087473663959772</v>
      </c>
      <c r="F14">
        <f>2*(SUMPRODUCT(stand!F16:F24,Deck!$B$6:$B$14)+stand!F47*Deck!$B$5)/SUM(Deck!$B$5:$B$14)</f>
        <v>-0.88571546337343543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-1.0842247622245902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-1.0763356455519557</v>
      </c>
      <c r="C15">
        <f>2*(SUMPRODUCT(stand!C17:C25,Deck!$B$6:$B$14)+stand!C48*Deck!$B$5)/SUM(Deck!$B$5:$B$14)</f>
        <v>-1.0669783777123922</v>
      </c>
      <c r="D15">
        <f>2*(SUMPRODUCT(stand!D17:D25,Deck!$B$6:$B$14)+stand!D48*Deck!$B$5)/SUM(Deck!$B$5:$B$14)</f>
        <v>-1.0573936843126535</v>
      </c>
      <c r="E15">
        <f>2*(SUMPRODUCT(stand!E17:E25,Deck!$B$6:$B$14)+stand!E48*Deck!$B$5)/SUM(Deck!$B$5:$B$14)</f>
        <v>-1.0475941897593566</v>
      </c>
      <c r="F15">
        <f>2*(SUMPRODUCT(stand!F17:F25,Deck!$B$6:$B$14)+stand!F48*Deck!$B$5)/SUM(Deck!$B$5:$B$14)</f>
        <v>-1.0386032836252777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-1.1587434335766389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-1.247146422573626</v>
      </c>
      <c r="C16">
        <f>2*(SUMPRODUCT(stand!C18:C26,Deck!$B$6:$B$14)+stand!C49*Deck!$B$5)/SUM(Deck!$B$5:$B$14)</f>
        <v>-1.2420518080258636</v>
      </c>
      <c r="D16">
        <f>2*(SUMPRODUCT(stand!D18:D26,Deck!$B$6:$B$14)+stand!D49*Deck!$B$5)/SUM(Deck!$B$5:$B$14)</f>
        <v>-1.236819684700742</v>
      </c>
      <c r="E16">
        <f>2*(SUMPRODUCT(stand!E18:E26,Deck!$B$6:$B$14)+stand!E49*Deck!$B$5)/SUM(Deck!$B$5:$B$14)</f>
        <v>-1.231432033711396</v>
      </c>
      <c r="F16">
        <f>2*(SUMPRODUCT(stand!F18:F26,Deck!$B$6:$B$14)+stand!F49*Deck!$B$5)/SUM(Deck!$B$5:$B$14)</f>
        <v>-1.2268257752105012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-1.2778615574552354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-1.4591634235460211</v>
      </c>
      <c r="C17">
        <f>2*(SUMPRODUCT(stand!C19:C27,Deck!$B$6:$B$14)+stand!C50*Deck!$B$5)/SUM(Deck!$B$5:$B$14)</f>
        <v>-1.456973273458074</v>
      </c>
      <c r="D17">
        <f>2*(SUMPRODUCT(stand!D19:D27,Deck!$B$6:$B$14)+stand!D50*Deck!$B$5)/SUM(Deck!$B$5:$B$14)</f>
        <v>-1.4547169440505867</v>
      </c>
      <c r="E17">
        <f>2*(SUMPRODUCT(stand!E19:E27,Deck!$B$6:$B$14)+stand!E50*Deck!$B$5)/SUM(Deck!$B$5:$B$14)</f>
        <v>-1.452388268495717</v>
      </c>
      <c r="F17">
        <f>2*(SUMPRODUCT(stand!F19:F27,Deck!$B$6:$B$14)+stand!F50*Deck!$B$5)/SUM(Deck!$B$5:$B$14)</f>
        <v>-1.4503829381291058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-1.4606260293343307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-1.7107126646839945</v>
      </c>
      <c r="C18">
        <f>2*(SUMPRODUCT(stand!C20:C28,Deck!$B$6:$B$14)+stand!C51*Deck!$B$5)/SUM(Deck!$B$5:$B$14)</f>
        <v>-1.7101806653778351</v>
      </c>
      <c r="D18">
        <f>2*(SUMPRODUCT(stand!D20:D28,Deck!$B$6:$B$14)+stand!D51*Deck!$B$5)/SUM(Deck!$B$5:$B$14)</f>
        <v>-1.7096310853607357</v>
      </c>
      <c r="E18">
        <f>2*(SUMPRODUCT(stand!E20:E28,Deck!$B$6:$B$14)+stand!E51*Deck!$B$5)/SUM(Deck!$B$5:$B$14)</f>
        <v>-1.7090623829257354</v>
      </c>
      <c r="F18">
        <f>2*(SUMPRODUCT(stand!F20:F28,Deck!$B$6:$B$14)+stand!F51*Deck!$B$5)/SUM(Deck!$B$5:$B$14)</f>
        <v>-1.7085745167877997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-1.7070368492139245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-6.8453280164175428E-2</v>
      </c>
      <c r="C32">
        <f>2*SUMPRODUCT(stand!C33:C42,Deck!$B$5:$B$14)/SUM(Deck!$B$5:$B$14)</f>
        <v>-4.4235981848376443E-3</v>
      </c>
      <c r="D32">
        <f>2*SUMPRODUCT(stand!D33:D42,Deck!$B$5:$B$14)/SUM(Deck!$B$5:$B$14)</f>
        <v>6.1030693903249937E-2</v>
      </c>
      <c r="E32">
        <f>2*SUMPRODUCT(stand!E33:E42,Deck!$B$5:$B$14)/SUM(Deck!$B$5:$B$14)</f>
        <v>0.12720834736251493</v>
      </c>
      <c r="F32">
        <f>2*SUMPRODUCT(stand!F33:F42,Deck!$B$5:$B$14)/SUM(Deck!$B$5:$B$14)</f>
        <v>0.19604841330778053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-0.5902856196185845</v>
      </c>
    </row>
    <row r="33" spans="1:11" x14ac:dyDescent="0.3">
      <c r="A33">
        <f t="shared" si="0"/>
        <v>13</v>
      </c>
      <c r="B33">
        <f>2*SUMPRODUCT(stand!B34:B43,Deck!$B$5:$B$14)/SUM(Deck!$B$5:$B$14)</f>
        <v>-6.8453280164175456E-2</v>
      </c>
      <c r="C33">
        <f>2*SUMPRODUCT(stand!C34:C43,Deck!$B$5:$B$14)/SUM(Deck!$B$5:$B$14)</f>
        <v>-4.4235981848376096E-3</v>
      </c>
      <c r="D33">
        <f>2*SUMPRODUCT(stand!D34:D43,Deck!$B$5:$B$14)/SUM(Deck!$B$5:$B$14)</f>
        <v>6.1030693903249937E-2</v>
      </c>
      <c r="E33">
        <f>2*SUMPRODUCT(stand!E34:E43,Deck!$B$5:$B$14)/SUM(Deck!$B$5:$B$14)</f>
        <v>0.12720834736251491</v>
      </c>
      <c r="F33">
        <f>2*SUMPRODUCT(stand!F34:F43,Deck!$B$5:$B$14)/SUM(Deck!$B$5:$B$14)</f>
        <v>0.19604841330778053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-0.5902856196185845</v>
      </c>
    </row>
    <row r="34" spans="1:11" x14ac:dyDescent="0.3">
      <c r="A34">
        <f t="shared" si="0"/>
        <v>14</v>
      </c>
      <c r="B34">
        <f>2*SUMPRODUCT(stand!B35:B44,Deck!$B$5:$B$14)/SUM(Deck!$B$5:$B$14)</f>
        <v>-6.8453280164175387E-2</v>
      </c>
      <c r="C34">
        <f>2*SUMPRODUCT(stand!C35:C44,Deck!$B$5:$B$14)/SUM(Deck!$B$5:$B$14)</f>
        <v>-4.4235981848376443E-3</v>
      </c>
      <c r="D34">
        <f>2*SUMPRODUCT(stand!D35:D44,Deck!$B$5:$B$14)/SUM(Deck!$B$5:$B$14)</f>
        <v>6.1030693903249902E-2</v>
      </c>
      <c r="E34">
        <f>2*SUMPRODUCT(stand!E35:E44,Deck!$B$5:$B$14)/SUM(Deck!$B$5:$B$14)</f>
        <v>0.12720834736251488</v>
      </c>
      <c r="F34">
        <f>2*SUMPRODUCT(stand!F35:F44,Deck!$B$5:$B$14)/SUM(Deck!$B$5:$B$14)</f>
        <v>0.19604841330778053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-0.5902856196185845</v>
      </c>
    </row>
    <row r="35" spans="1:11" x14ac:dyDescent="0.3">
      <c r="A35">
        <f t="shared" si="0"/>
        <v>15</v>
      </c>
      <c r="B35">
        <f>2*SUMPRODUCT(stand!B36:B45,Deck!$B$5:$B$14)/SUM(Deck!$B$5:$B$14)</f>
        <v>-6.8453280164175387E-2</v>
      </c>
      <c r="C35">
        <f>2*SUMPRODUCT(stand!C36:C45,Deck!$B$5:$B$14)/SUM(Deck!$B$5:$B$14)</f>
        <v>-4.4235981848376443E-3</v>
      </c>
      <c r="D35">
        <f>2*SUMPRODUCT(stand!D36:D45,Deck!$B$5:$B$14)/SUM(Deck!$B$5:$B$14)</f>
        <v>6.1030693903249902E-2</v>
      </c>
      <c r="E35">
        <f>2*SUMPRODUCT(stand!E36:E45,Deck!$B$5:$B$14)/SUM(Deck!$B$5:$B$14)</f>
        <v>0.12720834736251488</v>
      </c>
      <c r="F35">
        <f>2*SUMPRODUCT(stand!F36:F45,Deck!$B$5:$B$14)/SUM(Deck!$B$5:$B$14)</f>
        <v>0.19604841330778053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-0.5902856196185845</v>
      </c>
    </row>
    <row r="36" spans="1:11" x14ac:dyDescent="0.3">
      <c r="A36">
        <f t="shared" si="0"/>
        <v>16</v>
      </c>
      <c r="B36">
        <f>2*SUMPRODUCT(stand!B37:B46,Deck!$B$5:$B$14)/SUM(Deck!$B$5:$B$14)</f>
        <v>-6.8453280164175387E-2</v>
      </c>
      <c r="C36">
        <f>2*SUMPRODUCT(stand!C37:C46,Deck!$B$5:$B$14)/SUM(Deck!$B$5:$B$14)</f>
        <v>-4.4235981848377119E-3</v>
      </c>
      <c r="D36">
        <f>2*SUMPRODUCT(stand!D37:D46,Deck!$B$5:$B$14)/SUM(Deck!$B$5:$B$14)</f>
        <v>6.1030693903249875E-2</v>
      </c>
      <c r="E36">
        <f>2*SUMPRODUCT(stand!E37:E46,Deck!$B$5:$B$14)/SUM(Deck!$B$5:$B$14)</f>
        <v>0.12720834736251488</v>
      </c>
      <c r="F36">
        <f>2*SUMPRODUCT(stand!F37:F46,Deck!$B$5:$B$14)/SUM(Deck!$B$5:$B$14)</f>
        <v>0.19604841330778053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-0.5902856196185845</v>
      </c>
    </row>
    <row r="37" spans="1:11" x14ac:dyDescent="0.3">
      <c r="A37">
        <f t="shared" si="0"/>
        <v>17</v>
      </c>
      <c r="B37">
        <f>2*SUMPRODUCT(stand!B38:B47,Deck!$B$5:$B$14)/SUM(Deck!$B$5:$B$14)</f>
        <v>-8.3913958949936116E-3</v>
      </c>
      <c r="C37">
        <f>2*SUMPRODUCT(stand!C38:C47,Deck!$B$5:$B$14)/SUM(Deck!$B$5:$B$14)</f>
        <v>5.3881646919157575E-2</v>
      </c>
      <c r="D37">
        <f>2*SUMPRODUCT(stand!D38:D47,Deck!$B$5:$B$14)/SUM(Deck!$B$5:$B$14)</f>
        <v>0.1175256015113407</v>
      </c>
      <c r="E37">
        <f>2*SUMPRODUCT(stand!E38:E47,Deck!$B$5:$B$14)/SUM(Deck!$B$5:$B$14)</f>
        <v>0.18183555022099898</v>
      </c>
      <c r="F37">
        <f>2*SUMPRODUCT(stand!F38:F47,Deck!$B$5:$B$14)/SUM(Deck!$B$5:$B$14)</f>
        <v>0.24905042030785204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-0.55195678403968984</v>
      </c>
    </row>
    <row r="38" spans="1:11" x14ac:dyDescent="0.3">
      <c r="A38">
        <f t="shared" si="0"/>
        <v>18</v>
      </c>
      <c r="B38">
        <f>2*SUMPRODUCT(stand!B39:B48,Deck!$B$5:$B$14)/SUM(Deck!$B$5:$B$14)</f>
        <v>0.1146918051348183</v>
      </c>
      <c r="C38">
        <f>2*SUMPRODUCT(stand!C39:C48,Deck!$B$5:$B$14)/SUM(Deck!$B$5:$B$14)</f>
        <v>0.173090126813502</v>
      </c>
      <c r="D38">
        <f>2*SUMPRODUCT(stand!D39:D48,Deck!$B$5:$B$14)/SUM(Deck!$B$5:$B$14)</f>
        <v>0.23277778095200288</v>
      </c>
      <c r="E38">
        <f>2*SUMPRODUCT(stand!E39:E48,Deck!$B$5:$B$14)/SUM(Deck!$B$5:$B$14)</f>
        <v>0.29319072271784186</v>
      </c>
      <c r="F38">
        <f>2*SUMPRODUCT(stand!F39:F48,Deck!$B$5:$B$14)/SUM(Deck!$B$5:$B$14)</f>
        <v>0.35505443430799499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-0.41815842646004708</v>
      </c>
    </row>
    <row r="39" spans="1:11" x14ac:dyDescent="0.3">
      <c r="A39">
        <f t="shared" si="0"/>
        <v>19</v>
      </c>
      <c r="B39">
        <f>2*SUMPRODUCT(stand!B40:B49,Deck!$B$5:$B$14)/SUM(Deck!$B$5:$B$14)</f>
        <v>0.23831047698699243</v>
      </c>
      <c r="C39">
        <f>2*SUMPRODUCT(stand!C40:C49,Deck!$B$5:$B$14)/SUM(Deck!$B$5:$B$14)</f>
        <v>0.29263423216971984</v>
      </c>
      <c r="D39">
        <f>2*SUMPRODUCT(stand!D40:D49,Deck!$B$5:$B$14)/SUM(Deck!$B$5:$B$14)</f>
        <v>0.34819155783727074</v>
      </c>
      <c r="E39">
        <f>2*SUMPRODUCT(stand!E40:E49,Deck!$B$5:$B$14)/SUM(Deck!$B$5:$B$14)</f>
        <v>0.4045458952146847</v>
      </c>
      <c r="F39">
        <f>2*SUMPRODUCT(stand!F40:F49,Deck!$B$5:$B$14)/SUM(Deck!$B$5:$B$14)</f>
        <v>0.46105844830813802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-0.22721938245855106</v>
      </c>
    </row>
    <row r="40" spans="1:11" x14ac:dyDescent="0.3">
      <c r="A40">
        <f t="shared" si="0"/>
        <v>20</v>
      </c>
      <c r="B40">
        <f>2*SUMPRODUCT(stand!B41:B50,Deck!$B$5:$B$14)/SUM(Deck!$B$5:$B$14)</f>
        <v>0.35690719748372668</v>
      </c>
      <c r="C40">
        <f>2*SUMPRODUCT(stand!C41:C50,Deck!$B$5:$B$14)/SUM(Deck!$B$5:$B$14)</f>
        <v>0.40749201163237114</v>
      </c>
      <c r="D40">
        <f>2*SUMPRODUCT(stand!D41:D50,Deck!$B$5:$B$14)/SUM(Deck!$B$5:$B$14)</f>
        <v>0.45924220371818347</v>
      </c>
      <c r="E40">
        <f>2*SUMPRODUCT(stand!E41:E50,Deck!$B$5:$B$14)/SUM(Deck!$B$5:$B$14)</f>
        <v>0.51169953415177827</v>
      </c>
      <c r="F40">
        <f>2*SUMPRODUCT(stand!F41:F50,Deck!$B$5:$B$14)/SUM(Deck!$B$5:$B$14)</f>
        <v>0.56496169552840647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-3.6280338457054986E-2</v>
      </c>
    </row>
    <row r="41" spans="1:11" x14ac:dyDescent="0.3">
      <c r="A41">
        <f t="shared" si="0"/>
        <v>21</v>
      </c>
      <c r="B41">
        <f>2*SUMPRODUCT(stand!B42:B51,Deck!$B$5:$B$14)/SUM(Deck!$B$5:$B$14)</f>
        <v>0.47012148001782339</v>
      </c>
      <c r="C41">
        <f>2*SUMPRODUCT(stand!C42:C51,Deck!$B$5:$B$14)/SUM(Deck!$B$5:$B$14)</f>
        <v>0.51732783973958252</v>
      </c>
      <c r="D41">
        <f>2*SUMPRODUCT(stand!D42:D51,Deck!$B$5:$B$14)/SUM(Deck!$B$5:$B$14)</f>
        <v>0.56560652370552977</v>
      </c>
      <c r="E41">
        <f>2*SUMPRODUCT(stand!E42:E51,Deck!$B$5:$B$14)/SUM(Deck!$B$5:$B$14)</f>
        <v>0.61449004208451674</v>
      </c>
      <c r="F41">
        <f>2*SUMPRODUCT(stand!F42:F51,Deck!$B$5:$B$14)/SUM(Deck!$B$5:$B$14)</f>
        <v>0.66466340918892552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0.10337665426238975</v>
      </c>
    </row>
    <row r="42" spans="1:11" x14ac:dyDescent="0.3">
      <c r="A42">
        <f t="shared" si="0"/>
        <v>22</v>
      </c>
      <c r="B42">
        <f>B10</f>
        <v>-0.5075029411855323</v>
      </c>
      <c r="C42">
        <f t="shared" ref="C42:K42" si="1">C10</f>
        <v>-0.46803235277426997</v>
      </c>
      <c r="D42">
        <f t="shared" si="1"/>
        <v>-0.427677191584101</v>
      </c>
      <c r="E42">
        <f t="shared" si="1"/>
        <v>-0.38683319463854138</v>
      </c>
      <c r="F42">
        <f t="shared" si="1"/>
        <v>-0.34483352503282738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-0.8372551909215874</v>
      </c>
    </row>
    <row r="43" spans="1:11" x14ac:dyDescent="0.3">
      <c r="A43">
        <f t="shared" si="0"/>
        <v>23</v>
      </c>
      <c r="B43">
        <f t="shared" ref="B43:K43" si="2">B11</f>
        <v>-0.61726535644087144</v>
      </c>
      <c r="C43">
        <f t="shared" si="2"/>
        <v>-0.58393454142162815</v>
      </c>
      <c r="D43">
        <f t="shared" si="2"/>
        <v>-0.5498541629559387</v>
      </c>
      <c r="E43">
        <f t="shared" si="2"/>
        <v>-0.51534358013880543</v>
      </c>
      <c r="F43">
        <f t="shared" si="2"/>
        <v>-0.48005400961797934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-0.89899758374733807</v>
      </c>
    </row>
    <row r="44" spans="1:11" x14ac:dyDescent="0.3">
      <c r="A44">
        <f t="shared" si="0"/>
        <v>24</v>
      </c>
      <c r="B44">
        <f t="shared" ref="B44:K44" si="3">B12</f>
        <v>-0.72702777169621069</v>
      </c>
      <c r="C44">
        <f t="shared" si="3"/>
        <v>-0.69983673006898606</v>
      </c>
      <c r="D44">
        <f t="shared" si="3"/>
        <v>-0.67203113432777661</v>
      </c>
      <c r="E44">
        <f t="shared" si="3"/>
        <v>-0.64385396563906938</v>
      </c>
      <c r="F44">
        <f t="shared" si="3"/>
        <v>-0.61527449420313129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-0.96073997657308874</v>
      </c>
    </row>
    <row r="45" spans="1:11" x14ac:dyDescent="0.3">
      <c r="A45">
        <f t="shared" si="0"/>
        <v>25</v>
      </c>
      <c r="B45">
        <f t="shared" ref="B45:K45" si="4">B13</f>
        <v>-0.83679018695154994</v>
      </c>
      <c r="C45">
        <f t="shared" si="4"/>
        <v>-0.8157389187163443</v>
      </c>
      <c r="D45">
        <f t="shared" si="4"/>
        <v>-0.79420810569961431</v>
      </c>
      <c r="E45">
        <f t="shared" si="4"/>
        <v>-0.77236435113933344</v>
      </c>
      <c r="F45">
        <f t="shared" si="4"/>
        <v>-0.75049497878828331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-1.0224823693988394</v>
      </c>
    </row>
    <row r="46" spans="1:11" x14ac:dyDescent="0.3">
      <c r="A46">
        <f t="shared" si="0"/>
        <v>26</v>
      </c>
      <c r="B46">
        <f t="shared" ref="B46:K46" si="5">B14</f>
        <v>-0.94655260220688919</v>
      </c>
      <c r="C46">
        <f t="shared" si="5"/>
        <v>-0.93164110736370254</v>
      </c>
      <c r="D46">
        <f t="shared" si="5"/>
        <v>-0.916385077071452</v>
      </c>
      <c r="E46">
        <f t="shared" si="5"/>
        <v>-0.90087473663959772</v>
      </c>
      <c r="F46">
        <f t="shared" si="5"/>
        <v>-0.88571546337343543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-1.0842247622245902</v>
      </c>
    </row>
    <row r="47" spans="1:11" x14ac:dyDescent="0.3">
      <c r="A47">
        <f t="shared" si="0"/>
        <v>27</v>
      </c>
      <c r="B47">
        <f t="shared" ref="B47:K47" si="6">B15</f>
        <v>-1.0763356455519557</v>
      </c>
      <c r="C47">
        <f t="shared" si="6"/>
        <v>-1.0669783777123922</v>
      </c>
      <c r="D47">
        <f t="shared" si="6"/>
        <v>-1.0573936843126535</v>
      </c>
      <c r="E47">
        <f t="shared" si="6"/>
        <v>-1.0475941897593566</v>
      </c>
      <c r="F47">
        <f t="shared" si="6"/>
        <v>-1.0386032836252777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-1.1587434335766389</v>
      </c>
    </row>
    <row r="48" spans="1:11" x14ac:dyDescent="0.3">
      <c r="A48">
        <f t="shared" si="0"/>
        <v>28</v>
      </c>
      <c r="B48">
        <f t="shared" ref="B48:K48" si="7">B16</f>
        <v>-1.247146422573626</v>
      </c>
      <c r="C48">
        <f t="shared" si="7"/>
        <v>-1.2420518080258636</v>
      </c>
      <c r="D48">
        <f t="shared" si="7"/>
        <v>-1.236819684700742</v>
      </c>
      <c r="E48">
        <f t="shared" si="7"/>
        <v>-1.231432033711396</v>
      </c>
      <c r="F48">
        <f t="shared" si="7"/>
        <v>-1.2268257752105012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-1.2778615574552354</v>
      </c>
    </row>
    <row r="49" spans="1:11" x14ac:dyDescent="0.3">
      <c r="A49">
        <f t="shared" si="0"/>
        <v>29</v>
      </c>
      <c r="B49">
        <f t="shared" ref="B49:K49" si="8">B17</f>
        <v>-1.4591634235460211</v>
      </c>
      <c r="C49">
        <f t="shared" si="8"/>
        <v>-1.456973273458074</v>
      </c>
      <c r="D49">
        <f t="shared" si="8"/>
        <v>-1.4547169440505867</v>
      </c>
      <c r="E49">
        <f t="shared" si="8"/>
        <v>-1.452388268495717</v>
      </c>
      <c r="F49">
        <f t="shared" si="8"/>
        <v>-1.4503829381291058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-1.4606260293343307</v>
      </c>
    </row>
    <row r="50" spans="1:11" x14ac:dyDescent="0.3">
      <c r="A50">
        <f t="shared" si="0"/>
        <v>30</v>
      </c>
      <c r="B50">
        <f t="shared" ref="B50:K50" si="9">B18</f>
        <v>-1.7107126646839945</v>
      </c>
      <c r="C50">
        <f t="shared" si="9"/>
        <v>-1.7101806653778351</v>
      </c>
      <c r="D50">
        <f t="shared" si="9"/>
        <v>-1.7096310853607357</v>
      </c>
      <c r="E50">
        <f t="shared" si="9"/>
        <v>-1.7090623829257354</v>
      </c>
      <c r="F50">
        <f t="shared" si="9"/>
        <v>-1.7085745167877997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-1.7070368492139245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Hard</vt:lpstr>
      <vt:lpstr>Soft</vt:lpstr>
      <vt:lpstr>Split</vt:lpstr>
      <vt:lpstr>Deck</vt:lpstr>
      <vt:lpstr>dealer</vt:lpstr>
      <vt:lpstr>stand</vt:lpstr>
      <vt:lpstr>hit</vt:lpstr>
      <vt:lpstr>hs</vt:lpstr>
      <vt:lpstr>double</vt:lpstr>
      <vt:lpstr>hsd</vt:lpstr>
      <vt:lpstr>sur</vt:lpstr>
      <vt:lpstr>hsdr</vt:lpstr>
      <vt:lpstr>split1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2024-01-16T19:02:32Z</dcterms:modified>
</cp:coreProperties>
</file>