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ing\BlackjackSimulator\src\main\resources\strategies\"/>
    </mc:Choice>
  </mc:AlternateContent>
  <xr:revisionPtr revIDLastSave="0" documentId="13_ncr:1_{F7C4BF01-8F90-4A4D-BF28-32D0FEE8826A}" xr6:coauthVersionLast="47" xr6:coauthVersionMax="47" xr10:uidLastSave="{00000000-0000-0000-0000-000000000000}"/>
  <bookViews>
    <workbookView xWindow="0" yWindow="1452" windowWidth="28800" windowHeight="15828" xr2:uid="{21CDB781-D789-4925-8E21-207DEAF49322}"/>
  </bookViews>
  <sheets>
    <sheet name="Hard" sheetId="14" r:id="rId1"/>
    <sheet name="Soft" sheetId="15" r:id="rId2"/>
    <sheet name="Split" sheetId="16" r:id="rId3"/>
    <sheet name="Deck" sheetId="13" r:id="rId4"/>
    <sheet name="dealer" sheetId="1" r:id="rId5"/>
    <sheet name="stand" sheetId="2" r:id="rId6"/>
    <sheet name="hit" sheetId="3" r:id="rId7"/>
    <sheet name="hs" sheetId="4" r:id="rId8"/>
    <sheet name="double" sheetId="5" r:id="rId9"/>
    <sheet name="hsd" sheetId="6" r:id="rId10"/>
    <sheet name="sur" sheetId="7" r:id="rId11"/>
    <sheet name="hsdr" sheetId="8" r:id="rId12"/>
    <sheet name="split1" sheetId="9" r:id="rId13"/>
    <sheet name="prob" sheetId="10" r:id="rId14"/>
    <sheet name="er" sheetId="11" r:id="rId15"/>
    <sheet name="ev" sheetId="1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3" i="1" l="1"/>
  <c r="AZ13" i="1"/>
  <c r="A3" i="16"/>
  <c r="A4" i="16" s="1"/>
  <c r="A5" i="16" s="1"/>
  <c r="A6" i="16" s="1"/>
  <c r="A7" i="16" s="1"/>
  <c r="A8" i="16" s="1"/>
  <c r="A9" i="16" s="1"/>
  <c r="A10" i="16" s="1"/>
  <c r="A3" i="15"/>
  <c r="A4" i="15" s="1"/>
  <c r="A5" i="15" s="1"/>
  <c r="A6" i="15" s="1"/>
  <c r="A7" i="15" s="1"/>
  <c r="A8" i="15" s="1"/>
  <c r="A9" i="15" s="1"/>
  <c r="A10" i="15" s="1"/>
  <c r="A11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B61" i="10"/>
  <c r="B47" i="10"/>
  <c r="B14" i="13"/>
  <c r="B13" i="13"/>
  <c r="B12" i="13"/>
  <c r="B11" i="13"/>
  <c r="B10" i="13"/>
  <c r="B9" i="13"/>
  <c r="B8" i="13"/>
  <c r="B7" i="13"/>
  <c r="B6" i="13"/>
  <c r="B5" i="13"/>
  <c r="B48" i="12" l="1"/>
  <c r="B44" i="12" s="1"/>
  <c r="K29" i="12"/>
  <c r="J29" i="12"/>
  <c r="G29" i="12"/>
  <c r="F29" i="12"/>
  <c r="C29" i="12"/>
  <c r="B29" i="12"/>
  <c r="A33" i="12"/>
  <c r="A34" i="12" s="1"/>
  <c r="A35" i="12" s="1"/>
  <c r="A36" i="12" s="1"/>
  <c r="A37" i="12" s="1"/>
  <c r="A38" i="12" s="1"/>
  <c r="A39" i="12" s="1"/>
  <c r="A40" i="12" s="1"/>
  <c r="A22" i="12"/>
  <c r="A23" i="12" s="1"/>
  <c r="A24" i="12" s="1"/>
  <c r="A25" i="12" s="1"/>
  <c r="A26" i="12" s="1"/>
  <c r="A27" i="12" s="1"/>
  <c r="A28" i="12" s="1"/>
  <c r="A29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3" i="12"/>
  <c r="A33" i="11"/>
  <c r="A34" i="11" s="1"/>
  <c r="A35" i="11" s="1"/>
  <c r="A36" i="11" s="1"/>
  <c r="A37" i="11" s="1"/>
  <c r="A38" i="11" s="1"/>
  <c r="A39" i="11" s="1"/>
  <c r="A40" i="11" s="1"/>
  <c r="A22" i="11"/>
  <c r="A23" i="11" s="1"/>
  <c r="A24" i="11" s="1"/>
  <c r="A25" i="11" s="1"/>
  <c r="A26" i="11" s="1"/>
  <c r="A27" i="11" s="1"/>
  <c r="A28" i="11" s="1"/>
  <c r="A29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K40" i="10"/>
  <c r="K41" i="10"/>
  <c r="K39" i="10"/>
  <c r="K38" i="10"/>
  <c r="K37" i="10"/>
  <c r="K36" i="10"/>
  <c r="K35" i="10"/>
  <c r="K34" i="10"/>
  <c r="K33" i="10"/>
  <c r="K32" i="10"/>
  <c r="J40" i="10"/>
  <c r="J41" i="10"/>
  <c r="J39" i="10"/>
  <c r="J38" i="10"/>
  <c r="J37" i="10"/>
  <c r="J36" i="10"/>
  <c r="J35" i="10"/>
  <c r="J34" i="10"/>
  <c r="J33" i="10"/>
  <c r="J32" i="10"/>
  <c r="I40" i="10"/>
  <c r="H40" i="10"/>
  <c r="G40" i="10"/>
  <c r="F40" i="10"/>
  <c r="E40" i="10"/>
  <c r="D40" i="10"/>
  <c r="C40" i="10"/>
  <c r="B40" i="10"/>
  <c r="I41" i="10"/>
  <c r="H41" i="10"/>
  <c r="G41" i="10"/>
  <c r="F41" i="10"/>
  <c r="E41" i="10"/>
  <c r="D41" i="10"/>
  <c r="C41" i="10"/>
  <c r="B41" i="10"/>
  <c r="I39" i="10"/>
  <c r="H39" i="10"/>
  <c r="G39" i="10"/>
  <c r="F39" i="10"/>
  <c r="E39" i="10"/>
  <c r="D39" i="10"/>
  <c r="C39" i="10"/>
  <c r="B39" i="10"/>
  <c r="I38" i="10"/>
  <c r="H38" i="10"/>
  <c r="G38" i="10"/>
  <c r="F38" i="10"/>
  <c r="E38" i="10"/>
  <c r="D38" i="10"/>
  <c r="C38" i="10"/>
  <c r="B38" i="10"/>
  <c r="I37" i="10"/>
  <c r="H37" i="10"/>
  <c r="G37" i="10"/>
  <c r="F37" i="10"/>
  <c r="E37" i="10"/>
  <c r="D37" i="10"/>
  <c r="C37" i="10"/>
  <c r="B37" i="10"/>
  <c r="I36" i="10"/>
  <c r="H36" i="10"/>
  <c r="G36" i="10"/>
  <c r="F36" i="10"/>
  <c r="E36" i="10"/>
  <c r="D36" i="10"/>
  <c r="C36" i="10"/>
  <c r="B36" i="10"/>
  <c r="I35" i="10"/>
  <c r="H35" i="10"/>
  <c r="G35" i="10"/>
  <c r="F35" i="10"/>
  <c r="E35" i="10"/>
  <c r="D35" i="10"/>
  <c r="C35" i="10"/>
  <c r="B35" i="10"/>
  <c r="I34" i="10"/>
  <c r="H34" i="10"/>
  <c r="G34" i="10"/>
  <c r="F34" i="10"/>
  <c r="E34" i="10"/>
  <c r="D34" i="10"/>
  <c r="C34" i="10"/>
  <c r="B34" i="10"/>
  <c r="I33" i="10"/>
  <c r="H33" i="10"/>
  <c r="G33" i="10"/>
  <c r="F33" i="10"/>
  <c r="E33" i="10"/>
  <c r="D33" i="10"/>
  <c r="C33" i="10"/>
  <c r="B33" i="10"/>
  <c r="I32" i="10"/>
  <c r="H32" i="10"/>
  <c r="G32" i="10"/>
  <c r="F32" i="10"/>
  <c r="E32" i="10"/>
  <c r="D32" i="10"/>
  <c r="C32" i="10"/>
  <c r="B32" i="10"/>
  <c r="K29" i="10"/>
  <c r="J29" i="10"/>
  <c r="K28" i="10"/>
  <c r="J28" i="10"/>
  <c r="K27" i="10"/>
  <c r="J27" i="10"/>
  <c r="K26" i="10"/>
  <c r="J26" i="10"/>
  <c r="K25" i="10"/>
  <c r="J25" i="10"/>
  <c r="K24" i="10"/>
  <c r="J24" i="10"/>
  <c r="K23" i="10"/>
  <c r="J23" i="10"/>
  <c r="K22" i="10"/>
  <c r="J22" i="10"/>
  <c r="K21" i="10"/>
  <c r="J21" i="10"/>
  <c r="I29" i="10"/>
  <c r="I29" i="12" s="1"/>
  <c r="H29" i="10"/>
  <c r="H29" i="12" s="1"/>
  <c r="G29" i="10"/>
  <c r="F29" i="10"/>
  <c r="E29" i="10"/>
  <c r="E29" i="12" s="1"/>
  <c r="D29" i="10"/>
  <c r="D29" i="12" s="1"/>
  <c r="C29" i="10"/>
  <c r="B29" i="10"/>
  <c r="I28" i="10"/>
  <c r="H28" i="10"/>
  <c r="G28" i="10"/>
  <c r="F28" i="10"/>
  <c r="E28" i="10"/>
  <c r="D28" i="10"/>
  <c r="C28" i="10"/>
  <c r="B28" i="10"/>
  <c r="I27" i="10"/>
  <c r="H27" i="10"/>
  <c r="G27" i="10"/>
  <c r="F27" i="10"/>
  <c r="E27" i="10"/>
  <c r="D27" i="10"/>
  <c r="C27" i="10"/>
  <c r="B27" i="10"/>
  <c r="I26" i="10"/>
  <c r="H26" i="10"/>
  <c r="G26" i="10"/>
  <c r="F26" i="10"/>
  <c r="E26" i="10"/>
  <c r="D26" i="10"/>
  <c r="C26" i="10"/>
  <c r="B26" i="10"/>
  <c r="I25" i="10"/>
  <c r="H25" i="10"/>
  <c r="G25" i="10"/>
  <c r="F25" i="10"/>
  <c r="E25" i="10"/>
  <c r="D25" i="10"/>
  <c r="C25" i="10"/>
  <c r="B25" i="10"/>
  <c r="I24" i="10"/>
  <c r="H24" i="10"/>
  <c r="G24" i="10"/>
  <c r="F24" i="10"/>
  <c r="E24" i="10"/>
  <c r="D24" i="10"/>
  <c r="C24" i="10"/>
  <c r="B24" i="10"/>
  <c r="I23" i="10"/>
  <c r="H23" i="10"/>
  <c r="G23" i="10"/>
  <c r="F23" i="10"/>
  <c r="E23" i="10"/>
  <c r="D23" i="10"/>
  <c r="C23" i="10"/>
  <c r="B23" i="10"/>
  <c r="I22" i="10"/>
  <c r="H22" i="10"/>
  <c r="G22" i="10"/>
  <c r="F22" i="10"/>
  <c r="E22" i="10"/>
  <c r="D22" i="10"/>
  <c r="C22" i="10"/>
  <c r="B22" i="10"/>
  <c r="I21" i="10"/>
  <c r="H21" i="10"/>
  <c r="G21" i="10"/>
  <c r="F21" i="10"/>
  <c r="E21" i="10"/>
  <c r="D21" i="10"/>
  <c r="C21" i="10"/>
  <c r="B21" i="10"/>
  <c r="J68" i="10"/>
  <c r="J67" i="10"/>
  <c r="J66" i="10"/>
  <c r="J65" i="10"/>
  <c r="J64" i="10"/>
  <c r="J63" i="10"/>
  <c r="J62" i="10"/>
  <c r="J61" i="10"/>
  <c r="I69" i="10"/>
  <c r="H69" i="10"/>
  <c r="G69" i="10"/>
  <c r="F69" i="10"/>
  <c r="E69" i="10"/>
  <c r="D69" i="10"/>
  <c r="C69" i="10"/>
  <c r="B69" i="10"/>
  <c r="I68" i="10"/>
  <c r="H68" i="10"/>
  <c r="G68" i="10"/>
  <c r="F68" i="10"/>
  <c r="E68" i="10"/>
  <c r="D68" i="10"/>
  <c r="C68" i="10"/>
  <c r="B68" i="10"/>
  <c r="I67" i="10"/>
  <c r="H67" i="10"/>
  <c r="G67" i="10"/>
  <c r="F67" i="10"/>
  <c r="E67" i="10"/>
  <c r="D67" i="10"/>
  <c r="C67" i="10"/>
  <c r="B67" i="10"/>
  <c r="I66" i="10"/>
  <c r="H66" i="10"/>
  <c r="G66" i="10"/>
  <c r="F66" i="10"/>
  <c r="E66" i="10"/>
  <c r="D66" i="10"/>
  <c r="C66" i="10"/>
  <c r="B66" i="10"/>
  <c r="I65" i="10"/>
  <c r="H65" i="10"/>
  <c r="G65" i="10"/>
  <c r="F65" i="10"/>
  <c r="E65" i="10"/>
  <c r="D65" i="10"/>
  <c r="C65" i="10"/>
  <c r="B65" i="10"/>
  <c r="I64" i="10"/>
  <c r="H64" i="10"/>
  <c r="G64" i="10"/>
  <c r="F64" i="10"/>
  <c r="E64" i="10"/>
  <c r="D64" i="10"/>
  <c r="C64" i="10"/>
  <c r="B64" i="10"/>
  <c r="I63" i="10"/>
  <c r="H63" i="10"/>
  <c r="G63" i="10"/>
  <c r="F63" i="10"/>
  <c r="E63" i="10"/>
  <c r="D63" i="10"/>
  <c r="C63" i="10"/>
  <c r="B63" i="10"/>
  <c r="I62" i="10"/>
  <c r="H62" i="10"/>
  <c r="G62" i="10"/>
  <c r="F62" i="10"/>
  <c r="E62" i="10"/>
  <c r="D62" i="10"/>
  <c r="C62" i="10"/>
  <c r="B62" i="10"/>
  <c r="I61" i="10"/>
  <c r="H61" i="10"/>
  <c r="G61" i="10"/>
  <c r="F61" i="10"/>
  <c r="E61" i="10"/>
  <c r="D61" i="10"/>
  <c r="C61" i="10"/>
  <c r="A63" i="10"/>
  <c r="A64" i="10" s="1"/>
  <c r="A65" i="10" s="1"/>
  <c r="A66" i="10" s="1"/>
  <c r="A62" i="10"/>
  <c r="E60" i="10"/>
  <c r="F60" i="10" s="1"/>
  <c r="G60" i="10" s="1"/>
  <c r="H60" i="10" s="1"/>
  <c r="I60" i="10" s="1"/>
  <c r="J60" i="10" s="1"/>
  <c r="D60" i="10"/>
  <c r="C60" i="10"/>
  <c r="A78" i="10"/>
  <c r="G47" i="10"/>
  <c r="H46" i="10"/>
  <c r="G46" i="10"/>
  <c r="D46" i="10"/>
  <c r="C46" i="10"/>
  <c r="C45" i="10"/>
  <c r="D45" i="10" s="1"/>
  <c r="E45" i="10" s="1"/>
  <c r="F45" i="10" s="1"/>
  <c r="G45" i="10" s="1"/>
  <c r="H45" i="10" s="1"/>
  <c r="I45" i="10" s="1"/>
  <c r="J45" i="10" s="1"/>
  <c r="J46" i="10" s="1"/>
  <c r="A47" i="10"/>
  <c r="J47" i="10" s="1"/>
  <c r="A35" i="10"/>
  <c r="A36" i="10" s="1"/>
  <c r="A37" i="10" s="1"/>
  <c r="A38" i="10" s="1"/>
  <c r="A39" i="10" s="1"/>
  <c r="A40" i="10" s="1"/>
  <c r="A34" i="10"/>
  <c r="A33" i="10"/>
  <c r="A22" i="10"/>
  <c r="A23" i="10" s="1"/>
  <c r="A24" i="10" s="1"/>
  <c r="A25" i="10" s="1"/>
  <c r="A26" i="10" s="1"/>
  <c r="A27" i="10" s="1"/>
  <c r="A28" i="10" s="1"/>
  <c r="A29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31" i="9"/>
  <c r="A32" i="9" s="1"/>
  <c r="A33" i="9" s="1"/>
  <c r="A34" i="9" s="1"/>
  <c r="A35" i="9" s="1"/>
  <c r="A36" i="9" s="1"/>
  <c r="A37" i="9" s="1"/>
  <c r="A38" i="9" s="1"/>
  <c r="A17" i="9"/>
  <c r="A18" i="9" s="1"/>
  <c r="A19" i="9" s="1"/>
  <c r="A20" i="9" s="1"/>
  <c r="A21" i="9" s="1"/>
  <c r="A22" i="9" s="1"/>
  <c r="A23" i="9" s="1"/>
  <c r="A24" i="9" s="1"/>
  <c r="A4" i="9"/>
  <c r="A5" i="9" s="1"/>
  <c r="A6" i="9" s="1"/>
  <c r="A7" i="9" s="1"/>
  <c r="A8" i="9" s="1"/>
  <c r="A9" i="9" s="1"/>
  <c r="A10" i="9" s="1"/>
  <c r="A3" i="9"/>
  <c r="M33" i="8"/>
  <c r="M34" i="8" s="1"/>
  <c r="M35" i="8" s="1"/>
  <c r="M36" i="8" s="1"/>
  <c r="M37" i="8" s="1"/>
  <c r="M38" i="8" s="1"/>
  <c r="M39" i="8" s="1"/>
  <c r="M40" i="8" s="1"/>
  <c r="M41" i="8" s="1"/>
  <c r="A33" i="8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K29" i="8"/>
  <c r="J29" i="8"/>
  <c r="I29" i="8"/>
  <c r="H29" i="8"/>
  <c r="G29" i="8"/>
  <c r="F29" i="8"/>
  <c r="E29" i="8"/>
  <c r="D29" i="8"/>
  <c r="C29" i="8"/>
  <c r="B29" i="8"/>
  <c r="K28" i="8"/>
  <c r="J28" i="8"/>
  <c r="I28" i="8"/>
  <c r="H28" i="8"/>
  <c r="G28" i="8"/>
  <c r="F28" i="8"/>
  <c r="E28" i="8"/>
  <c r="D28" i="8"/>
  <c r="C28" i="8"/>
  <c r="B28" i="8"/>
  <c r="K27" i="8"/>
  <c r="J27" i="8"/>
  <c r="I27" i="8"/>
  <c r="H27" i="8"/>
  <c r="G27" i="8"/>
  <c r="F27" i="8"/>
  <c r="E27" i="8"/>
  <c r="D27" i="8"/>
  <c r="C27" i="8"/>
  <c r="B27" i="8"/>
  <c r="K26" i="8"/>
  <c r="J26" i="8"/>
  <c r="I26" i="8"/>
  <c r="H26" i="8"/>
  <c r="G26" i="8"/>
  <c r="F26" i="8"/>
  <c r="E26" i="8"/>
  <c r="D26" i="8"/>
  <c r="C26" i="8"/>
  <c r="B26" i="8"/>
  <c r="K25" i="8"/>
  <c r="J25" i="8"/>
  <c r="I25" i="8"/>
  <c r="H25" i="8"/>
  <c r="G25" i="8"/>
  <c r="F25" i="8"/>
  <c r="E25" i="8"/>
  <c r="D25" i="8"/>
  <c r="C25" i="8"/>
  <c r="B25" i="8"/>
  <c r="K24" i="8"/>
  <c r="J24" i="8"/>
  <c r="I24" i="8"/>
  <c r="H24" i="8"/>
  <c r="G24" i="8"/>
  <c r="F24" i="8"/>
  <c r="E24" i="8"/>
  <c r="D24" i="8"/>
  <c r="C24" i="8"/>
  <c r="B24" i="8"/>
  <c r="K23" i="8"/>
  <c r="J23" i="8"/>
  <c r="I23" i="8"/>
  <c r="H23" i="8"/>
  <c r="G23" i="8"/>
  <c r="F23" i="8"/>
  <c r="E23" i="8"/>
  <c r="D23" i="8"/>
  <c r="C23" i="8"/>
  <c r="B23" i="8"/>
  <c r="K22" i="8"/>
  <c r="J22" i="8"/>
  <c r="I22" i="8"/>
  <c r="H22" i="8"/>
  <c r="G22" i="8"/>
  <c r="F22" i="8"/>
  <c r="E22" i="8"/>
  <c r="D22" i="8"/>
  <c r="C22" i="8"/>
  <c r="B22" i="8"/>
  <c r="K21" i="8"/>
  <c r="J21" i="8"/>
  <c r="I21" i="8"/>
  <c r="H21" i="8"/>
  <c r="G21" i="8"/>
  <c r="F21" i="8"/>
  <c r="E21" i="8"/>
  <c r="D21" i="8"/>
  <c r="C21" i="8"/>
  <c r="B21" i="8"/>
  <c r="K20" i="8"/>
  <c r="J20" i="8"/>
  <c r="I20" i="8"/>
  <c r="H20" i="8"/>
  <c r="G20" i="8"/>
  <c r="F20" i="8"/>
  <c r="E20" i="8"/>
  <c r="D20" i="8"/>
  <c r="C20" i="8"/>
  <c r="B20" i="8"/>
  <c r="M3" i="8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K51" i="7"/>
  <c r="J51" i="7"/>
  <c r="C51" i="7"/>
  <c r="B51" i="7"/>
  <c r="I50" i="7"/>
  <c r="F50" i="7"/>
  <c r="E50" i="7"/>
  <c r="B50" i="7"/>
  <c r="I49" i="7"/>
  <c r="H49" i="7"/>
  <c r="D49" i="7"/>
  <c r="K48" i="7"/>
  <c r="G48" i="7"/>
  <c r="D48" i="7"/>
  <c r="C48" i="7"/>
  <c r="J47" i="7"/>
  <c r="G47" i="7"/>
  <c r="F47" i="7"/>
  <c r="B47" i="7"/>
  <c r="I41" i="7"/>
  <c r="F41" i="7"/>
  <c r="I40" i="7"/>
  <c r="D40" i="7"/>
  <c r="G39" i="7"/>
  <c r="D39" i="7"/>
  <c r="J38" i="7"/>
  <c r="G38" i="7"/>
  <c r="B38" i="7"/>
  <c r="J37" i="7"/>
  <c r="E37" i="7"/>
  <c r="B37" i="7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K41" i="7"/>
  <c r="J41" i="7"/>
  <c r="I51" i="7"/>
  <c r="H51" i="7"/>
  <c r="G51" i="7"/>
  <c r="F51" i="7"/>
  <c r="E41" i="7"/>
  <c r="D51" i="7"/>
  <c r="C41" i="7"/>
  <c r="B41" i="7"/>
  <c r="K50" i="7"/>
  <c r="J50" i="7"/>
  <c r="H50" i="7"/>
  <c r="G50" i="7"/>
  <c r="F40" i="7"/>
  <c r="E40" i="7"/>
  <c r="D50" i="7"/>
  <c r="C50" i="7"/>
  <c r="B40" i="7"/>
  <c r="K39" i="7"/>
  <c r="J49" i="7"/>
  <c r="I39" i="7"/>
  <c r="H39" i="7"/>
  <c r="G49" i="7"/>
  <c r="F49" i="7"/>
  <c r="E49" i="7"/>
  <c r="C49" i="7"/>
  <c r="B49" i="7"/>
  <c r="K38" i="7"/>
  <c r="J48" i="7"/>
  <c r="I48" i="7"/>
  <c r="H48" i="7"/>
  <c r="F48" i="7"/>
  <c r="E48" i="7"/>
  <c r="D38" i="7"/>
  <c r="C38" i="7"/>
  <c r="B48" i="7"/>
  <c r="K47" i="7"/>
  <c r="I37" i="7"/>
  <c r="H47" i="7"/>
  <c r="G37" i="7"/>
  <c r="F37" i="7"/>
  <c r="E47" i="7"/>
  <c r="D47" i="7"/>
  <c r="C47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K29" i="6"/>
  <c r="J29" i="6"/>
  <c r="I29" i="6"/>
  <c r="H29" i="6"/>
  <c r="G29" i="6"/>
  <c r="F29" i="6"/>
  <c r="E29" i="6"/>
  <c r="D29" i="6"/>
  <c r="C29" i="6"/>
  <c r="B29" i="6"/>
  <c r="K28" i="6"/>
  <c r="J28" i="6"/>
  <c r="I28" i="6"/>
  <c r="H28" i="6"/>
  <c r="G28" i="6"/>
  <c r="F28" i="6"/>
  <c r="E28" i="6"/>
  <c r="D28" i="6"/>
  <c r="C28" i="6"/>
  <c r="B28" i="6"/>
  <c r="K27" i="6"/>
  <c r="J27" i="6"/>
  <c r="I27" i="6"/>
  <c r="H27" i="6"/>
  <c r="G27" i="6"/>
  <c r="F27" i="6"/>
  <c r="E27" i="6"/>
  <c r="D27" i="6"/>
  <c r="C27" i="6"/>
  <c r="B27" i="6"/>
  <c r="K26" i="6"/>
  <c r="J26" i="6"/>
  <c r="I26" i="6"/>
  <c r="H26" i="6"/>
  <c r="G26" i="6"/>
  <c r="F26" i="6"/>
  <c r="E26" i="6"/>
  <c r="D26" i="6"/>
  <c r="C26" i="6"/>
  <c r="B26" i="6"/>
  <c r="K25" i="6"/>
  <c r="J25" i="6"/>
  <c r="I25" i="6"/>
  <c r="H25" i="6"/>
  <c r="G25" i="6"/>
  <c r="F25" i="6"/>
  <c r="E25" i="6"/>
  <c r="D25" i="6"/>
  <c r="C25" i="6"/>
  <c r="B25" i="6"/>
  <c r="K24" i="6"/>
  <c r="J24" i="6"/>
  <c r="I24" i="6"/>
  <c r="H24" i="6"/>
  <c r="G24" i="6"/>
  <c r="F24" i="6"/>
  <c r="E24" i="6"/>
  <c r="D24" i="6"/>
  <c r="C24" i="6"/>
  <c r="B24" i="6"/>
  <c r="K23" i="6"/>
  <c r="J23" i="6"/>
  <c r="I23" i="6"/>
  <c r="H23" i="6"/>
  <c r="G23" i="6"/>
  <c r="F23" i="6"/>
  <c r="E23" i="6"/>
  <c r="D23" i="6"/>
  <c r="C23" i="6"/>
  <c r="B23" i="6"/>
  <c r="K22" i="6"/>
  <c r="J22" i="6"/>
  <c r="I22" i="6"/>
  <c r="H22" i="6"/>
  <c r="G22" i="6"/>
  <c r="F22" i="6"/>
  <c r="E22" i="6"/>
  <c r="D22" i="6"/>
  <c r="C22" i="6"/>
  <c r="B22" i="6"/>
  <c r="K21" i="6"/>
  <c r="J21" i="6"/>
  <c r="I21" i="6"/>
  <c r="H21" i="6"/>
  <c r="G21" i="6"/>
  <c r="F21" i="6"/>
  <c r="E21" i="6"/>
  <c r="D21" i="6"/>
  <c r="C21" i="6"/>
  <c r="B21" i="6"/>
  <c r="K20" i="6"/>
  <c r="J20" i="6"/>
  <c r="I20" i="6"/>
  <c r="H20" i="6"/>
  <c r="G20" i="6"/>
  <c r="F20" i="6"/>
  <c r="E20" i="6"/>
  <c r="D20" i="6"/>
  <c r="C20" i="6"/>
  <c r="B20" i="6"/>
  <c r="M33" i="6"/>
  <c r="M34" i="6" s="1"/>
  <c r="M35" i="6" s="1"/>
  <c r="M36" i="6" s="1"/>
  <c r="M37" i="6" s="1"/>
  <c r="M38" i="6" s="1"/>
  <c r="M39" i="6" s="1"/>
  <c r="M40" i="6" s="1"/>
  <c r="M41" i="6" s="1"/>
  <c r="A33" i="6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A3" i="6"/>
  <c r="B51" i="5"/>
  <c r="K19" i="5"/>
  <c r="K51" i="5" s="1"/>
  <c r="J19" i="5"/>
  <c r="J51" i="5" s="1"/>
  <c r="I19" i="5"/>
  <c r="I51" i="5" s="1"/>
  <c r="H19" i="5"/>
  <c r="H51" i="5" s="1"/>
  <c r="G19" i="5"/>
  <c r="G51" i="5" s="1"/>
  <c r="F19" i="5"/>
  <c r="F51" i="5" s="1"/>
  <c r="E19" i="5"/>
  <c r="E51" i="5" s="1"/>
  <c r="D19" i="5"/>
  <c r="D51" i="5" s="1"/>
  <c r="C19" i="5"/>
  <c r="C51" i="5" s="1"/>
  <c r="B19" i="5"/>
  <c r="A33" i="5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" i="5"/>
  <c r="M33" i="4"/>
  <c r="M34" i="4" s="1"/>
  <c r="M35" i="4" s="1"/>
  <c r="M36" i="4" s="1"/>
  <c r="M37" i="4" s="1"/>
  <c r="M38" i="4" s="1"/>
  <c r="M39" i="4" s="1"/>
  <c r="M40" i="4" s="1"/>
  <c r="M4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K51" i="3"/>
  <c r="J51" i="3"/>
  <c r="I51" i="3"/>
  <c r="H51" i="3"/>
  <c r="G51" i="3"/>
  <c r="F51" i="3"/>
  <c r="E51" i="3"/>
  <c r="D51" i="3"/>
  <c r="C51" i="3"/>
  <c r="B51" i="3"/>
  <c r="A33" i="4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" i="4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4" i="3"/>
  <c r="A3" i="3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" i="2"/>
  <c r="A79" i="10" l="1"/>
  <c r="A48" i="10"/>
  <c r="E46" i="10"/>
  <c r="I46" i="10"/>
  <c r="E47" i="10"/>
  <c r="I47" i="10"/>
  <c r="D47" i="10"/>
  <c r="H47" i="10"/>
  <c r="F46" i="10"/>
  <c r="F47" i="10"/>
  <c r="A67" i="10"/>
  <c r="H32" i="7"/>
  <c r="H42" i="7"/>
  <c r="G42" i="7"/>
  <c r="G32" i="7"/>
  <c r="I32" i="7"/>
  <c r="I42" i="7"/>
  <c r="E32" i="7"/>
  <c r="E42" i="7"/>
  <c r="C42" i="7"/>
  <c r="C32" i="7"/>
  <c r="K42" i="7"/>
  <c r="K32" i="7"/>
  <c r="D42" i="7"/>
  <c r="D32" i="7"/>
  <c r="F32" i="7"/>
  <c r="F42" i="7"/>
  <c r="B42" i="7"/>
  <c r="B32" i="7"/>
  <c r="J42" i="7"/>
  <c r="J32" i="7"/>
  <c r="D37" i="7"/>
  <c r="I38" i="7"/>
  <c r="F39" i="7"/>
  <c r="C40" i="7"/>
  <c r="K40" i="7"/>
  <c r="H41" i="7"/>
  <c r="C37" i="7"/>
  <c r="K37" i="7"/>
  <c r="H38" i="7"/>
  <c r="E39" i="7"/>
  <c r="J40" i="7"/>
  <c r="G41" i="7"/>
  <c r="H37" i="7"/>
  <c r="E38" i="7"/>
  <c r="B39" i="7"/>
  <c r="J39" i="7"/>
  <c r="G40" i="7"/>
  <c r="D41" i="7"/>
  <c r="F38" i="7"/>
  <c r="C39" i="7"/>
  <c r="H40" i="7"/>
  <c r="I47" i="7"/>
  <c r="K49" i="7"/>
  <c r="E51" i="7"/>
  <c r="AP19" i="1"/>
  <c r="AO19" i="1"/>
  <c r="AN19" i="1"/>
  <c r="AM19" i="1"/>
  <c r="AL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Z18" i="1"/>
  <c r="AY18" i="1"/>
  <c r="AX18" i="1"/>
  <c r="AW18" i="1"/>
  <c r="AV18" i="1"/>
  <c r="AZ17" i="1"/>
  <c r="AY17" i="1"/>
  <c r="AX17" i="1"/>
  <c r="AW17" i="1"/>
  <c r="AV17" i="1"/>
  <c r="P17" i="1" s="1"/>
  <c r="AU17" i="1" s="1"/>
  <c r="AZ16" i="1"/>
  <c r="AY16" i="1"/>
  <c r="AX16" i="1"/>
  <c r="AW16" i="1"/>
  <c r="AV16" i="1"/>
  <c r="AZ15" i="1"/>
  <c r="AY15" i="1"/>
  <c r="AX15" i="1"/>
  <c r="AW15" i="1"/>
  <c r="AV15" i="1"/>
  <c r="AZ14" i="1"/>
  <c r="AY14" i="1"/>
  <c r="AX14" i="1"/>
  <c r="AW14" i="1"/>
  <c r="AV14" i="1"/>
  <c r="AY13" i="1"/>
  <c r="AX13" i="1"/>
  <c r="AW13" i="1"/>
  <c r="AV13" i="1"/>
  <c r="P13" i="1" s="1"/>
  <c r="AU13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E12" i="1" s="1"/>
  <c r="BF12" i="1" s="1"/>
  <c r="BG12" i="1" s="1"/>
  <c r="BH12" i="1" s="1"/>
  <c r="K12" i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P14" i="1" l="1"/>
  <c r="AU14" i="1" s="1"/>
  <c r="O14" i="1" s="1"/>
  <c r="AT14" i="1" s="1"/>
  <c r="N14" i="1" s="1"/>
  <c r="AS14" i="1" s="1"/>
  <c r="P18" i="1"/>
  <c r="AU18" i="1" s="1"/>
  <c r="O18" i="1" s="1"/>
  <c r="AT18" i="1" s="1"/>
  <c r="N18" i="1" s="1"/>
  <c r="AS18" i="1" s="1"/>
  <c r="P15" i="1"/>
  <c r="AU15" i="1" s="1"/>
  <c r="O15" i="1" s="1"/>
  <c r="AT15" i="1" s="1"/>
  <c r="N15" i="1" s="1"/>
  <c r="AS15" i="1" s="1"/>
  <c r="P16" i="1"/>
  <c r="AU16" i="1" s="1"/>
  <c r="O16" i="1" s="1"/>
  <c r="AT16" i="1" s="1"/>
  <c r="N16" i="1" s="1"/>
  <c r="AS16" i="1" s="1"/>
  <c r="AV19" i="1"/>
  <c r="AZ19" i="1"/>
  <c r="AY19" i="1"/>
  <c r="AW19" i="1"/>
  <c r="AX19" i="1"/>
  <c r="A49" i="10"/>
  <c r="J48" i="10"/>
  <c r="F48" i="10"/>
  <c r="H48" i="10"/>
  <c r="I48" i="10"/>
  <c r="E48" i="10"/>
  <c r="C48" i="10"/>
  <c r="G48" i="10"/>
  <c r="B48" i="10"/>
  <c r="A80" i="10"/>
  <c r="A68" i="10"/>
  <c r="J33" i="7"/>
  <c r="J43" i="7"/>
  <c r="C33" i="7"/>
  <c r="C43" i="7"/>
  <c r="G43" i="7"/>
  <c r="G33" i="7"/>
  <c r="F43" i="7"/>
  <c r="F33" i="7"/>
  <c r="I43" i="7"/>
  <c r="I33" i="7"/>
  <c r="K33" i="7"/>
  <c r="K43" i="7"/>
  <c r="B33" i="7"/>
  <c r="B43" i="7"/>
  <c r="D43" i="7"/>
  <c r="D33" i="7"/>
  <c r="E33" i="7"/>
  <c r="E43" i="7"/>
  <c r="H43" i="7"/>
  <c r="H33" i="7"/>
  <c r="O17" i="1"/>
  <c r="AT17" i="1" s="1"/>
  <c r="A50" i="10" l="1"/>
  <c r="J49" i="10"/>
  <c r="F49" i="10"/>
  <c r="C49" i="10"/>
  <c r="I49" i="10"/>
  <c r="D49" i="10"/>
  <c r="H49" i="10"/>
  <c r="B49" i="10"/>
  <c r="G49" i="10"/>
  <c r="M16" i="1"/>
  <c r="AR16" i="1" s="1"/>
  <c r="M15" i="1"/>
  <c r="AR15" i="1" s="1"/>
  <c r="O13" i="1"/>
  <c r="AT13" i="1" s="1"/>
  <c r="P19" i="1"/>
  <c r="A81" i="10"/>
  <c r="A69" i="10"/>
  <c r="B44" i="7"/>
  <c r="B34" i="7"/>
  <c r="H34" i="7"/>
  <c r="H44" i="7"/>
  <c r="I44" i="7"/>
  <c r="I34" i="7"/>
  <c r="C34" i="7"/>
  <c r="C44" i="7"/>
  <c r="D44" i="7"/>
  <c r="D34" i="7"/>
  <c r="G34" i="7"/>
  <c r="G44" i="7"/>
  <c r="K44" i="7"/>
  <c r="K34" i="7"/>
  <c r="F44" i="7"/>
  <c r="F34" i="7"/>
  <c r="J34" i="7"/>
  <c r="J44" i="7"/>
  <c r="E44" i="7"/>
  <c r="E34" i="7"/>
  <c r="M18" i="1"/>
  <c r="AR18" i="1" s="1"/>
  <c r="M14" i="1"/>
  <c r="AR14" i="1" s="1"/>
  <c r="N17" i="1"/>
  <c r="AS17" i="1" s="1"/>
  <c r="AU19" i="1" l="1"/>
  <c r="A51" i="10"/>
  <c r="J50" i="10"/>
  <c r="E50" i="10"/>
  <c r="H50" i="10"/>
  <c r="C50" i="10"/>
  <c r="I50" i="10"/>
  <c r="D50" i="10"/>
  <c r="G50" i="10"/>
  <c r="B50" i="10"/>
  <c r="A82" i="10"/>
  <c r="E35" i="7"/>
  <c r="E45" i="7"/>
  <c r="D35" i="7"/>
  <c r="D45" i="7"/>
  <c r="H35" i="7"/>
  <c r="H45" i="7"/>
  <c r="F45" i="7"/>
  <c r="F35" i="7"/>
  <c r="G45" i="7"/>
  <c r="G35" i="7"/>
  <c r="I45" i="7"/>
  <c r="I35" i="7"/>
  <c r="C45" i="7"/>
  <c r="C35" i="7"/>
  <c r="J45" i="7"/>
  <c r="J35" i="7"/>
  <c r="K45" i="7"/>
  <c r="K35" i="7"/>
  <c r="B45" i="7"/>
  <c r="B35" i="7"/>
  <c r="M17" i="1"/>
  <c r="AR17" i="1" s="1"/>
  <c r="L16" i="1"/>
  <c r="J6" i="1" s="1"/>
  <c r="L14" i="1"/>
  <c r="J4" i="1" s="1"/>
  <c r="L15" i="1"/>
  <c r="J5" i="1" s="1"/>
  <c r="L18" i="1"/>
  <c r="J8" i="1" s="1"/>
  <c r="J16" i="1" l="1"/>
  <c r="AQ16" i="1"/>
  <c r="AK16" i="1" s="1"/>
  <c r="AJ16" i="1" s="1"/>
  <c r="AI16" i="1" s="1"/>
  <c r="AH16" i="1" s="1"/>
  <c r="AG16" i="1" s="1"/>
  <c r="K6" i="1" s="1"/>
  <c r="J18" i="1"/>
  <c r="AQ18" i="1"/>
  <c r="AK18" i="1" s="1"/>
  <c r="AJ18" i="1" s="1"/>
  <c r="AI18" i="1" s="1"/>
  <c r="AH18" i="1" s="1"/>
  <c r="AG18" i="1" s="1"/>
  <c r="K8" i="1" s="1"/>
  <c r="J15" i="1"/>
  <c r="AQ15" i="1"/>
  <c r="AK15" i="1" s="1"/>
  <c r="AJ15" i="1" s="1"/>
  <c r="AI15" i="1" s="1"/>
  <c r="AH15" i="1" s="1"/>
  <c r="AG15" i="1" s="1"/>
  <c r="K5" i="1" s="1"/>
  <c r="J14" i="1"/>
  <c r="AQ14" i="1"/>
  <c r="AK14" i="1" s="1"/>
  <c r="AJ14" i="1" s="1"/>
  <c r="AI14" i="1" s="1"/>
  <c r="AH14" i="1" s="1"/>
  <c r="AG14" i="1" s="1"/>
  <c r="K4" i="1" s="1"/>
  <c r="A83" i="10"/>
  <c r="N13" i="1"/>
  <c r="AS13" i="1" s="1"/>
  <c r="O19" i="1"/>
  <c r="A52" i="10"/>
  <c r="J51" i="10"/>
  <c r="E51" i="10"/>
  <c r="H51" i="10"/>
  <c r="I51" i="10"/>
  <c r="D51" i="10"/>
  <c r="C51" i="10"/>
  <c r="B51" i="10"/>
  <c r="F51" i="10"/>
  <c r="B36" i="7"/>
  <c r="B46" i="7"/>
  <c r="F46" i="7"/>
  <c r="F36" i="7"/>
  <c r="D36" i="7"/>
  <c r="D46" i="7"/>
  <c r="J36" i="7"/>
  <c r="J46" i="7"/>
  <c r="G46" i="7"/>
  <c r="G36" i="7"/>
  <c r="H46" i="7"/>
  <c r="H36" i="7"/>
  <c r="I36" i="7"/>
  <c r="I46" i="7"/>
  <c r="K46" i="7"/>
  <c r="K36" i="7"/>
  <c r="E46" i="7"/>
  <c r="E36" i="7"/>
  <c r="C46" i="7"/>
  <c r="C36" i="7"/>
  <c r="L17" i="1"/>
  <c r="J7" i="1" s="1"/>
  <c r="K16" i="1"/>
  <c r="I16" i="1" s="1"/>
  <c r="G16" i="1" s="1"/>
  <c r="K18" i="1" l="1"/>
  <c r="I18" i="1" s="1"/>
  <c r="G18" i="1" s="1"/>
  <c r="J17" i="1"/>
  <c r="AQ17" i="1"/>
  <c r="AK17" i="1" s="1"/>
  <c r="AJ17" i="1" s="1"/>
  <c r="AI17" i="1" s="1"/>
  <c r="AH17" i="1" s="1"/>
  <c r="AG17" i="1" s="1"/>
  <c r="K7" i="1" s="1"/>
  <c r="K15" i="1"/>
  <c r="I15" i="1" s="1"/>
  <c r="G15" i="1" s="1"/>
  <c r="H16" i="1"/>
  <c r="F16" i="1" s="1"/>
  <c r="D16" i="1" s="1"/>
  <c r="K14" i="1"/>
  <c r="A84" i="10"/>
  <c r="A53" i="10"/>
  <c r="J52" i="10"/>
  <c r="E52" i="10"/>
  <c r="C52" i="10"/>
  <c r="I52" i="10"/>
  <c r="D52" i="10"/>
  <c r="G52" i="10"/>
  <c r="F52" i="10"/>
  <c r="B52" i="10"/>
  <c r="AT19" i="1"/>
  <c r="I8" i="1" l="1"/>
  <c r="H18" i="1"/>
  <c r="F18" i="1" s="1"/>
  <c r="D18" i="1" s="1"/>
  <c r="I5" i="1"/>
  <c r="H15" i="1"/>
  <c r="F15" i="1" s="1"/>
  <c r="D15" i="1" s="1"/>
  <c r="I14" i="1"/>
  <c r="G14" i="1" s="1"/>
  <c r="H14" i="1"/>
  <c r="E16" i="1"/>
  <c r="C16" i="1" s="1"/>
  <c r="K17" i="1"/>
  <c r="H6" i="1"/>
  <c r="A54" i="10"/>
  <c r="J53" i="10"/>
  <c r="E53" i="10"/>
  <c r="C53" i="10"/>
  <c r="H53" i="10"/>
  <c r="D53" i="10"/>
  <c r="G53" i="10"/>
  <c r="B53" i="10"/>
  <c r="F53" i="10"/>
  <c r="N19" i="1"/>
  <c r="M13" i="1"/>
  <c r="AR13" i="1" s="1"/>
  <c r="I6" i="1"/>
  <c r="G8" i="1"/>
  <c r="A85" i="10"/>
  <c r="H8" i="1" l="1"/>
  <c r="E18" i="1"/>
  <c r="C18" i="1" s="1"/>
  <c r="C8" i="1" s="1"/>
  <c r="F14" i="1"/>
  <c r="D14" i="1" s="1"/>
  <c r="E15" i="1"/>
  <c r="C15" i="1" s="1"/>
  <c r="I4" i="1"/>
  <c r="E14" i="1"/>
  <c r="I17" i="1"/>
  <c r="H17" i="1"/>
  <c r="B16" i="1"/>
  <c r="AS19" i="1"/>
  <c r="G5" i="1"/>
  <c r="H5" i="1"/>
  <c r="F8" i="1"/>
  <c r="F6" i="1"/>
  <c r="G4" i="1"/>
  <c r="H4" i="1"/>
  <c r="A86" i="10"/>
  <c r="G6" i="1"/>
  <c r="I54" i="10"/>
  <c r="E54" i="10"/>
  <c r="C54" i="10"/>
  <c r="H54" i="10"/>
  <c r="D54" i="10"/>
  <c r="G54" i="10"/>
  <c r="F54" i="10"/>
  <c r="B54" i="10"/>
  <c r="B83" i="10" s="1"/>
  <c r="B18" i="1" l="1"/>
  <c r="B8" i="1" s="1"/>
  <c r="B15" i="1"/>
  <c r="E8" i="1"/>
  <c r="C14" i="1"/>
  <c r="C4" i="1" s="1"/>
  <c r="F17" i="1"/>
  <c r="G17" i="1"/>
  <c r="E17" i="1" s="1"/>
  <c r="I7" i="1"/>
  <c r="B14" i="1"/>
  <c r="B8" i="10"/>
  <c r="K8" i="10"/>
  <c r="I8" i="10"/>
  <c r="D8" i="10"/>
  <c r="C8" i="10"/>
  <c r="J8" i="10"/>
  <c r="E8" i="10"/>
  <c r="G8" i="10"/>
  <c r="F8" i="10"/>
  <c r="H8" i="10"/>
  <c r="C6" i="1"/>
  <c r="E6" i="1"/>
  <c r="A87" i="10"/>
  <c r="B86" i="10"/>
  <c r="H7" i="1"/>
  <c r="D6" i="1"/>
  <c r="B6" i="1"/>
  <c r="F5" i="1"/>
  <c r="E4" i="1"/>
  <c r="D8" i="1"/>
  <c r="B77" i="10"/>
  <c r="B78" i="10"/>
  <c r="B81" i="10"/>
  <c r="B79" i="10"/>
  <c r="B80" i="10"/>
  <c r="B85" i="10"/>
  <c r="F4" i="1"/>
  <c r="B84" i="10"/>
  <c r="C5" i="1"/>
  <c r="E5" i="1"/>
  <c r="M19" i="1"/>
  <c r="L13" i="1"/>
  <c r="J3" i="1" s="1"/>
  <c r="B82" i="10"/>
  <c r="G7" i="1" l="1"/>
  <c r="C17" i="1"/>
  <c r="D17" i="1"/>
  <c r="B17" i="1" s="1"/>
  <c r="J13" i="1"/>
  <c r="AQ13" i="1"/>
  <c r="AJ13" i="1" s="1"/>
  <c r="AI13" i="1" s="1"/>
  <c r="AH13" i="1" s="1"/>
  <c r="AG13" i="1" s="1"/>
  <c r="K3" i="1" s="1"/>
  <c r="B4" i="1"/>
  <c r="D4" i="1"/>
  <c r="B6" i="10"/>
  <c r="K6" i="10"/>
  <c r="H6" i="10"/>
  <c r="E6" i="10"/>
  <c r="F6" i="10"/>
  <c r="D6" i="10"/>
  <c r="J6" i="10"/>
  <c r="C6" i="10"/>
  <c r="I6" i="10"/>
  <c r="G6" i="10"/>
  <c r="B5" i="1"/>
  <c r="D5" i="1"/>
  <c r="F7" i="1"/>
  <c r="AR19" i="1"/>
  <c r="B10" i="10"/>
  <c r="E10" i="10"/>
  <c r="K10" i="10"/>
  <c r="F10" i="10"/>
  <c r="I10" i="10"/>
  <c r="G10" i="10"/>
  <c r="C10" i="10"/>
  <c r="D10" i="10"/>
  <c r="H10" i="10"/>
  <c r="J10" i="10"/>
  <c r="B3" i="10"/>
  <c r="G3" i="10"/>
  <c r="E3" i="10"/>
  <c r="D3" i="10"/>
  <c r="C3" i="10"/>
  <c r="I3" i="10"/>
  <c r="J3" i="10"/>
  <c r="H3" i="10"/>
  <c r="F3" i="10"/>
  <c r="K3" i="10"/>
  <c r="C7" i="1"/>
  <c r="E7" i="1"/>
  <c r="B11" i="10"/>
  <c r="K11" i="10"/>
  <c r="J11" i="10"/>
  <c r="E11" i="10"/>
  <c r="D11" i="10"/>
  <c r="C11" i="10"/>
  <c r="I11" i="10"/>
  <c r="G11" i="10"/>
  <c r="H11" i="10"/>
  <c r="F11" i="10"/>
  <c r="B4" i="10"/>
  <c r="E4" i="10"/>
  <c r="G4" i="10"/>
  <c r="J4" i="10"/>
  <c r="H4" i="10"/>
  <c r="F4" i="10"/>
  <c r="D4" i="10"/>
  <c r="C4" i="10"/>
  <c r="K4" i="10"/>
  <c r="I4" i="10"/>
  <c r="B7" i="10"/>
  <c r="E7" i="10"/>
  <c r="D7" i="10"/>
  <c r="C7" i="10"/>
  <c r="J7" i="10"/>
  <c r="I7" i="10"/>
  <c r="K7" i="10"/>
  <c r="H7" i="10"/>
  <c r="G7" i="10"/>
  <c r="F7" i="10"/>
  <c r="B9" i="10"/>
  <c r="J9" i="10"/>
  <c r="G9" i="10"/>
  <c r="F9" i="10"/>
  <c r="E9" i="10"/>
  <c r="H9" i="10"/>
  <c r="K9" i="10"/>
  <c r="D9" i="10"/>
  <c r="I9" i="10"/>
  <c r="C9" i="10"/>
  <c r="B5" i="10"/>
  <c r="G5" i="10"/>
  <c r="K5" i="10"/>
  <c r="H5" i="10"/>
  <c r="I5" i="10"/>
  <c r="E5" i="10"/>
  <c r="F5" i="10"/>
  <c r="C5" i="10"/>
  <c r="J5" i="10"/>
  <c r="D5" i="10"/>
  <c r="I2" i="10"/>
  <c r="E2" i="10"/>
  <c r="G2" i="10"/>
  <c r="H2" i="10"/>
  <c r="D2" i="10"/>
  <c r="K2" i="10"/>
  <c r="C2" i="10"/>
  <c r="J2" i="10"/>
  <c r="F2" i="10"/>
  <c r="B2" i="10"/>
  <c r="A88" i="10"/>
  <c r="B87" i="10"/>
  <c r="AG19" i="1" l="1"/>
  <c r="B12" i="10"/>
  <c r="G12" i="10"/>
  <c r="E12" i="10"/>
  <c r="K12" i="10"/>
  <c r="I12" i="10"/>
  <c r="D12" i="10"/>
  <c r="C12" i="10"/>
  <c r="F12" i="10"/>
  <c r="J12" i="10"/>
  <c r="H12" i="10"/>
  <c r="B7" i="1"/>
  <c r="D7" i="1"/>
  <c r="A89" i="10"/>
  <c r="B88" i="10"/>
  <c r="L19" i="1"/>
  <c r="K13" i="1"/>
  <c r="I13" i="1" l="1"/>
  <c r="G13" i="1" s="1"/>
  <c r="H13" i="1"/>
  <c r="J2" i="2"/>
  <c r="J3" i="2" s="1"/>
  <c r="J4" i="2" s="1"/>
  <c r="J19" i="2"/>
  <c r="J16" i="2"/>
  <c r="J15" i="2"/>
  <c r="J9" i="1"/>
  <c r="J18" i="2"/>
  <c r="J17" i="2"/>
  <c r="B13" i="10"/>
  <c r="J13" i="10"/>
  <c r="I13" i="10"/>
  <c r="F13" i="10"/>
  <c r="H13" i="10"/>
  <c r="G13" i="10"/>
  <c r="E13" i="10"/>
  <c r="C13" i="10"/>
  <c r="K13" i="10"/>
  <c r="D13" i="10"/>
  <c r="AQ19" i="1"/>
  <c r="J19" i="1"/>
  <c r="A90" i="10"/>
  <c r="B89" i="10"/>
  <c r="J5" i="2" l="1"/>
  <c r="F13" i="1"/>
  <c r="E13" i="1"/>
  <c r="H19" i="1"/>
  <c r="H3" i="1"/>
  <c r="B14" i="10"/>
  <c r="G14" i="10"/>
  <c r="K14" i="10"/>
  <c r="H14" i="10"/>
  <c r="D14" i="10"/>
  <c r="I14" i="10"/>
  <c r="C14" i="10"/>
  <c r="F14" i="10"/>
  <c r="E14" i="10"/>
  <c r="J14" i="10"/>
  <c r="D13" i="1"/>
  <c r="B13" i="1" s="1"/>
  <c r="AK19" i="1"/>
  <c r="J40" i="2"/>
  <c r="J50" i="2"/>
  <c r="J17" i="5" s="1"/>
  <c r="J49" i="5" s="1"/>
  <c r="J19" i="4"/>
  <c r="J19" i="8"/>
  <c r="V19" i="8" s="1"/>
  <c r="J19" i="14" s="1"/>
  <c r="J51" i="2"/>
  <c r="J18" i="5" s="1"/>
  <c r="J50" i="5" s="1"/>
  <c r="J41" i="2"/>
  <c r="J19" i="6"/>
  <c r="V19" i="6" s="1"/>
  <c r="A91" i="10"/>
  <c r="B90" i="10"/>
  <c r="J49" i="2"/>
  <c r="J16" i="5" s="1"/>
  <c r="J48" i="5" s="1"/>
  <c r="J39" i="2"/>
  <c r="J48" i="2"/>
  <c r="J15" i="5" s="1"/>
  <c r="J47" i="5" s="1"/>
  <c r="J38" i="2"/>
  <c r="K19" i="1"/>
  <c r="J47" i="2"/>
  <c r="J14" i="5" s="1"/>
  <c r="J46" i="5" s="1"/>
  <c r="J37" i="2"/>
  <c r="B3" i="1" l="1"/>
  <c r="J6" i="2"/>
  <c r="I19" i="1"/>
  <c r="I3" i="1"/>
  <c r="A92" i="10"/>
  <c r="B92" i="10" s="1"/>
  <c r="B91" i="10"/>
  <c r="H16" i="2"/>
  <c r="H19" i="2"/>
  <c r="H15" i="2"/>
  <c r="H2" i="2"/>
  <c r="H3" i="2" s="1"/>
  <c r="H4" i="2" s="1"/>
  <c r="H9" i="1"/>
  <c r="H18" i="2"/>
  <c r="H17" i="2"/>
  <c r="J51" i="4"/>
  <c r="J18" i="3" s="1"/>
  <c r="J51" i="8"/>
  <c r="J51" i="6"/>
  <c r="C13" i="1"/>
  <c r="C3" i="1" s="1"/>
  <c r="AJ19" i="1"/>
  <c r="B15" i="10"/>
  <c r="K15" i="10"/>
  <c r="I15" i="10"/>
  <c r="D15" i="10"/>
  <c r="F15" i="10"/>
  <c r="C15" i="10"/>
  <c r="E15" i="10"/>
  <c r="J15" i="10"/>
  <c r="H15" i="10"/>
  <c r="G15" i="10"/>
  <c r="V19" i="4"/>
  <c r="J7" i="2" l="1"/>
  <c r="H5" i="2"/>
  <c r="H50" i="2"/>
  <c r="H17" i="5" s="1"/>
  <c r="H49" i="5" s="1"/>
  <c r="H40" i="2"/>
  <c r="H19" i="4"/>
  <c r="T19" i="4" s="1"/>
  <c r="H51" i="2"/>
  <c r="H18" i="5" s="1"/>
  <c r="H50" i="5" s="1"/>
  <c r="H19" i="8"/>
  <c r="T19" i="8" s="1"/>
  <c r="H19" i="14" s="1"/>
  <c r="H41" i="2"/>
  <c r="H19" i="6"/>
  <c r="T19" i="6" s="1"/>
  <c r="H38" i="2"/>
  <c r="H48" i="2"/>
  <c r="H15" i="5" s="1"/>
  <c r="H47" i="5" s="1"/>
  <c r="G19" i="1"/>
  <c r="G3" i="1"/>
  <c r="B16" i="10"/>
  <c r="I16" i="10"/>
  <c r="H16" i="10"/>
  <c r="K16" i="10"/>
  <c r="G16" i="10"/>
  <c r="D16" i="10"/>
  <c r="C16" i="10"/>
  <c r="F16" i="10"/>
  <c r="J16" i="10"/>
  <c r="E16" i="10"/>
  <c r="I19" i="2"/>
  <c r="I15" i="2"/>
  <c r="I16" i="2"/>
  <c r="I2" i="2"/>
  <c r="I3" i="2" s="1"/>
  <c r="I4" i="2" s="1"/>
  <c r="I9" i="1"/>
  <c r="I18" i="2"/>
  <c r="I17" i="2"/>
  <c r="J50" i="3"/>
  <c r="J18" i="4"/>
  <c r="J18" i="8"/>
  <c r="V18" i="8" s="1"/>
  <c r="J18" i="14" s="1"/>
  <c r="J18" i="6"/>
  <c r="D19" i="1"/>
  <c r="D3" i="1"/>
  <c r="F3" i="1"/>
  <c r="F19" i="1"/>
  <c r="AI19" i="1"/>
  <c r="H39" i="2"/>
  <c r="H49" i="2"/>
  <c r="H16" i="5" s="1"/>
  <c r="H48" i="5" s="1"/>
  <c r="H47" i="2"/>
  <c r="H14" i="5" s="1"/>
  <c r="H46" i="5" s="1"/>
  <c r="H37" i="2"/>
  <c r="M16" i="10" l="1"/>
  <c r="I5" i="2"/>
  <c r="H6" i="2"/>
  <c r="J8" i="2"/>
  <c r="B19" i="1"/>
  <c r="V18" i="6"/>
  <c r="I38" i="2"/>
  <c r="I48" i="2"/>
  <c r="I15" i="5" s="1"/>
  <c r="I47" i="5" s="1"/>
  <c r="E19" i="1"/>
  <c r="E3" i="1"/>
  <c r="D16" i="2"/>
  <c r="D19" i="2"/>
  <c r="D15" i="2"/>
  <c r="D2" i="2"/>
  <c r="D3" i="2" s="1"/>
  <c r="D4" i="2" s="1"/>
  <c r="D9" i="1"/>
  <c r="D18" i="2"/>
  <c r="D17" i="2"/>
  <c r="AH19" i="1"/>
  <c r="V18" i="4"/>
  <c r="I19" i="4"/>
  <c r="U19" i="4" s="1"/>
  <c r="I41" i="2"/>
  <c r="I19" i="8"/>
  <c r="U19" i="8" s="1"/>
  <c r="I19" i="14" s="1"/>
  <c r="I51" i="2"/>
  <c r="I18" i="5" s="1"/>
  <c r="I50" i="5" s="1"/>
  <c r="I19" i="6"/>
  <c r="U19" i="6" s="1"/>
  <c r="G2" i="2"/>
  <c r="G3" i="2" s="1"/>
  <c r="G4" i="2" s="1"/>
  <c r="G16" i="2"/>
  <c r="G19" i="2"/>
  <c r="G15" i="2"/>
  <c r="G9" i="1"/>
  <c r="G18" i="2"/>
  <c r="G17" i="2"/>
  <c r="F2" i="2"/>
  <c r="F3" i="2" s="1"/>
  <c r="F4" i="2" s="1"/>
  <c r="F15" i="2"/>
  <c r="F19" i="2"/>
  <c r="F16" i="2"/>
  <c r="F9" i="1"/>
  <c r="F18" i="2"/>
  <c r="F17" i="2"/>
  <c r="I49" i="2"/>
  <c r="I16" i="5" s="1"/>
  <c r="I48" i="5" s="1"/>
  <c r="I39" i="2"/>
  <c r="I40" i="2"/>
  <c r="I50" i="2"/>
  <c r="I17" i="5" s="1"/>
  <c r="I49" i="5" s="1"/>
  <c r="I47" i="2"/>
  <c r="I14" i="5" s="1"/>
  <c r="I46" i="5" s="1"/>
  <c r="I37" i="2"/>
  <c r="H51" i="8"/>
  <c r="H51" i="4"/>
  <c r="H18" i="3" s="1"/>
  <c r="H51" i="6"/>
  <c r="J50" i="4"/>
  <c r="J17" i="3" s="1"/>
  <c r="J50" i="6"/>
  <c r="J50" i="8"/>
  <c r="G5" i="2" l="1"/>
  <c r="D5" i="2"/>
  <c r="H7" i="2"/>
  <c r="F5" i="2"/>
  <c r="J9" i="2"/>
  <c r="I6" i="2"/>
  <c r="G37" i="2"/>
  <c r="G47" i="2"/>
  <c r="G14" i="5" s="1"/>
  <c r="G46" i="5" s="1"/>
  <c r="D40" i="2"/>
  <c r="D50" i="2"/>
  <c r="D17" i="5" s="1"/>
  <c r="D49" i="5" s="1"/>
  <c r="G39" i="2"/>
  <c r="G49" i="2"/>
  <c r="G16" i="5" s="1"/>
  <c r="G48" i="5" s="1"/>
  <c r="G41" i="2"/>
  <c r="G19" i="4"/>
  <c r="S19" i="4" s="1"/>
  <c r="G51" i="2"/>
  <c r="G18" i="5" s="1"/>
  <c r="G50" i="5" s="1"/>
  <c r="G19" i="6"/>
  <c r="S19" i="6" s="1"/>
  <c r="G19" i="8"/>
  <c r="S19" i="8" s="1"/>
  <c r="G19" i="14" s="1"/>
  <c r="D38" i="2"/>
  <c r="D48" i="2"/>
  <c r="D15" i="5" s="1"/>
  <c r="D47" i="5" s="1"/>
  <c r="E19" i="2"/>
  <c r="E15" i="2"/>
  <c r="E16" i="2"/>
  <c r="E2" i="2"/>
  <c r="E3" i="2" s="1"/>
  <c r="E4" i="2" s="1"/>
  <c r="E9" i="1"/>
  <c r="E18" i="2"/>
  <c r="E17" i="2"/>
  <c r="F39" i="2"/>
  <c r="F49" i="2"/>
  <c r="F16" i="5" s="1"/>
  <c r="F48" i="5" s="1"/>
  <c r="F19" i="4"/>
  <c r="R19" i="4" s="1"/>
  <c r="F19" i="6"/>
  <c r="R19" i="6" s="1"/>
  <c r="F51" i="2"/>
  <c r="F18" i="5" s="1"/>
  <c r="F50" i="5" s="1"/>
  <c r="F19" i="8"/>
  <c r="R19" i="8" s="1"/>
  <c r="F19" i="14" s="1"/>
  <c r="F41" i="2"/>
  <c r="G50" i="2"/>
  <c r="G17" i="5" s="1"/>
  <c r="G49" i="5" s="1"/>
  <c r="G40" i="2"/>
  <c r="G38" i="2"/>
  <c r="G48" i="2"/>
  <c r="G15" i="5" s="1"/>
  <c r="G47" i="5" s="1"/>
  <c r="H50" i="3"/>
  <c r="H18" i="4"/>
  <c r="T18" i="4" s="1"/>
  <c r="H18" i="6"/>
  <c r="T18" i="6" s="1"/>
  <c r="H18" i="8"/>
  <c r="T18" i="8" s="1"/>
  <c r="H18" i="14" s="1"/>
  <c r="D41" i="2"/>
  <c r="D19" i="8"/>
  <c r="P19" i="8" s="1"/>
  <c r="D19" i="14" s="1"/>
  <c r="D19" i="4"/>
  <c r="P19" i="4" s="1"/>
  <c r="D19" i="6"/>
  <c r="P19" i="6" s="1"/>
  <c r="D51" i="2"/>
  <c r="D18" i="5" s="1"/>
  <c r="D50" i="5" s="1"/>
  <c r="F48" i="2"/>
  <c r="F15" i="5" s="1"/>
  <c r="F47" i="5" s="1"/>
  <c r="F38" i="2"/>
  <c r="F40" i="2"/>
  <c r="F50" i="2"/>
  <c r="F17" i="5" s="1"/>
  <c r="F49" i="5" s="1"/>
  <c r="F37" i="2"/>
  <c r="F47" i="2"/>
  <c r="F14" i="5" s="1"/>
  <c r="F46" i="5" s="1"/>
  <c r="I51" i="6"/>
  <c r="I51" i="4"/>
  <c r="I18" i="3" s="1"/>
  <c r="I51" i="8"/>
  <c r="D39" i="2"/>
  <c r="D49" i="2"/>
  <c r="D16" i="5" s="1"/>
  <c r="D48" i="5" s="1"/>
  <c r="D37" i="2"/>
  <c r="D47" i="2"/>
  <c r="D14" i="5" s="1"/>
  <c r="D46" i="5" s="1"/>
  <c r="C19" i="1"/>
  <c r="E5" i="2" l="1"/>
  <c r="J10" i="2"/>
  <c r="H8" i="2"/>
  <c r="G6" i="2"/>
  <c r="D6" i="2"/>
  <c r="I7" i="2"/>
  <c r="F6" i="2"/>
  <c r="D51" i="4"/>
  <c r="D18" i="3" s="1"/>
  <c r="D51" i="6"/>
  <c r="D51" i="8"/>
  <c r="B16" i="2"/>
  <c r="B19" i="2"/>
  <c r="B15" i="2"/>
  <c r="B2" i="2"/>
  <c r="B3" i="2" s="1"/>
  <c r="B4" i="2" s="1"/>
  <c r="B9" i="1"/>
  <c r="B18" i="2"/>
  <c r="B17" i="2"/>
  <c r="E49" i="2"/>
  <c r="E16" i="5" s="1"/>
  <c r="E48" i="5" s="1"/>
  <c r="E39" i="2"/>
  <c r="E38" i="2"/>
  <c r="E48" i="2"/>
  <c r="E15" i="5" s="1"/>
  <c r="E47" i="5" s="1"/>
  <c r="H50" i="4"/>
  <c r="H17" i="3" s="1"/>
  <c r="H50" i="6"/>
  <c r="H50" i="8"/>
  <c r="J49" i="3"/>
  <c r="J17" i="6"/>
  <c r="J17" i="8"/>
  <c r="J17" i="4"/>
  <c r="C2" i="2"/>
  <c r="C3" i="2" s="1"/>
  <c r="C4" i="2" s="1"/>
  <c r="C16" i="2"/>
  <c r="C15" i="2"/>
  <c r="C19" i="2"/>
  <c r="C9" i="1"/>
  <c r="C18" i="2"/>
  <c r="C17" i="2"/>
  <c r="E40" i="2"/>
  <c r="E50" i="2"/>
  <c r="E17" i="5" s="1"/>
  <c r="E49" i="5" s="1"/>
  <c r="E37" i="2"/>
  <c r="E47" i="2"/>
  <c r="E14" i="5" s="1"/>
  <c r="E46" i="5" s="1"/>
  <c r="I18" i="8"/>
  <c r="U18" i="8" s="1"/>
  <c r="I18" i="14" s="1"/>
  <c r="I18" i="6"/>
  <c r="U18" i="6" s="1"/>
  <c r="I50" i="3"/>
  <c r="I18" i="4"/>
  <c r="U18" i="4" s="1"/>
  <c r="K2" i="2"/>
  <c r="K3" i="2" s="1"/>
  <c r="K4" i="2" s="1"/>
  <c r="K16" i="2"/>
  <c r="K19" i="2"/>
  <c r="K15" i="2"/>
  <c r="K18" i="2"/>
  <c r="K9" i="1"/>
  <c r="K17" i="2"/>
  <c r="F51" i="4"/>
  <c r="F18" i="3" s="1"/>
  <c r="F51" i="6"/>
  <c r="F51" i="8"/>
  <c r="E51" i="2"/>
  <c r="E18" i="5" s="1"/>
  <c r="E50" i="5" s="1"/>
  <c r="E19" i="8"/>
  <c r="Q19" i="8" s="1"/>
  <c r="E19" i="14" s="1"/>
  <c r="E19" i="4"/>
  <c r="Q19" i="4" s="1"/>
  <c r="E41" i="2"/>
  <c r="E19" i="6"/>
  <c r="Q19" i="6" s="1"/>
  <c r="G51" i="4"/>
  <c r="G18" i="3" s="1"/>
  <c r="G51" i="6"/>
  <c r="G51" i="8"/>
  <c r="B5" i="2" l="1"/>
  <c r="K5" i="2"/>
  <c r="G7" i="2"/>
  <c r="C5" i="2"/>
  <c r="F7" i="2"/>
  <c r="I8" i="2"/>
  <c r="J32" i="2"/>
  <c r="J11" i="2"/>
  <c r="J42" i="2"/>
  <c r="E6" i="2"/>
  <c r="D7" i="2"/>
  <c r="H9" i="2"/>
  <c r="B19" i="4"/>
  <c r="N19" i="4" s="1"/>
  <c r="B41" i="2"/>
  <c r="B19" i="6"/>
  <c r="N19" i="6" s="1"/>
  <c r="B19" i="8"/>
  <c r="N19" i="8" s="1"/>
  <c r="B19" i="14" s="1"/>
  <c r="B51" i="2"/>
  <c r="B18" i="5" s="1"/>
  <c r="B50" i="5" s="1"/>
  <c r="F18" i="6"/>
  <c r="R18" i="6" s="1"/>
  <c r="F50" i="3"/>
  <c r="F18" i="4"/>
  <c r="R18" i="4" s="1"/>
  <c r="F18" i="8"/>
  <c r="R18" i="8" s="1"/>
  <c r="F18" i="14" s="1"/>
  <c r="K38" i="2"/>
  <c r="K48" i="2"/>
  <c r="K15" i="5" s="1"/>
  <c r="K47" i="5" s="1"/>
  <c r="I50" i="4"/>
  <c r="I17" i="3" s="1"/>
  <c r="I50" i="6"/>
  <c r="I50" i="8"/>
  <c r="J16" i="11"/>
  <c r="J16" i="12" s="1"/>
  <c r="V17" i="8"/>
  <c r="J17" i="14" s="1"/>
  <c r="B49" i="2"/>
  <c r="B16" i="5" s="1"/>
  <c r="B48" i="5" s="1"/>
  <c r="B39" i="2"/>
  <c r="B47" i="2"/>
  <c r="B14" i="5" s="1"/>
  <c r="B46" i="5" s="1"/>
  <c r="B37" i="2"/>
  <c r="E51" i="6"/>
  <c r="E51" i="8"/>
  <c r="E51" i="4"/>
  <c r="E18" i="3" s="1"/>
  <c r="K40" i="2"/>
  <c r="K50" i="2"/>
  <c r="K17" i="5" s="1"/>
  <c r="K49" i="5" s="1"/>
  <c r="C51" i="2"/>
  <c r="C18" i="5" s="1"/>
  <c r="C50" i="5" s="1"/>
  <c r="C19" i="8"/>
  <c r="O19" i="8" s="1"/>
  <c r="C19" i="14" s="1"/>
  <c r="C41" i="2"/>
  <c r="C19" i="4"/>
  <c r="C19" i="6"/>
  <c r="O19" i="6" s="1"/>
  <c r="V17" i="6"/>
  <c r="G18" i="8"/>
  <c r="S18" i="8" s="1"/>
  <c r="G18" i="14" s="1"/>
  <c r="G18" i="6"/>
  <c r="S18" i="6" s="1"/>
  <c r="G18" i="4"/>
  <c r="S18" i="4" s="1"/>
  <c r="G50" i="3"/>
  <c r="K37" i="2"/>
  <c r="K47" i="2"/>
  <c r="K14" i="5" s="1"/>
  <c r="K46" i="5" s="1"/>
  <c r="C49" i="2"/>
  <c r="C16" i="5" s="1"/>
  <c r="C48" i="5" s="1"/>
  <c r="C39" i="2"/>
  <c r="C37" i="2"/>
  <c r="C47" i="2"/>
  <c r="C14" i="5" s="1"/>
  <c r="C46" i="5" s="1"/>
  <c r="J49" i="4"/>
  <c r="J16" i="3" s="1"/>
  <c r="J49" i="6"/>
  <c r="J49" i="8"/>
  <c r="H49" i="3"/>
  <c r="H17" i="4"/>
  <c r="T17" i="4" s="1"/>
  <c r="H17" i="6"/>
  <c r="T17" i="6" s="1"/>
  <c r="H17" i="8"/>
  <c r="B48" i="2"/>
  <c r="B15" i="5" s="1"/>
  <c r="B47" i="5" s="1"/>
  <c r="B38" i="2"/>
  <c r="B50" i="2"/>
  <c r="B17" i="5" s="1"/>
  <c r="B49" i="5" s="1"/>
  <c r="B40" i="2"/>
  <c r="K39" i="2"/>
  <c r="K49" i="2"/>
  <c r="K16" i="5" s="1"/>
  <c r="K48" i="5" s="1"/>
  <c r="K41" i="2"/>
  <c r="K51" i="2"/>
  <c r="K18" i="5" s="1"/>
  <c r="K50" i="5" s="1"/>
  <c r="K19" i="4"/>
  <c r="W19" i="4" s="1"/>
  <c r="K19" i="8"/>
  <c r="W19" i="8" s="1"/>
  <c r="K19" i="14" s="1"/>
  <c r="K19" i="6"/>
  <c r="W19" i="6" s="1"/>
  <c r="C50" i="2"/>
  <c r="C17" i="5" s="1"/>
  <c r="C49" i="5" s="1"/>
  <c r="C40" i="2"/>
  <c r="C38" i="2"/>
  <c r="C48" i="2"/>
  <c r="C15" i="5" s="1"/>
  <c r="C47" i="5" s="1"/>
  <c r="V17" i="4"/>
  <c r="D18" i="4"/>
  <c r="P18" i="4" s="1"/>
  <c r="D50" i="3"/>
  <c r="D18" i="6"/>
  <c r="P18" i="6" s="1"/>
  <c r="D18" i="8"/>
  <c r="P18" i="8" s="1"/>
  <c r="D18" i="14" s="1"/>
  <c r="I9" i="2" l="1"/>
  <c r="C6" i="2"/>
  <c r="G8" i="2"/>
  <c r="D8" i="2"/>
  <c r="E7" i="2"/>
  <c r="K6" i="2"/>
  <c r="H10" i="2"/>
  <c r="J33" i="2"/>
  <c r="J12" i="2"/>
  <c r="J43" i="2"/>
  <c r="F8" i="2"/>
  <c r="B6" i="2"/>
  <c r="H16" i="11"/>
  <c r="H16" i="12" s="1"/>
  <c r="T17" i="8"/>
  <c r="H17" i="14" s="1"/>
  <c r="K51" i="8"/>
  <c r="K51" i="6"/>
  <c r="K51" i="4"/>
  <c r="K18" i="3" s="1"/>
  <c r="G50" i="4"/>
  <c r="G17" i="3" s="1"/>
  <c r="G50" i="6"/>
  <c r="G50" i="8"/>
  <c r="O19" i="4"/>
  <c r="C51" i="8"/>
  <c r="C51" i="6"/>
  <c r="C51" i="4"/>
  <c r="C18" i="3" s="1"/>
  <c r="I49" i="3"/>
  <c r="I17" i="8"/>
  <c r="I17" i="6"/>
  <c r="U17" i="6" s="1"/>
  <c r="I17" i="4"/>
  <c r="U17" i="4" s="1"/>
  <c r="F50" i="4"/>
  <c r="F17" i="3" s="1"/>
  <c r="F50" i="8"/>
  <c r="F50" i="6"/>
  <c r="B51" i="4"/>
  <c r="B18" i="3" s="1"/>
  <c r="B51" i="8"/>
  <c r="B51" i="6"/>
  <c r="D50" i="4"/>
  <c r="D17" i="3" s="1"/>
  <c r="D50" i="8"/>
  <c r="D50" i="6"/>
  <c r="H49" i="8"/>
  <c r="H49" i="4"/>
  <c r="H16" i="3" s="1"/>
  <c r="H49" i="6"/>
  <c r="E18" i="8"/>
  <c r="Q18" i="8" s="1"/>
  <c r="E18" i="14" s="1"/>
  <c r="E18" i="6"/>
  <c r="Q18" i="6" s="1"/>
  <c r="E50" i="3"/>
  <c r="E18" i="4"/>
  <c r="Q18" i="4" s="1"/>
  <c r="J44" i="2" l="1"/>
  <c r="J34" i="2"/>
  <c r="J13" i="2"/>
  <c r="E8" i="2"/>
  <c r="B7" i="2"/>
  <c r="G9" i="2"/>
  <c r="F9" i="2"/>
  <c r="H42" i="2"/>
  <c r="H11" i="2"/>
  <c r="H32" i="2"/>
  <c r="K7" i="2"/>
  <c r="D9" i="2"/>
  <c r="C7" i="2"/>
  <c r="I10" i="2"/>
  <c r="H16" i="4"/>
  <c r="T16" i="4" s="1"/>
  <c r="H48" i="3"/>
  <c r="H16" i="8"/>
  <c r="H16" i="6"/>
  <c r="T16" i="6" s="1"/>
  <c r="F49" i="3"/>
  <c r="F17" i="4"/>
  <c r="R17" i="4" s="1"/>
  <c r="F17" i="8"/>
  <c r="F17" i="6"/>
  <c r="R17" i="6" s="1"/>
  <c r="J48" i="3"/>
  <c r="J16" i="4"/>
  <c r="J16" i="8"/>
  <c r="J16" i="6"/>
  <c r="I16" i="11"/>
  <c r="I16" i="12" s="1"/>
  <c r="U17" i="8"/>
  <c r="I17" i="14" s="1"/>
  <c r="D49" i="3"/>
  <c r="D17" i="6"/>
  <c r="P17" i="6" s="1"/>
  <c r="D17" i="8"/>
  <c r="D17" i="4"/>
  <c r="P17" i="4" s="1"/>
  <c r="B18" i="6"/>
  <c r="N18" i="6" s="1"/>
  <c r="B18" i="4"/>
  <c r="N18" i="4" s="1"/>
  <c r="B50" i="3"/>
  <c r="B18" i="8"/>
  <c r="N18" i="8" s="1"/>
  <c r="B18" i="14" s="1"/>
  <c r="I49" i="4"/>
  <c r="I16" i="3" s="1"/>
  <c r="I49" i="6"/>
  <c r="I49" i="8"/>
  <c r="K18" i="4"/>
  <c r="W18" i="4" s="1"/>
  <c r="K18" i="8"/>
  <c r="W18" i="8" s="1"/>
  <c r="K18" i="14" s="1"/>
  <c r="K18" i="6"/>
  <c r="W18" i="6" s="1"/>
  <c r="K50" i="3"/>
  <c r="E50" i="4"/>
  <c r="E17" i="3" s="1"/>
  <c r="E50" i="8"/>
  <c r="E50" i="6"/>
  <c r="G49" i="3"/>
  <c r="G17" i="4"/>
  <c r="S17" i="4" s="1"/>
  <c r="G17" i="8"/>
  <c r="G17" i="6"/>
  <c r="S17" i="6" s="1"/>
  <c r="K8" i="2" l="1"/>
  <c r="B8" i="2"/>
  <c r="E9" i="2"/>
  <c r="J35" i="2"/>
  <c r="J14" i="2"/>
  <c r="J11" i="5" s="1"/>
  <c r="J43" i="5" s="1"/>
  <c r="J45" i="2"/>
  <c r="H43" i="2"/>
  <c r="H12" i="2"/>
  <c r="H33" i="2"/>
  <c r="C8" i="2"/>
  <c r="D10" i="2"/>
  <c r="I11" i="2"/>
  <c r="I42" i="2"/>
  <c r="I32" i="2"/>
  <c r="F10" i="2"/>
  <c r="G10" i="2"/>
  <c r="J6" i="5"/>
  <c r="E17" i="8"/>
  <c r="E49" i="3"/>
  <c r="E17" i="4"/>
  <c r="Q17" i="4" s="1"/>
  <c r="E17" i="6"/>
  <c r="Q17" i="6" s="1"/>
  <c r="K50" i="4"/>
  <c r="K17" i="3" s="1"/>
  <c r="K50" i="8"/>
  <c r="K50" i="6"/>
  <c r="D49" i="4"/>
  <c r="D16" i="3" s="1"/>
  <c r="D49" i="8"/>
  <c r="D49" i="6"/>
  <c r="V16" i="6"/>
  <c r="G16" i="11"/>
  <c r="G16" i="12" s="1"/>
  <c r="S17" i="8"/>
  <c r="G17" i="14" s="1"/>
  <c r="J15" i="11"/>
  <c r="J15" i="12" s="1"/>
  <c r="V16" i="8"/>
  <c r="J16" i="14" s="1"/>
  <c r="D16" i="11"/>
  <c r="D16" i="12" s="1"/>
  <c r="P17" i="8"/>
  <c r="D17" i="14" s="1"/>
  <c r="V16" i="4"/>
  <c r="H48" i="8"/>
  <c r="H48" i="4"/>
  <c r="H15" i="3" s="1"/>
  <c r="H48" i="6"/>
  <c r="B50" i="8"/>
  <c r="B50" i="4"/>
  <c r="B17" i="3" s="1"/>
  <c r="B50" i="6"/>
  <c r="C50" i="3"/>
  <c r="C18" i="6"/>
  <c r="C18" i="4"/>
  <c r="C18" i="8"/>
  <c r="O18" i="8" s="1"/>
  <c r="C18" i="14" s="1"/>
  <c r="R17" i="8"/>
  <c r="F17" i="14" s="1"/>
  <c r="F16" i="11"/>
  <c r="F16" i="12" s="1"/>
  <c r="T16" i="8"/>
  <c r="H16" i="14" s="1"/>
  <c r="H15" i="11"/>
  <c r="H15" i="12" s="1"/>
  <c r="G49" i="8"/>
  <c r="G49" i="6"/>
  <c r="G49" i="4"/>
  <c r="G16" i="3" s="1"/>
  <c r="I48" i="3"/>
  <c r="I16" i="4"/>
  <c r="U16" i="4" s="1"/>
  <c r="I16" i="8"/>
  <c r="I16" i="6"/>
  <c r="U16" i="6" s="1"/>
  <c r="J48" i="8"/>
  <c r="J48" i="6"/>
  <c r="J48" i="4"/>
  <c r="J15" i="3" s="1"/>
  <c r="F49" i="8"/>
  <c r="F49" i="4"/>
  <c r="F16" i="3" s="1"/>
  <c r="F49" i="6"/>
  <c r="I33" i="2" l="1"/>
  <c r="I12" i="2"/>
  <c r="I43" i="2"/>
  <c r="C9" i="2"/>
  <c r="F32" i="2"/>
  <c r="F42" i="2"/>
  <c r="F11" i="2"/>
  <c r="B9" i="2"/>
  <c r="G42" i="2"/>
  <c r="G32" i="2"/>
  <c r="G11" i="2"/>
  <c r="H13" i="2"/>
  <c r="H44" i="2"/>
  <c r="H34" i="2"/>
  <c r="J12" i="5"/>
  <c r="J44" i="5" s="1"/>
  <c r="J46" i="2"/>
  <c r="J41" i="5" s="1"/>
  <c r="J36" i="2"/>
  <c r="J34" i="5" s="1"/>
  <c r="J4" i="5"/>
  <c r="J9" i="5"/>
  <c r="J10" i="5"/>
  <c r="J42" i="5" s="1"/>
  <c r="J8" i="5"/>
  <c r="J5" i="5"/>
  <c r="J7" i="5"/>
  <c r="E10" i="2"/>
  <c r="D11" i="2"/>
  <c r="D32" i="2"/>
  <c r="D42" i="2"/>
  <c r="J32" i="5"/>
  <c r="J2" i="5"/>
  <c r="K9" i="2"/>
  <c r="D16" i="8"/>
  <c r="D16" i="6"/>
  <c r="P16" i="6" s="1"/>
  <c r="D48" i="3"/>
  <c r="D16" i="4"/>
  <c r="P16" i="4" s="1"/>
  <c r="C50" i="6"/>
  <c r="C50" i="4"/>
  <c r="C17" i="3" s="1"/>
  <c r="C50" i="8"/>
  <c r="H47" i="3"/>
  <c r="H15" i="6"/>
  <c r="T15" i="6" s="1"/>
  <c r="H15" i="4"/>
  <c r="T15" i="4" s="1"/>
  <c r="H15" i="8"/>
  <c r="O18" i="6"/>
  <c r="K17" i="4"/>
  <c r="W17" i="4" s="1"/>
  <c r="K17" i="6"/>
  <c r="W17" i="6" s="1"/>
  <c r="K49" i="3"/>
  <c r="K17" i="8"/>
  <c r="I48" i="4"/>
  <c r="I15" i="3" s="1"/>
  <c r="I48" i="8"/>
  <c r="I48" i="6"/>
  <c r="G16" i="8"/>
  <c r="G48" i="3"/>
  <c r="G16" i="6"/>
  <c r="S16" i="6" s="1"/>
  <c r="G16" i="4"/>
  <c r="S16" i="4" s="1"/>
  <c r="U16" i="8"/>
  <c r="I16" i="14" s="1"/>
  <c r="I15" i="11"/>
  <c r="I15" i="12" s="1"/>
  <c r="Q17" i="8"/>
  <c r="E17" i="14" s="1"/>
  <c r="E16" i="11"/>
  <c r="E16" i="12" s="1"/>
  <c r="F16" i="6"/>
  <c r="R16" i="6" s="1"/>
  <c r="F48" i="3"/>
  <c r="F16" i="4"/>
  <c r="R16" i="4" s="1"/>
  <c r="F16" i="8"/>
  <c r="O18" i="4"/>
  <c r="B17" i="6"/>
  <c r="N17" i="6" s="1"/>
  <c r="B49" i="3"/>
  <c r="B17" i="8"/>
  <c r="B17" i="4"/>
  <c r="N17" i="4" s="1"/>
  <c r="E49" i="6"/>
  <c r="E49" i="8"/>
  <c r="E49" i="4"/>
  <c r="E16" i="3" s="1"/>
  <c r="E32" i="2" l="1"/>
  <c r="E11" i="2"/>
  <c r="E42" i="2"/>
  <c r="J40" i="5"/>
  <c r="J35" i="5"/>
  <c r="J33" i="5"/>
  <c r="J3" i="5"/>
  <c r="J11" i="9"/>
  <c r="H45" i="2"/>
  <c r="H14" i="2"/>
  <c r="H11" i="5" s="1"/>
  <c r="H43" i="5" s="1"/>
  <c r="H35" i="2"/>
  <c r="B10" i="2"/>
  <c r="I13" i="2"/>
  <c r="I34" i="2"/>
  <c r="I44" i="2"/>
  <c r="J13" i="5"/>
  <c r="J45" i="5" s="1"/>
  <c r="J37" i="5"/>
  <c r="J38" i="5"/>
  <c r="J39" i="5"/>
  <c r="D12" i="2"/>
  <c r="D33" i="2"/>
  <c r="D43" i="2"/>
  <c r="J36" i="5"/>
  <c r="C10" i="2"/>
  <c r="K10" i="2"/>
  <c r="G43" i="2"/>
  <c r="G33" i="2"/>
  <c r="G12" i="2"/>
  <c r="F33" i="2"/>
  <c r="F12" i="2"/>
  <c r="F43" i="2"/>
  <c r="B16" i="11"/>
  <c r="B16" i="12" s="1"/>
  <c r="N17" i="8"/>
  <c r="B17" i="14" s="1"/>
  <c r="K49" i="4"/>
  <c r="K16" i="3" s="1"/>
  <c r="K49" i="6"/>
  <c r="K49" i="8"/>
  <c r="D48" i="4"/>
  <c r="D15" i="3" s="1"/>
  <c r="D48" i="6"/>
  <c r="D48" i="8"/>
  <c r="E16" i="4"/>
  <c r="Q16" i="4" s="1"/>
  <c r="E16" i="6"/>
  <c r="Q16" i="6" s="1"/>
  <c r="E16" i="8"/>
  <c r="E48" i="3"/>
  <c r="F15" i="11"/>
  <c r="F15" i="12" s="1"/>
  <c r="R16" i="8"/>
  <c r="F16" i="14" s="1"/>
  <c r="G15" i="11"/>
  <c r="G15" i="12" s="1"/>
  <c r="S16" i="8"/>
  <c r="G16" i="14" s="1"/>
  <c r="B49" i="8"/>
  <c r="B49" i="6"/>
  <c r="B49" i="4"/>
  <c r="B16" i="3" s="1"/>
  <c r="F48" i="8"/>
  <c r="F48" i="4"/>
  <c r="F15" i="3" s="1"/>
  <c r="F48" i="6"/>
  <c r="H47" i="6"/>
  <c r="H47" i="8"/>
  <c r="H47" i="4"/>
  <c r="H14" i="3" s="1"/>
  <c r="W17" i="8"/>
  <c r="K17" i="14" s="1"/>
  <c r="K16" i="11"/>
  <c r="K16" i="12" s="1"/>
  <c r="G48" i="6"/>
  <c r="G48" i="4"/>
  <c r="G15" i="3" s="1"/>
  <c r="G48" i="8"/>
  <c r="I15" i="8"/>
  <c r="I15" i="6"/>
  <c r="U15" i="6" s="1"/>
  <c r="I47" i="3"/>
  <c r="I15" i="4"/>
  <c r="U15" i="4" s="1"/>
  <c r="T15" i="8"/>
  <c r="H15" i="14" s="1"/>
  <c r="H14" i="11"/>
  <c r="H14" i="12" s="1"/>
  <c r="J47" i="3"/>
  <c r="J15" i="4"/>
  <c r="J15" i="6"/>
  <c r="J15" i="8"/>
  <c r="P16" i="8"/>
  <c r="D16" i="14" s="1"/>
  <c r="D15" i="11"/>
  <c r="D15" i="12" s="1"/>
  <c r="H6" i="5" l="1"/>
  <c r="H4" i="5"/>
  <c r="C32" i="2"/>
  <c r="C11" i="2"/>
  <c r="C42" i="2"/>
  <c r="K42" i="2"/>
  <c r="K11" i="2"/>
  <c r="K32" i="2"/>
  <c r="B11" i="2"/>
  <c r="B42" i="2"/>
  <c r="B32" i="2"/>
  <c r="H2" i="5"/>
  <c r="G13" i="2"/>
  <c r="G34" i="2"/>
  <c r="G44" i="2"/>
  <c r="D34" i="2"/>
  <c r="D13" i="2"/>
  <c r="D44" i="2"/>
  <c r="H12" i="5"/>
  <c r="H44" i="5" s="1"/>
  <c r="H36" i="2"/>
  <c r="H46" i="2"/>
  <c r="H7" i="5"/>
  <c r="H10" i="5"/>
  <c r="H42" i="5" s="1"/>
  <c r="H9" i="5"/>
  <c r="H8" i="5"/>
  <c r="H5" i="5"/>
  <c r="E33" i="2"/>
  <c r="E12" i="2"/>
  <c r="E43" i="2"/>
  <c r="F34" i="2"/>
  <c r="F44" i="2"/>
  <c r="F13" i="2"/>
  <c r="I35" i="2"/>
  <c r="I14" i="2"/>
  <c r="I10" i="5" s="1"/>
  <c r="I42" i="5" s="1"/>
  <c r="I45" i="2"/>
  <c r="H40" i="5"/>
  <c r="C17" i="4"/>
  <c r="C49" i="3"/>
  <c r="C17" i="6"/>
  <c r="C17" i="8"/>
  <c r="J14" i="11"/>
  <c r="J14" i="12" s="1"/>
  <c r="V15" i="8"/>
  <c r="J15" i="14" s="1"/>
  <c r="U15" i="8"/>
  <c r="I15" i="14" s="1"/>
  <c r="I14" i="11"/>
  <c r="I14" i="12" s="1"/>
  <c r="B48" i="3"/>
  <c r="B16" i="8"/>
  <c r="B16" i="6"/>
  <c r="N16" i="6" s="1"/>
  <c r="B16" i="4"/>
  <c r="N16" i="4" s="1"/>
  <c r="E48" i="6"/>
  <c r="E48" i="4"/>
  <c r="E15" i="3" s="1"/>
  <c r="E48" i="8"/>
  <c r="V15" i="6"/>
  <c r="E15" i="11"/>
  <c r="E15" i="12" s="1"/>
  <c r="Q16" i="8"/>
  <c r="E16" i="14" s="1"/>
  <c r="V15" i="4"/>
  <c r="I47" i="6"/>
  <c r="I47" i="4"/>
  <c r="I14" i="3" s="1"/>
  <c r="I47" i="8"/>
  <c r="G47" i="3"/>
  <c r="G15" i="6"/>
  <c r="S15" i="6" s="1"/>
  <c r="G15" i="4"/>
  <c r="S15" i="4" s="1"/>
  <c r="G15" i="8"/>
  <c r="H14" i="8"/>
  <c r="H14" i="4"/>
  <c r="T14" i="4" s="1"/>
  <c r="H46" i="3"/>
  <c r="H14" i="6"/>
  <c r="T14" i="6" s="1"/>
  <c r="F47" i="3"/>
  <c r="F15" i="4"/>
  <c r="R15" i="4" s="1"/>
  <c r="F15" i="6"/>
  <c r="R15" i="6" s="1"/>
  <c r="F15" i="8"/>
  <c r="J47" i="8"/>
  <c r="J47" i="6"/>
  <c r="J47" i="4"/>
  <c r="J14" i="3" s="1"/>
  <c r="D15" i="6"/>
  <c r="P15" i="6" s="1"/>
  <c r="D15" i="8"/>
  <c r="D47" i="3"/>
  <c r="D15" i="4"/>
  <c r="P15" i="4" s="1"/>
  <c r="K16" i="6"/>
  <c r="W16" i="6" s="1"/>
  <c r="K48" i="3"/>
  <c r="K16" i="4"/>
  <c r="W16" i="4" s="1"/>
  <c r="K16" i="8"/>
  <c r="I9" i="5" l="1"/>
  <c r="I8" i="5"/>
  <c r="I5" i="5"/>
  <c r="I7" i="5"/>
  <c r="I11" i="5"/>
  <c r="I43" i="5" s="1"/>
  <c r="H35" i="5"/>
  <c r="H3" i="5"/>
  <c r="G35" i="2"/>
  <c r="G45" i="2"/>
  <c r="G14" i="2"/>
  <c r="G11" i="5" s="1"/>
  <c r="G43" i="5" s="1"/>
  <c r="H32" i="5"/>
  <c r="K12" i="2"/>
  <c r="K43" i="2"/>
  <c r="K33" i="2"/>
  <c r="C33" i="2"/>
  <c r="C43" i="2"/>
  <c r="C12" i="2"/>
  <c r="H13" i="5"/>
  <c r="H45" i="5" s="1"/>
  <c r="H38" i="5"/>
  <c r="H36" i="5"/>
  <c r="H41" i="5"/>
  <c r="H39" i="5"/>
  <c r="H37" i="5"/>
  <c r="E44" i="2"/>
  <c r="E34" i="2"/>
  <c r="E13" i="2"/>
  <c r="H33" i="5"/>
  <c r="I12" i="5"/>
  <c r="I44" i="5" s="1"/>
  <c r="I36" i="2"/>
  <c r="I34" i="5" s="1"/>
  <c r="I46" i="2"/>
  <c r="I41" i="5" s="1"/>
  <c r="I6" i="5"/>
  <c r="G10" i="5"/>
  <c r="G42" i="5" s="1"/>
  <c r="B33" i="2"/>
  <c r="B43" i="2"/>
  <c r="B12" i="2"/>
  <c r="D45" i="2"/>
  <c r="D14" i="2"/>
  <c r="D6" i="5" s="1"/>
  <c r="D35" i="2"/>
  <c r="I4" i="5"/>
  <c r="I2" i="5"/>
  <c r="F14" i="2"/>
  <c r="F45" i="2"/>
  <c r="F35" i="2"/>
  <c r="H11" i="9"/>
  <c r="H34" i="5"/>
  <c r="F14" i="11"/>
  <c r="F14" i="12" s="1"/>
  <c r="R15" i="8"/>
  <c r="F15" i="14" s="1"/>
  <c r="O17" i="8"/>
  <c r="C17" i="14" s="1"/>
  <c r="C16" i="11"/>
  <c r="C16" i="12" s="1"/>
  <c r="K15" i="11"/>
  <c r="K15" i="12" s="1"/>
  <c r="W16" i="8"/>
  <c r="K16" i="14" s="1"/>
  <c r="H46" i="4"/>
  <c r="H13" i="3" s="1"/>
  <c r="H46" i="6"/>
  <c r="H46" i="8"/>
  <c r="D47" i="4"/>
  <c r="D14" i="3" s="1"/>
  <c r="D47" i="8"/>
  <c r="D47" i="6"/>
  <c r="E15" i="4"/>
  <c r="Q15" i="4" s="1"/>
  <c r="E15" i="8"/>
  <c r="E15" i="6"/>
  <c r="Q15" i="6" s="1"/>
  <c r="E47" i="3"/>
  <c r="N16" i="8"/>
  <c r="B16" i="14" s="1"/>
  <c r="B15" i="11"/>
  <c r="B15" i="12" s="1"/>
  <c r="C49" i="4"/>
  <c r="C16" i="3" s="1"/>
  <c r="C49" i="6"/>
  <c r="C49" i="8"/>
  <c r="G14" i="11"/>
  <c r="G14" i="12" s="1"/>
  <c r="S15" i="8"/>
  <c r="G15" i="14" s="1"/>
  <c r="I14" i="6"/>
  <c r="U14" i="6" s="1"/>
  <c r="I14" i="4"/>
  <c r="U14" i="4" s="1"/>
  <c r="I14" i="8"/>
  <c r="I46" i="3"/>
  <c r="O17" i="6"/>
  <c r="K48" i="4"/>
  <c r="K15" i="3" s="1"/>
  <c r="K48" i="6"/>
  <c r="K48" i="8"/>
  <c r="D14" i="11"/>
  <c r="D14" i="12" s="1"/>
  <c r="P15" i="8"/>
  <c r="D15" i="14" s="1"/>
  <c r="F47" i="8"/>
  <c r="F47" i="6"/>
  <c r="F47" i="4"/>
  <c r="F14" i="3" s="1"/>
  <c r="T14" i="8"/>
  <c r="H14" i="14" s="1"/>
  <c r="H13" i="11"/>
  <c r="H13" i="12" s="1"/>
  <c r="G47" i="8"/>
  <c r="G47" i="4"/>
  <c r="G14" i="3" s="1"/>
  <c r="G47" i="6"/>
  <c r="B48" i="8"/>
  <c r="B48" i="4"/>
  <c r="B15" i="3" s="1"/>
  <c r="B48" i="6"/>
  <c r="O17" i="4"/>
  <c r="G8" i="5" l="1"/>
  <c r="D4" i="5"/>
  <c r="D8" i="5"/>
  <c r="G4" i="5"/>
  <c r="D9" i="5"/>
  <c r="F12" i="5"/>
  <c r="F44" i="5" s="1"/>
  <c r="F46" i="2"/>
  <c r="F36" i="2"/>
  <c r="F11" i="9" s="1"/>
  <c r="F6" i="5"/>
  <c r="F7" i="5"/>
  <c r="F8" i="5"/>
  <c r="F5" i="5"/>
  <c r="F10" i="5"/>
  <c r="F42" i="5" s="1"/>
  <c r="F9" i="5"/>
  <c r="F4" i="5"/>
  <c r="D12" i="5"/>
  <c r="D44" i="5" s="1"/>
  <c r="D46" i="2"/>
  <c r="D38" i="5" s="1"/>
  <c r="D36" i="2"/>
  <c r="D34" i="5" s="1"/>
  <c r="D5" i="5"/>
  <c r="B34" i="2"/>
  <c r="B13" i="2"/>
  <c r="B44" i="2"/>
  <c r="I35" i="5"/>
  <c r="I11" i="9"/>
  <c r="I3" i="5"/>
  <c r="I32" i="5"/>
  <c r="G12" i="5"/>
  <c r="G44" i="5" s="1"/>
  <c r="G46" i="2"/>
  <c r="G41" i="5" s="1"/>
  <c r="G36" i="2"/>
  <c r="G6" i="5"/>
  <c r="G5" i="5"/>
  <c r="G7" i="5"/>
  <c r="D2" i="5"/>
  <c r="F11" i="5"/>
  <c r="F43" i="5" s="1"/>
  <c r="E14" i="2"/>
  <c r="E45" i="2"/>
  <c r="E35" i="2"/>
  <c r="D10" i="5"/>
  <c r="D42" i="5" s="1"/>
  <c r="I13" i="5"/>
  <c r="I45" i="5" s="1"/>
  <c r="I40" i="5"/>
  <c r="I36" i="5"/>
  <c r="I38" i="5"/>
  <c r="I39" i="5"/>
  <c r="F2" i="5"/>
  <c r="D7" i="5"/>
  <c r="D11" i="5"/>
  <c r="D43" i="5" s="1"/>
  <c r="E7" i="5"/>
  <c r="C34" i="2"/>
  <c r="C13" i="2"/>
  <c r="C44" i="2"/>
  <c r="K13" i="2"/>
  <c r="K34" i="2"/>
  <c r="K44" i="2"/>
  <c r="G9" i="5"/>
  <c r="G2" i="5"/>
  <c r="I33" i="5"/>
  <c r="I37" i="5"/>
  <c r="I13" i="11"/>
  <c r="I13" i="12" s="1"/>
  <c r="U14" i="8"/>
  <c r="I14" i="14" s="1"/>
  <c r="E47" i="4"/>
  <c r="E14" i="3" s="1"/>
  <c r="E47" i="6"/>
  <c r="E47" i="8"/>
  <c r="G14" i="6"/>
  <c r="S14" i="6" s="1"/>
  <c r="G14" i="4"/>
  <c r="S14" i="4" s="1"/>
  <c r="G46" i="3"/>
  <c r="G14" i="8"/>
  <c r="H13" i="8"/>
  <c r="H13" i="6"/>
  <c r="T13" i="6" s="1"/>
  <c r="H45" i="3"/>
  <c r="H13" i="4"/>
  <c r="T13" i="4" s="1"/>
  <c r="B47" i="3"/>
  <c r="B15" i="6"/>
  <c r="N15" i="6" s="1"/>
  <c r="B15" i="8"/>
  <c r="B15" i="4"/>
  <c r="N15" i="4" s="1"/>
  <c r="E14" i="11"/>
  <c r="E14" i="12" s="1"/>
  <c r="Q15" i="8"/>
  <c r="E15" i="14" s="1"/>
  <c r="D14" i="6"/>
  <c r="P14" i="6" s="1"/>
  <c r="D14" i="4"/>
  <c r="P14" i="4" s="1"/>
  <c r="D46" i="3"/>
  <c r="D14" i="8"/>
  <c r="K15" i="8"/>
  <c r="K15" i="6"/>
  <c r="W15" i="6" s="1"/>
  <c r="K15" i="4"/>
  <c r="W15" i="4" s="1"/>
  <c r="K47" i="3"/>
  <c r="J46" i="3"/>
  <c r="J14" i="4"/>
  <c r="J14" i="8"/>
  <c r="J14" i="6"/>
  <c r="F14" i="4"/>
  <c r="R14" i="4" s="1"/>
  <c r="F14" i="8"/>
  <c r="F46" i="3"/>
  <c r="F14" i="6"/>
  <c r="R14" i="6" s="1"/>
  <c r="I46" i="8"/>
  <c r="I46" i="4"/>
  <c r="I13" i="3" s="1"/>
  <c r="I46" i="6"/>
  <c r="D39" i="5" l="1"/>
  <c r="D32" i="5"/>
  <c r="G40" i="5"/>
  <c r="D36" i="5"/>
  <c r="D40" i="5"/>
  <c r="D41" i="5"/>
  <c r="G38" i="5"/>
  <c r="G37" i="5"/>
  <c r="G39" i="5"/>
  <c r="F34" i="5"/>
  <c r="F33" i="5"/>
  <c r="G35" i="5"/>
  <c r="G32" i="5"/>
  <c r="G11" i="9"/>
  <c r="G33" i="5"/>
  <c r="G3" i="5"/>
  <c r="F13" i="5"/>
  <c r="F45" i="5" s="1"/>
  <c r="F36" i="5"/>
  <c r="F38" i="5"/>
  <c r="F40" i="5"/>
  <c r="F39" i="5"/>
  <c r="F37" i="5"/>
  <c r="E12" i="5"/>
  <c r="E44" i="5" s="1"/>
  <c r="E36" i="2"/>
  <c r="E32" i="5" s="1"/>
  <c r="E46" i="2"/>
  <c r="E8" i="5"/>
  <c r="E9" i="5"/>
  <c r="E10" i="5"/>
  <c r="E42" i="5" s="1"/>
  <c r="E5" i="5"/>
  <c r="E6" i="5"/>
  <c r="E4" i="5"/>
  <c r="G13" i="5"/>
  <c r="G45" i="5" s="1"/>
  <c r="G36" i="5"/>
  <c r="B35" i="2"/>
  <c r="B45" i="2"/>
  <c r="B14" i="2"/>
  <c r="B9" i="5" s="1"/>
  <c r="D35" i="5"/>
  <c r="D3" i="5"/>
  <c r="D11" i="9"/>
  <c r="K14" i="2"/>
  <c r="K8" i="5" s="1"/>
  <c r="K35" i="2"/>
  <c r="K45" i="2"/>
  <c r="E11" i="5"/>
  <c r="E43" i="5" s="1"/>
  <c r="D13" i="5"/>
  <c r="D45" i="5" s="1"/>
  <c r="D37" i="5"/>
  <c r="F41" i="5"/>
  <c r="G34" i="5"/>
  <c r="C45" i="2"/>
  <c r="C35" i="2"/>
  <c r="C14" i="2"/>
  <c r="C8" i="5" s="1"/>
  <c r="E2" i="5"/>
  <c r="F35" i="5"/>
  <c r="F3" i="5"/>
  <c r="F32" i="5"/>
  <c r="D33" i="5"/>
  <c r="K14" i="11"/>
  <c r="K14" i="12" s="1"/>
  <c r="W15" i="8"/>
  <c r="K15" i="14" s="1"/>
  <c r="H45" i="4"/>
  <c r="H12" i="3" s="1"/>
  <c r="H45" i="8"/>
  <c r="H45" i="6"/>
  <c r="G46" i="4"/>
  <c r="G13" i="3" s="1"/>
  <c r="G46" i="6"/>
  <c r="G46" i="8"/>
  <c r="D13" i="11"/>
  <c r="D13" i="12" s="1"/>
  <c r="P14" i="8"/>
  <c r="D14" i="14" s="1"/>
  <c r="E14" i="4"/>
  <c r="Q14" i="4" s="1"/>
  <c r="E14" i="6"/>
  <c r="Q14" i="6" s="1"/>
  <c r="E46" i="3"/>
  <c r="E14" i="8"/>
  <c r="F46" i="8"/>
  <c r="F46" i="4"/>
  <c r="F13" i="3" s="1"/>
  <c r="F46" i="6"/>
  <c r="J13" i="11"/>
  <c r="J13" i="12" s="1"/>
  <c r="V14" i="8"/>
  <c r="J14" i="14" s="1"/>
  <c r="D46" i="4"/>
  <c r="D13" i="3" s="1"/>
  <c r="D46" i="8"/>
  <c r="D46" i="6"/>
  <c r="B47" i="8"/>
  <c r="B47" i="6"/>
  <c r="B47" i="4"/>
  <c r="B14" i="3" s="1"/>
  <c r="T13" i="8"/>
  <c r="H13" i="14" s="1"/>
  <c r="H12" i="11"/>
  <c r="H12" i="12" s="1"/>
  <c r="C16" i="4"/>
  <c r="C48" i="3"/>
  <c r="C16" i="6"/>
  <c r="C16" i="8"/>
  <c r="J46" i="6"/>
  <c r="J46" i="4"/>
  <c r="J13" i="3" s="1"/>
  <c r="J46" i="8"/>
  <c r="B14" i="11"/>
  <c r="B14" i="12" s="1"/>
  <c r="N15" i="8"/>
  <c r="B15" i="14" s="1"/>
  <c r="I13" i="8"/>
  <c r="I13" i="4"/>
  <c r="U13" i="4" s="1"/>
  <c r="I13" i="6"/>
  <c r="U13" i="6" s="1"/>
  <c r="I45" i="3"/>
  <c r="V14" i="6"/>
  <c r="K47" i="8"/>
  <c r="K47" i="6"/>
  <c r="K47" i="4"/>
  <c r="K14" i="3" s="1"/>
  <c r="R14" i="8"/>
  <c r="F14" i="14" s="1"/>
  <c r="F13" i="11"/>
  <c r="F13" i="12" s="1"/>
  <c r="V14" i="4"/>
  <c r="S14" i="8"/>
  <c r="G14" i="14" s="1"/>
  <c r="G13" i="11"/>
  <c r="G13" i="12" s="1"/>
  <c r="E34" i="5" l="1"/>
  <c r="K9" i="5"/>
  <c r="K4" i="5"/>
  <c r="K6" i="5"/>
  <c r="K7" i="5"/>
  <c r="K11" i="5"/>
  <c r="K43" i="5" s="1"/>
  <c r="C12" i="5"/>
  <c r="C44" i="5" s="1"/>
  <c r="C36" i="2"/>
  <c r="C11" i="9" s="1"/>
  <c r="C46" i="2"/>
  <c r="C4" i="5"/>
  <c r="C5" i="5"/>
  <c r="B12" i="5"/>
  <c r="B44" i="5" s="1"/>
  <c r="B46" i="2"/>
  <c r="B36" i="2"/>
  <c r="B32" i="5" s="1"/>
  <c r="C7" i="5"/>
  <c r="C2" i="5"/>
  <c r="K2" i="5"/>
  <c r="B7" i="5"/>
  <c r="E13" i="5"/>
  <c r="E45" i="5" s="1"/>
  <c r="E39" i="5"/>
  <c r="E40" i="5"/>
  <c r="E38" i="5"/>
  <c r="E36" i="5"/>
  <c r="E37" i="5"/>
  <c r="E41" i="5"/>
  <c r="C11" i="5"/>
  <c r="C43" i="5" s="1"/>
  <c r="B10" i="5"/>
  <c r="B42" i="5" s="1"/>
  <c r="C9" i="5"/>
  <c r="B4" i="5"/>
  <c r="K12" i="5"/>
  <c r="K44" i="5" s="1"/>
  <c r="K36" i="2"/>
  <c r="K33" i="5" s="1"/>
  <c r="K46" i="2"/>
  <c r="K13" i="5" s="1"/>
  <c r="K45" i="5" s="1"/>
  <c r="K10" i="5"/>
  <c r="K42" i="5" s="1"/>
  <c r="K5" i="5"/>
  <c r="B8" i="5"/>
  <c r="B2" i="5"/>
  <c r="E35" i="5"/>
  <c r="E11" i="9"/>
  <c r="E3" i="5"/>
  <c r="E33" i="5"/>
  <c r="C10" i="5"/>
  <c r="C42" i="5" s="1"/>
  <c r="B5" i="5"/>
  <c r="C6" i="5"/>
  <c r="B6" i="5"/>
  <c r="B11" i="5"/>
  <c r="B43" i="5" s="1"/>
  <c r="I45" i="4"/>
  <c r="I12" i="3" s="1"/>
  <c r="I45" i="6"/>
  <c r="I45" i="8"/>
  <c r="O16" i="4"/>
  <c r="F13" i="8"/>
  <c r="F45" i="3"/>
  <c r="F13" i="6"/>
  <c r="R13" i="6" s="1"/>
  <c r="F13" i="4"/>
  <c r="R13" i="4" s="1"/>
  <c r="C15" i="11"/>
  <c r="C15" i="12" s="1"/>
  <c r="O16" i="8"/>
  <c r="C16" i="14" s="1"/>
  <c r="H44" i="3"/>
  <c r="H12" i="8"/>
  <c r="H12" i="6"/>
  <c r="T12" i="6" s="1"/>
  <c r="H12" i="4"/>
  <c r="T12" i="4" s="1"/>
  <c r="O16" i="6"/>
  <c r="Q14" i="8"/>
  <c r="E14" i="14" s="1"/>
  <c r="E13" i="11"/>
  <c r="E13" i="12" s="1"/>
  <c r="G13" i="6"/>
  <c r="S13" i="6" s="1"/>
  <c r="G45" i="3"/>
  <c r="G13" i="8"/>
  <c r="G13" i="4"/>
  <c r="S13" i="4" s="1"/>
  <c r="D45" i="3"/>
  <c r="D13" i="6"/>
  <c r="P13" i="6" s="1"/>
  <c r="D13" i="8"/>
  <c r="D13" i="4"/>
  <c r="P13" i="4" s="1"/>
  <c r="K14" i="8"/>
  <c r="K14" i="6"/>
  <c r="W14" i="6" s="1"/>
  <c r="K46" i="3"/>
  <c r="K14" i="4"/>
  <c r="W14" i="4" s="1"/>
  <c r="U13" i="8"/>
  <c r="I13" i="14" s="1"/>
  <c r="I12" i="11"/>
  <c r="I12" i="12" s="1"/>
  <c r="C48" i="8"/>
  <c r="C48" i="4"/>
  <c r="C15" i="3" s="1"/>
  <c r="C48" i="6"/>
  <c r="B46" i="3"/>
  <c r="B14" i="6"/>
  <c r="N14" i="6" s="1"/>
  <c r="B14" i="4"/>
  <c r="N14" i="4" s="1"/>
  <c r="B14" i="8"/>
  <c r="E46" i="6"/>
  <c r="E46" i="4"/>
  <c r="E13" i="3" s="1"/>
  <c r="E46" i="8"/>
  <c r="C34" i="5" l="1"/>
  <c r="C33" i="5"/>
  <c r="B34" i="5"/>
  <c r="K11" i="9"/>
  <c r="K37" i="5"/>
  <c r="B11" i="9"/>
  <c r="K40" i="5"/>
  <c r="B13" i="5"/>
  <c r="B45" i="5" s="1"/>
  <c r="B37" i="5"/>
  <c r="B41" i="5"/>
  <c r="B40" i="5"/>
  <c r="B36" i="5"/>
  <c r="C13" i="5"/>
  <c r="C45" i="5" s="1"/>
  <c r="C36" i="5"/>
  <c r="C40" i="5"/>
  <c r="C39" i="5"/>
  <c r="C41" i="5"/>
  <c r="C38" i="5"/>
  <c r="C35" i="5"/>
  <c r="C32" i="5"/>
  <c r="C3" i="5"/>
  <c r="K35" i="5"/>
  <c r="K3" i="5"/>
  <c r="K32" i="5"/>
  <c r="K38" i="5"/>
  <c r="B39" i="5"/>
  <c r="K34" i="5"/>
  <c r="K36" i="5"/>
  <c r="C37" i="5"/>
  <c r="K39" i="5"/>
  <c r="B38" i="5"/>
  <c r="B35" i="5"/>
  <c r="B3" i="5"/>
  <c r="B33" i="5"/>
  <c r="K41" i="5"/>
  <c r="E13" i="6"/>
  <c r="Q13" i="6" s="1"/>
  <c r="E13" i="8"/>
  <c r="E13" i="4"/>
  <c r="Q13" i="4" s="1"/>
  <c r="E45" i="3"/>
  <c r="B46" i="4"/>
  <c r="B13" i="3" s="1"/>
  <c r="B46" i="8"/>
  <c r="B46" i="6"/>
  <c r="F45" i="8"/>
  <c r="F45" i="6"/>
  <c r="F45" i="4"/>
  <c r="F12" i="3" s="1"/>
  <c r="B13" i="11"/>
  <c r="B13" i="12" s="1"/>
  <c r="N14" i="8"/>
  <c r="B14" i="14" s="1"/>
  <c r="J45" i="3"/>
  <c r="J13" i="8"/>
  <c r="J13" i="4"/>
  <c r="J13" i="6"/>
  <c r="K46" i="6"/>
  <c r="K46" i="4"/>
  <c r="K13" i="3" s="1"/>
  <c r="K46" i="8"/>
  <c r="D12" i="11"/>
  <c r="D12" i="12" s="1"/>
  <c r="P13" i="8"/>
  <c r="D13" i="14" s="1"/>
  <c r="S13" i="8"/>
  <c r="G13" i="14" s="1"/>
  <c r="G12" i="11"/>
  <c r="G12" i="12" s="1"/>
  <c r="F12" i="11"/>
  <c r="F12" i="12" s="1"/>
  <c r="R13" i="8"/>
  <c r="F13" i="14" s="1"/>
  <c r="W14" i="8"/>
  <c r="K14" i="14" s="1"/>
  <c r="K13" i="11"/>
  <c r="K13" i="12" s="1"/>
  <c r="D45" i="6"/>
  <c r="D45" i="4"/>
  <c r="D12" i="3" s="1"/>
  <c r="D45" i="8"/>
  <c r="H44" i="8"/>
  <c r="H44" i="4"/>
  <c r="H11" i="3" s="1"/>
  <c r="H44" i="6"/>
  <c r="G45" i="8"/>
  <c r="G45" i="4"/>
  <c r="G12" i="3" s="1"/>
  <c r="G45" i="6"/>
  <c r="T12" i="8"/>
  <c r="H12" i="14" s="1"/>
  <c r="H11" i="11"/>
  <c r="H11" i="12" s="1"/>
  <c r="I12" i="4"/>
  <c r="U12" i="4" s="1"/>
  <c r="I44" i="3"/>
  <c r="I12" i="8"/>
  <c r="I12" i="6"/>
  <c r="U12" i="6" s="1"/>
  <c r="E45" i="6" l="1"/>
  <c r="E45" i="4"/>
  <c r="E12" i="3" s="1"/>
  <c r="E45" i="8"/>
  <c r="V13" i="4"/>
  <c r="I44" i="4"/>
  <c r="I11" i="3" s="1"/>
  <c r="I44" i="8"/>
  <c r="I44" i="6"/>
  <c r="C47" i="3"/>
  <c r="C15" i="4"/>
  <c r="C15" i="8"/>
  <c r="C15" i="6"/>
  <c r="K13" i="4"/>
  <c r="W13" i="4" s="1"/>
  <c r="K45" i="3"/>
  <c r="K13" i="8"/>
  <c r="K13" i="6"/>
  <c r="W13" i="6" s="1"/>
  <c r="V13" i="8"/>
  <c r="J13" i="14" s="1"/>
  <c r="J12" i="11"/>
  <c r="J12" i="12" s="1"/>
  <c r="F12" i="4"/>
  <c r="R12" i="4" s="1"/>
  <c r="F12" i="8"/>
  <c r="F44" i="3"/>
  <c r="F12" i="6"/>
  <c r="R12" i="6" s="1"/>
  <c r="Q13" i="8"/>
  <c r="E13" i="14" s="1"/>
  <c r="E12" i="11"/>
  <c r="E12" i="12" s="1"/>
  <c r="H11" i="8"/>
  <c r="H11" i="4"/>
  <c r="T11" i="4" s="1"/>
  <c r="H11" i="6"/>
  <c r="T11" i="6" s="1"/>
  <c r="H43" i="3"/>
  <c r="V13" i="6"/>
  <c r="I11" i="11"/>
  <c r="I11" i="12" s="1"/>
  <c r="U12" i="8"/>
  <c r="I12" i="14" s="1"/>
  <c r="G12" i="4"/>
  <c r="S12" i="4" s="1"/>
  <c r="G12" i="8"/>
  <c r="G12" i="6"/>
  <c r="S12" i="6" s="1"/>
  <c r="G44" i="3"/>
  <c r="D44" i="3"/>
  <c r="D12" i="4"/>
  <c r="P12" i="4" s="1"/>
  <c r="D12" i="6"/>
  <c r="P12" i="6" s="1"/>
  <c r="D12" i="8"/>
  <c r="J45" i="6"/>
  <c r="J45" i="8"/>
  <c r="J45" i="4"/>
  <c r="J12" i="3" s="1"/>
  <c r="B13" i="8"/>
  <c r="B45" i="3"/>
  <c r="B13" i="4"/>
  <c r="N13" i="4" s="1"/>
  <c r="B13" i="6"/>
  <c r="N13" i="6" s="1"/>
  <c r="R12" i="8" l="1"/>
  <c r="F12" i="14" s="1"/>
  <c r="F11" i="11"/>
  <c r="F11" i="12" s="1"/>
  <c r="O15" i="6"/>
  <c r="K12" i="11"/>
  <c r="K12" i="12" s="1"/>
  <c r="W13" i="8"/>
  <c r="K13" i="14" s="1"/>
  <c r="C14" i="11"/>
  <c r="C14" i="12" s="1"/>
  <c r="O15" i="8"/>
  <c r="C15" i="14" s="1"/>
  <c r="S12" i="8"/>
  <c r="G12" i="14" s="1"/>
  <c r="G11" i="11"/>
  <c r="G11" i="12" s="1"/>
  <c r="K45" i="8"/>
  <c r="K45" i="4"/>
  <c r="K12" i="3" s="1"/>
  <c r="K45" i="6"/>
  <c r="O15" i="4"/>
  <c r="I11" i="8"/>
  <c r="I11" i="6"/>
  <c r="U11" i="6" s="1"/>
  <c r="I43" i="3"/>
  <c r="I11" i="4"/>
  <c r="U11" i="4" s="1"/>
  <c r="E12" i="4"/>
  <c r="Q12" i="4" s="1"/>
  <c r="E12" i="8"/>
  <c r="E44" i="3"/>
  <c r="E12" i="6"/>
  <c r="Q12" i="6" s="1"/>
  <c r="N13" i="8"/>
  <c r="B13" i="14" s="1"/>
  <c r="B12" i="11"/>
  <c r="B12" i="12" s="1"/>
  <c r="D11" i="11"/>
  <c r="D11" i="12" s="1"/>
  <c r="P12" i="8"/>
  <c r="D12" i="14" s="1"/>
  <c r="G44" i="4"/>
  <c r="G11" i="3" s="1"/>
  <c r="G44" i="6"/>
  <c r="G44" i="8"/>
  <c r="H43" i="6"/>
  <c r="H43" i="8"/>
  <c r="H43" i="4"/>
  <c r="H10" i="3" s="1"/>
  <c r="B45" i="4"/>
  <c r="B12" i="3" s="1"/>
  <c r="B45" i="8"/>
  <c r="B45" i="6"/>
  <c r="D44" i="8"/>
  <c r="D44" i="6"/>
  <c r="D44" i="4"/>
  <c r="D11" i="3" s="1"/>
  <c r="T11" i="8"/>
  <c r="H11" i="14" s="1"/>
  <c r="H10" i="11"/>
  <c r="H10" i="12" s="1"/>
  <c r="F44" i="6"/>
  <c r="F44" i="4"/>
  <c r="F11" i="3" s="1"/>
  <c r="F44" i="8"/>
  <c r="C47" i="8"/>
  <c r="C47" i="6"/>
  <c r="C47" i="4"/>
  <c r="C14" i="3" s="1"/>
  <c r="F11" i="8" l="1"/>
  <c r="F11" i="6"/>
  <c r="R11" i="6" s="1"/>
  <c r="F43" i="3"/>
  <c r="F11" i="4"/>
  <c r="R11" i="4" s="1"/>
  <c r="B12" i="8"/>
  <c r="B12" i="4"/>
  <c r="N12" i="4" s="1"/>
  <c r="B12" i="6"/>
  <c r="N12" i="6" s="1"/>
  <c r="B44" i="3"/>
  <c r="G11" i="4"/>
  <c r="S11" i="4" s="1"/>
  <c r="G11" i="8"/>
  <c r="G43" i="3"/>
  <c r="G11" i="6"/>
  <c r="S11" i="6" s="1"/>
  <c r="U11" i="8"/>
  <c r="I11" i="14" s="1"/>
  <c r="I10" i="11"/>
  <c r="I10" i="12" s="1"/>
  <c r="K12" i="4"/>
  <c r="W12" i="4" s="1"/>
  <c r="K12" i="8"/>
  <c r="K12" i="6"/>
  <c r="W12" i="6" s="1"/>
  <c r="K44" i="3"/>
  <c r="J12" i="4"/>
  <c r="J44" i="3"/>
  <c r="J12" i="6"/>
  <c r="J12" i="8"/>
  <c r="E44" i="6"/>
  <c r="E44" i="8"/>
  <c r="E44" i="4"/>
  <c r="E11" i="3" s="1"/>
  <c r="I43" i="8"/>
  <c r="I43" i="6"/>
  <c r="I43" i="4"/>
  <c r="I10" i="3" s="1"/>
  <c r="D11" i="6"/>
  <c r="P11" i="6" s="1"/>
  <c r="D43" i="3"/>
  <c r="D11" i="8"/>
  <c r="D11" i="4"/>
  <c r="P11" i="4" s="1"/>
  <c r="H10" i="6"/>
  <c r="H10" i="8"/>
  <c r="H42" i="3"/>
  <c r="H10" i="4"/>
  <c r="Q12" i="8"/>
  <c r="E12" i="14" s="1"/>
  <c r="E11" i="11"/>
  <c r="E11" i="12" s="1"/>
  <c r="T10" i="6" l="1"/>
  <c r="T10" i="4"/>
  <c r="T10" i="8"/>
  <c r="H10" i="14" s="1"/>
  <c r="H9" i="11"/>
  <c r="H9" i="12" s="1"/>
  <c r="D43" i="6"/>
  <c r="D43" i="8"/>
  <c r="D43" i="4"/>
  <c r="D10" i="3" s="1"/>
  <c r="J11" i="11"/>
  <c r="J11" i="12" s="1"/>
  <c r="V12" i="8"/>
  <c r="J12" i="14" s="1"/>
  <c r="K44" i="6"/>
  <c r="K44" i="4"/>
  <c r="K11" i="3" s="1"/>
  <c r="K44" i="8"/>
  <c r="G10" i="11"/>
  <c r="G10" i="12" s="1"/>
  <c r="S11" i="8"/>
  <c r="G11" i="14" s="1"/>
  <c r="E43" i="3"/>
  <c r="E11" i="4"/>
  <c r="Q11" i="4" s="1"/>
  <c r="E11" i="8"/>
  <c r="E11" i="6"/>
  <c r="Q11" i="6" s="1"/>
  <c r="V12" i="6"/>
  <c r="N12" i="8"/>
  <c r="B12" i="14" s="1"/>
  <c r="B11" i="11"/>
  <c r="B11" i="12" s="1"/>
  <c r="R11" i="8"/>
  <c r="F11" i="14" s="1"/>
  <c r="F10" i="11"/>
  <c r="F10" i="12" s="1"/>
  <c r="I10" i="4"/>
  <c r="I10" i="6"/>
  <c r="I10" i="8"/>
  <c r="I42" i="3"/>
  <c r="J44" i="4"/>
  <c r="J11" i="3" s="1"/>
  <c r="J44" i="6"/>
  <c r="J44" i="8"/>
  <c r="K11" i="11"/>
  <c r="K11" i="12" s="1"/>
  <c r="W12" i="8"/>
  <c r="K12" i="14" s="1"/>
  <c r="B44" i="4"/>
  <c r="B11" i="3" s="1"/>
  <c r="B44" i="6"/>
  <c r="B44" i="8"/>
  <c r="H42" i="4"/>
  <c r="H42" i="6"/>
  <c r="H42" i="8"/>
  <c r="P11" i="8"/>
  <c r="D11" i="14" s="1"/>
  <c r="D10" i="11"/>
  <c r="D10" i="12" s="1"/>
  <c r="V12" i="4"/>
  <c r="G43" i="4"/>
  <c r="G10" i="3" s="1"/>
  <c r="G43" i="6"/>
  <c r="G43" i="8"/>
  <c r="F43" i="4"/>
  <c r="F10" i="3" s="1"/>
  <c r="F43" i="6"/>
  <c r="F43" i="8"/>
  <c r="C14" i="4"/>
  <c r="C46" i="3"/>
  <c r="C14" i="8"/>
  <c r="C14" i="6"/>
  <c r="U10" i="6" l="1"/>
  <c r="H9" i="3"/>
  <c r="H41" i="3"/>
  <c r="U10" i="4"/>
  <c r="O14" i="4"/>
  <c r="B11" i="8"/>
  <c r="B11" i="6"/>
  <c r="N11" i="6" s="1"/>
  <c r="B43" i="3"/>
  <c r="B11" i="4"/>
  <c r="N11" i="4" s="1"/>
  <c r="O14" i="6"/>
  <c r="Q11" i="8"/>
  <c r="E11" i="14" s="1"/>
  <c r="E10" i="11"/>
  <c r="E10" i="12" s="1"/>
  <c r="O14" i="8"/>
  <c r="C14" i="14" s="1"/>
  <c r="C13" i="11"/>
  <c r="C13" i="12" s="1"/>
  <c r="G42" i="3"/>
  <c r="G10" i="8"/>
  <c r="G10" i="6"/>
  <c r="G10" i="4"/>
  <c r="I42" i="6"/>
  <c r="I42" i="8"/>
  <c r="I42" i="4"/>
  <c r="C46" i="8"/>
  <c r="C46" i="4"/>
  <c r="C13" i="3" s="1"/>
  <c r="C46" i="6"/>
  <c r="F10" i="6"/>
  <c r="F42" i="3"/>
  <c r="F10" i="4"/>
  <c r="F10" i="8"/>
  <c r="I9" i="11"/>
  <c r="I9" i="12" s="1"/>
  <c r="U10" i="8"/>
  <c r="I10" i="14" s="1"/>
  <c r="E43" i="6"/>
  <c r="E43" i="8"/>
  <c r="E43" i="4"/>
  <c r="E10" i="3" s="1"/>
  <c r="K11" i="4"/>
  <c r="W11" i="4" s="1"/>
  <c r="K43" i="3"/>
  <c r="K11" i="8"/>
  <c r="K11" i="6"/>
  <c r="W11" i="6" s="1"/>
  <c r="D10" i="6"/>
  <c r="D10" i="8"/>
  <c r="D10" i="4"/>
  <c r="D42" i="3"/>
  <c r="P10" i="6" l="1"/>
  <c r="R10" i="6"/>
  <c r="S10" i="6"/>
  <c r="I9" i="3"/>
  <c r="I41" i="3"/>
  <c r="R10" i="4"/>
  <c r="P10" i="4"/>
  <c r="S10" i="4"/>
  <c r="F42" i="6"/>
  <c r="F42" i="8"/>
  <c r="F42" i="4"/>
  <c r="K10" i="11"/>
  <c r="K10" i="12" s="1"/>
  <c r="W11" i="8"/>
  <c r="K11" i="14" s="1"/>
  <c r="F9" i="11"/>
  <c r="F9" i="12" s="1"/>
  <c r="R10" i="8"/>
  <c r="F10" i="14" s="1"/>
  <c r="S10" i="8"/>
  <c r="G10" i="14" s="1"/>
  <c r="G9" i="11"/>
  <c r="G9" i="12" s="1"/>
  <c r="H41" i="8"/>
  <c r="T41" i="8" s="1"/>
  <c r="H11" i="15" s="1"/>
  <c r="H41" i="4"/>
  <c r="H41" i="6"/>
  <c r="H10" i="9" s="1"/>
  <c r="D42" i="8"/>
  <c r="D42" i="6"/>
  <c r="D42" i="4"/>
  <c r="E10" i="4"/>
  <c r="E10" i="6"/>
  <c r="E42" i="3"/>
  <c r="E10" i="8"/>
  <c r="J43" i="3"/>
  <c r="J11" i="4"/>
  <c r="V11" i="4" s="1"/>
  <c r="J11" i="6"/>
  <c r="J11" i="8"/>
  <c r="B10" i="11"/>
  <c r="B10" i="12" s="1"/>
  <c r="N11" i="8"/>
  <c r="B11" i="14" s="1"/>
  <c r="P10" i="8"/>
  <c r="D10" i="14" s="1"/>
  <c r="D9" i="11"/>
  <c r="D9" i="12" s="1"/>
  <c r="K43" i="8"/>
  <c r="K43" i="6"/>
  <c r="K43" i="4"/>
  <c r="K10" i="3" s="1"/>
  <c r="G42" i="4"/>
  <c r="G42" i="6"/>
  <c r="G42" i="8"/>
  <c r="H9" i="4"/>
  <c r="H9" i="8"/>
  <c r="H9" i="6"/>
  <c r="B43" i="6"/>
  <c r="B43" i="8"/>
  <c r="B43" i="4"/>
  <c r="B10" i="3" s="1"/>
  <c r="Q10" i="6" l="1"/>
  <c r="T9" i="6"/>
  <c r="G9" i="3"/>
  <c r="G41" i="3"/>
  <c r="D9" i="3"/>
  <c r="D41" i="3"/>
  <c r="F9" i="3"/>
  <c r="F41" i="3"/>
  <c r="H8" i="3"/>
  <c r="H40" i="3"/>
  <c r="T9" i="4"/>
  <c r="Q10" i="4"/>
  <c r="T9" i="8"/>
  <c r="H9" i="14" s="1"/>
  <c r="H8" i="11"/>
  <c r="H8" i="12" s="1"/>
  <c r="E9" i="11"/>
  <c r="E9" i="12" s="1"/>
  <c r="Q10" i="8"/>
  <c r="E10" i="14" s="1"/>
  <c r="J43" i="8"/>
  <c r="J43" i="6"/>
  <c r="J43" i="4"/>
  <c r="J10" i="3" s="1"/>
  <c r="E42" i="8"/>
  <c r="E42" i="4"/>
  <c r="E42" i="6"/>
  <c r="K42" i="3"/>
  <c r="K10" i="4"/>
  <c r="K10" i="8"/>
  <c r="K10" i="6"/>
  <c r="V11" i="6"/>
  <c r="I41" i="8"/>
  <c r="U41" i="8" s="1"/>
  <c r="I11" i="15" s="1"/>
  <c r="I41" i="6"/>
  <c r="I10" i="9" s="1"/>
  <c r="I41" i="4"/>
  <c r="H24" i="9"/>
  <c r="T41" i="6"/>
  <c r="B10" i="8"/>
  <c r="B10" i="4"/>
  <c r="B10" i="6"/>
  <c r="B42" i="3"/>
  <c r="T41" i="4"/>
  <c r="C45" i="3"/>
  <c r="C13" i="4"/>
  <c r="C13" i="8"/>
  <c r="C13" i="6"/>
  <c r="V11" i="8"/>
  <c r="J11" i="14" s="1"/>
  <c r="J10" i="11"/>
  <c r="J10" i="12" s="1"/>
  <c r="I9" i="4"/>
  <c r="I9" i="8"/>
  <c r="I9" i="6"/>
  <c r="W10" i="6" l="1"/>
  <c r="U9" i="6"/>
  <c r="N10" i="6"/>
  <c r="E9" i="3"/>
  <c r="E41" i="3"/>
  <c r="I8" i="3"/>
  <c r="I40" i="3"/>
  <c r="W10" i="4"/>
  <c r="U9" i="4"/>
  <c r="N10" i="4"/>
  <c r="H8" i="4"/>
  <c r="H8" i="6"/>
  <c r="H8" i="8"/>
  <c r="F9" i="6"/>
  <c r="F9" i="4"/>
  <c r="F9" i="8"/>
  <c r="C45" i="6"/>
  <c r="C45" i="4"/>
  <c r="C12" i="3" s="1"/>
  <c r="C45" i="8"/>
  <c r="U41" i="4"/>
  <c r="U9" i="8"/>
  <c r="I9" i="14" s="1"/>
  <c r="I8" i="11"/>
  <c r="I8" i="12" s="1"/>
  <c r="O13" i="6"/>
  <c r="G41" i="8"/>
  <c r="S41" i="8" s="1"/>
  <c r="G11" i="15" s="1"/>
  <c r="G41" i="6"/>
  <c r="G10" i="9" s="1"/>
  <c r="G41" i="4"/>
  <c r="N10" i="8"/>
  <c r="B10" i="14" s="1"/>
  <c r="B9" i="11"/>
  <c r="B9" i="12" s="1"/>
  <c r="U41" i="6"/>
  <c r="I24" i="9"/>
  <c r="D9" i="6"/>
  <c r="D9" i="8"/>
  <c r="D9" i="4"/>
  <c r="O13" i="4"/>
  <c r="H40" i="11"/>
  <c r="H40" i="12" s="1"/>
  <c r="H38" i="9"/>
  <c r="H10" i="16" s="1"/>
  <c r="G9" i="8"/>
  <c r="G9" i="4"/>
  <c r="G9" i="6"/>
  <c r="K42" i="6"/>
  <c r="K42" i="4"/>
  <c r="K42" i="8"/>
  <c r="F41" i="8"/>
  <c r="R41" i="8" s="1"/>
  <c r="F11" i="15" s="1"/>
  <c r="F41" i="4"/>
  <c r="F41" i="6"/>
  <c r="F10" i="9" s="1"/>
  <c r="O13" i="8"/>
  <c r="C13" i="14" s="1"/>
  <c r="C12" i="11"/>
  <c r="C12" i="12" s="1"/>
  <c r="H40" i="4"/>
  <c r="H40" i="8"/>
  <c r="H40" i="6"/>
  <c r="H9" i="9" s="1"/>
  <c r="B42" i="8"/>
  <c r="B42" i="4"/>
  <c r="B42" i="6"/>
  <c r="W10" i="8"/>
  <c r="K10" i="14" s="1"/>
  <c r="K9" i="11"/>
  <c r="K9" i="12" s="1"/>
  <c r="D41" i="8"/>
  <c r="P41" i="8" s="1"/>
  <c r="D11" i="15" s="1"/>
  <c r="D41" i="4"/>
  <c r="D41" i="6"/>
  <c r="D10" i="9" s="1"/>
  <c r="T8" i="6" l="1"/>
  <c r="S9" i="6"/>
  <c r="P9" i="6"/>
  <c r="R9" i="6"/>
  <c r="K9" i="3"/>
  <c r="K41" i="3"/>
  <c r="B9" i="3"/>
  <c r="B41" i="3"/>
  <c r="D8" i="3"/>
  <c r="D40" i="3"/>
  <c r="H7" i="3"/>
  <c r="H39" i="3"/>
  <c r="F8" i="3"/>
  <c r="F40" i="3"/>
  <c r="G8" i="3"/>
  <c r="G40" i="3"/>
  <c r="T8" i="4"/>
  <c r="S9" i="4"/>
  <c r="R9" i="4"/>
  <c r="P9" i="4"/>
  <c r="E9" i="6"/>
  <c r="E9" i="8"/>
  <c r="E9" i="4"/>
  <c r="T40" i="4"/>
  <c r="P41" i="4"/>
  <c r="P9" i="8"/>
  <c r="D9" i="14" s="1"/>
  <c r="D8" i="11"/>
  <c r="D8" i="12" s="1"/>
  <c r="T40" i="6"/>
  <c r="H23" i="9"/>
  <c r="I40" i="8"/>
  <c r="I40" i="6"/>
  <c r="I9" i="9" s="1"/>
  <c r="I40" i="4"/>
  <c r="R9" i="8"/>
  <c r="F9" i="14" s="1"/>
  <c r="F8" i="11"/>
  <c r="F8" i="12" s="1"/>
  <c r="P41" i="6"/>
  <c r="D24" i="9"/>
  <c r="R41" i="4"/>
  <c r="G24" i="9"/>
  <c r="S41" i="6"/>
  <c r="I8" i="4"/>
  <c r="I8" i="8"/>
  <c r="I8" i="6"/>
  <c r="H7" i="11"/>
  <c r="H7" i="12" s="1"/>
  <c r="T8" i="8"/>
  <c r="H8" i="14" s="1"/>
  <c r="E41" i="6"/>
  <c r="E10" i="9" s="1"/>
  <c r="E41" i="4"/>
  <c r="E41" i="8"/>
  <c r="Q41" i="8" s="1"/>
  <c r="E11" i="15" s="1"/>
  <c r="T40" i="8"/>
  <c r="H10" i="15" s="1"/>
  <c r="H28" i="11"/>
  <c r="H28" i="12" s="1"/>
  <c r="F24" i="9"/>
  <c r="R41" i="6"/>
  <c r="G8" i="11"/>
  <c r="G8" i="12" s="1"/>
  <c r="S9" i="8"/>
  <c r="G9" i="14" s="1"/>
  <c r="I38" i="9"/>
  <c r="I10" i="16" s="1"/>
  <c r="I40" i="11"/>
  <c r="I40" i="12" s="1"/>
  <c r="S41" i="4"/>
  <c r="J10" i="4"/>
  <c r="J42" i="3"/>
  <c r="J10" i="8"/>
  <c r="J10" i="6"/>
  <c r="U8" i="6" l="1"/>
  <c r="Q9" i="6"/>
  <c r="I7" i="3"/>
  <c r="I39" i="3"/>
  <c r="E8" i="3"/>
  <c r="E40" i="3"/>
  <c r="U8" i="4"/>
  <c r="V10" i="4"/>
  <c r="Q9" i="4"/>
  <c r="J42" i="6"/>
  <c r="J42" i="8"/>
  <c r="J42" i="4"/>
  <c r="F40" i="11"/>
  <c r="F40" i="12" s="1"/>
  <c r="F38" i="9"/>
  <c r="F10" i="16" s="1"/>
  <c r="Q41" i="4"/>
  <c r="D40" i="4"/>
  <c r="D40" i="6"/>
  <c r="D9" i="9" s="1"/>
  <c r="D40" i="8"/>
  <c r="K41" i="4"/>
  <c r="K41" i="6"/>
  <c r="K10" i="9" s="1"/>
  <c r="K41" i="8"/>
  <c r="W41" i="8" s="1"/>
  <c r="K11" i="15" s="1"/>
  <c r="Q41" i="6"/>
  <c r="E24" i="9"/>
  <c r="C12" i="4"/>
  <c r="C44" i="3"/>
  <c r="C12" i="6"/>
  <c r="C12" i="8"/>
  <c r="F40" i="4"/>
  <c r="F40" i="6"/>
  <c r="F9" i="9" s="1"/>
  <c r="F40" i="8"/>
  <c r="I23" i="9"/>
  <c r="U40" i="6"/>
  <c r="D8" i="4"/>
  <c r="D8" i="8"/>
  <c r="D8" i="6"/>
  <c r="V10" i="6"/>
  <c r="G40" i="4"/>
  <c r="G40" i="8"/>
  <c r="G40" i="6"/>
  <c r="G9" i="9" s="1"/>
  <c r="K9" i="6"/>
  <c r="K9" i="4"/>
  <c r="K9" i="8"/>
  <c r="G38" i="9"/>
  <c r="G10" i="16" s="1"/>
  <c r="G40" i="11"/>
  <c r="G40" i="12" s="1"/>
  <c r="B9" i="8"/>
  <c r="B9" i="4"/>
  <c r="B9" i="6"/>
  <c r="I28" i="11"/>
  <c r="I28" i="12" s="1"/>
  <c r="U40" i="8"/>
  <c r="I10" i="15" s="1"/>
  <c r="Q9" i="8"/>
  <c r="E9" i="14" s="1"/>
  <c r="E8" i="11"/>
  <c r="E8" i="12" s="1"/>
  <c r="D38" i="9"/>
  <c r="D10" i="16" s="1"/>
  <c r="D40" i="11"/>
  <c r="D40" i="12" s="1"/>
  <c r="U40" i="4"/>
  <c r="H39" i="4"/>
  <c r="H39" i="8"/>
  <c r="H39" i="6"/>
  <c r="H8" i="9" s="1"/>
  <c r="J9" i="11"/>
  <c r="J9" i="12" s="1"/>
  <c r="V10" i="8"/>
  <c r="J10" i="14" s="1"/>
  <c r="G8" i="4"/>
  <c r="G8" i="8"/>
  <c r="G8" i="6"/>
  <c r="I7" i="11"/>
  <c r="I7" i="12" s="1"/>
  <c r="U8" i="8"/>
  <c r="I8" i="14" s="1"/>
  <c r="F8" i="8"/>
  <c r="F8" i="6"/>
  <c r="F8" i="4"/>
  <c r="B41" i="4"/>
  <c r="B41" i="6"/>
  <c r="B10" i="9" s="1"/>
  <c r="B41" i="8"/>
  <c r="N41" i="8" s="1"/>
  <c r="B11" i="15" s="1"/>
  <c r="H37" i="9"/>
  <c r="H9" i="16" s="1"/>
  <c r="H39" i="11"/>
  <c r="H39" i="12" s="1"/>
  <c r="H7" i="8"/>
  <c r="H7" i="6"/>
  <c r="H7" i="4"/>
  <c r="W9" i="6" l="1"/>
  <c r="N9" i="6"/>
  <c r="P8" i="6"/>
  <c r="T7" i="6"/>
  <c r="R8" i="6"/>
  <c r="S8" i="6"/>
  <c r="J9" i="3"/>
  <c r="J41" i="3"/>
  <c r="G7" i="3"/>
  <c r="G39" i="3"/>
  <c r="F7" i="3"/>
  <c r="F39" i="3"/>
  <c r="D7" i="3"/>
  <c r="D39" i="3"/>
  <c r="H6" i="3"/>
  <c r="H38" i="3"/>
  <c r="K8" i="3"/>
  <c r="K40" i="3"/>
  <c r="B8" i="3"/>
  <c r="B40" i="3"/>
  <c r="S8" i="4"/>
  <c r="W9" i="4"/>
  <c r="P8" i="4"/>
  <c r="T7" i="4"/>
  <c r="R8" i="4"/>
  <c r="N9" i="4"/>
  <c r="W9" i="8"/>
  <c r="K9" i="14" s="1"/>
  <c r="K8" i="11"/>
  <c r="K8" i="12" s="1"/>
  <c r="E38" i="9"/>
  <c r="E10" i="16" s="1"/>
  <c r="E40" i="11"/>
  <c r="E40" i="12" s="1"/>
  <c r="N9" i="8"/>
  <c r="B9" i="14" s="1"/>
  <c r="B8" i="11"/>
  <c r="B8" i="12" s="1"/>
  <c r="P8" i="8"/>
  <c r="D8" i="14" s="1"/>
  <c r="D7" i="11"/>
  <c r="D7" i="12" s="1"/>
  <c r="E8" i="8"/>
  <c r="E8" i="6"/>
  <c r="E8" i="4"/>
  <c r="I39" i="4"/>
  <c r="I39" i="8"/>
  <c r="I39" i="6"/>
  <c r="I8" i="9" s="1"/>
  <c r="R40" i="6"/>
  <c r="F23" i="9"/>
  <c r="C44" i="6"/>
  <c r="C44" i="4"/>
  <c r="C11" i="3" s="1"/>
  <c r="C44" i="8"/>
  <c r="P40" i="6"/>
  <c r="D23" i="9"/>
  <c r="N41" i="4"/>
  <c r="T39" i="8"/>
  <c r="H9" i="15" s="1"/>
  <c r="H27" i="11"/>
  <c r="H27" i="12" s="1"/>
  <c r="G28" i="11"/>
  <c r="G28" i="12" s="1"/>
  <c r="S40" i="8"/>
  <c r="G10" i="15" s="1"/>
  <c r="I37" i="9"/>
  <c r="I9" i="16" s="1"/>
  <c r="I39" i="11"/>
  <c r="I39" i="12" s="1"/>
  <c r="O12" i="8"/>
  <c r="C12" i="14" s="1"/>
  <c r="C11" i="11"/>
  <c r="C11" i="12" s="1"/>
  <c r="W41" i="4"/>
  <c r="E40" i="8"/>
  <c r="E40" i="4"/>
  <c r="E40" i="6"/>
  <c r="E9" i="9" s="1"/>
  <c r="T39" i="4"/>
  <c r="S40" i="4"/>
  <c r="F28" i="11"/>
  <c r="F28" i="12" s="1"/>
  <c r="R40" i="8"/>
  <c r="F10" i="15" s="1"/>
  <c r="O12" i="6"/>
  <c r="D28" i="11"/>
  <c r="D28" i="12" s="1"/>
  <c r="P40" i="8"/>
  <c r="D10" i="15" s="1"/>
  <c r="T7" i="8"/>
  <c r="H7" i="14" s="1"/>
  <c r="H6" i="11"/>
  <c r="H6" i="12" s="1"/>
  <c r="N41" i="6"/>
  <c r="B24" i="9"/>
  <c r="R8" i="8"/>
  <c r="F8" i="14" s="1"/>
  <c r="F7" i="11"/>
  <c r="F7" i="12" s="1"/>
  <c r="S8" i="8"/>
  <c r="G8" i="14" s="1"/>
  <c r="G7" i="11"/>
  <c r="G7" i="12" s="1"/>
  <c r="T39" i="6"/>
  <c r="H22" i="9"/>
  <c r="I7" i="6"/>
  <c r="I7" i="4"/>
  <c r="I7" i="8"/>
  <c r="G23" i="9"/>
  <c r="S40" i="6"/>
  <c r="R40" i="4"/>
  <c r="O12" i="4"/>
  <c r="K24" i="9"/>
  <c r="W41" i="6"/>
  <c r="P40" i="4"/>
  <c r="U7" i="6" l="1"/>
  <c r="Q8" i="6"/>
  <c r="E7" i="3"/>
  <c r="E39" i="3"/>
  <c r="I6" i="3"/>
  <c r="I38" i="3"/>
  <c r="Q8" i="4"/>
  <c r="U7" i="4"/>
  <c r="G7" i="4"/>
  <c r="G7" i="6"/>
  <c r="G7" i="8"/>
  <c r="E28" i="11"/>
  <c r="E28" i="12" s="1"/>
  <c r="Q40" i="8"/>
  <c r="E10" i="15" s="1"/>
  <c r="F39" i="11"/>
  <c r="F39" i="12" s="1"/>
  <c r="F37" i="9"/>
  <c r="F9" i="16" s="1"/>
  <c r="G39" i="11"/>
  <c r="G39" i="12" s="1"/>
  <c r="G37" i="9"/>
  <c r="G9" i="16" s="1"/>
  <c r="J41" i="8"/>
  <c r="V41" i="8" s="1"/>
  <c r="J11" i="15" s="1"/>
  <c r="J41" i="6"/>
  <c r="J10" i="9" s="1"/>
  <c r="J41" i="4"/>
  <c r="K8" i="8"/>
  <c r="K8" i="6"/>
  <c r="K8" i="4"/>
  <c r="D7" i="6"/>
  <c r="D7" i="4"/>
  <c r="D7" i="8"/>
  <c r="K38" i="9"/>
  <c r="K10" i="16" s="1"/>
  <c r="K40" i="11"/>
  <c r="K40" i="12" s="1"/>
  <c r="F7" i="6"/>
  <c r="F7" i="8"/>
  <c r="F7" i="4"/>
  <c r="U7" i="8"/>
  <c r="I7" i="14" s="1"/>
  <c r="I6" i="11"/>
  <c r="I6" i="12" s="1"/>
  <c r="G39" i="4"/>
  <c r="G39" i="6"/>
  <c r="G8" i="9" s="1"/>
  <c r="G39" i="8"/>
  <c r="E23" i="9"/>
  <c r="Q40" i="6"/>
  <c r="K40" i="4"/>
  <c r="K40" i="6"/>
  <c r="K9" i="9" s="1"/>
  <c r="K40" i="8"/>
  <c r="B8" i="8"/>
  <c r="B8" i="6"/>
  <c r="B8" i="4"/>
  <c r="I22" i="9"/>
  <c r="U39" i="6"/>
  <c r="D39" i="8"/>
  <c r="D39" i="6"/>
  <c r="D8" i="9" s="1"/>
  <c r="D39" i="4"/>
  <c r="J9" i="8"/>
  <c r="J9" i="4"/>
  <c r="J9" i="6"/>
  <c r="U39" i="4"/>
  <c r="F39" i="6"/>
  <c r="F8" i="9" s="1"/>
  <c r="F39" i="4"/>
  <c r="F39" i="8"/>
  <c r="H36" i="9"/>
  <c r="H8" i="16" s="1"/>
  <c r="H38" i="11"/>
  <c r="H38" i="12" s="1"/>
  <c r="H38" i="4"/>
  <c r="H38" i="6"/>
  <c r="H7" i="9" s="1"/>
  <c r="H38" i="8"/>
  <c r="B40" i="8"/>
  <c r="B40" i="4"/>
  <c r="B40" i="6"/>
  <c r="B9" i="9" s="1"/>
  <c r="B38" i="9"/>
  <c r="B10" i="16" s="1"/>
  <c r="B40" i="11"/>
  <c r="B40" i="12" s="1"/>
  <c r="H6" i="4"/>
  <c r="H6" i="8"/>
  <c r="H6" i="6"/>
  <c r="Q40" i="4"/>
  <c r="D37" i="9"/>
  <c r="D9" i="16" s="1"/>
  <c r="D39" i="11"/>
  <c r="D39" i="12" s="1"/>
  <c r="I27" i="11"/>
  <c r="I27" i="12" s="1"/>
  <c r="U39" i="8"/>
  <c r="I9" i="15" s="1"/>
  <c r="Q8" i="8"/>
  <c r="E8" i="14" s="1"/>
  <c r="E7" i="11"/>
  <c r="E7" i="12" s="1"/>
  <c r="T6" i="6" l="1"/>
  <c r="R7" i="6"/>
  <c r="V9" i="6"/>
  <c r="P7" i="6"/>
  <c r="W8" i="6"/>
  <c r="S7" i="6"/>
  <c r="N8" i="6"/>
  <c r="G6" i="3"/>
  <c r="G38" i="3"/>
  <c r="D6" i="3"/>
  <c r="D38" i="3"/>
  <c r="J8" i="3"/>
  <c r="J40" i="3"/>
  <c r="H5" i="3"/>
  <c r="H37" i="3"/>
  <c r="F6" i="3"/>
  <c r="F38" i="3"/>
  <c r="K7" i="3"/>
  <c r="K39" i="3"/>
  <c r="B7" i="3"/>
  <c r="B39" i="3"/>
  <c r="T6" i="4"/>
  <c r="V9" i="4"/>
  <c r="R7" i="4"/>
  <c r="W8" i="4"/>
  <c r="N8" i="4"/>
  <c r="P7" i="4"/>
  <c r="S7" i="4"/>
  <c r="T6" i="8"/>
  <c r="H6" i="14" s="1"/>
  <c r="H5" i="11"/>
  <c r="H5" i="12" s="1"/>
  <c r="T38" i="6"/>
  <c r="H21" i="9"/>
  <c r="V9" i="8"/>
  <c r="J9" i="14" s="1"/>
  <c r="J8" i="11"/>
  <c r="J8" i="12" s="1"/>
  <c r="G27" i="11"/>
  <c r="G27" i="12" s="1"/>
  <c r="S39" i="8"/>
  <c r="G9" i="15" s="1"/>
  <c r="E39" i="6"/>
  <c r="E8" i="9" s="1"/>
  <c r="E39" i="8"/>
  <c r="E39" i="4"/>
  <c r="T38" i="4"/>
  <c r="I38" i="11"/>
  <c r="I38" i="12" s="1"/>
  <c r="I36" i="9"/>
  <c r="I8" i="16" s="1"/>
  <c r="W40" i="4"/>
  <c r="S39" i="6"/>
  <c r="G22" i="9"/>
  <c r="E7" i="8"/>
  <c r="E7" i="4"/>
  <c r="E7" i="6"/>
  <c r="N40" i="8"/>
  <c r="B10" i="15" s="1"/>
  <c r="B28" i="11"/>
  <c r="B28" i="12" s="1"/>
  <c r="F22" i="9"/>
  <c r="R39" i="6"/>
  <c r="D22" i="9"/>
  <c r="P39" i="6"/>
  <c r="B7" i="11"/>
  <c r="B7" i="12" s="1"/>
  <c r="N8" i="8"/>
  <c r="B8" i="14" s="1"/>
  <c r="S39" i="4"/>
  <c r="F6" i="11"/>
  <c r="F6" i="12" s="1"/>
  <c r="R7" i="8"/>
  <c r="F7" i="14" s="1"/>
  <c r="P7" i="8"/>
  <c r="D7" i="14" s="1"/>
  <c r="D6" i="11"/>
  <c r="D6" i="12" s="1"/>
  <c r="N40" i="6"/>
  <c r="B23" i="9"/>
  <c r="F27" i="11"/>
  <c r="F27" i="12" s="1"/>
  <c r="R39" i="8"/>
  <c r="F9" i="15" s="1"/>
  <c r="I38" i="8"/>
  <c r="I38" i="4"/>
  <c r="I38" i="6"/>
  <c r="I7" i="9" s="1"/>
  <c r="W40" i="6"/>
  <c r="K23" i="9"/>
  <c r="V41" i="4"/>
  <c r="N40" i="4"/>
  <c r="R39" i="4"/>
  <c r="P39" i="4"/>
  <c r="V41" i="6"/>
  <c r="J24" i="9"/>
  <c r="S7" i="8"/>
  <c r="G7" i="14" s="1"/>
  <c r="G6" i="11"/>
  <c r="G6" i="12" s="1"/>
  <c r="H26" i="11"/>
  <c r="H26" i="12" s="1"/>
  <c r="T38" i="8"/>
  <c r="H8" i="15" s="1"/>
  <c r="I6" i="8"/>
  <c r="I6" i="4"/>
  <c r="I6" i="6"/>
  <c r="D27" i="11"/>
  <c r="D27" i="12" s="1"/>
  <c r="P39" i="8"/>
  <c r="D9" i="15" s="1"/>
  <c r="C11" i="4"/>
  <c r="O11" i="4" s="1"/>
  <c r="C11" i="8"/>
  <c r="C11" i="6"/>
  <c r="C43" i="3"/>
  <c r="W40" i="8"/>
  <c r="K10" i="15" s="1"/>
  <c r="K28" i="11"/>
  <c r="K28" i="12" s="1"/>
  <c r="E37" i="9"/>
  <c r="E9" i="16" s="1"/>
  <c r="E39" i="11"/>
  <c r="E39" i="12" s="1"/>
  <c r="W8" i="8"/>
  <c r="K8" i="14" s="1"/>
  <c r="K7" i="11"/>
  <c r="K7" i="12" s="1"/>
  <c r="Q7" i="6" l="1"/>
  <c r="U6" i="6"/>
  <c r="I5" i="3"/>
  <c r="I37" i="3"/>
  <c r="E6" i="3"/>
  <c r="E38" i="3"/>
  <c r="U6" i="4"/>
  <c r="Q7" i="4"/>
  <c r="B7" i="4"/>
  <c r="B7" i="8"/>
  <c r="B7" i="6"/>
  <c r="I26" i="11"/>
  <c r="I26" i="12" s="1"/>
  <c r="U38" i="8"/>
  <c r="I8" i="15" s="1"/>
  <c r="H5" i="6"/>
  <c r="H5" i="4"/>
  <c r="H5" i="8"/>
  <c r="H35" i="9"/>
  <c r="H7" i="16" s="1"/>
  <c r="H37" i="11"/>
  <c r="H37" i="12" s="1"/>
  <c r="I5" i="11"/>
  <c r="I5" i="12" s="1"/>
  <c r="U6" i="8"/>
  <c r="I6" i="14" s="1"/>
  <c r="D38" i="8"/>
  <c r="D38" i="6"/>
  <c r="D7" i="9" s="1"/>
  <c r="D38" i="4"/>
  <c r="J40" i="4"/>
  <c r="J40" i="8"/>
  <c r="J40" i="6"/>
  <c r="J9" i="9" s="1"/>
  <c r="G6" i="8"/>
  <c r="G6" i="4"/>
  <c r="G6" i="6"/>
  <c r="F36" i="9"/>
  <c r="F8" i="16" s="1"/>
  <c r="F38" i="11"/>
  <c r="F38" i="12" s="1"/>
  <c r="K39" i="8"/>
  <c r="K39" i="4"/>
  <c r="K39" i="6"/>
  <c r="K8" i="9" s="1"/>
  <c r="Q39" i="4"/>
  <c r="O11" i="6"/>
  <c r="J38" i="9"/>
  <c r="J10" i="16" s="1"/>
  <c r="J40" i="11"/>
  <c r="J40" i="12" s="1"/>
  <c r="D6" i="8"/>
  <c r="D6" i="4"/>
  <c r="D6" i="6"/>
  <c r="J8" i="4"/>
  <c r="J8" i="6"/>
  <c r="J8" i="8"/>
  <c r="U38" i="6"/>
  <c r="I21" i="9"/>
  <c r="E6" i="11"/>
  <c r="E6" i="12" s="1"/>
  <c r="Q7" i="8"/>
  <c r="E7" i="14" s="1"/>
  <c r="K7" i="6"/>
  <c r="K7" i="4"/>
  <c r="K7" i="8"/>
  <c r="E27" i="11"/>
  <c r="E27" i="12" s="1"/>
  <c r="Q39" i="8"/>
  <c r="E9" i="15" s="1"/>
  <c r="K39" i="11"/>
  <c r="K39" i="12" s="1"/>
  <c r="K37" i="9"/>
  <c r="K9" i="16" s="1"/>
  <c r="C43" i="4"/>
  <c r="C10" i="3" s="1"/>
  <c r="C43" i="6"/>
  <c r="C43" i="8"/>
  <c r="F38" i="4"/>
  <c r="F38" i="6"/>
  <c r="F7" i="9" s="1"/>
  <c r="F38" i="8"/>
  <c r="C10" i="11"/>
  <c r="C10" i="12" s="1"/>
  <c r="O11" i="8"/>
  <c r="C11" i="14" s="1"/>
  <c r="F6" i="4"/>
  <c r="F6" i="6"/>
  <c r="F6" i="8"/>
  <c r="B39" i="8"/>
  <c r="B39" i="4"/>
  <c r="B39" i="6"/>
  <c r="B8" i="9" s="1"/>
  <c r="U38" i="4"/>
  <c r="B37" i="9"/>
  <c r="B9" i="16" s="1"/>
  <c r="B39" i="11"/>
  <c r="B39" i="12" s="1"/>
  <c r="G38" i="4"/>
  <c r="G38" i="6"/>
  <c r="G7" i="9" s="1"/>
  <c r="G38" i="8"/>
  <c r="D38" i="11"/>
  <c r="D38" i="12" s="1"/>
  <c r="D36" i="9"/>
  <c r="D8" i="16" s="1"/>
  <c r="G36" i="9"/>
  <c r="G8" i="16" s="1"/>
  <c r="G38" i="11"/>
  <c r="G38" i="12" s="1"/>
  <c r="H37" i="6"/>
  <c r="H6" i="9" s="1"/>
  <c r="H37" i="8"/>
  <c r="H37" i="4"/>
  <c r="E22" i="9"/>
  <c r="Q39" i="6"/>
  <c r="R6" i="6" l="1"/>
  <c r="W7" i="6"/>
  <c r="P6" i="6"/>
  <c r="S6" i="6"/>
  <c r="T5" i="6"/>
  <c r="V8" i="6"/>
  <c r="N7" i="6"/>
  <c r="G5" i="3"/>
  <c r="G37" i="3"/>
  <c r="H4" i="3"/>
  <c r="H36" i="3"/>
  <c r="K6" i="3"/>
  <c r="K38" i="3"/>
  <c r="J7" i="3"/>
  <c r="J39" i="3"/>
  <c r="F5" i="3"/>
  <c r="F37" i="3"/>
  <c r="D5" i="3"/>
  <c r="D37" i="3"/>
  <c r="B6" i="3"/>
  <c r="B38" i="3"/>
  <c r="S6" i="4"/>
  <c r="W7" i="4"/>
  <c r="V8" i="4"/>
  <c r="T5" i="4"/>
  <c r="R6" i="4"/>
  <c r="P6" i="4"/>
  <c r="N7" i="4"/>
  <c r="E36" i="9"/>
  <c r="E8" i="16" s="1"/>
  <c r="E38" i="11"/>
  <c r="E38" i="12" s="1"/>
  <c r="E6" i="8"/>
  <c r="E6" i="4"/>
  <c r="E6" i="6"/>
  <c r="V40" i="4"/>
  <c r="T5" i="8"/>
  <c r="H5" i="14" s="1"/>
  <c r="H4" i="11"/>
  <c r="H4" i="12" s="1"/>
  <c r="T37" i="4"/>
  <c r="G21" i="9"/>
  <c r="S38" i="6"/>
  <c r="V8" i="8"/>
  <c r="J8" i="14" s="1"/>
  <c r="J7" i="11"/>
  <c r="J7" i="12" s="1"/>
  <c r="P38" i="4"/>
  <c r="H25" i="11"/>
  <c r="H25" i="12" s="1"/>
  <c r="T37" i="8"/>
  <c r="H7" i="15" s="1"/>
  <c r="S38" i="4"/>
  <c r="I5" i="4"/>
  <c r="I5" i="6"/>
  <c r="I5" i="8"/>
  <c r="B27" i="11"/>
  <c r="B27" i="12" s="1"/>
  <c r="N39" i="8"/>
  <c r="B9" i="15" s="1"/>
  <c r="R38" i="4"/>
  <c r="K6" i="11"/>
  <c r="K6" i="12" s="1"/>
  <c r="W7" i="8"/>
  <c r="K7" i="14" s="1"/>
  <c r="D5" i="11"/>
  <c r="D5" i="12" s="1"/>
  <c r="P6" i="8"/>
  <c r="D6" i="14" s="1"/>
  <c r="W39" i="6"/>
  <c r="K22" i="9"/>
  <c r="V40" i="6"/>
  <c r="J23" i="9"/>
  <c r="D21" i="9"/>
  <c r="P38" i="6"/>
  <c r="N7" i="8"/>
  <c r="B7" i="14" s="1"/>
  <c r="B6" i="11"/>
  <c r="B6" i="12" s="1"/>
  <c r="S38" i="8"/>
  <c r="G8" i="15" s="1"/>
  <c r="G26" i="11"/>
  <c r="G26" i="12" s="1"/>
  <c r="N39" i="6"/>
  <c r="B22" i="9"/>
  <c r="R38" i="8"/>
  <c r="F8" i="15" s="1"/>
  <c r="F26" i="11"/>
  <c r="F26" i="12" s="1"/>
  <c r="K27" i="11"/>
  <c r="K27" i="12" s="1"/>
  <c r="W39" i="8"/>
  <c r="K9" i="15" s="1"/>
  <c r="I37" i="4"/>
  <c r="I37" i="8"/>
  <c r="I37" i="6"/>
  <c r="I6" i="9" s="1"/>
  <c r="N39" i="4"/>
  <c r="F21" i="9"/>
  <c r="R38" i="6"/>
  <c r="S6" i="8"/>
  <c r="G6" i="14" s="1"/>
  <c r="G5" i="11"/>
  <c r="G5" i="12" s="1"/>
  <c r="T37" i="6"/>
  <c r="H20" i="9"/>
  <c r="R6" i="8"/>
  <c r="F6" i="14" s="1"/>
  <c r="F5" i="11"/>
  <c r="F5" i="12" s="1"/>
  <c r="I37" i="11"/>
  <c r="I37" i="12" s="1"/>
  <c r="I35" i="9"/>
  <c r="I7" i="16" s="1"/>
  <c r="E38" i="8"/>
  <c r="E38" i="6"/>
  <c r="E7" i="9" s="1"/>
  <c r="E38" i="4"/>
  <c r="W39" i="4"/>
  <c r="J28" i="11"/>
  <c r="J28" i="12" s="1"/>
  <c r="V40" i="8"/>
  <c r="J10" i="15" s="1"/>
  <c r="P38" i="8"/>
  <c r="D8" i="15" s="1"/>
  <c r="D26" i="11"/>
  <c r="D26" i="12" s="1"/>
  <c r="U5" i="6" l="1"/>
  <c r="Q6" i="6"/>
  <c r="E5" i="3"/>
  <c r="E37" i="3"/>
  <c r="I4" i="3"/>
  <c r="I36" i="3"/>
  <c r="Q6" i="4"/>
  <c r="U5" i="4"/>
  <c r="K6" i="6"/>
  <c r="K6" i="4"/>
  <c r="K6" i="8"/>
  <c r="U37" i="4"/>
  <c r="D37" i="11"/>
  <c r="D37" i="12" s="1"/>
  <c r="D35" i="9"/>
  <c r="D7" i="16" s="1"/>
  <c r="C42" i="3"/>
  <c r="C10" i="8"/>
  <c r="C10" i="6"/>
  <c r="C10" i="4"/>
  <c r="J39" i="8"/>
  <c r="J39" i="4"/>
  <c r="J39" i="6"/>
  <c r="J8" i="9" s="1"/>
  <c r="H36" i="11"/>
  <c r="H36" i="12" s="1"/>
  <c r="H34" i="9"/>
  <c r="H6" i="16" s="1"/>
  <c r="B6" i="4"/>
  <c r="B6" i="6"/>
  <c r="B6" i="8"/>
  <c r="B38" i="11"/>
  <c r="B38" i="12" s="1"/>
  <c r="B36" i="9"/>
  <c r="B8" i="16" s="1"/>
  <c r="J7" i="8"/>
  <c r="J7" i="6"/>
  <c r="J7" i="4"/>
  <c r="E5" i="11"/>
  <c r="E5" i="12" s="1"/>
  <c r="Q6" i="8"/>
  <c r="E6" i="14" s="1"/>
  <c r="Q38" i="4"/>
  <c r="F37" i="11"/>
  <c r="F37" i="12" s="1"/>
  <c r="F35" i="9"/>
  <c r="F7" i="16" s="1"/>
  <c r="U37" i="6"/>
  <c r="I20" i="9"/>
  <c r="U5" i="8"/>
  <c r="I5" i="14" s="1"/>
  <c r="I4" i="11"/>
  <c r="I4" i="12" s="1"/>
  <c r="G5" i="4"/>
  <c r="G5" i="8"/>
  <c r="G5" i="6"/>
  <c r="D37" i="4"/>
  <c r="D37" i="8"/>
  <c r="D37" i="6"/>
  <c r="D6" i="9" s="1"/>
  <c r="G37" i="11"/>
  <c r="G37" i="12" s="1"/>
  <c r="G35" i="9"/>
  <c r="G7" i="16" s="1"/>
  <c r="Q38" i="8"/>
  <c r="E8" i="15" s="1"/>
  <c r="E26" i="11"/>
  <c r="E26" i="12" s="1"/>
  <c r="H36" i="6"/>
  <c r="H5" i="9" s="1"/>
  <c r="H36" i="8"/>
  <c r="H36" i="4"/>
  <c r="K38" i="8"/>
  <c r="K38" i="6"/>
  <c r="K7" i="9" s="1"/>
  <c r="K38" i="4"/>
  <c r="J39" i="11"/>
  <c r="J39" i="12" s="1"/>
  <c r="J37" i="9"/>
  <c r="J9" i="16" s="1"/>
  <c r="F5" i="6"/>
  <c r="F5" i="8"/>
  <c r="F5" i="4"/>
  <c r="H4" i="4"/>
  <c r="H4" i="6"/>
  <c r="H4" i="8"/>
  <c r="Q38" i="6"/>
  <c r="E21" i="9"/>
  <c r="B38" i="8"/>
  <c r="B38" i="4"/>
  <c r="B38" i="6"/>
  <c r="B7" i="9" s="1"/>
  <c r="I25" i="11"/>
  <c r="I25" i="12" s="1"/>
  <c r="U37" i="8"/>
  <c r="I7" i="15" s="1"/>
  <c r="K38" i="11"/>
  <c r="K38" i="12" s="1"/>
  <c r="K36" i="9"/>
  <c r="K8" i="16" s="1"/>
  <c r="F37" i="8"/>
  <c r="F37" i="6"/>
  <c r="F6" i="9" s="1"/>
  <c r="F37" i="4"/>
  <c r="G37" i="8"/>
  <c r="G37" i="4"/>
  <c r="G37" i="6"/>
  <c r="G6" i="9" s="1"/>
  <c r="D5" i="4"/>
  <c r="D5" i="8"/>
  <c r="D5" i="6"/>
  <c r="P5" i="6" l="1"/>
  <c r="N6" i="6"/>
  <c r="W6" i="6"/>
  <c r="V7" i="6"/>
  <c r="T4" i="6"/>
  <c r="R5" i="6"/>
  <c r="S5" i="6"/>
  <c r="G4" i="3"/>
  <c r="G36" i="3"/>
  <c r="H3" i="3"/>
  <c r="H35" i="3"/>
  <c r="F4" i="3"/>
  <c r="F36" i="3"/>
  <c r="K5" i="3"/>
  <c r="K37" i="3"/>
  <c r="D4" i="3"/>
  <c r="D36" i="3"/>
  <c r="J6" i="3"/>
  <c r="J38" i="3"/>
  <c r="B5" i="3"/>
  <c r="B37" i="3"/>
  <c r="V7" i="4"/>
  <c r="R5" i="4"/>
  <c r="S5" i="4"/>
  <c r="O10" i="4"/>
  <c r="T4" i="4"/>
  <c r="P5" i="4"/>
  <c r="W6" i="4"/>
  <c r="N6" i="4"/>
  <c r="R37" i="4"/>
  <c r="H3" i="11"/>
  <c r="H3" i="12" s="1"/>
  <c r="T4" i="8"/>
  <c r="H4" i="14" s="1"/>
  <c r="H24" i="11"/>
  <c r="H24" i="12" s="1"/>
  <c r="T36" i="8"/>
  <c r="H6" i="15" s="1"/>
  <c r="I36" i="4"/>
  <c r="I36" i="8"/>
  <c r="I36" i="6"/>
  <c r="I5" i="9" s="1"/>
  <c r="F20" i="9"/>
  <c r="R37" i="6"/>
  <c r="H19" i="9"/>
  <c r="T36" i="6"/>
  <c r="J6" i="11"/>
  <c r="J6" i="12" s="1"/>
  <c r="V7" i="8"/>
  <c r="J7" i="14" s="1"/>
  <c r="O10" i="6"/>
  <c r="F25" i="11"/>
  <c r="F25" i="12" s="1"/>
  <c r="R37" i="8"/>
  <c r="F7" i="15" s="1"/>
  <c r="E37" i="11"/>
  <c r="E37" i="12" s="1"/>
  <c r="E35" i="9"/>
  <c r="E7" i="16" s="1"/>
  <c r="K26" i="11"/>
  <c r="K26" i="12" s="1"/>
  <c r="W38" i="8"/>
  <c r="K8" i="15" s="1"/>
  <c r="D20" i="9"/>
  <c r="P37" i="6"/>
  <c r="G4" i="11"/>
  <c r="G4" i="12" s="1"/>
  <c r="S5" i="8"/>
  <c r="G5" i="14" s="1"/>
  <c r="I36" i="11"/>
  <c r="I36" i="12" s="1"/>
  <c r="I34" i="9"/>
  <c r="I6" i="16" s="1"/>
  <c r="V39" i="4"/>
  <c r="C9" i="11"/>
  <c r="C9" i="12" s="1"/>
  <c r="O10" i="8"/>
  <c r="C10" i="14" s="1"/>
  <c r="I4" i="4"/>
  <c r="I4" i="8"/>
  <c r="I4" i="6"/>
  <c r="N38" i="4"/>
  <c r="F4" i="11"/>
  <c r="F4" i="12" s="1"/>
  <c r="R5" i="8"/>
  <c r="F5" i="14" s="1"/>
  <c r="W38" i="4"/>
  <c r="P37" i="4"/>
  <c r="E37" i="6"/>
  <c r="E6" i="9" s="1"/>
  <c r="E37" i="4"/>
  <c r="E37" i="8"/>
  <c r="N6" i="8"/>
  <c r="B6" i="14" s="1"/>
  <c r="B5" i="11"/>
  <c r="B5" i="12" s="1"/>
  <c r="S37" i="6"/>
  <c r="G20" i="9"/>
  <c r="N38" i="8"/>
  <c r="B8" i="15" s="1"/>
  <c r="B26" i="11"/>
  <c r="B26" i="12" s="1"/>
  <c r="K21" i="9"/>
  <c r="W38" i="6"/>
  <c r="V39" i="6"/>
  <c r="J22" i="9"/>
  <c r="K5" i="11"/>
  <c r="K5" i="12" s="1"/>
  <c r="W6" i="8"/>
  <c r="K6" i="14" s="1"/>
  <c r="S37" i="4"/>
  <c r="P5" i="8"/>
  <c r="D5" i="14" s="1"/>
  <c r="D4" i="11"/>
  <c r="D4" i="12" s="1"/>
  <c r="S37" i="8"/>
  <c r="G7" i="15" s="1"/>
  <c r="G25" i="11"/>
  <c r="G25" i="12" s="1"/>
  <c r="N38" i="6"/>
  <c r="B21" i="9"/>
  <c r="T36" i="4"/>
  <c r="P37" i="8"/>
  <c r="D7" i="15" s="1"/>
  <c r="D25" i="11"/>
  <c r="D25" i="12" s="1"/>
  <c r="E5" i="8"/>
  <c r="E5" i="6"/>
  <c r="E5" i="4"/>
  <c r="J27" i="11"/>
  <c r="J27" i="12" s="1"/>
  <c r="V39" i="8"/>
  <c r="J9" i="15" s="1"/>
  <c r="C42" i="8"/>
  <c r="C42" i="4"/>
  <c r="C42" i="6"/>
  <c r="Q5" i="6" l="1"/>
  <c r="U4" i="6"/>
  <c r="C9" i="3"/>
  <c r="C41" i="3"/>
  <c r="I3" i="3"/>
  <c r="I35" i="3"/>
  <c r="E4" i="3"/>
  <c r="E36" i="3"/>
  <c r="Q5" i="4"/>
  <c r="U4" i="4"/>
  <c r="G36" i="11"/>
  <c r="G36" i="12" s="1"/>
  <c r="G34" i="9"/>
  <c r="G6" i="16" s="1"/>
  <c r="K5" i="4"/>
  <c r="K5" i="8"/>
  <c r="K5" i="6"/>
  <c r="U36" i="4"/>
  <c r="Q5" i="8"/>
  <c r="E5" i="14" s="1"/>
  <c r="E4" i="11"/>
  <c r="E4" i="12" s="1"/>
  <c r="H3" i="8"/>
  <c r="H3" i="4"/>
  <c r="T3" i="4" s="1"/>
  <c r="H3" i="6"/>
  <c r="G4" i="6"/>
  <c r="G4" i="4"/>
  <c r="G4" i="8"/>
  <c r="K35" i="9"/>
  <c r="K7" i="16" s="1"/>
  <c r="K37" i="11"/>
  <c r="K37" i="12" s="1"/>
  <c r="J36" i="9"/>
  <c r="J8" i="16" s="1"/>
  <c r="J38" i="11"/>
  <c r="J38" i="12" s="1"/>
  <c r="Q37" i="6"/>
  <c r="E20" i="9"/>
  <c r="K37" i="8"/>
  <c r="K37" i="4"/>
  <c r="K37" i="6"/>
  <c r="K6" i="9" s="1"/>
  <c r="U36" i="6"/>
  <c r="I19" i="9"/>
  <c r="F36" i="6"/>
  <c r="F5" i="9" s="1"/>
  <c r="F36" i="8"/>
  <c r="F36" i="4"/>
  <c r="H35" i="6"/>
  <c r="H4" i="9" s="1"/>
  <c r="H35" i="8"/>
  <c r="H35" i="4"/>
  <c r="E25" i="11"/>
  <c r="E25" i="12" s="1"/>
  <c r="Q37" i="8"/>
  <c r="E7" i="15" s="1"/>
  <c r="D36" i="6"/>
  <c r="D5" i="9" s="1"/>
  <c r="D36" i="8"/>
  <c r="D36" i="4"/>
  <c r="B5" i="8"/>
  <c r="B5" i="6"/>
  <c r="B5" i="4"/>
  <c r="J6" i="8"/>
  <c r="J6" i="6"/>
  <c r="J6" i="4"/>
  <c r="Q37" i="4"/>
  <c r="D4" i="8"/>
  <c r="D4" i="4"/>
  <c r="D4" i="6"/>
  <c r="F34" i="9"/>
  <c r="F6" i="16" s="1"/>
  <c r="F36" i="11"/>
  <c r="F36" i="12" s="1"/>
  <c r="B35" i="9"/>
  <c r="B7" i="16" s="1"/>
  <c r="B37" i="11"/>
  <c r="B37" i="12" s="1"/>
  <c r="G36" i="8"/>
  <c r="G36" i="4"/>
  <c r="G36" i="6"/>
  <c r="G5" i="9" s="1"/>
  <c r="B37" i="4"/>
  <c r="B37" i="6"/>
  <c r="B6" i="9" s="1"/>
  <c r="B37" i="8"/>
  <c r="U4" i="8"/>
  <c r="I4" i="14" s="1"/>
  <c r="I3" i="11"/>
  <c r="I3" i="12" s="1"/>
  <c r="J38" i="8"/>
  <c r="J38" i="4"/>
  <c r="J38" i="6"/>
  <c r="J7" i="9" s="1"/>
  <c r="D36" i="11"/>
  <c r="D36" i="12" s="1"/>
  <c r="D34" i="9"/>
  <c r="D6" i="16" s="1"/>
  <c r="H33" i="9"/>
  <c r="H5" i="16" s="1"/>
  <c r="H35" i="11"/>
  <c r="H35" i="12" s="1"/>
  <c r="I24" i="11"/>
  <c r="I24" i="12" s="1"/>
  <c r="U36" i="8"/>
  <c r="I6" i="15" s="1"/>
  <c r="F4" i="4"/>
  <c r="F4" i="6"/>
  <c r="F4" i="8"/>
  <c r="T3" i="6" l="1"/>
  <c r="P4" i="6"/>
  <c r="N5" i="6"/>
  <c r="S4" i="6"/>
  <c r="R4" i="6"/>
  <c r="V6" i="6"/>
  <c r="W5" i="6"/>
  <c r="J5" i="3"/>
  <c r="J37" i="3"/>
  <c r="K4" i="3"/>
  <c r="K36" i="3"/>
  <c r="G3" i="3"/>
  <c r="G35" i="3"/>
  <c r="D3" i="3"/>
  <c r="D35" i="3"/>
  <c r="F3" i="3"/>
  <c r="F35" i="3"/>
  <c r="H2" i="3"/>
  <c r="H34" i="3"/>
  <c r="B4" i="3"/>
  <c r="B36" i="3"/>
  <c r="N5" i="4"/>
  <c r="R4" i="4"/>
  <c r="W5" i="4"/>
  <c r="P4" i="4"/>
  <c r="V6" i="4"/>
  <c r="S4" i="4"/>
  <c r="V38" i="6"/>
  <c r="J21" i="9"/>
  <c r="G19" i="9"/>
  <c r="S36" i="6"/>
  <c r="D19" i="9"/>
  <c r="P36" i="6"/>
  <c r="F19" i="9"/>
  <c r="R36" i="6"/>
  <c r="W37" i="4"/>
  <c r="S4" i="8"/>
  <c r="G4" i="14" s="1"/>
  <c r="G3" i="11"/>
  <c r="G3" i="12" s="1"/>
  <c r="I3" i="8"/>
  <c r="I3" i="6"/>
  <c r="I3" i="4"/>
  <c r="U3" i="4" s="1"/>
  <c r="B25" i="11"/>
  <c r="B25" i="12" s="1"/>
  <c r="N37" i="8"/>
  <c r="B7" i="15" s="1"/>
  <c r="I35" i="11"/>
  <c r="I35" i="12" s="1"/>
  <c r="I33" i="9"/>
  <c r="I5" i="16" s="1"/>
  <c r="T3" i="8"/>
  <c r="H3" i="14" s="1"/>
  <c r="H2" i="11"/>
  <c r="H2" i="12" s="1"/>
  <c r="V38" i="8"/>
  <c r="J8" i="15" s="1"/>
  <c r="J26" i="11"/>
  <c r="J26" i="12" s="1"/>
  <c r="B20" i="9"/>
  <c r="N37" i="6"/>
  <c r="G24" i="11"/>
  <c r="G24" i="12" s="1"/>
  <c r="S36" i="8"/>
  <c r="G6" i="15" s="1"/>
  <c r="C41" i="8"/>
  <c r="O41" i="8" s="1"/>
  <c r="C11" i="15" s="1"/>
  <c r="C41" i="6"/>
  <c r="C10" i="9" s="1"/>
  <c r="C41" i="4"/>
  <c r="E36" i="4"/>
  <c r="E36" i="6"/>
  <c r="E5" i="9" s="1"/>
  <c r="E36" i="8"/>
  <c r="J5" i="11"/>
  <c r="J5" i="12" s="1"/>
  <c r="V6" i="8"/>
  <c r="J6" i="14" s="1"/>
  <c r="P36" i="4"/>
  <c r="R36" i="4"/>
  <c r="E36" i="11"/>
  <c r="E36" i="12" s="1"/>
  <c r="E34" i="9"/>
  <c r="E6" i="16" s="1"/>
  <c r="I35" i="4"/>
  <c r="I35" i="8"/>
  <c r="I35" i="6"/>
  <c r="I4" i="9" s="1"/>
  <c r="D3" i="11"/>
  <c r="D3" i="12" s="1"/>
  <c r="P4" i="8"/>
  <c r="D4" i="14" s="1"/>
  <c r="H23" i="11"/>
  <c r="H23" i="12" s="1"/>
  <c r="T35" i="8"/>
  <c r="H5" i="15" s="1"/>
  <c r="W5" i="8"/>
  <c r="K5" i="14" s="1"/>
  <c r="K4" i="11"/>
  <c r="K4" i="12" s="1"/>
  <c r="V38" i="4"/>
  <c r="S36" i="4"/>
  <c r="E4" i="6"/>
  <c r="E4" i="4"/>
  <c r="E4" i="8"/>
  <c r="N5" i="8"/>
  <c r="B5" i="14" s="1"/>
  <c r="B4" i="11"/>
  <c r="B4" i="12" s="1"/>
  <c r="T35" i="6"/>
  <c r="H18" i="9"/>
  <c r="W37" i="8"/>
  <c r="K7" i="15" s="1"/>
  <c r="K25" i="11"/>
  <c r="K25" i="12" s="1"/>
  <c r="R4" i="8"/>
  <c r="F4" i="14" s="1"/>
  <c r="F3" i="11"/>
  <c r="F3" i="12" s="1"/>
  <c r="N37" i="4"/>
  <c r="C9" i="4"/>
  <c r="C9" i="8"/>
  <c r="C9" i="6"/>
  <c r="D24" i="11"/>
  <c r="D24" i="12" s="1"/>
  <c r="P36" i="8"/>
  <c r="D6" i="15" s="1"/>
  <c r="T35" i="4"/>
  <c r="R36" i="8"/>
  <c r="F6" i="15" s="1"/>
  <c r="F24" i="11"/>
  <c r="F24" i="12" s="1"/>
  <c r="W37" i="6"/>
  <c r="K20" i="9"/>
  <c r="U3" i="6" l="1"/>
  <c r="Q4" i="6"/>
  <c r="O9" i="6"/>
  <c r="I2" i="3"/>
  <c r="I34" i="3"/>
  <c r="E3" i="3"/>
  <c r="E35" i="3"/>
  <c r="C8" i="3"/>
  <c r="C40" i="3"/>
  <c r="O9" i="4"/>
  <c r="Q4" i="4"/>
  <c r="H2" i="4"/>
  <c r="T2" i="4" s="1"/>
  <c r="H2" i="6"/>
  <c r="H2" i="8"/>
  <c r="T2" i="8" s="1"/>
  <c r="H2" i="14" s="1"/>
  <c r="B4" i="4"/>
  <c r="B4" i="8"/>
  <c r="B4" i="6"/>
  <c r="J37" i="8"/>
  <c r="J37" i="6"/>
  <c r="J6" i="9" s="1"/>
  <c r="J37" i="4"/>
  <c r="F35" i="4"/>
  <c r="F35" i="6"/>
  <c r="F4" i="9" s="1"/>
  <c r="F35" i="8"/>
  <c r="Q36" i="4"/>
  <c r="H34" i="6"/>
  <c r="H3" i="9" s="1"/>
  <c r="H34" i="8"/>
  <c r="H34" i="4"/>
  <c r="H33" i="3" s="1"/>
  <c r="C8" i="11"/>
  <c r="C8" i="12" s="1"/>
  <c r="O9" i="8"/>
  <c r="C9" i="14" s="1"/>
  <c r="J5" i="8"/>
  <c r="J5" i="6"/>
  <c r="J5" i="4"/>
  <c r="U35" i="6"/>
  <c r="I18" i="9"/>
  <c r="D3" i="6"/>
  <c r="D3" i="4"/>
  <c r="P3" i="4" s="1"/>
  <c r="D3" i="8"/>
  <c r="O41" i="4"/>
  <c r="F33" i="9"/>
  <c r="F5" i="16" s="1"/>
  <c r="F35" i="11"/>
  <c r="F35" i="12" s="1"/>
  <c r="G33" i="9"/>
  <c r="G5" i="16" s="1"/>
  <c r="G35" i="11"/>
  <c r="G35" i="12" s="1"/>
  <c r="H34" i="11"/>
  <c r="H34" i="12" s="1"/>
  <c r="H32" i="9"/>
  <c r="H4" i="16" s="1"/>
  <c r="E3" i="11"/>
  <c r="E3" i="12" s="1"/>
  <c r="Q4" i="8"/>
  <c r="E4" i="14" s="1"/>
  <c r="G35" i="4"/>
  <c r="G35" i="6"/>
  <c r="G4" i="9" s="1"/>
  <c r="G35" i="8"/>
  <c r="I23" i="11"/>
  <c r="I23" i="12" s="1"/>
  <c r="U35" i="8"/>
  <c r="I5" i="15" s="1"/>
  <c r="F3" i="4"/>
  <c r="R3" i="4" s="1"/>
  <c r="F3" i="8"/>
  <c r="F3" i="6"/>
  <c r="Q36" i="8"/>
  <c r="E6" i="15" s="1"/>
  <c r="E24" i="11"/>
  <c r="E24" i="12" s="1"/>
  <c r="O41" i="6"/>
  <c r="C24" i="9"/>
  <c r="U3" i="8"/>
  <c r="I3" i="14" s="1"/>
  <c r="I2" i="11"/>
  <c r="I2" i="12" s="1"/>
  <c r="K36" i="4"/>
  <c r="K36" i="6"/>
  <c r="K5" i="9" s="1"/>
  <c r="K36" i="8"/>
  <c r="J37" i="11"/>
  <c r="J37" i="12" s="1"/>
  <c r="J35" i="9"/>
  <c r="J7" i="16" s="1"/>
  <c r="K34" i="9"/>
  <c r="K6" i="16" s="1"/>
  <c r="K36" i="11"/>
  <c r="K36" i="12" s="1"/>
  <c r="B36" i="8"/>
  <c r="B36" i="6"/>
  <c r="B5" i="9" s="1"/>
  <c r="B36" i="4"/>
  <c r="G3" i="4"/>
  <c r="S3" i="4" s="1"/>
  <c r="G3" i="8"/>
  <c r="G3" i="6"/>
  <c r="U35" i="4"/>
  <c r="D35" i="4"/>
  <c r="D35" i="6"/>
  <c r="D4" i="9" s="1"/>
  <c r="D35" i="8"/>
  <c r="Q36" i="6"/>
  <c r="E19" i="9"/>
  <c r="B34" i="9"/>
  <c r="B6" i="16" s="1"/>
  <c r="B36" i="11"/>
  <c r="B36" i="12" s="1"/>
  <c r="K4" i="6"/>
  <c r="K4" i="4"/>
  <c r="K4" i="8"/>
  <c r="D35" i="11"/>
  <c r="D35" i="12" s="1"/>
  <c r="D33" i="9"/>
  <c r="D5" i="16" s="1"/>
  <c r="N4" i="6" l="1"/>
  <c r="S3" i="6"/>
  <c r="P3" i="6"/>
  <c r="V5" i="6"/>
  <c r="T2" i="6"/>
  <c r="W4" i="6"/>
  <c r="R3" i="6"/>
  <c r="D2" i="3"/>
  <c r="D34" i="3"/>
  <c r="G2" i="3"/>
  <c r="G34" i="3"/>
  <c r="K3" i="3"/>
  <c r="K35" i="3"/>
  <c r="F2" i="3"/>
  <c r="F34" i="3"/>
  <c r="J4" i="3"/>
  <c r="J36" i="3"/>
  <c r="B3" i="3"/>
  <c r="B35" i="3"/>
  <c r="N4" i="4"/>
  <c r="W4" i="4"/>
  <c r="V5" i="4"/>
  <c r="P35" i="8"/>
  <c r="D5" i="15" s="1"/>
  <c r="D23" i="11"/>
  <c r="D23" i="12" s="1"/>
  <c r="S35" i="4"/>
  <c r="T34" i="6"/>
  <c r="H17" i="9"/>
  <c r="I34" i="6"/>
  <c r="I3" i="9" s="1"/>
  <c r="I34" i="4"/>
  <c r="I33" i="3" s="1"/>
  <c r="I34" i="8"/>
  <c r="K19" i="9"/>
  <c r="W36" i="6"/>
  <c r="C40" i="6"/>
  <c r="C9" i="9" s="1"/>
  <c r="C40" i="8"/>
  <c r="C40" i="4"/>
  <c r="R35" i="6"/>
  <c r="F18" i="9"/>
  <c r="E33" i="9"/>
  <c r="E5" i="16" s="1"/>
  <c r="E35" i="11"/>
  <c r="E35" i="12" s="1"/>
  <c r="P35" i="4"/>
  <c r="B19" i="9"/>
  <c r="N36" i="6"/>
  <c r="W36" i="4"/>
  <c r="F2" i="11"/>
  <c r="F2" i="12" s="1"/>
  <c r="R3" i="8"/>
  <c r="F3" i="14" s="1"/>
  <c r="S35" i="8"/>
  <c r="G5" i="15" s="1"/>
  <c r="G23" i="11"/>
  <c r="G23" i="12" s="1"/>
  <c r="C8" i="8"/>
  <c r="C8" i="6"/>
  <c r="C8" i="4"/>
  <c r="T34" i="4"/>
  <c r="E35" i="6"/>
  <c r="E4" i="9" s="1"/>
  <c r="E35" i="8"/>
  <c r="E35" i="4"/>
  <c r="R35" i="4"/>
  <c r="W36" i="8"/>
  <c r="K6" i="15" s="1"/>
  <c r="K24" i="11"/>
  <c r="K24" i="12" s="1"/>
  <c r="D2" i="11"/>
  <c r="D2" i="12" s="1"/>
  <c r="P3" i="8"/>
  <c r="D3" i="14" s="1"/>
  <c r="F23" i="11"/>
  <c r="F23" i="12" s="1"/>
  <c r="R35" i="8"/>
  <c r="F5" i="15" s="1"/>
  <c r="V37" i="6"/>
  <c r="J20" i="9"/>
  <c r="W4" i="8"/>
  <c r="K4" i="14" s="1"/>
  <c r="K3" i="11"/>
  <c r="K3" i="12" s="1"/>
  <c r="D18" i="9"/>
  <c r="P35" i="6"/>
  <c r="N36" i="4"/>
  <c r="C38" i="9"/>
  <c r="C10" i="16" s="1"/>
  <c r="C40" i="11"/>
  <c r="C40" i="12" s="1"/>
  <c r="V37" i="8"/>
  <c r="J7" i="15" s="1"/>
  <c r="J25" i="11"/>
  <c r="J25" i="12" s="1"/>
  <c r="I2" i="8"/>
  <c r="U2" i="8" s="1"/>
  <c r="I2" i="14" s="1"/>
  <c r="I2" i="6"/>
  <c r="I2" i="4"/>
  <c r="U2" i="4" s="1"/>
  <c r="S3" i="8"/>
  <c r="G3" i="14" s="1"/>
  <c r="G2" i="11"/>
  <c r="G2" i="12" s="1"/>
  <c r="B24" i="11"/>
  <c r="B24" i="12" s="1"/>
  <c r="N36" i="8"/>
  <c r="B6" i="15" s="1"/>
  <c r="S35" i="6"/>
  <c r="G18" i="9"/>
  <c r="I32" i="9"/>
  <c r="I4" i="16" s="1"/>
  <c r="I34" i="11"/>
  <c r="I34" i="12" s="1"/>
  <c r="J4" i="11"/>
  <c r="J4" i="12" s="1"/>
  <c r="V5" i="8"/>
  <c r="J5" i="14" s="1"/>
  <c r="H22" i="11"/>
  <c r="H22" i="12" s="1"/>
  <c r="T34" i="8"/>
  <c r="H4" i="15" s="1"/>
  <c r="E3" i="6"/>
  <c r="E3" i="4"/>
  <c r="Q3" i="4" s="1"/>
  <c r="E3" i="8"/>
  <c r="V37" i="4"/>
  <c r="B3" i="11"/>
  <c r="B3" i="12" s="1"/>
  <c r="N4" i="8"/>
  <c r="B4" i="14" s="1"/>
  <c r="O8" i="6" l="1"/>
  <c r="Q3" i="6"/>
  <c r="U2" i="6"/>
  <c r="C7" i="3"/>
  <c r="C39" i="3"/>
  <c r="E2" i="3"/>
  <c r="E34" i="3"/>
  <c r="O8" i="4"/>
  <c r="O8" i="8"/>
  <c r="C8" i="14" s="1"/>
  <c r="C7" i="11"/>
  <c r="C7" i="12" s="1"/>
  <c r="U34" i="6"/>
  <c r="I17" i="9"/>
  <c r="Q35" i="4"/>
  <c r="K3" i="4"/>
  <c r="W3" i="4" s="1"/>
  <c r="K3" i="8"/>
  <c r="K3" i="6"/>
  <c r="K33" i="9"/>
  <c r="K5" i="16" s="1"/>
  <c r="K35" i="11"/>
  <c r="K35" i="12" s="1"/>
  <c r="G34" i="6"/>
  <c r="G3" i="9" s="1"/>
  <c r="G34" i="8"/>
  <c r="G34" i="4"/>
  <c r="G33" i="3" s="1"/>
  <c r="G34" i="11"/>
  <c r="G34" i="12" s="1"/>
  <c r="G32" i="9"/>
  <c r="G4" i="16" s="1"/>
  <c r="J34" i="9"/>
  <c r="J6" i="16" s="1"/>
  <c r="J36" i="11"/>
  <c r="J36" i="12" s="1"/>
  <c r="F2" i="8"/>
  <c r="R2" i="8" s="1"/>
  <c r="F2" i="14" s="1"/>
  <c r="F2" i="4"/>
  <c r="R2" i="4" s="1"/>
  <c r="F2" i="6"/>
  <c r="E23" i="11"/>
  <c r="E23" i="12" s="1"/>
  <c r="Q35" i="8"/>
  <c r="E5" i="15" s="1"/>
  <c r="O40" i="8"/>
  <c r="C10" i="15" s="1"/>
  <c r="C28" i="11"/>
  <c r="C28" i="12" s="1"/>
  <c r="I22" i="11"/>
  <c r="I22" i="12" s="1"/>
  <c r="U34" i="8"/>
  <c r="I4" i="15" s="1"/>
  <c r="H33" i="6"/>
  <c r="H2" i="9" s="1"/>
  <c r="H33" i="8"/>
  <c r="H33" i="4"/>
  <c r="H32" i="3" s="1"/>
  <c r="D2" i="8"/>
  <c r="P2" i="8" s="1"/>
  <c r="D2" i="14" s="1"/>
  <c r="D2" i="4"/>
  <c r="P2" i="4" s="1"/>
  <c r="D2" i="6"/>
  <c r="Q3" i="8"/>
  <c r="E3" i="14" s="1"/>
  <c r="E2" i="11"/>
  <c r="E2" i="12" s="1"/>
  <c r="B35" i="4"/>
  <c r="B35" i="8"/>
  <c r="B35" i="6"/>
  <c r="B4" i="9" s="1"/>
  <c r="B35" i="11"/>
  <c r="B35" i="12" s="1"/>
  <c r="B33" i="9"/>
  <c r="B5" i="16" s="1"/>
  <c r="O40" i="4"/>
  <c r="H33" i="11"/>
  <c r="H33" i="12" s="1"/>
  <c r="H31" i="9"/>
  <c r="H3" i="16" s="1"/>
  <c r="J36" i="8"/>
  <c r="J36" i="4"/>
  <c r="J36" i="6"/>
  <c r="J5" i="9" s="1"/>
  <c r="J4" i="6"/>
  <c r="J4" i="4"/>
  <c r="J4" i="8"/>
  <c r="B3" i="8"/>
  <c r="B3" i="6"/>
  <c r="B3" i="4"/>
  <c r="N3" i="4" s="1"/>
  <c r="D34" i="11"/>
  <c r="D34" i="12" s="1"/>
  <c r="D32" i="9"/>
  <c r="D4" i="16" s="1"/>
  <c r="F34" i="4"/>
  <c r="F33" i="3" s="1"/>
  <c r="F34" i="6"/>
  <c r="F3" i="9" s="1"/>
  <c r="F34" i="8"/>
  <c r="Q35" i="6"/>
  <c r="E18" i="9"/>
  <c r="K35" i="4"/>
  <c r="K35" i="8"/>
  <c r="K35" i="6"/>
  <c r="K4" i="9" s="1"/>
  <c r="D34" i="8"/>
  <c r="D34" i="6"/>
  <c r="D3" i="9" s="1"/>
  <c r="D34" i="4"/>
  <c r="D33" i="3" s="1"/>
  <c r="F32" i="9"/>
  <c r="F4" i="16" s="1"/>
  <c r="F34" i="11"/>
  <c r="F34" i="12" s="1"/>
  <c r="O40" i="6"/>
  <c r="C23" i="9"/>
  <c r="U34" i="4"/>
  <c r="G2" i="8"/>
  <c r="S2" i="8" s="1"/>
  <c r="G2" i="14" s="1"/>
  <c r="G2" i="6"/>
  <c r="G2" i="4"/>
  <c r="S2" i="4" s="1"/>
  <c r="P2" i="6" l="1"/>
  <c r="R2" i="6"/>
  <c r="W3" i="6"/>
  <c r="S2" i="6"/>
  <c r="N3" i="6"/>
  <c r="V4" i="6"/>
  <c r="K2" i="3"/>
  <c r="K34" i="3"/>
  <c r="J3" i="3"/>
  <c r="J35" i="3"/>
  <c r="B2" i="3"/>
  <c r="B34" i="3"/>
  <c r="V4" i="4"/>
  <c r="C37" i="9"/>
  <c r="C9" i="16" s="1"/>
  <c r="C39" i="11"/>
  <c r="C39" i="12" s="1"/>
  <c r="W35" i="8"/>
  <c r="K5" i="15" s="1"/>
  <c r="K23" i="11"/>
  <c r="K23" i="12" s="1"/>
  <c r="V36" i="4"/>
  <c r="D17" i="9"/>
  <c r="P34" i="6"/>
  <c r="W35" i="4"/>
  <c r="J24" i="11"/>
  <c r="J24" i="12" s="1"/>
  <c r="V36" i="8"/>
  <c r="J6" i="15" s="1"/>
  <c r="S34" i="4"/>
  <c r="P34" i="8"/>
  <c r="D4" i="15" s="1"/>
  <c r="D22" i="11"/>
  <c r="D22" i="12" s="1"/>
  <c r="E34" i="11"/>
  <c r="E34" i="12" s="1"/>
  <c r="E32" i="9"/>
  <c r="E4" i="16" s="1"/>
  <c r="R34" i="4"/>
  <c r="N35" i="8"/>
  <c r="B5" i="15" s="1"/>
  <c r="B23" i="11"/>
  <c r="B23" i="12" s="1"/>
  <c r="H21" i="11"/>
  <c r="H21" i="12" s="1"/>
  <c r="T33" i="8"/>
  <c r="H3" i="15" s="1"/>
  <c r="G22" i="11"/>
  <c r="G22" i="12" s="1"/>
  <c r="S34" i="8"/>
  <c r="G4" i="15" s="1"/>
  <c r="E34" i="6"/>
  <c r="E3" i="9" s="1"/>
  <c r="E34" i="4"/>
  <c r="E33" i="3" s="1"/>
  <c r="E34" i="8"/>
  <c r="P34" i="4"/>
  <c r="R34" i="8"/>
  <c r="F4" i="15" s="1"/>
  <c r="F22" i="11"/>
  <c r="F22" i="12" s="1"/>
  <c r="J3" i="11"/>
  <c r="J3" i="12" s="1"/>
  <c r="V4" i="8"/>
  <c r="J4" i="14" s="1"/>
  <c r="C39" i="8"/>
  <c r="C39" i="6"/>
  <c r="C8" i="9" s="1"/>
  <c r="C39" i="4"/>
  <c r="I33" i="11"/>
  <c r="I33" i="12" s="1"/>
  <c r="I31" i="9"/>
  <c r="I3" i="16" s="1"/>
  <c r="F17" i="9"/>
  <c r="R34" i="6"/>
  <c r="C7" i="4"/>
  <c r="C7" i="8"/>
  <c r="C7" i="6"/>
  <c r="N35" i="6"/>
  <c r="B18" i="9"/>
  <c r="T33" i="4"/>
  <c r="I33" i="8"/>
  <c r="I33" i="4"/>
  <c r="I32" i="3" s="1"/>
  <c r="I33" i="6"/>
  <c r="I2" i="9" s="1"/>
  <c r="W35" i="6"/>
  <c r="K18" i="9"/>
  <c r="B2" i="11"/>
  <c r="B2" i="12" s="1"/>
  <c r="N3" i="8"/>
  <c r="B3" i="14" s="1"/>
  <c r="V36" i="6"/>
  <c r="J19" i="9"/>
  <c r="N35" i="4"/>
  <c r="T33" i="6"/>
  <c r="H16" i="9"/>
  <c r="S34" i="6"/>
  <c r="G17" i="9"/>
  <c r="K2" i="11"/>
  <c r="K2" i="12" s="1"/>
  <c r="W3" i="8"/>
  <c r="K3" i="14" s="1"/>
  <c r="E2" i="6"/>
  <c r="E2" i="4"/>
  <c r="Q2" i="4" s="1"/>
  <c r="E2" i="8"/>
  <c r="Q2" i="8" s="1"/>
  <c r="E2" i="14" s="1"/>
  <c r="Q2" i="6" l="1"/>
  <c r="O7" i="6"/>
  <c r="C6" i="3"/>
  <c r="C38" i="3"/>
  <c r="O7" i="4"/>
  <c r="K34" i="11"/>
  <c r="K34" i="12" s="1"/>
  <c r="K32" i="9"/>
  <c r="K4" i="16" s="1"/>
  <c r="O39" i="4"/>
  <c r="D31" i="9"/>
  <c r="D3" i="16" s="1"/>
  <c r="D33" i="11"/>
  <c r="D33" i="12" s="1"/>
  <c r="G33" i="11"/>
  <c r="G33" i="12" s="1"/>
  <c r="G31" i="9"/>
  <c r="G3" i="16" s="1"/>
  <c r="O39" i="6"/>
  <c r="C22" i="9"/>
  <c r="E22" i="11"/>
  <c r="E22" i="12" s="1"/>
  <c r="Q34" i="8"/>
  <c r="E4" i="15" s="1"/>
  <c r="K2" i="8"/>
  <c r="W2" i="8" s="1"/>
  <c r="K2" i="14" s="1"/>
  <c r="K2" i="4"/>
  <c r="W2" i="4" s="1"/>
  <c r="K2" i="6"/>
  <c r="J35" i="6"/>
  <c r="J4" i="9" s="1"/>
  <c r="J35" i="8"/>
  <c r="J35" i="4"/>
  <c r="B2" i="8"/>
  <c r="N2" i="8" s="1"/>
  <c r="B2" i="14" s="1"/>
  <c r="B2" i="6"/>
  <c r="B2" i="4"/>
  <c r="N2" i="4" s="1"/>
  <c r="U33" i="6"/>
  <c r="I16" i="9"/>
  <c r="C6" i="11"/>
  <c r="C6" i="12" s="1"/>
  <c r="O7" i="8"/>
  <c r="C7" i="14" s="1"/>
  <c r="C27" i="11"/>
  <c r="C27" i="12" s="1"/>
  <c r="O39" i="8"/>
  <c r="C9" i="15" s="1"/>
  <c r="Q34" i="4"/>
  <c r="F33" i="4"/>
  <c r="F32" i="3" s="1"/>
  <c r="F33" i="8"/>
  <c r="F33" i="6"/>
  <c r="F2" i="9" s="1"/>
  <c r="K34" i="6"/>
  <c r="K3" i="9" s="1"/>
  <c r="K34" i="4"/>
  <c r="K33" i="3" s="1"/>
  <c r="K34" i="8"/>
  <c r="J3" i="6"/>
  <c r="J3" i="4"/>
  <c r="V3" i="4" s="1"/>
  <c r="J3" i="8"/>
  <c r="J33" i="9"/>
  <c r="J5" i="16" s="1"/>
  <c r="J35" i="11"/>
  <c r="J35" i="12" s="1"/>
  <c r="U33" i="8"/>
  <c r="I3" i="15" s="1"/>
  <c r="I21" i="11"/>
  <c r="I21" i="12" s="1"/>
  <c r="D33" i="4"/>
  <c r="D32" i="3" s="1"/>
  <c r="D33" i="8"/>
  <c r="D33" i="6"/>
  <c r="D2" i="9" s="1"/>
  <c r="B34" i="4"/>
  <c r="B33" i="3" s="1"/>
  <c r="B34" i="8"/>
  <c r="B34" i="6"/>
  <c r="B3" i="9" s="1"/>
  <c r="H32" i="4"/>
  <c r="T32" i="4" s="1"/>
  <c r="H32" i="6"/>
  <c r="H32" i="8"/>
  <c r="T32" i="8" s="1"/>
  <c r="H2" i="15" s="1"/>
  <c r="F33" i="11"/>
  <c r="F33" i="12" s="1"/>
  <c r="F31" i="9"/>
  <c r="F3" i="16" s="1"/>
  <c r="G33" i="8"/>
  <c r="G33" i="6"/>
  <c r="G2" i="9" s="1"/>
  <c r="G33" i="4"/>
  <c r="G32" i="3" s="1"/>
  <c r="H30" i="9"/>
  <c r="H2" i="16" s="1"/>
  <c r="H32" i="11"/>
  <c r="H32" i="12" s="1"/>
  <c r="U33" i="4"/>
  <c r="B32" i="9"/>
  <c r="B4" i="16" s="1"/>
  <c r="B34" i="11"/>
  <c r="B34" i="12" s="1"/>
  <c r="E17" i="9"/>
  <c r="Q34" i="6"/>
  <c r="V3" i="6" l="1"/>
  <c r="N2" i="6"/>
  <c r="W2" i="6"/>
  <c r="J2" i="3"/>
  <c r="J34" i="3"/>
  <c r="E31" i="9"/>
  <c r="E3" i="16" s="1"/>
  <c r="E33" i="11"/>
  <c r="E33" i="12" s="1"/>
  <c r="I32" i="8"/>
  <c r="U32" i="8" s="1"/>
  <c r="I2" i="15" s="1"/>
  <c r="I32" i="4"/>
  <c r="U32" i="4" s="1"/>
  <c r="I32" i="6"/>
  <c r="S33" i="6"/>
  <c r="G16" i="9"/>
  <c r="N34" i="8"/>
  <c r="B4" i="15" s="1"/>
  <c r="B22" i="11"/>
  <c r="B22" i="12" s="1"/>
  <c r="F21" i="11"/>
  <c r="F21" i="12" s="1"/>
  <c r="R33" i="8"/>
  <c r="F3" i="15" s="1"/>
  <c r="S33" i="8"/>
  <c r="G3" i="15" s="1"/>
  <c r="G21" i="11"/>
  <c r="G21" i="12" s="1"/>
  <c r="N34" i="4"/>
  <c r="V3" i="8"/>
  <c r="J3" i="14" s="1"/>
  <c r="J2" i="11"/>
  <c r="J2" i="12" s="1"/>
  <c r="R33" i="4"/>
  <c r="V35" i="4"/>
  <c r="C36" i="9"/>
  <c r="C8" i="16" s="1"/>
  <c r="C38" i="11"/>
  <c r="C38" i="12" s="1"/>
  <c r="D16" i="9"/>
  <c r="P33" i="6"/>
  <c r="W34" i="6"/>
  <c r="K17" i="9"/>
  <c r="J23" i="11"/>
  <c r="J23" i="12" s="1"/>
  <c r="V35" i="8"/>
  <c r="J5" i="15" s="1"/>
  <c r="P33" i="4"/>
  <c r="W34" i="8"/>
  <c r="K4" i="15" s="1"/>
  <c r="K22" i="11"/>
  <c r="K22" i="12" s="1"/>
  <c r="I32" i="11"/>
  <c r="I32" i="12" s="1"/>
  <c r="I30" i="9"/>
  <c r="I2" i="16" s="1"/>
  <c r="C6" i="6"/>
  <c r="C6" i="4"/>
  <c r="C6" i="8"/>
  <c r="T32" i="6"/>
  <c r="H25" i="9"/>
  <c r="W34" i="4"/>
  <c r="S33" i="4"/>
  <c r="B17" i="9"/>
  <c r="N34" i="6"/>
  <c r="P33" i="8"/>
  <c r="D3" i="15" s="1"/>
  <c r="D21" i="11"/>
  <c r="D21" i="12" s="1"/>
  <c r="R33" i="6"/>
  <c r="F16" i="9"/>
  <c r="E33" i="8"/>
  <c r="E33" i="4"/>
  <c r="E32" i="3" s="1"/>
  <c r="E33" i="6"/>
  <c r="E2" i="9" s="1"/>
  <c r="V35" i="6"/>
  <c r="J18" i="9"/>
  <c r="C38" i="4"/>
  <c r="C38" i="8"/>
  <c r="C38" i="6"/>
  <c r="C7" i="9" s="1"/>
  <c r="O6" i="6" l="1"/>
  <c r="C5" i="3"/>
  <c r="C37" i="3"/>
  <c r="O6" i="4"/>
  <c r="J32" i="9"/>
  <c r="J4" i="16" s="1"/>
  <c r="J34" i="11"/>
  <c r="J34" i="12" s="1"/>
  <c r="Q33" i="8"/>
  <c r="E3" i="15" s="1"/>
  <c r="E21" i="11"/>
  <c r="E21" i="12" s="1"/>
  <c r="K33" i="11"/>
  <c r="K33" i="12" s="1"/>
  <c r="K31" i="9"/>
  <c r="K3" i="16" s="1"/>
  <c r="F32" i="11"/>
  <c r="F32" i="12" s="1"/>
  <c r="F30" i="9"/>
  <c r="F2" i="16" s="1"/>
  <c r="B33" i="4"/>
  <c r="B32" i="3" s="1"/>
  <c r="B33" i="6"/>
  <c r="B2" i="9" s="1"/>
  <c r="B33" i="8"/>
  <c r="C26" i="11"/>
  <c r="C26" i="12" s="1"/>
  <c r="O38" i="8"/>
  <c r="C8" i="15" s="1"/>
  <c r="Q33" i="6"/>
  <c r="E16" i="9"/>
  <c r="B33" i="11"/>
  <c r="B33" i="12" s="1"/>
  <c r="B31" i="9"/>
  <c r="B3" i="16" s="1"/>
  <c r="K33" i="6"/>
  <c r="K2" i="9" s="1"/>
  <c r="K33" i="8"/>
  <c r="K33" i="4"/>
  <c r="K32" i="3" s="1"/>
  <c r="J34" i="6"/>
  <c r="J3" i="9" s="1"/>
  <c r="J34" i="4"/>
  <c r="J33" i="3" s="1"/>
  <c r="J34" i="8"/>
  <c r="G32" i="6"/>
  <c r="G32" i="4"/>
  <c r="S32" i="4" s="1"/>
  <c r="G32" i="8"/>
  <c r="S32" i="8" s="1"/>
  <c r="G2" i="15" s="1"/>
  <c r="O38" i="6"/>
  <c r="C21" i="9"/>
  <c r="O6" i="8"/>
  <c r="C6" i="14" s="1"/>
  <c r="C5" i="11"/>
  <c r="C5" i="12" s="1"/>
  <c r="D32" i="8"/>
  <c r="P32" i="8" s="1"/>
  <c r="D2" i="15" s="1"/>
  <c r="D32" i="6"/>
  <c r="D32" i="4"/>
  <c r="P32" i="4" s="1"/>
  <c r="F32" i="6"/>
  <c r="F32" i="4"/>
  <c r="R32" i="4" s="1"/>
  <c r="F32" i="8"/>
  <c r="R32" i="8" s="1"/>
  <c r="F2" i="15" s="1"/>
  <c r="G32" i="11"/>
  <c r="G32" i="12" s="1"/>
  <c r="G30" i="9"/>
  <c r="G2" i="16" s="1"/>
  <c r="O38" i="4"/>
  <c r="Q33" i="4"/>
  <c r="H39" i="9"/>
  <c r="H11" i="16" s="1"/>
  <c r="H41" i="11"/>
  <c r="H41" i="12" s="1"/>
  <c r="D30" i="9"/>
  <c r="D2" i="16" s="1"/>
  <c r="D32" i="11"/>
  <c r="D32" i="12" s="1"/>
  <c r="J2" i="6"/>
  <c r="J2" i="8"/>
  <c r="V2" i="8" s="1"/>
  <c r="J2" i="14" s="1"/>
  <c r="J2" i="4"/>
  <c r="V2" i="4" s="1"/>
  <c r="U32" i="6"/>
  <c r="I25" i="9"/>
  <c r="V2" i="6" l="1"/>
  <c r="I39" i="9"/>
  <c r="I11" i="16" s="1"/>
  <c r="I41" i="11"/>
  <c r="I41" i="12" s="1"/>
  <c r="C5" i="4"/>
  <c r="C5" i="6"/>
  <c r="C5" i="8"/>
  <c r="C35" i="9"/>
  <c r="C7" i="16" s="1"/>
  <c r="C37" i="11"/>
  <c r="C37" i="12" s="1"/>
  <c r="W33" i="4"/>
  <c r="J22" i="11"/>
  <c r="J22" i="12" s="1"/>
  <c r="V34" i="8"/>
  <c r="J4" i="15" s="1"/>
  <c r="W33" i="8"/>
  <c r="K3" i="15" s="1"/>
  <c r="K21" i="11"/>
  <c r="K21" i="12" s="1"/>
  <c r="N33" i="8"/>
  <c r="B3" i="15" s="1"/>
  <c r="B21" i="11"/>
  <c r="B21" i="12" s="1"/>
  <c r="E32" i="4"/>
  <c r="Q32" i="4" s="1"/>
  <c r="E32" i="6"/>
  <c r="E32" i="8"/>
  <c r="Q32" i="8" s="1"/>
  <c r="E2" i="15" s="1"/>
  <c r="R32" i="6"/>
  <c r="F25" i="9"/>
  <c r="V34" i="4"/>
  <c r="K16" i="9"/>
  <c r="W33" i="6"/>
  <c r="N33" i="6"/>
  <c r="B16" i="9"/>
  <c r="D25" i="9"/>
  <c r="P32" i="6"/>
  <c r="S32" i="6"/>
  <c r="G25" i="9"/>
  <c r="E30" i="9"/>
  <c r="E2" i="16" s="1"/>
  <c r="E32" i="11"/>
  <c r="E32" i="12" s="1"/>
  <c r="C37" i="4"/>
  <c r="C37" i="6"/>
  <c r="C6" i="9" s="1"/>
  <c r="C37" i="8"/>
  <c r="V34" i="6"/>
  <c r="J17" i="9"/>
  <c r="N33" i="4"/>
  <c r="O5" i="6" l="1"/>
  <c r="C4" i="3"/>
  <c r="C36" i="3"/>
  <c r="O5" i="4"/>
  <c r="F41" i="11"/>
  <c r="F41" i="12" s="1"/>
  <c r="F39" i="9"/>
  <c r="F11" i="16" s="1"/>
  <c r="K32" i="4"/>
  <c r="W32" i="4" s="1"/>
  <c r="K32" i="6"/>
  <c r="K32" i="8"/>
  <c r="W32" i="8" s="1"/>
  <c r="K2" i="15" s="1"/>
  <c r="D39" i="9"/>
  <c r="D11" i="16" s="1"/>
  <c r="D41" i="11"/>
  <c r="D41" i="12" s="1"/>
  <c r="B32" i="8"/>
  <c r="N32" i="8" s="1"/>
  <c r="B2" i="15" s="1"/>
  <c r="B32" i="4"/>
  <c r="N32" i="4" s="1"/>
  <c r="B32" i="6"/>
  <c r="O37" i="6"/>
  <c r="C20" i="9"/>
  <c r="G39" i="9"/>
  <c r="G11" i="16" s="1"/>
  <c r="G41" i="11"/>
  <c r="G41" i="12" s="1"/>
  <c r="B32" i="11"/>
  <c r="B32" i="12" s="1"/>
  <c r="B30" i="9"/>
  <c r="B2" i="16" s="1"/>
  <c r="J33" i="6"/>
  <c r="J2" i="9" s="1"/>
  <c r="J33" i="8"/>
  <c r="J33" i="4"/>
  <c r="J32" i="3" s="1"/>
  <c r="C25" i="11"/>
  <c r="C25" i="12" s="1"/>
  <c r="O37" i="8"/>
  <c r="C7" i="15" s="1"/>
  <c r="K32" i="11"/>
  <c r="K32" i="12" s="1"/>
  <c r="K30" i="9"/>
  <c r="K2" i="16" s="1"/>
  <c r="J31" i="9"/>
  <c r="J3" i="16" s="1"/>
  <c r="J33" i="11"/>
  <c r="J33" i="12" s="1"/>
  <c r="O37" i="4"/>
  <c r="Q32" i="6"/>
  <c r="E25" i="9"/>
  <c r="O5" i="8"/>
  <c r="C5" i="14" s="1"/>
  <c r="C4" i="11"/>
  <c r="C4" i="12" s="1"/>
  <c r="C36" i="11" l="1"/>
  <c r="C36" i="12" s="1"/>
  <c r="C34" i="9"/>
  <c r="C6" i="16" s="1"/>
  <c r="W32" i="6"/>
  <c r="K25" i="9"/>
  <c r="C4" i="4"/>
  <c r="C4" i="8"/>
  <c r="C4" i="6"/>
  <c r="E41" i="11"/>
  <c r="E41" i="12" s="1"/>
  <c r="E39" i="9"/>
  <c r="E11" i="16" s="1"/>
  <c r="J21" i="11"/>
  <c r="J21" i="12" s="1"/>
  <c r="V33" i="8"/>
  <c r="J3" i="15" s="1"/>
  <c r="N32" i="6"/>
  <c r="B25" i="9"/>
  <c r="C36" i="6"/>
  <c r="C5" i="9" s="1"/>
  <c r="C36" i="8"/>
  <c r="C36" i="4"/>
  <c r="V33" i="4"/>
  <c r="V33" i="6"/>
  <c r="J16" i="9"/>
  <c r="O4" i="6" l="1"/>
  <c r="C3" i="3"/>
  <c r="C35" i="3"/>
  <c r="O4" i="4"/>
  <c r="K41" i="11"/>
  <c r="K41" i="12" s="1"/>
  <c r="K39" i="9"/>
  <c r="K11" i="16" s="1"/>
  <c r="J32" i="4"/>
  <c r="V32" i="4" s="1"/>
  <c r="J32" i="8"/>
  <c r="V32" i="8" s="1"/>
  <c r="J2" i="15" s="1"/>
  <c r="J32" i="6"/>
  <c r="O36" i="6"/>
  <c r="C19" i="9"/>
  <c r="C3" i="11"/>
  <c r="C3" i="12" s="1"/>
  <c r="O4" i="8"/>
  <c r="C4" i="14" s="1"/>
  <c r="J32" i="11"/>
  <c r="J32" i="12" s="1"/>
  <c r="J30" i="9"/>
  <c r="J2" i="16" s="1"/>
  <c r="O36" i="4"/>
  <c r="O36" i="8"/>
  <c r="C6" i="15" s="1"/>
  <c r="C24" i="11"/>
  <c r="C24" i="12" s="1"/>
  <c r="B41" i="11"/>
  <c r="B41" i="12" s="1"/>
  <c r="B39" i="9"/>
  <c r="B11" i="16" s="1"/>
  <c r="C35" i="4" l="1"/>
  <c r="C35" i="6"/>
  <c r="C4" i="9" s="1"/>
  <c r="C35" i="8"/>
  <c r="C35" i="11"/>
  <c r="C35" i="12" s="1"/>
  <c r="C33" i="9"/>
  <c r="C5" i="16" s="1"/>
  <c r="C3" i="8"/>
  <c r="C3" i="6"/>
  <c r="C3" i="4"/>
  <c r="O3" i="4" s="1"/>
  <c r="V32" i="6"/>
  <c r="J25" i="9"/>
  <c r="O3" i="6" l="1"/>
  <c r="C2" i="3"/>
  <c r="C34" i="3"/>
  <c r="J39" i="9"/>
  <c r="J11" i="16" s="1"/>
  <c r="J41" i="11"/>
  <c r="J41" i="12" s="1"/>
  <c r="C2" i="11"/>
  <c r="C2" i="12" s="1"/>
  <c r="O3" i="8"/>
  <c r="C3" i="14" s="1"/>
  <c r="C23" i="11"/>
  <c r="C23" i="12" s="1"/>
  <c r="O35" i="8"/>
  <c r="C5" i="15" s="1"/>
  <c r="O35" i="6"/>
  <c r="C18" i="9"/>
  <c r="O35" i="4"/>
  <c r="C34" i="8" l="1"/>
  <c r="C34" i="6"/>
  <c r="C3" i="9" s="1"/>
  <c r="C34" i="4"/>
  <c r="C33" i="3" s="1"/>
  <c r="C2" i="6"/>
  <c r="C2" i="8"/>
  <c r="O2" i="8" s="1"/>
  <c r="C2" i="14" s="1"/>
  <c r="C2" i="4"/>
  <c r="O2" i="4" s="1"/>
  <c r="C34" i="11"/>
  <c r="C34" i="12" s="1"/>
  <c r="C32" i="9"/>
  <c r="C4" i="16" s="1"/>
  <c r="O2" i="6" l="1"/>
  <c r="O34" i="4"/>
  <c r="O34" i="6"/>
  <c r="C17" i="9"/>
  <c r="O34" i="8"/>
  <c r="C4" i="15" s="1"/>
  <c r="C22" i="11"/>
  <c r="C22" i="12" s="1"/>
  <c r="C33" i="8" l="1"/>
  <c r="C33" i="4"/>
  <c r="C32" i="3" s="1"/>
  <c r="C33" i="6"/>
  <c r="C2" i="9" s="1"/>
  <c r="C33" i="11"/>
  <c r="C33" i="12" s="1"/>
  <c r="C31" i="9"/>
  <c r="C3" i="16" s="1"/>
  <c r="O33" i="6" l="1"/>
  <c r="C16" i="9"/>
  <c r="O33" i="4"/>
  <c r="O33" i="8"/>
  <c r="C3" i="15" s="1"/>
  <c r="C21" i="11"/>
  <c r="C21" i="12" s="1"/>
  <c r="C32" i="11" l="1"/>
  <c r="C32" i="12" s="1"/>
  <c r="C30" i="9"/>
  <c r="C2" i="16" s="1"/>
  <c r="C32" i="4"/>
  <c r="O32" i="4" s="1"/>
  <c r="C32" i="6"/>
  <c r="C32" i="8"/>
  <c r="O32" i="8" s="1"/>
  <c r="C2" i="15" s="1"/>
  <c r="O32" i="6" l="1"/>
  <c r="C25" i="9"/>
  <c r="C39" i="9" l="1"/>
  <c r="C11" i="16" s="1"/>
  <c r="C41" i="11"/>
  <c r="C41" i="12" s="1"/>
  <c r="B43" i="12" s="1"/>
  <c r="B45" i="12" s="1"/>
</calcChain>
</file>

<file path=xl/sharedStrings.xml><?xml version="1.0" encoding="utf-8"?>
<sst xmlns="http://schemas.openxmlformats.org/spreadsheetml/2006/main" count="89" uniqueCount="23">
  <si>
    <t>Outcome</t>
  </si>
  <si>
    <t>Bust</t>
  </si>
  <si>
    <t>Ace</t>
  </si>
  <si>
    <t>Soft</t>
  </si>
  <si>
    <t>Total</t>
  </si>
  <si>
    <t>Hard</t>
  </si>
  <si>
    <t>Pair</t>
  </si>
  <si>
    <t>Aces</t>
  </si>
  <si>
    <t>Best</t>
  </si>
  <si>
    <t>Strategy</t>
  </si>
  <si>
    <t>aces</t>
  </si>
  <si>
    <t>Card 1</t>
  </si>
  <si>
    <t>Card 2</t>
  </si>
  <si>
    <t>Probability</t>
  </si>
  <si>
    <t>Dealer BJ</t>
  </si>
  <si>
    <t>Winning dealer BJ</t>
  </si>
  <si>
    <t>Grand total</t>
  </si>
  <si>
    <t>No dealer BJ</t>
  </si>
  <si>
    <t>European Rule (No peaking rule)</t>
  </si>
  <si>
    <t>Soft (Dealer stands on soft 17)</t>
  </si>
  <si>
    <t>Card</t>
  </si>
  <si>
    <t>Quantity</t>
  </si>
  <si>
    <t>American Rule (Dealer Stops the Round if they have Blackjack)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</si>
</sst>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right"/>
    </xf>
    <xf numFmtId="0" fontId="0" fillId="0" borderId="4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16"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CC42-8855-4912-85F1-453466E421C7}">
  <dimension ref="A1:K19"/>
  <sheetViews>
    <sheetView tabSelected="1" workbookViewId="0"/>
  </sheetViews>
  <sheetFormatPr defaultRowHeight="14.4" x14ac:dyDescent="0.3"/>
  <cols>
    <col min="2" max="11" width="5.109375" customWidth="1"/>
  </cols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 x14ac:dyDescent="0.3">
      <c r="A2">
        <v>4</v>
      </c>
      <c r="B2" s="1" t="str">
        <f>hsdr!N2</f>
        <v>H</v>
      </c>
      <c r="C2" s="1" t="str">
        <f>hsdr!O2</f>
        <v>H</v>
      </c>
      <c r="D2" s="1" t="str">
        <f>hsdr!P2</f>
        <v>H</v>
      </c>
      <c r="E2" s="1" t="str">
        <f>hsdr!Q2</f>
        <v>H</v>
      </c>
      <c r="F2" s="1" t="str">
        <f>hsdr!R2</f>
        <v>H</v>
      </c>
      <c r="G2" s="1" t="str">
        <f>hsdr!S2</f>
        <v>H</v>
      </c>
      <c r="H2" s="1" t="str">
        <f>hsdr!T2</f>
        <v>H</v>
      </c>
      <c r="I2" s="1" t="str">
        <f>hsdr!U2</f>
        <v>H</v>
      </c>
      <c r="J2" s="1" t="str">
        <f>hsdr!V2</f>
        <v>H</v>
      </c>
      <c r="K2" s="1" t="str">
        <f>hsdr!W2</f>
        <v>H</v>
      </c>
    </row>
    <row r="3" spans="1:11" x14ac:dyDescent="0.3">
      <c r="A3">
        <f>A2+1</f>
        <v>5</v>
      </c>
      <c r="B3" s="1" t="str">
        <f>hsdr!N3</f>
        <v>H</v>
      </c>
      <c r="C3" s="1" t="str">
        <f>hsdr!O3</f>
        <v>H</v>
      </c>
      <c r="D3" s="1" t="str">
        <f>hsdr!P3</f>
        <v>H</v>
      </c>
      <c r="E3" s="1" t="str">
        <f>hsdr!Q3</f>
        <v>H</v>
      </c>
      <c r="F3" s="1" t="str">
        <f>hsdr!R3</f>
        <v>H</v>
      </c>
      <c r="G3" s="1" t="str">
        <f>hsdr!S3</f>
        <v>H</v>
      </c>
      <c r="H3" s="1" t="str">
        <f>hsdr!T3</f>
        <v>H</v>
      </c>
      <c r="I3" s="1" t="str">
        <f>hsdr!U3</f>
        <v>H</v>
      </c>
      <c r="J3" s="1" t="str">
        <f>hsdr!V3</f>
        <v>H</v>
      </c>
      <c r="K3" s="1" t="str">
        <f>hsdr!W3</f>
        <v>H</v>
      </c>
    </row>
    <row r="4" spans="1:11" x14ac:dyDescent="0.3">
      <c r="A4">
        <f t="shared" ref="A4:A19" si="0">A3+1</f>
        <v>6</v>
      </c>
      <c r="B4" s="1" t="str">
        <f>hsdr!N4</f>
        <v>H</v>
      </c>
      <c r="C4" s="1" t="str">
        <f>hsdr!O4</f>
        <v>H</v>
      </c>
      <c r="D4" s="1" t="str">
        <f>hsdr!P4</f>
        <v>H</v>
      </c>
      <c r="E4" s="1" t="str">
        <f>hsdr!Q4</f>
        <v>H</v>
      </c>
      <c r="F4" s="1" t="str">
        <f>hsdr!R4</f>
        <v>H</v>
      </c>
      <c r="G4" s="1" t="str">
        <f>hsdr!S4</f>
        <v>H</v>
      </c>
      <c r="H4" s="1" t="str">
        <f>hsdr!T4</f>
        <v>H</v>
      </c>
      <c r="I4" s="1" t="str">
        <f>hsdr!U4</f>
        <v>H</v>
      </c>
      <c r="J4" s="1" t="str">
        <f>hsdr!V4</f>
        <v>H</v>
      </c>
      <c r="K4" s="1" t="str">
        <f>hsdr!W4</f>
        <v>H</v>
      </c>
    </row>
    <row r="5" spans="1:11" x14ac:dyDescent="0.3">
      <c r="A5">
        <f t="shared" si="0"/>
        <v>7</v>
      </c>
      <c r="B5" s="1" t="str">
        <f>hsdr!N5</f>
        <v>H</v>
      </c>
      <c r="C5" s="1" t="str">
        <f>hsdr!O5</f>
        <v>H</v>
      </c>
      <c r="D5" s="1" t="str">
        <f>hsdr!P5</f>
        <v>H</v>
      </c>
      <c r="E5" s="1" t="str">
        <f>hsdr!Q5</f>
        <v>H</v>
      </c>
      <c r="F5" s="1" t="str">
        <f>hsdr!R5</f>
        <v>H</v>
      </c>
      <c r="G5" s="1" t="str">
        <f>hsdr!S5</f>
        <v>H</v>
      </c>
      <c r="H5" s="1" t="str">
        <f>hsdr!T5</f>
        <v>H</v>
      </c>
      <c r="I5" s="1" t="str">
        <f>hsdr!U5</f>
        <v>H</v>
      </c>
      <c r="J5" s="1" t="str">
        <f>hsdr!V5</f>
        <v>H</v>
      </c>
      <c r="K5" s="1" t="str">
        <f>hsdr!W5</f>
        <v>H</v>
      </c>
    </row>
    <row r="6" spans="1:11" x14ac:dyDescent="0.3">
      <c r="A6">
        <f t="shared" si="0"/>
        <v>8</v>
      </c>
      <c r="B6" s="1" t="str">
        <f>hsdr!N6</f>
        <v>H</v>
      </c>
      <c r="C6" s="1" t="str">
        <f>hsdr!O6</f>
        <v>H</v>
      </c>
      <c r="D6" s="1" t="str">
        <f>hsdr!P6</f>
        <v>H</v>
      </c>
      <c r="E6" s="1" t="str">
        <f>hsdr!Q6</f>
        <v>H</v>
      </c>
      <c r="F6" s="1" t="str">
        <f>hsdr!R6</f>
        <v>H</v>
      </c>
      <c r="G6" s="1" t="str">
        <f>hsdr!S6</f>
        <v>H</v>
      </c>
      <c r="H6" s="1" t="str">
        <f>hsdr!T6</f>
        <v>H</v>
      </c>
      <c r="I6" s="1" t="str">
        <f>hsdr!U6</f>
        <v>H</v>
      </c>
      <c r="J6" s="1" t="str">
        <f>hsdr!V6</f>
        <v>H</v>
      </c>
      <c r="K6" s="1" t="str">
        <f>hsdr!W6</f>
        <v>H</v>
      </c>
    </row>
    <row r="7" spans="1:11" x14ac:dyDescent="0.3">
      <c r="A7">
        <f t="shared" si="0"/>
        <v>9</v>
      </c>
      <c r="B7" s="1" t="str">
        <f>hsdr!N7</f>
        <v>H</v>
      </c>
      <c r="C7" s="1" t="str">
        <f>hsdr!O7</f>
        <v>D</v>
      </c>
      <c r="D7" s="1" t="str">
        <f>hsdr!P7</f>
        <v>D</v>
      </c>
      <c r="E7" s="1" t="str">
        <f>hsdr!Q7</f>
        <v>D</v>
      </c>
      <c r="F7" s="1" t="str">
        <f>hsdr!R7</f>
        <v>D</v>
      </c>
      <c r="G7" s="1" t="str">
        <f>hsdr!S7</f>
        <v>H</v>
      </c>
      <c r="H7" s="1" t="str">
        <f>hsdr!T7</f>
        <v>H</v>
      </c>
      <c r="I7" s="1" t="str">
        <f>hsdr!U7</f>
        <v>H</v>
      </c>
      <c r="J7" s="1" t="str">
        <f>hsdr!V7</f>
        <v>H</v>
      </c>
      <c r="K7" s="1" t="str">
        <f>hsdr!W7</f>
        <v>H</v>
      </c>
    </row>
    <row r="8" spans="1:11" x14ac:dyDescent="0.3">
      <c r="A8">
        <f t="shared" si="0"/>
        <v>10</v>
      </c>
      <c r="B8" s="1" t="str">
        <f>hsdr!N8</f>
        <v>D</v>
      </c>
      <c r="C8" s="1" t="str">
        <f>hsdr!O8</f>
        <v>D</v>
      </c>
      <c r="D8" s="1" t="str">
        <f>hsdr!P8</f>
        <v>D</v>
      </c>
      <c r="E8" s="1" t="str">
        <f>hsdr!Q8</f>
        <v>D</v>
      </c>
      <c r="F8" s="1" t="str">
        <f>hsdr!R8</f>
        <v>D</v>
      </c>
      <c r="G8" s="1" t="str">
        <f>hsdr!S8</f>
        <v>D</v>
      </c>
      <c r="H8" s="1" t="str">
        <f>hsdr!T8</f>
        <v>D</v>
      </c>
      <c r="I8" s="1" t="str">
        <f>hsdr!U8</f>
        <v>D</v>
      </c>
      <c r="J8" s="1" t="str">
        <f>hsdr!V8</f>
        <v>H</v>
      </c>
      <c r="K8" s="1" t="str">
        <f>hsdr!W8</f>
        <v>H</v>
      </c>
    </row>
    <row r="9" spans="1:11" x14ac:dyDescent="0.3">
      <c r="A9">
        <f t="shared" si="0"/>
        <v>11</v>
      </c>
      <c r="B9" s="1" t="str">
        <f>hsdr!N9</f>
        <v>D</v>
      </c>
      <c r="C9" s="1" t="str">
        <f>hsdr!O9</f>
        <v>D</v>
      </c>
      <c r="D9" s="1" t="str">
        <f>hsdr!P9</f>
        <v>D</v>
      </c>
      <c r="E9" s="1" t="str">
        <f>hsdr!Q9</f>
        <v>D</v>
      </c>
      <c r="F9" s="1" t="str">
        <f>hsdr!R9</f>
        <v>D</v>
      </c>
      <c r="G9" s="1" t="str">
        <f>hsdr!S9</f>
        <v>D</v>
      </c>
      <c r="H9" s="1" t="str">
        <f>hsdr!T9</f>
        <v>D</v>
      </c>
      <c r="I9" s="1" t="str">
        <f>hsdr!U9</f>
        <v>D</v>
      </c>
      <c r="J9" s="1" t="str">
        <f>hsdr!V9</f>
        <v>D</v>
      </c>
      <c r="K9" s="1" t="str">
        <f>hsdr!W9</f>
        <v>H</v>
      </c>
    </row>
    <row r="10" spans="1:11" x14ac:dyDescent="0.3">
      <c r="A10">
        <f t="shared" si="0"/>
        <v>12</v>
      </c>
      <c r="B10" s="1" t="str">
        <f>hsdr!N10</f>
        <v>H</v>
      </c>
      <c r="C10" s="1" t="str">
        <f>hsdr!O10</f>
        <v>H</v>
      </c>
      <c r="D10" s="1" t="str">
        <f>hsdr!P10</f>
        <v>S</v>
      </c>
      <c r="E10" s="1" t="str">
        <f>hsdr!Q10</f>
        <v>S</v>
      </c>
      <c r="F10" s="1" t="str">
        <f>hsdr!R10</f>
        <v>S</v>
      </c>
      <c r="G10" s="1" t="str">
        <f>hsdr!S10</f>
        <v>H</v>
      </c>
      <c r="H10" s="1" t="str">
        <f>hsdr!T10</f>
        <v>H</v>
      </c>
      <c r="I10" s="1" t="str">
        <f>hsdr!U10</f>
        <v>H</v>
      </c>
      <c r="J10" s="1" t="str">
        <f>hsdr!V10</f>
        <v>H</v>
      </c>
      <c r="K10" s="1" t="str">
        <f>hsdr!W10</f>
        <v>H</v>
      </c>
    </row>
    <row r="11" spans="1:11" x14ac:dyDescent="0.3">
      <c r="A11">
        <f t="shared" si="0"/>
        <v>13</v>
      </c>
      <c r="B11" s="1" t="str">
        <f>hsdr!N11</f>
        <v>S</v>
      </c>
      <c r="C11" s="1" t="str">
        <f>hsdr!O11</f>
        <v>S</v>
      </c>
      <c r="D11" s="1" t="str">
        <f>hsdr!P11</f>
        <v>S</v>
      </c>
      <c r="E11" s="1" t="str">
        <f>hsdr!Q11</f>
        <v>S</v>
      </c>
      <c r="F11" s="1" t="str">
        <f>hsdr!R11</f>
        <v>S</v>
      </c>
      <c r="G11" s="1" t="str">
        <f>hsdr!S11</f>
        <v>H</v>
      </c>
      <c r="H11" s="1" t="str">
        <f>hsdr!T11</f>
        <v>H</v>
      </c>
      <c r="I11" s="1" t="str">
        <f>hsdr!U11</f>
        <v>H</v>
      </c>
      <c r="J11" s="1" t="str">
        <f>hsdr!V11</f>
        <v>H</v>
      </c>
      <c r="K11" s="1" t="str">
        <f>hsdr!W11</f>
        <v>H</v>
      </c>
    </row>
    <row r="12" spans="1:11" x14ac:dyDescent="0.3">
      <c r="A12">
        <f t="shared" si="0"/>
        <v>14</v>
      </c>
      <c r="B12" s="1" t="str">
        <f>hsdr!N12</f>
        <v>S</v>
      </c>
      <c r="C12" s="1" t="str">
        <f>hsdr!O12</f>
        <v>S</v>
      </c>
      <c r="D12" s="1" t="str">
        <f>hsdr!P12</f>
        <v>S</v>
      </c>
      <c r="E12" s="1" t="str">
        <f>hsdr!Q12</f>
        <v>S</v>
      </c>
      <c r="F12" s="1" t="str">
        <f>hsdr!R12</f>
        <v>S</v>
      </c>
      <c r="G12" s="1" t="str">
        <f>hsdr!S12</f>
        <v>H</v>
      </c>
      <c r="H12" s="1" t="str">
        <f>hsdr!T12</f>
        <v>H</v>
      </c>
      <c r="I12" s="1" t="str">
        <f>hsdr!U12</f>
        <v>H</v>
      </c>
      <c r="J12" s="1" t="str">
        <f>hsdr!V12</f>
        <v>H</v>
      </c>
      <c r="K12" s="1" t="str">
        <f>hsdr!W12</f>
        <v>H</v>
      </c>
    </row>
    <row r="13" spans="1:11" x14ac:dyDescent="0.3">
      <c r="A13">
        <f t="shared" si="0"/>
        <v>15</v>
      </c>
      <c r="B13" s="1" t="str">
        <f>hsdr!N13</f>
        <v>S</v>
      </c>
      <c r="C13" s="1" t="str">
        <f>hsdr!O13</f>
        <v>S</v>
      </c>
      <c r="D13" s="1" t="str">
        <f>hsdr!P13</f>
        <v>S</v>
      </c>
      <c r="E13" s="1" t="str">
        <f>hsdr!Q13</f>
        <v>S</v>
      </c>
      <c r="F13" s="1" t="str">
        <f>hsdr!R13</f>
        <v>S</v>
      </c>
      <c r="G13" s="1" t="str">
        <f>hsdr!S13</f>
        <v>H</v>
      </c>
      <c r="H13" s="1" t="str">
        <f>hsdr!T13</f>
        <v>H</v>
      </c>
      <c r="I13" s="1" t="str">
        <f>hsdr!U13</f>
        <v>H</v>
      </c>
      <c r="J13" s="1" t="str">
        <f>hsdr!V13</f>
        <v>R</v>
      </c>
      <c r="K13" s="1" t="str">
        <f>hsdr!W13</f>
        <v>H</v>
      </c>
    </row>
    <row r="14" spans="1:11" x14ac:dyDescent="0.3">
      <c r="A14">
        <f t="shared" si="0"/>
        <v>16</v>
      </c>
      <c r="B14" s="1" t="str">
        <f>hsdr!N14</f>
        <v>S</v>
      </c>
      <c r="C14" s="1" t="str">
        <f>hsdr!O14</f>
        <v>S</v>
      </c>
      <c r="D14" s="1" t="str">
        <f>hsdr!P14</f>
        <v>S</v>
      </c>
      <c r="E14" s="1" t="str">
        <f>hsdr!Q14</f>
        <v>S</v>
      </c>
      <c r="F14" s="1" t="str">
        <f>hsdr!R14</f>
        <v>S</v>
      </c>
      <c r="G14" s="1" t="str">
        <f>hsdr!S14</f>
        <v>H</v>
      </c>
      <c r="H14" s="1" t="str">
        <f>hsdr!T14</f>
        <v>H</v>
      </c>
      <c r="I14" s="1" t="str">
        <f>hsdr!U14</f>
        <v>R</v>
      </c>
      <c r="J14" s="1" t="str">
        <f>hsdr!V14</f>
        <v>R</v>
      </c>
      <c r="K14" s="1" t="str">
        <f>hsdr!W14</f>
        <v>R</v>
      </c>
    </row>
    <row r="15" spans="1:11" x14ac:dyDescent="0.3">
      <c r="A15">
        <f t="shared" si="0"/>
        <v>17</v>
      </c>
      <c r="B15" s="1" t="str">
        <f>hsdr!N15</f>
        <v>S</v>
      </c>
      <c r="C15" s="1" t="str">
        <f>hsdr!O15</f>
        <v>S</v>
      </c>
      <c r="D15" s="1" t="str">
        <f>hsdr!P15</f>
        <v>S</v>
      </c>
      <c r="E15" s="1" t="str">
        <f>hsdr!Q15</f>
        <v>S</v>
      </c>
      <c r="F15" s="1" t="str">
        <f>hsdr!R15</f>
        <v>S</v>
      </c>
      <c r="G15" s="1" t="str">
        <f>hsdr!S15</f>
        <v>S</v>
      </c>
      <c r="H15" s="1" t="str">
        <f>hsdr!T15</f>
        <v>S</v>
      </c>
      <c r="I15" s="1" t="str">
        <f>hsdr!U15</f>
        <v>S</v>
      </c>
      <c r="J15" s="1" t="str">
        <f>hsdr!V15</f>
        <v>S</v>
      </c>
      <c r="K15" s="1" t="str">
        <f>hsdr!W15</f>
        <v>S</v>
      </c>
    </row>
    <row r="16" spans="1:11" x14ac:dyDescent="0.3">
      <c r="A16">
        <f t="shared" si="0"/>
        <v>18</v>
      </c>
      <c r="B16" s="1" t="str">
        <f>hsdr!N16</f>
        <v>S</v>
      </c>
      <c r="C16" s="1" t="str">
        <f>hsdr!O16</f>
        <v>S</v>
      </c>
      <c r="D16" s="1" t="str">
        <f>hsdr!P16</f>
        <v>S</v>
      </c>
      <c r="E16" s="1" t="str">
        <f>hsdr!Q16</f>
        <v>S</v>
      </c>
      <c r="F16" s="1" t="str">
        <f>hsdr!R16</f>
        <v>S</v>
      </c>
      <c r="G16" s="1" t="str">
        <f>hsdr!S16</f>
        <v>S</v>
      </c>
      <c r="H16" s="1" t="str">
        <f>hsdr!T16</f>
        <v>S</v>
      </c>
      <c r="I16" s="1" t="str">
        <f>hsdr!U16</f>
        <v>S</v>
      </c>
      <c r="J16" s="1" t="str">
        <f>hsdr!V16</f>
        <v>S</v>
      </c>
      <c r="K16" s="1" t="str">
        <f>hsdr!W16</f>
        <v>S</v>
      </c>
    </row>
    <row r="17" spans="1:11" x14ac:dyDescent="0.3">
      <c r="A17">
        <f t="shared" si="0"/>
        <v>19</v>
      </c>
      <c r="B17" s="1" t="str">
        <f>hsdr!N17</f>
        <v>S</v>
      </c>
      <c r="C17" s="1" t="str">
        <f>hsdr!O17</f>
        <v>S</v>
      </c>
      <c r="D17" s="1" t="str">
        <f>hsdr!P17</f>
        <v>S</v>
      </c>
      <c r="E17" s="1" t="str">
        <f>hsdr!Q17</f>
        <v>S</v>
      </c>
      <c r="F17" s="1" t="str">
        <f>hsdr!R17</f>
        <v>S</v>
      </c>
      <c r="G17" s="1" t="str">
        <f>hsdr!S17</f>
        <v>S</v>
      </c>
      <c r="H17" s="1" t="str">
        <f>hsdr!T17</f>
        <v>S</v>
      </c>
      <c r="I17" s="1" t="str">
        <f>hsdr!U17</f>
        <v>S</v>
      </c>
      <c r="J17" s="1" t="str">
        <f>hsdr!V17</f>
        <v>S</v>
      </c>
      <c r="K17" s="1" t="str">
        <f>hsdr!W17</f>
        <v>S</v>
      </c>
    </row>
    <row r="18" spans="1:11" x14ac:dyDescent="0.3">
      <c r="A18">
        <f t="shared" si="0"/>
        <v>20</v>
      </c>
      <c r="B18" s="1" t="str">
        <f>hsdr!N18</f>
        <v>S</v>
      </c>
      <c r="C18" s="1" t="str">
        <f>hsdr!O18</f>
        <v>S</v>
      </c>
      <c r="D18" s="1" t="str">
        <f>hsdr!P18</f>
        <v>S</v>
      </c>
      <c r="E18" s="1" t="str">
        <f>hsdr!Q18</f>
        <v>S</v>
      </c>
      <c r="F18" s="1" t="str">
        <f>hsdr!R18</f>
        <v>S</v>
      </c>
      <c r="G18" s="1" t="str">
        <f>hsdr!S18</f>
        <v>S</v>
      </c>
      <c r="H18" s="1" t="str">
        <f>hsdr!T18</f>
        <v>S</v>
      </c>
      <c r="I18" s="1" t="str">
        <f>hsdr!U18</f>
        <v>S</v>
      </c>
      <c r="J18" s="1" t="str">
        <f>hsdr!V18</f>
        <v>S</v>
      </c>
      <c r="K18" s="1" t="str">
        <f>hsdr!W18</f>
        <v>S</v>
      </c>
    </row>
    <row r="19" spans="1:11" x14ac:dyDescent="0.3">
      <c r="A19">
        <f t="shared" si="0"/>
        <v>21</v>
      </c>
      <c r="B19" s="1" t="str">
        <f>hsdr!N19</f>
        <v>S</v>
      </c>
      <c r="C19" s="1" t="str">
        <f>hsdr!O19</f>
        <v>S</v>
      </c>
      <c r="D19" s="1" t="str">
        <f>hsdr!P19</f>
        <v>S</v>
      </c>
      <c r="E19" s="1" t="str">
        <f>hsdr!Q19</f>
        <v>S</v>
      </c>
      <c r="F19" s="1" t="str">
        <f>hsdr!R19</f>
        <v>S</v>
      </c>
      <c r="G19" s="1" t="str">
        <f>hsdr!S19</f>
        <v>S</v>
      </c>
      <c r="H19" s="1" t="str">
        <f>hsdr!T19</f>
        <v>S</v>
      </c>
      <c r="I19" s="1" t="str">
        <f>hsdr!U19</f>
        <v>S</v>
      </c>
      <c r="J19" s="1" t="str">
        <f>hsdr!V19</f>
        <v>S</v>
      </c>
      <c r="K19" s="1" t="str">
        <f>hsdr!W19</f>
        <v>S</v>
      </c>
    </row>
  </sheetData>
  <conditionalFormatting sqref="B2:K19">
    <cfRule type="cellIs" dxfId="15" priority="1" operator="equal">
      <formula>"D"</formula>
    </cfRule>
    <cfRule type="cellIs" dxfId="14" priority="2" operator="equal">
      <formula>"S"</formula>
    </cfRule>
    <cfRule type="cellIs" dxfId="13" priority="3" operator="equal">
      <formula>"H"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1"/>
  <sheetViews>
    <sheetView zoomScale="145" zoomScaleNormal="145" workbookViewId="0">
      <selection activeCell="V27" sqref="V27"/>
    </sheetView>
  </sheetViews>
  <sheetFormatPr defaultRowHeight="14.4" x14ac:dyDescent="0.3"/>
  <cols>
    <col min="14" max="23" width="5.109375" customWidth="1"/>
  </cols>
  <sheetData>
    <row r="1" spans="1:2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2</v>
      </c>
    </row>
    <row r="2" spans="1:23" x14ac:dyDescent="0.3">
      <c r="A2">
        <v>4</v>
      </c>
      <c r="B2">
        <f>MAX(hit!B2,stand!B2,double!B2)</f>
        <v>-0.11491332761892134</v>
      </c>
      <c r="C2">
        <f>MAX(hit!C2,stand!C2,double!C2)</f>
        <v>-8.2613314299744361E-2</v>
      </c>
      <c r="D2">
        <f>MAX(hit!D2,stand!D2,double!D2)</f>
        <v>-4.9367420106916908E-2</v>
      </c>
      <c r="E2">
        <f>MAX(hit!E2,stand!E2,double!E2)</f>
        <v>-1.2379926519926384E-2</v>
      </c>
      <c r="F2">
        <f>MAX(hit!F2,stand!F2,double!F2)</f>
        <v>1.1130417280979889E-2</v>
      </c>
      <c r="G2">
        <f>MAX(hit!G2,stand!G2,double!G2)</f>
        <v>-8.8279201058463722E-2</v>
      </c>
      <c r="H2">
        <f>MAX(hit!H2,stand!H2,double!H2)</f>
        <v>-0.15933415266020509</v>
      </c>
      <c r="I2">
        <f>MAX(hit!I2,stand!I2,double!I2)</f>
        <v>-0.24066617915336547</v>
      </c>
      <c r="J2">
        <f>MAX(hit!J2,stand!J2,double!J2)</f>
        <v>-0.28919791448567511</v>
      </c>
      <c r="K2">
        <f>MAX(hit!K2,stand!K2,double!K2)</f>
        <v>-0.25307699440390868</v>
      </c>
      <c r="M2">
        <v>4</v>
      </c>
      <c r="N2" s="1" t="str">
        <f>IF(B2=stand!B2,"S",IF(B2=double!B2,"D","H"))</f>
        <v>H</v>
      </c>
      <c r="O2" s="1" t="str">
        <f>IF(C2=stand!C2,"S",IF(C2=double!C2,"D","H"))</f>
        <v>H</v>
      </c>
      <c r="P2" s="1" t="str">
        <f>IF(D2=stand!D2,"S",IF(D2=double!D2,"D","H"))</f>
        <v>H</v>
      </c>
      <c r="Q2" s="1" t="str">
        <f>IF(E2=stand!E2,"S",IF(E2=double!E2,"D","H"))</f>
        <v>H</v>
      </c>
      <c r="R2" s="1" t="str">
        <f>IF(F2=stand!F2,"S",IF(F2=double!F2,"D","H"))</f>
        <v>H</v>
      </c>
      <c r="S2" s="1" t="str">
        <f>IF(G2=stand!G2,"S",IF(G2=double!G2,"D","H"))</f>
        <v>H</v>
      </c>
      <c r="T2" s="1" t="str">
        <f>IF(H2=stand!H2,"S",IF(H2=double!H2,"D","H"))</f>
        <v>H</v>
      </c>
      <c r="U2" s="1" t="str">
        <f>IF(I2=stand!I2,"S",IF(I2=double!I2,"D","H"))</f>
        <v>H</v>
      </c>
      <c r="V2" s="1" t="str">
        <f>IF(J2=stand!J2,"S",IF(J2=double!J2,"D","H"))</f>
        <v>H</v>
      </c>
      <c r="W2" s="1" t="str">
        <f>IF(K2=stand!K2,"S",IF(K2=double!K2,"D","H"))</f>
        <v>H</v>
      </c>
    </row>
    <row r="3" spans="1:23" x14ac:dyDescent="0.3">
      <c r="A3">
        <f>A2+1</f>
        <v>5</v>
      </c>
      <c r="B3">
        <f>MAX(hit!B3,stand!B3,double!B3)</f>
        <v>-0.12821556706374745</v>
      </c>
      <c r="C3">
        <f>MAX(hit!C3,stand!C3,double!C3)</f>
        <v>-9.5310227261489883E-2</v>
      </c>
      <c r="D3">
        <f>MAX(hit!D3,stand!D3,double!D3)</f>
        <v>-6.1479464199694238E-2</v>
      </c>
      <c r="E3">
        <f>MAX(hit!E3,stand!E3,double!E3)</f>
        <v>-2.397897039185962E-2</v>
      </c>
      <c r="F3">
        <f>MAX(hit!F3,stand!F3,double!F3)</f>
        <v>-1.1863378384400908E-3</v>
      </c>
      <c r="G3">
        <f>MAX(hit!G3,stand!G3,double!G3)</f>
        <v>-0.11944744188414852</v>
      </c>
      <c r="H3">
        <f>MAX(hit!H3,stand!H3,double!H3)</f>
        <v>-0.18809330390318516</v>
      </c>
      <c r="I3">
        <f>MAX(hit!I3,stand!I3,double!I3)</f>
        <v>-0.2666150533579591</v>
      </c>
      <c r="J3">
        <f>MAX(hit!J3,stand!J3,double!J3)</f>
        <v>-0.31341164336497107</v>
      </c>
      <c r="K3">
        <f>MAX(hit!K3,stand!K3,double!K3)</f>
        <v>-0.27857459755181968</v>
      </c>
      <c r="M3">
        <f>M2+1</f>
        <v>5</v>
      </c>
      <c r="N3" s="1" t="str">
        <f>IF(B3=stand!B3,"S",IF(B3=double!B3,"D","H"))</f>
        <v>H</v>
      </c>
      <c r="O3" s="1" t="str">
        <f>IF(C3=stand!C3,"S",IF(C3=double!C3,"D","H"))</f>
        <v>H</v>
      </c>
      <c r="P3" s="1" t="str">
        <f>IF(D3=stand!D3,"S",IF(D3=double!D3,"D","H"))</f>
        <v>H</v>
      </c>
      <c r="Q3" s="1" t="str">
        <f>IF(E3=stand!E3,"S",IF(E3=double!E3,"D","H"))</f>
        <v>H</v>
      </c>
      <c r="R3" s="1" t="str">
        <f>IF(F3=stand!F3,"S",IF(F3=double!F3,"D","H"))</f>
        <v>H</v>
      </c>
      <c r="S3" s="1" t="str">
        <f>IF(G3=stand!G3,"S",IF(G3=double!G3,"D","H"))</f>
        <v>H</v>
      </c>
      <c r="T3" s="1" t="str">
        <f>IF(H3=stand!H3,"S",IF(H3=double!H3,"D","H"))</f>
        <v>H</v>
      </c>
      <c r="U3" s="1" t="str">
        <f>IF(I3=stand!I3,"S",IF(I3=double!I3,"D","H"))</f>
        <v>H</v>
      </c>
      <c r="V3" s="1" t="str">
        <f>IF(J3=stand!J3,"S",IF(J3=double!J3,"D","H"))</f>
        <v>H</v>
      </c>
      <c r="W3" s="1" t="str">
        <f>IF(K3=stand!K3,"S",IF(K3=double!K3,"D","H"))</f>
        <v>H</v>
      </c>
    </row>
    <row r="4" spans="1:23" x14ac:dyDescent="0.3">
      <c r="A4">
        <f t="shared" ref="A4:A51" si="0">A3+1</f>
        <v>6</v>
      </c>
      <c r="B4">
        <f>MAX(hit!B4,stand!B4,double!B4)</f>
        <v>-0.14075911746001987</v>
      </c>
      <c r="C4">
        <f>MAX(hit!C4,stand!C4,double!C4)</f>
        <v>-0.10729107800860836</v>
      </c>
      <c r="D4">
        <f>MAX(hit!D4,stand!D4,double!D4)</f>
        <v>-7.2917141926387305E-2</v>
      </c>
      <c r="E4">
        <f>MAX(hit!E4,stand!E4,double!E4)</f>
        <v>-3.4915973330102178E-2</v>
      </c>
      <c r="F4">
        <f>MAX(hit!F4,stand!F4,double!F4)</f>
        <v>-1.3005835529874204E-2</v>
      </c>
      <c r="G4">
        <f>MAX(hit!G4,stand!G4,double!G4)</f>
        <v>-0.15193270723669944</v>
      </c>
      <c r="H4">
        <f>MAX(hit!H4,stand!H4,double!H4)</f>
        <v>-0.21724188132078476</v>
      </c>
      <c r="I4">
        <f>MAX(hit!I4,stand!I4,double!I4)</f>
        <v>-0.29264070019772603</v>
      </c>
      <c r="J4">
        <f>MAX(hit!J4,stand!J4,double!J4)</f>
        <v>-0.33774944037840804</v>
      </c>
      <c r="K4">
        <f>MAX(hit!K4,stand!K4,double!K4)</f>
        <v>-0.30414663097569938</v>
      </c>
      <c r="M4">
        <f t="shared" ref="M4:M41" si="1">M3+1</f>
        <v>6</v>
      </c>
      <c r="N4" s="1" t="str">
        <f>IF(B4=stand!B4,"S",IF(B4=double!B4,"D","H"))</f>
        <v>H</v>
      </c>
      <c r="O4" s="1" t="str">
        <f>IF(C4=stand!C4,"S",IF(C4=double!C4,"D","H"))</f>
        <v>H</v>
      </c>
      <c r="P4" s="1" t="str">
        <f>IF(D4=stand!D4,"S",IF(D4=double!D4,"D","H"))</f>
        <v>H</v>
      </c>
      <c r="Q4" s="1" t="str">
        <f>IF(E4=stand!E4,"S",IF(E4=double!E4,"D","H"))</f>
        <v>H</v>
      </c>
      <c r="R4" s="1" t="str">
        <f>IF(F4=stand!F4,"S",IF(F4=double!F4,"D","H"))</f>
        <v>H</v>
      </c>
      <c r="S4" s="1" t="str">
        <f>IF(G4=stand!G4,"S",IF(G4=double!G4,"D","H"))</f>
        <v>H</v>
      </c>
      <c r="T4" s="1" t="str">
        <f>IF(H4=stand!H4,"S",IF(H4=double!H4,"D","H"))</f>
        <v>H</v>
      </c>
      <c r="U4" s="1" t="str">
        <f>IF(I4=stand!I4,"S",IF(I4=double!I4,"D","H"))</f>
        <v>H</v>
      </c>
      <c r="V4" s="1" t="str">
        <f>IF(J4=stand!J4,"S",IF(J4=double!J4,"D","H"))</f>
        <v>H</v>
      </c>
      <c r="W4" s="1" t="str">
        <f>IF(K4=stand!K4,"S",IF(K4=double!K4,"D","H"))</f>
        <v>H</v>
      </c>
    </row>
    <row r="5" spans="1:23" x14ac:dyDescent="0.3">
      <c r="A5">
        <f t="shared" si="0"/>
        <v>7</v>
      </c>
      <c r="B5">
        <f>MAX(hit!B5,stand!B5,double!B5)</f>
        <v>-0.10918342786661633</v>
      </c>
      <c r="C5">
        <f>MAX(hit!C5,stand!C5,double!C5)</f>
        <v>-7.658298190446361E-2</v>
      </c>
      <c r="D5">
        <f>MAX(hit!D5,stand!D5,double!D5)</f>
        <v>-4.3021794004341876E-2</v>
      </c>
      <c r="E5">
        <f>MAX(hit!E5,stand!E5,double!E5)</f>
        <v>-7.2713609029408845E-3</v>
      </c>
      <c r="F5">
        <f>MAX(hit!F5,stand!F5,double!F5)</f>
        <v>2.9185342353860964E-2</v>
      </c>
      <c r="G5">
        <f>MAX(hit!G5,stand!G5,double!G5)</f>
        <v>-6.8807799580427764E-2</v>
      </c>
      <c r="H5">
        <f>MAX(hit!H5,stand!H5,double!H5)</f>
        <v>-0.21060476872434966</v>
      </c>
      <c r="I5">
        <f>MAX(hit!I5,stand!I5,double!I5)</f>
        <v>-0.28536544048687662</v>
      </c>
      <c r="J5">
        <f>MAX(hit!J5,stand!J5,double!J5)</f>
        <v>-0.31905479139833842</v>
      </c>
      <c r="K5">
        <f>MAX(hit!K5,stand!K5,double!K5)</f>
        <v>-0.31007165033163697</v>
      </c>
      <c r="M5">
        <f t="shared" si="1"/>
        <v>7</v>
      </c>
      <c r="N5" s="1" t="str">
        <f>IF(B5=stand!B5,"S",IF(B5=double!B5,"D","H"))</f>
        <v>H</v>
      </c>
      <c r="O5" s="1" t="str">
        <f>IF(C5=stand!C5,"S",IF(C5=double!C5,"D","H"))</f>
        <v>H</v>
      </c>
      <c r="P5" s="1" t="str">
        <f>IF(D5=stand!D5,"S",IF(D5=double!D5,"D","H"))</f>
        <v>H</v>
      </c>
      <c r="Q5" s="1" t="str">
        <f>IF(E5=stand!E5,"S",IF(E5=double!E5,"D","H"))</f>
        <v>H</v>
      </c>
      <c r="R5" s="1" t="str">
        <f>IF(F5=stand!F5,"S",IF(F5=double!F5,"D","H"))</f>
        <v>H</v>
      </c>
      <c r="S5" s="1" t="str">
        <f>IF(G5=stand!G5,"S",IF(G5=double!G5,"D","H"))</f>
        <v>H</v>
      </c>
      <c r="T5" s="1" t="str">
        <f>IF(H5=stand!H5,"S",IF(H5=double!H5,"D","H"))</f>
        <v>H</v>
      </c>
      <c r="U5" s="1" t="str">
        <f>IF(I5=stand!I5,"S",IF(I5=double!I5,"D","H"))</f>
        <v>H</v>
      </c>
      <c r="V5" s="1" t="str">
        <f>IF(J5=stand!J5,"S",IF(J5=double!J5,"D","H"))</f>
        <v>H</v>
      </c>
      <c r="W5" s="1" t="str">
        <f>IF(K5=stand!K5,"S",IF(K5=double!K5,"D","H"))</f>
        <v>H</v>
      </c>
    </row>
    <row r="6" spans="1:23" x14ac:dyDescent="0.3">
      <c r="A6">
        <f t="shared" si="0"/>
        <v>8</v>
      </c>
      <c r="B6">
        <f>MAX(hit!B6,stand!B6,double!B6)</f>
        <v>-2.1798188008805671E-2</v>
      </c>
      <c r="C6">
        <f>MAX(hit!C6,stand!C6,double!C6)</f>
        <v>8.0052625306546703E-3</v>
      </c>
      <c r="D6">
        <f>MAX(hit!D6,stand!D6,double!D6)</f>
        <v>3.8784473277208804E-2</v>
      </c>
      <c r="E6">
        <f>MAX(hit!E6,stand!E6,double!E6)</f>
        <v>7.0804635983033826E-2</v>
      </c>
      <c r="F6">
        <f>MAX(hit!F6,stand!F6,double!F6)</f>
        <v>0.11496015009622332</v>
      </c>
      <c r="G6">
        <f>MAX(hit!G6,stand!G6,double!G6)</f>
        <v>8.2207439363742862E-2</v>
      </c>
      <c r="H6">
        <f>MAX(hit!H6,stand!H6,double!H6)</f>
        <v>-5.9898275658656255E-2</v>
      </c>
      <c r="I6">
        <f>MAX(hit!I6,stand!I6,double!I6)</f>
        <v>-0.21018633199821768</v>
      </c>
      <c r="J6">
        <f>MAX(hit!J6,stand!J6,double!J6)</f>
        <v>-0.24937508055334259</v>
      </c>
      <c r="K6">
        <f>MAX(hit!K6,stand!K6,double!K6)</f>
        <v>-0.1970288105741636</v>
      </c>
      <c r="M6">
        <f t="shared" si="1"/>
        <v>8</v>
      </c>
      <c r="N6" s="1" t="str">
        <f>IF(B6=stand!B6,"S",IF(B6=double!B6,"D","H"))</f>
        <v>H</v>
      </c>
      <c r="O6" s="1" t="str">
        <f>IF(C6=stand!C6,"S",IF(C6=double!C6,"D","H"))</f>
        <v>H</v>
      </c>
      <c r="P6" s="1" t="str">
        <f>IF(D6=stand!D6,"S",IF(D6=double!D6,"D","H"))</f>
        <v>H</v>
      </c>
      <c r="Q6" s="1" t="str">
        <f>IF(E6=stand!E6,"S",IF(E6=double!E6,"D","H"))</f>
        <v>H</v>
      </c>
      <c r="R6" s="1" t="str">
        <f>IF(F6=stand!F6,"S",IF(F6=double!F6,"D","H"))</f>
        <v>H</v>
      </c>
      <c r="S6" s="1" t="str">
        <f>IF(G6=stand!G6,"S",IF(G6=double!G6,"D","H"))</f>
        <v>H</v>
      </c>
      <c r="T6" s="1" t="str">
        <f>IF(H6=stand!H6,"S",IF(H6=double!H6,"D","H"))</f>
        <v>H</v>
      </c>
      <c r="U6" s="1" t="str">
        <f>IF(I6=stand!I6,"S",IF(I6=double!I6,"D","H"))</f>
        <v>H</v>
      </c>
      <c r="V6" s="1" t="str">
        <f>IF(J6=stand!J6,"S",IF(J6=double!J6,"D","H"))</f>
        <v>H</v>
      </c>
      <c r="W6" s="1" t="str">
        <f>IF(K6=stand!K6,"S",IF(K6=double!K6,"D","H"))</f>
        <v>H</v>
      </c>
    </row>
    <row r="7" spans="1:23" x14ac:dyDescent="0.3">
      <c r="A7">
        <f t="shared" si="0"/>
        <v>9</v>
      </c>
      <c r="B7">
        <f>MAX(hit!B7,stand!B7,double!B7)</f>
        <v>7.444603757634051E-2</v>
      </c>
      <c r="C7">
        <f>MAX(hit!C7,stand!C7,double!C7)</f>
        <v>0.12081635332999653</v>
      </c>
      <c r="D7">
        <f>MAX(hit!D7,stand!D7,double!D7)</f>
        <v>0.1819489340524216</v>
      </c>
      <c r="E7">
        <f>MAX(hit!E7,stand!E7,double!E7)</f>
        <v>0.24305722487303633</v>
      </c>
      <c r="F7">
        <f>MAX(hit!F7,stand!F7,double!F7)</f>
        <v>0.31705474570166703</v>
      </c>
      <c r="G7">
        <f>MAX(hit!G7,stand!G7,double!G7)</f>
        <v>0.17186785993695267</v>
      </c>
      <c r="H7">
        <f>MAX(hit!H7,stand!H7,double!H7)</f>
        <v>9.8376217435392585E-2</v>
      </c>
      <c r="I7">
        <f>MAX(hit!I7,stand!I7,double!I7)</f>
        <v>-5.2178053462651731E-2</v>
      </c>
      <c r="J7">
        <f>MAX(hit!J7,stand!J7,double!J7)</f>
        <v>-0.15295298487455075</v>
      </c>
      <c r="K7">
        <f>MAX(hit!K7,stand!K7,double!K7)</f>
        <v>-6.5680778778066204E-2</v>
      </c>
      <c r="M7">
        <f t="shared" si="1"/>
        <v>9</v>
      </c>
      <c r="N7" s="1" t="str">
        <f>IF(B7=stand!B7,"S",IF(B7=double!B7,"D","H"))</f>
        <v>H</v>
      </c>
      <c r="O7" s="1" t="str">
        <f>IF(C7=stand!C7,"S",IF(C7=double!C7,"D","H"))</f>
        <v>D</v>
      </c>
      <c r="P7" s="1" t="str">
        <f>IF(D7=stand!D7,"S",IF(D7=double!D7,"D","H"))</f>
        <v>D</v>
      </c>
      <c r="Q7" s="1" t="str">
        <f>IF(E7=stand!E7,"S",IF(E7=double!E7,"D","H"))</f>
        <v>D</v>
      </c>
      <c r="R7" s="1" t="str">
        <f>IF(F7=stand!F7,"S",IF(F7=double!F7,"D","H"))</f>
        <v>D</v>
      </c>
      <c r="S7" s="1" t="str">
        <f>IF(G7=stand!G7,"S",IF(G7=double!G7,"D","H"))</f>
        <v>H</v>
      </c>
      <c r="T7" s="1" t="str">
        <f>IF(H7=stand!H7,"S",IF(H7=double!H7,"D","H"))</f>
        <v>H</v>
      </c>
      <c r="U7" s="1" t="str">
        <f>IF(I7=stand!I7,"S",IF(I7=double!I7,"D","H"))</f>
        <v>H</v>
      </c>
      <c r="V7" s="1" t="str">
        <f>IF(J7=stand!J7,"S",IF(J7=double!J7,"D","H"))</f>
        <v>H</v>
      </c>
      <c r="W7" s="1" t="str">
        <f>IF(K7=stand!K7,"S",IF(K7=double!K7,"D","H"))</f>
        <v>H</v>
      </c>
    </row>
    <row r="8" spans="1:23" x14ac:dyDescent="0.3">
      <c r="A8">
        <f t="shared" si="0"/>
        <v>10</v>
      </c>
      <c r="B8">
        <f>MAX(hit!B8,stand!B8,double!B8)</f>
        <v>0.3589394124422991</v>
      </c>
      <c r="C8">
        <f>MAX(hit!C8,stand!C8,double!C8)</f>
        <v>0.40932067017593915</v>
      </c>
      <c r="D8">
        <f>MAX(hit!D8,stand!D8,double!D8)</f>
        <v>0.460940243794354</v>
      </c>
      <c r="E8">
        <f>MAX(hit!E8,stand!E8,double!E8)</f>
        <v>0.51251710900326775</v>
      </c>
      <c r="F8">
        <f>MAX(hit!F8,stand!F8,double!F8)</f>
        <v>0.57559016859776868</v>
      </c>
      <c r="G8">
        <f>MAX(hit!G8,stand!G8,double!G8)</f>
        <v>0.39241245528243773</v>
      </c>
      <c r="H8">
        <f>MAX(hit!H8,stand!H8,double!H8)</f>
        <v>0.28663571688628381</v>
      </c>
      <c r="I8">
        <f>MAX(hit!I8,stand!I8,double!I8)</f>
        <v>0.14432836838077107</v>
      </c>
      <c r="J8">
        <f>MAX(hit!J8,stand!J8,double!J8)</f>
        <v>2.5308523040868145E-2</v>
      </c>
      <c r="K8">
        <f>MAX(hit!K8,stand!K8,double!K8)</f>
        <v>8.1449707945275923E-2</v>
      </c>
      <c r="M8">
        <f t="shared" si="1"/>
        <v>10</v>
      </c>
      <c r="N8" s="1" t="str">
        <f>IF(B8=stand!B8,"S",IF(B8=double!B8,"D","H"))</f>
        <v>D</v>
      </c>
      <c r="O8" s="1" t="str">
        <f>IF(C8=stand!C8,"S",IF(C8=double!C8,"D","H"))</f>
        <v>D</v>
      </c>
      <c r="P8" s="1" t="str">
        <f>IF(D8=stand!D8,"S",IF(D8=double!D8,"D","H"))</f>
        <v>D</v>
      </c>
      <c r="Q8" s="1" t="str">
        <f>IF(E8=stand!E8,"S",IF(E8=double!E8,"D","H"))</f>
        <v>D</v>
      </c>
      <c r="R8" s="1" t="str">
        <f>IF(F8=stand!F8,"S",IF(F8=double!F8,"D","H"))</f>
        <v>D</v>
      </c>
      <c r="S8" s="1" t="str">
        <f>IF(G8=stand!G8,"S",IF(G8=double!G8,"D","H"))</f>
        <v>D</v>
      </c>
      <c r="T8" s="1" t="str">
        <f>IF(H8=stand!H8,"S",IF(H8=double!H8,"D","H"))</f>
        <v>D</v>
      </c>
      <c r="U8" s="1" t="str">
        <f>IF(I8=stand!I8,"S",IF(I8=double!I8,"D","H"))</f>
        <v>D</v>
      </c>
      <c r="V8" s="1" t="str">
        <f>IF(J8=stand!J8,"S",IF(J8=double!J8,"D","H"))</f>
        <v>H</v>
      </c>
      <c r="W8" s="1" t="str">
        <f>IF(K8=stand!K8,"S",IF(K8=double!K8,"D","H"))</f>
        <v>H</v>
      </c>
    </row>
    <row r="9" spans="1:23" x14ac:dyDescent="0.3">
      <c r="A9">
        <f t="shared" si="0"/>
        <v>11</v>
      </c>
      <c r="B9">
        <f>MAX(hit!B9,stand!B9,double!B9)</f>
        <v>0.47064092333946889</v>
      </c>
      <c r="C9">
        <f>MAX(hit!C9,stand!C9,double!C9)</f>
        <v>0.51779525312221664</v>
      </c>
      <c r="D9">
        <f>MAX(hit!D9,stand!D9,double!D9)</f>
        <v>0.56604055041797607</v>
      </c>
      <c r="E9">
        <f>MAX(hit!E9,stand!E9,double!E9)</f>
        <v>0.61469901790902803</v>
      </c>
      <c r="F9">
        <f>MAX(hit!F9,stand!F9,double!F9)</f>
        <v>0.66738009490756967</v>
      </c>
      <c r="G9">
        <f>MAX(hit!G9,stand!G9,double!G9)</f>
        <v>0.46288894886429094</v>
      </c>
      <c r="H9">
        <f>MAX(hit!H9,stand!H9,double!H9)</f>
        <v>0.35069259087031512</v>
      </c>
      <c r="I9">
        <f>MAX(hit!I9,stand!I9,double!I9)</f>
        <v>0.22778342315245473</v>
      </c>
      <c r="J9">
        <f>MAX(hit!J9,stand!J9,double!J9)</f>
        <v>0.1796887274111463</v>
      </c>
      <c r="K9">
        <f>MAX(hit!K9,stand!K9,double!K9)</f>
        <v>0.14300128216153019</v>
      </c>
      <c r="M9">
        <f t="shared" si="1"/>
        <v>11</v>
      </c>
      <c r="N9" s="1" t="str">
        <f>IF(B9=stand!B9,"S",IF(B9=double!B9,"D","H"))</f>
        <v>D</v>
      </c>
      <c r="O9" s="1" t="str">
        <f>IF(C9=stand!C9,"S",IF(C9=double!C9,"D","H"))</f>
        <v>D</v>
      </c>
      <c r="P9" s="1" t="str">
        <f>IF(D9=stand!D9,"S",IF(D9=double!D9,"D","H"))</f>
        <v>D</v>
      </c>
      <c r="Q9" s="1" t="str">
        <f>IF(E9=stand!E9,"S",IF(E9=double!E9,"D","H"))</f>
        <v>D</v>
      </c>
      <c r="R9" s="1" t="str">
        <f>IF(F9=stand!F9,"S",IF(F9=double!F9,"D","H"))</f>
        <v>D</v>
      </c>
      <c r="S9" s="1" t="str">
        <f>IF(G9=stand!G9,"S",IF(G9=double!G9,"D","H"))</f>
        <v>D</v>
      </c>
      <c r="T9" s="1" t="str">
        <f>IF(H9=stand!H9,"S",IF(H9=double!H9,"D","H"))</f>
        <v>D</v>
      </c>
      <c r="U9" s="1" t="str">
        <f>IF(I9=stand!I9,"S",IF(I9=double!I9,"D","H"))</f>
        <v>D</v>
      </c>
      <c r="V9" s="1" t="str">
        <f>IF(J9=stand!J9,"S",IF(J9=double!J9,"D","H"))</f>
        <v>D</v>
      </c>
      <c r="W9" s="1" t="str">
        <f>IF(K9=stand!K9,"S",IF(K9=double!K9,"D","H"))</f>
        <v>H</v>
      </c>
    </row>
    <row r="10" spans="1:23" x14ac:dyDescent="0.3">
      <c r="A10">
        <f t="shared" si="0"/>
        <v>12</v>
      </c>
      <c r="B10">
        <f>MAX(hit!B10,stand!B10,double!B10)</f>
        <v>-0.25338998596663803</v>
      </c>
      <c r="C10">
        <f>MAX(hit!C10,stand!C10,double!C10)</f>
        <v>-0.2336908997980866</v>
      </c>
      <c r="D10">
        <f>MAX(hit!D10,stand!D10,double!D10)</f>
        <v>-0.21106310899491437</v>
      </c>
      <c r="E10">
        <f>MAX(hit!E10,stand!E10,double!E10)</f>
        <v>-0.16719266083547524</v>
      </c>
      <c r="F10">
        <f>MAX(hit!F10,stand!F10,double!F10)</f>
        <v>-0.15369901583000439</v>
      </c>
      <c r="G10">
        <f>MAX(hit!G10,stand!G10,double!G10)</f>
        <v>-0.21284771451731427</v>
      </c>
      <c r="H10">
        <f>MAX(hit!H10,stand!H10,double!H10)</f>
        <v>-0.2715748050242861</v>
      </c>
      <c r="I10">
        <f>MAX(hit!I10,stand!I10,double!I10)</f>
        <v>-0.3400132806089356</v>
      </c>
      <c r="J10">
        <f>MAX(hit!J10,stand!J10,double!J10)</f>
        <v>-0.38104299284808757</v>
      </c>
      <c r="K10">
        <f>MAX(hit!K10,stand!K10,double!K10)</f>
        <v>-0.35054034044008009</v>
      </c>
      <c r="M10">
        <f t="shared" si="1"/>
        <v>12</v>
      </c>
      <c r="N10" s="1" t="str">
        <f>IF(B10=stand!B10,"S",IF(B10=double!B10,"D","H"))</f>
        <v>H</v>
      </c>
      <c r="O10" s="1" t="str">
        <f>IF(C10=stand!C10,"S",IF(C10=double!C10,"D","H"))</f>
        <v>H</v>
      </c>
      <c r="P10" s="1" t="str">
        <f>IF(D10=stand!D10,"S",IF(D10=double!D10,"D","H"))</f>
        <v>S</v>
      </c>
      <c r="Q10" s="1" t="str">
        <f>IF(E10=stand!E10,"S",IF(E10=double!E10,"D","H"))</f>
        <v>S</v>
      </c>
      <c r="R10" s="1" t="str">
        <f>IF(F10=stand!F10,"S",IF(F10=double!F10,"D","H"))</f>
        <v>S</v>
      </c>
      <c r="S10" s="1" t="str">
        <f>IF(G10=stand!G10,"S",IF(G10=double!G10,"D","H"))</f>
        <v>H</v>
      </c>
      <c r="T10" s="1" t="str">
        <f>IF(H10=stand!H10,"S",IF(H10=double!H10,"D","H"))</f>
        <v>H</v>
      </c>
      <c r="U10" s="1" t="str">
        <f>IF(I10=stand!I10,"S",IF(I10=double!I10,"D","H"))</f>
        <v>H</v>
      </c>
      <c r="V10" s="1" t="str">
        <f>IF(J10=stand!J10,"S",IF(J10=double!J10,"D","H"))</f>
        <v>H</v>
      </c>
      <c r="W10" s="1" t="str">
        <f>IF(K10=stand!K10,"S",IF(K10=double!K10,"D","H"))</f>
        <v>H</v>
      </c>
    </row>
    <row r="11" spans="1:23" x14ac:dyDescent="0.3">
      <c r="A11">
        <f t="shared" si="0"/>
        <v>13</v>
      </c>
      <c r="B11">
        <f>MAX(hit!B11,stand!B11,double!B11)</f>
        <v>-0.29278372720927726</v>
      </c>
      <c r="C11">
        <f>MAX(hit!C11,stand!C11,double!C11)</f>
        <v>-0.2522502292357135</v>
      </c>
      <c r="D11">
        <f>MAX(hit!D11,stand!D11,double!D11)</f>
        <v>-0.21106310899491437</v>
      </c>
      <c r="E11">
        <f>MAX(hit!E11,stand!E11,double!E11)</f>
        <v>-0.16719266083547524</v>
      </c>
      <c r="F11">
        <f>MAX(hit!F11,stand!F11,double!F11)</f>
        <v>-0.15369901583000439</v>
      </c>
      <c r="G11">
        <f>MAX(hit!G11,stand!G11,double!G11)</f>
        <v>-0.26907287776607752</v>
      </c>
      <c r="H11">
        <f>MAX(hit!H11,stand!H11,double!H11)</f>
        <v>-0.32360517609397998</v>
      </c>
      <c r="I11">
        <f>MAX(hit!I11,stand!I11,double!I11)</f>
        <v>-0.38715518913686875</v>
      </c>
      <c r="J11">
        <f>MAX(hit!J11,stand!J11,double!J11)</f>
        <v>-0.42525420764465277</v>
      </c>
      <c r="K11">
        <f>MAX(hit!K11,stand!K11,double!K11)</f>
        <v>-0.3969303161229315</v>
      </c>
      <c r="M11">
        <f t="shared" si="1"/>
        <v>13</v>
      </c>
      <c r="N11" s="1" t="str">
        <f>IF(B11=stand!B11,"S",IF(B11=double!B11,"D","H"))</f>
        <v>S</v>
      </c>
      <c r="O11" s="1" t="str">
        <f>IF(C11=stand!C11,"S",IF(C11=double!C11,"D","H"))</f>
        <v>S</v>
      </c>
      <c r="P11" s="1" t="str">
        <f>IF(D11=stand!D11,"S",IF(D11=double!D11,"D","H"))</f>
        <v>S</v>
      </c>
      <c r="Q11" s="1" t="str">
        <f>IF(E11=stand!E11,"S",IF(E11=double!E11,"D","H"))</f>
        <v>S</v>
      </c>
      <c r="R11" s="1" t="str">
        <f>IF(F11=stand!F11,"S",IF(F11=double!F11,"D","H"))</f>
        <v>S</v>
      </c>
      <c r="S11" s="1" t="str">
        <f>IF(G11=stand!G11,"S",IF(G11=double!G11,"D","H"))</f>
        <v>H</v>
      </c>
      <c r="T11" s="1" t="str">
        <f>IF(H11=stand!H11,"S",IF(H11=double!H11,"D","H"))</f>
        <v>H</v>
      </c>
      <c r="U11" s="1" t="str">
        <f>IF(I11=stand!I11,"S",IF(I11=double!I11,"D","H"))</f>
        <v>H</v>
      </c>
      <c r="V11" s="1" t="str">
        <f>IF(J11=stand!J11,"S",IF(J11=double!J11,"D","H"))</f>
        <v>H</v>
      </c>
      <c r="W11" s="1" t="str">
        <f>IF(K11=stand!K11,"S",IF(K11=double!K11,"D","H"))</f>
        <v>H</v>
      </c>
    </row>
    <row r="12" spans="1:23" x14ac:dyDescent="0.3">
      <c r="A12">
        <f t="shared" si="0"/>
        <v>14</v>
      </c>
      <c r="B12">
        <f>MAX(hit!B12,stand!B12,double!B12)</f>
        <v>-0.29278372720927726</v>
      </c>
      <c r="C12">
        <f>MAX(hit!C12,stand!C12,double!C12)</f>
        <v>-0.2522502292357135</v>
      </c>
      <c r="D12">
        <f>MAX(hit!D12,stand!D12,double!D12)</f>
        <v>-0.21106310899491437</v>
      </c>
      <c r="E12">
        <f>MAX(hit!E12,stand!E12,double!E12)</f>
        <v>-0.16719266083547524</v>
      </c>
      <c r="F12">
        <f>MAX(hit!F12,stand!F12,double!F12)</f>
        <v>-0.15369901583000439</v>
      </c>
      <c r="G12">
        <f>MAX(hit!G12,stand!G12,double!G12)</f>
        <v>-0.3212819579256434</v>
      </c>
      <c r="H12">
        <f>MAX(hit!H12,stand!H12,double!H12)</f>
        <v>-0.37191909208726709</v>
      </c>
      <c r="I12">
        <f>MAX(hit!I12,stand!I12,double!I12)</f>
        <v>-0.43092981848423528</v>
      </c>
      <c r="J12">
        <f>MAX(hit!J12,stand!J12,double!J12)</f>
        <v>-0.46630747852717758</v>
      </c>
      <c r="K12">
        <f>MAX(hit!K12,stand!K12,double!K12)</f>
        <v>-0.44000672211415065</v>
      </c>
      <c r="M12">
        <f t="shared" si="1"/>
        <v>14</v>
      </c>
      <c r="N12" s="1" t="str">
        <f>IF(B12=stand!B12,"S",IF(B12=double!B12,"D","H"))</f>
        <v>S</v>
      </c>
      <c r="O12" s="1" t="str">
        <f>IF(C12=stand!C12,"S",IF(C12=double!C12,"D","H"))</f>
        <v>S</v>
      </c>
      <c r="P12" s="1" t="str">
        <f>IF(D12=stand!D12,"S",IF(D12=double!D12,"D","H"))</f>
        <v>S</v>
      </c>
      <c r="Q12" s="1" t="str">
        <f>IF(E12=stand!E12,"S",IF(E12=double!E12,"D","H"))</f>
        <v>S</v>
      </c>
      <c r="R12" s="1" t="str">
        <f>IF(F12=stand!F12,"S",IF(F12=double!F12,"D","H"))</f>
        <v>S</v>
      </c>
      <c r="S12" s="1" t="str">
        <f>IF(G12=stand!G12,"S",IF(G12=double!G12,"D","H"))</f>
        <v>H</v>
      </c>
      <c r="T12" s="1" t="str">
        <f>IF(H12=stand!H12,"S",IF(H12=double!H12,"D","H"))</f>
        <v>H</v>
      </c>
      <c r="U12" s="1" t="str">
        <f>IF(I12=stand!I12,"S",IF(I12=double!I12,"D","H"))</f>
        <v>H</v>
      </c>
      <c r="V12" s="1" t="str">
        <f>IF(J12=stand!J12,"S",IF(J12=double!J12,"D","H"))</f>
        <v>H</v>
      </c>
      <c r="W12" s="1" t="str">
        <f>IF(K12=stand!K12,"S",IF(K12=double!K12,"D","H"))</f>
        <v>H</v>
      </c>
    </row>
    <row r="13" spans="1:23" x14ac:dyDescent="0.3">
      <c r="A13">
        <f t="shared" si="0"/>
        <v>15</v>
      </c>
      <c r="B13">
        <f>MAX(hit!B13,stand!B13,double!B13)</f>
        <v>-0.29278372720927726</v>
      </c>
      <c r="C13">
        <f>MAX(hit!C13,stand!C13,double!C13)</f>
        <v>-0.2522502292357135</v>
      </c>
      <c r="D13">
        <f>MAX(hit!D13,stand!D13,double!D13)</f>
        <v>-0.21106310899491437</v>
      </c>
      <c r="E13">
        <f>MAX(hit!E13,stand!E13,double!E13)</f>
        <v>-0.16719266083547524</v>
      </c>
      <c r="F13">
        <f>MAX(hit!F13,stand!F13,double!F13)</f>
        <v>-0.15369901583000439</v>
      </c>
      <c r="G13">
        <f>MAX(hit!G13,stand!G13,double!G13)</f>
        <v>-0.36976181807381175</v>
      </c>
      <c r="H13">
        <f>MAX(hit!H13,stand!H13,double!H13)</f>
        <v>-0.41678201408103371</v>
      </c>
      <c r="I13">
        <f>MAX(hit!I13,stand!I13,double!I13)</f>
        <v>-0.47157768859250421</v>
      </c>
      <c r="J13">
        <f>MAX(hit!J13,stand!J13,double!J13)</f>
        <v>-0.5044283729180935</v>
      </c>
      <c r="K13">
        <f>MAX(hit!K13,stand!K13,double!K13)</f>
        <v>-0.4800062419631399</v>
      </c>
      <c r="M13">
        <f t="shared" si="1"/>
        <v>15</v>
      </c>
      <c r="N13" s="1" t="str">
        <f>IF(B13=stand!B13,"S",IF(B13=double!B13,"D","H"))</f>
        <v>S</v>
      </c>
      <c r="O13" s="1" t="str">
        <f>IF(C13=stand!C13,"S",IF(C13=double!C13,"D","H"))</f>
        <v>S</v>
      </c>
      <c r="P13" s="1" t="str">
        <f>IF(D13=stand!D13,"S",IF(D13=double!D13,"D","H"))</f>
        <v>S</v>
      </c>
      <c r="Q13" s="1" t="str">
        <f>IF(E13=stand!E13,"S",IF(E13=double!E13,"D","H"))</f>
        <v>S</v>
      </c>
      <c r="R13" s="1" t="str">
        <f>IF(F13=stand!F13,"S",IF(F13=double!F13,"D","H"))</f>
        <v>S</v>
      </c>
      <c r="S13" s="1" t="str">
        <f>IF(G13=stand!G13,"S",IF(G13=double!G13,"D","H"))</f>
        <v>H</v>
      </c>
      <c r="T13" s="1" t="str">
        <f>IF(H13=stand!H13,"S",IF(H13=double!H13,"D","H"))</f>
        <v>H</v>
      </c>
      <c r="U13" s="1" t="str">
        <f>IF(I13=stand!I13,"S",IF(I13=double!I13,"D","H"))</f>
        <v>H</v>
      </c>
      <c r="V13" s="1" t="str">
        <f>IF(J13=stand!J13,"S",IF(J13=double!J13,"D","H"))</f>
        <v>H</v>
      </c>
      <c r="W13" s="1" t="str">
        <f>IF(K13=stand!K13,"S",IF(K13=double!K13,"D","H"))</f>
        <v>H</v>
      </c>
    </row>
    <row r="14" spans="1:23" x14ac:dyDescent="0.3">
      <c r="A14">
        <f t="shared" si="0"/>
        <v>16</v>
      </c>
      <c r="B14">
        <f>MAX(hit!B14,stand!B14,double!B14)</f>
        <v>-0.29278372720927726</v>
      </c>
      <c r="C14">
        <f>MAX(hit!C14,stand!C14,double!C14)</f>
        <v>-0.2522502292357135</v>
      </c>
      <c r="D14">
        <f>MAX(hit!D14,stand!D14,double!D14)</f>
        <v>-0.21106310899491437</v>
      </c>
      <c r="E14">
        <f>MAX(hit!E14,stand!E14,double!E14)</f>
        <v>-0.16719266083547524</v>
      </c>
      <c r="F14">
        <f>MAX(hit!F14,stand!F14,double!F14)</f>
        <v>-0.15369901583000439</v>
      </c>
      <c r="G14">
        <f>MAX(hit!G14,stand!G14,double!G14)</f>
        <v>-0.41477883106853947</v>
      </c>
      <c r="H14">
        <f>MAX(hit!H14,stand!H14,double!H14)</f>
        <v>-0.45844044164667419</v>
      </c>
      <c r="I14">
        <f>MAX(hit!I14,stand!I14,double!I14)</f>
        <v>-0.50932213940732529</v>
      </c>
      <c r="J14">
        <f>MAX(hit!J14,stand!J14,double!J14)</f>
        <v>-0.53982634628108683</v>
      </c>
      <c r="K14">
        <f>MAX(hit!K14,stand!K14,double!K14)</f>
        <v>-0.51714865325148707</v>
      </c>
      <c r="M14">
        <f t="shared" si="1"/>
        <v>16</v>
      </c>
      <c r="N14" s="1" t="str">
        <f>IF(B14=stand!B14,"S",IF(B14=double!B14,"D","H"))</f>
        <v>S</v>
      </c>
      <c r="O14" s="1" t="str">
        <f>IF(C14=stand!C14,"S",IF(C14=double!C14,"D","H"))</f>
        <v>S</v>
      </c>
      <c r="P14" s="1" t="str">
        <f>IF(D14=stand!D14,"S",IF(D14=double!D14,"D","H"))</f>
        <v>S</v>
      </c>
      <c r="Q14" s="1" t="str">
        <f>IF(E14=stand!E14,"S",IF(E14=double!E14,"D","H"))</f>
        <v>S</v>
      </c>
      <c r="R14" s="1" t="str">
        <f>IF(F14=stand!F14,"S",IF(F14=double!F14,"D","H"))</f>
        <v>S</v>
      </c>
      <c r="S14" s="1" t="str">
        <f>IF(G14=stand!G14,"S",IF(G14=double!G14,"D","H"))</f>
        <v>H</v>
      </c>
      <c r="T14" s="1" t="str">
        <f>IF(H14=stand!H14,"S",IF(H14=double!H14,"D","H"))</f>
        <v>H</v>
      </c>
      <c r="U14" s="1" t="str">
        <f>IF(I14=stand!I14,"S",IF(I14=double!I14,"D","H"))</f>
        <v>H</v>
      </c>
      <c r="V14" s="1" t="str">
        <f>IF(J14=stand!J14,"S",IF(J14=double!J14,"D","H"))</f>
        <v>H</v>
      </c>
      <c r="W14" s="1" t="str">
        <f>IF(K14=stand!K14,"S",IF(K14=double!K14,"D","H"))</f>
        <v>H</v>
      </c>
    </row>
    <row r="15" spans="1:23" x14ac:dyDescent="0.3">
      <c r="A15">
        <f t="shared" si="0"/>
        <v>17</v>
      </c>
      <c r="B15">
        <f>MAX(hit!B15,stand!B15,double!B15)</f>
        <v>-0.15297458768154204</v>
      </c>
      <c r="C15">
        <f>MAX(hit!C15,stand!C15,double!C15)</f>
        <v>-0.11721624142457365</v>
      </c>
      <c r="D15">
        <f>MAX(hit!D15,stand!D15,double!D15)</f>
        <v>-8.0573373145316152E-2</v>
      </c>
      <c r="E15">
        <f>MAX(hit!E15,stand!E15,double!E15)</f>
        <v>-4.4941375564924446E-2</v>
      </c>
      <c r="F15">
        <f>MAX(hit!F15,stand!F15,double!F15)</f>
        <v>1.1739160673341964E-2</v>
      </c>
      <c r="G15">
        <f>MAX(hit!G15,stand!G15,double!G15)</f>
        <v>-0.10680898948269468</v>
      </c>
      <c r="H15">
        <f>MAX(hit!H15,stand!H15,double!H15)</f>
        <v>-0.38195097104844711</v>
      </c>
      <c r="I15">
        <f>MAX(hit!I15,stand!I15,double!I15)</f>
        <v>-0.42315423964521748</v>
      </c>
      <c r="J15">
        <f>MAX(hit!J15,stand!J15,double!J15)</f>
        <v>-0.41972063392881986</v>
      </c>
      <c r="K15">
        <f>MAX(hit!K15,stand!K15,double!K15)</f>
        <v>-0.47803347499473703</v>
      </c>
      <c r="M15">
        <f t="shared" si="1"/>
        <v>17</v>
      </c>
      <c r="N15" s="1" t="str">
        <f>IF(B15=stand!B15,"S",IF(B15=double!B15,"D","H"))</f>
        <v>S</v>
      </c>
      <c r="O15" s="1" t="str">
        <f>IF(C15=stand!C15,"S",IF(C15=double!C15,"D","H"))</f>
        <v>S</v>
      </c>
      <c r="P15" s="1" t="str">
        <f>IF(D15=stand!D15,"S",IF(D15=double!D15,"D","H"))</f>
        <v>S</v>
      </c>
      <c r="Q15" s="1" t="str">
        <f>IF(E15=stand!E15,"S",IF(E15=double!E15,"D","H"))</f>
        <v>S</v>
      </c>
      <c r="R15" s="1" t="str">
        <f>IF(F15=stand!F15,"S",IF(F15=double!F15,"D","H"))</f>
        <v>S</v>
      </c>
      <c r="S15" s="1" t="str">
        <f>IF(G15=stand!G15,"S",IF(G15=double!G15,"D","H"))</f>
        <v>S</v>
      </c>
      <c r="T15" s="1" t="str">
        <f>IF(H15=stand!H15,"S",IF(H15=double!H15,"D","H"))</f>
        <v>S</v>
      </c>
      <c r="U15" s="1" t="str">
        <f>IF(I15=stand!I15,"S",IF(I15=double!I15,"D","H"))</f>
        <v>S</v>
      </c>
      <c r="V15" s="1" t="str">
        <f>IF(J15=stand!J15,"S",IF(J15=double!J15,"D","H"))</f>
        <v>S</v>
      </c>
      <c r="W15" s="1" t="str">
        <f>IF(K15=stand!K15,"S",IF(K15=double!K15,"D","H"))</f>
        <v>S</v>
      </c>
    </row>
    <row r="16" spans="1:23" x14ac:dyDescent="0.3">
      <c r="A16">
        <f t="shared" si="0"/>
        <v>18</v>
      </c>
      <c r="B16">
        <f>MAX(hit!B16,stand!B16,double!B16)</f>
        <v>0.12174190222088771</v>
      </c>
      <c r="C16">
        <f>MAX(hit!C16,stand!C16,double!C16)</f>
        <v>0.14830007284131114</v>
      </c>
      <c r="D16">
        <f>MAX(hit!D16,stand!D16,double!D16)</f>
        <v>0.17585443719748528</v>
      </c>
      <c r="E16">
        <f>MAX(hit!E16,stand!E16,double!E16)</f>
        <v>0.19956119497617719</v>
      </c>
      <c r="F16">
        <f>MAX(hit!F16,stand!F16,double!F16)</f>
        <v>0.28344391604689867</v>
      </c>
      <c r="G16">
        <f>MAX(hit!G16,stand!G16,double!G16)</f>
        <v>0.3995541673365518</v>
      </c>
      <c r="H16">
        <f>MAX(hit!H16,stand!H16,double!H16)</f>
        <v>0.10595134861912359</v>
      </c>
      <c r="I16">
        <f>MAX(hit!I16,stand!I16,double!I16)</f>
        <v>-0.18316335667343342</v>
      </c>
      <c r="J16">
        <f>MAX(hit!J16,stand!J16,double!J16)</f>
        <v>-0.17830123379648949</v>
      </c>
      <c r="K16">
        <f>MAX(hit!K16,stand!K16,double!K16)</f>
        <v>-0.10019887561319057</v>
      </c>
      <c r="M16">
        <f t="shared" si="1"/>
        <v>18</v>
      </c>
      <c r="N16" s="1" t="str">
        <f>IF(B16=stand!B16,"S",IF(B16=double!B16,"D","H"))</f>
        <v>S</v>
      </c>
      <c r="O16" s="1" t="str">
        <f>IF(C16=stand!C16,"S",IF(C16=double!C16,"D","H"))</f>
        <v>S</v>
      </c>
      <c r="P16" s="1" t="str">
        <f>IF(D16=stand!D16,"S",IF(D16=double!D16,"D","H"))</f>
        <v>S</v>
      </c>
      <c r="Q16" s="1" t="str">
        <f>IF(E16=stand!E16,"S",IF(E16=double!E16,"D","H"))</f>
        <v>S</v>
      </c>
      <c r="R16" s="1" t="str">
        <f>IF(F16=stand!F16,"S",IF(F16=double!F16,"D","H"))</f>
        <v>S</v>
      </c>
      <c r="S16" s="1" t="str">
        <f>IF(G16=stand!G16,"S",IF(G16=double!G16,"D","H"))</f>
        <v>S</v>
      </c>
      <c r="T16" s="1" t="str">
        <f>IF(H16=stand!H16,"S",IF(H16=double!H16,"D","H"))</f>
        <v>S</v>
      </c>
      <c r="U16" s="1" t="str">
        <f>IF(I16=stand!I16,"S",IF(I16=double!I16,"D","H"))</f>
        <v>S</v>
      </c>
      <c r="V16" s="1" t="str">
        <f>IF(J16=stand!J16,"S",IF(J16=double!J16,"D","H"))</f>
        <v>S</v>
      </c>
      <c r="W16" s="1" t="str">
        <f>IF(K16=stand!K16,"S",IF(K16=double!K16,"D","H"))</f>
        <v>S</v>
      </c>
    </row>
    <row r="17" spans="1:23" x14ac:dyDescent="0.3">
      <c r="A17">
        <f t="shared" si="0"/>
        <v>19</v>
      </c>
      <c r="B17">
        <f>MAX(hit!B17,stand!B17,double!B17)</f>
        <v>0.38630468602058987</v>
      </c>
      <c r="C17">
        <f>MAX(hit!C17,stand!C17,double!C17)</f>
        <v>0.40436293659775996</v>
      </c>
      <c r="D17">
        <f>MAX(hit!D17,stand!D17,double!D17)</f>
        <v>0.42317892482749647</v>
      </c>
      <c r="E17">
        <f>MAX(hit!E17,stand!E17,double!E17)</f>
        <v>0.43951210416088371</v>
      </c>
      <c r="F17">
        <f>MAX(hit!F17,stand!F17,double!F17)</f>
        <v>0.4959770737873192</v>
      </c>
      <c r="G17">
        <f>MAX(hit!G17,stand!G17,double!G17)</f>
        <v>0.6159764957534315</v>
      </c>
      <c r="H17">
        <f>MAX(hit!H17,stand!H17,double!H17)</f>
        <v>0.5938536682866945</v>
      </c>
      <c r="I17">
        <f>MAX(hit!I17,stand!I17,double!I17)</f>
        <v>0.28759675706758142</v>
      </c>
      <c r="J17">
        <f>MAX(hit!J17,stand!J17,double!J17)</f>
        <v>6.3118166335840831E-2</v>
      </c>
      <c r="K17">
        <f>MAX(hit!K17,stand!K17,double!K17)</f>
        <v>0.27763572376835594</v>
      </c>
      <c r="M17">
        <f t="shared" si="1"/>
        <v>19</v>
      </c>
      <c r="N17" s="1" t="str">
        <f>IF(B17=stand!B17,"S",IF(B17=double!B17,"D","H"))</f>
        <v>S</v>
      </c>
      <c r="O17" s="1" t="str">
        <f>IF(C17=stand!C17,"S",IF(C17=double!C17,"D","H"))</f>
        <v>S</v>
      </c>
      <c r="P17" s="1" t="str">
        <f>IF(D17=stand!D17,"S",IF(D17=double!D17,"D","H"))</f>
        <v>S</v>
      </c>
      <c r="Q17" s="1" t="str">
        <f>IF(E17=stand!E17,"S",IF(E17=double!E17,"D","H"))</f>
        <v>S</v>
      </c>
      <c r="R17" s="1" t="str">
        <f>IF(F17=stand!F17,"S",IF(F17=double!F17,"D","H"))</f>
        <v>S</v>
      </c>
      <c r="S17" s="1" t="str">
        <f>IF(G17=stand!G17,"S",IF(G17=double!G17,"D","H"))</f>
        <v>S</v>
      </c>
      <c r="T17" s="1" t="str">
        <f>IF(H17=stand!H17,"S",IF(H17=double!H17,"D","H"))</f>
        <v>S</v>
      </c>
      <c r="U17" s="1" t="str">
        <f>IF(I17=stand!I17,"S",IF(I17=double!I17,"D","H"))</f>
        <v>S</v>
      </c>
      <c r="V17" s="1" t="str">
        <f>IF(J17=stand!J17,"S",IF(J17=double!J17,"D","H"))</f>
        <v>S</v>
      </c>
      <c r="W17" s="1" t="str">
        <f>IF(K17=stand!K17,"S",IF(K17=double!K17,"D","H"))</f>
        <v>S</v>
      </c>
    </row>
    <row r="18" spans="1:23" x14ac:dyDescent="0.3">
      <c r="A18">
        <f t="shared" si="0"/>
        <v>20</v>
      </c>
      <c r="B18">
        <f>MAX(hit!B18,stand!B18,double!B18)</f>
        <v>0.63998657521683877</v>
      </c>
      <c r="C18">
        <f>MAX(hit!C18,stand!C18,double!C18)</f>
        <v>0.65027209425148136</v>
      </c>
      <c r="D18">
        <f>MAX(hit!D18,stand!D18,double!D18)</f>
        <v>0.66104996194807186</v>
      </c>
      <c r="E18">
        <f>MAX(hit!E18,stand!E18,double!E18)</f>
        <v>0.67035969063279999</v>
      </c>
      <c r="F18">
        <f>MAX(hit!F18,stand!F18,double!F18)</f>
        <v>0.70395857017134467</v>
      </c>
      <c r="G18">
        <f>MAX(hit!G18,stand!G18,double!G18)</f>
        <v>0.77322722653717491</v>
      </c>
      <c r="H18">
        <f>MAX(hit!H18,stand!H18,double!H18)</f>
        <v>0.79181515955189841</v>
      </c>
      <c r="I18">
        <f>MAX(hit!I18,stand!I18,double!I18)</f>
        <v>0.75835687080859615</v>
      </c>
      <c r="J18">
        <f>MAX(hit!J18,stand!J18,double!J18)</f>
        <v>0.55453756646817121</v>
      </c>
      <c r="K18">
        <f>MAX(hit!K18,stand!K18,double!K18)</f>
        <v>0.65547032314990239</v>
      </c>
      <c r="M18">
        <f t="shared" si="1"/>
        <v>20</v>
      </c>
      <c r="N18" s="1" t="str">
        <f>IF(B18=stand!B18,"S",IF(B18=double!B18,"D","H"))</f>
        <v>S</v>
      </c>
      <c r="O18" s="1" t="str">
        <f>IF(C18=stand!C18,"S",IF(C18=double!C18,"D","H"))</f>
        <v>S</v>
      </c>
      <c r="P18" s="1" t="str">
        <f>IF(D18=stand!D18,"S",IF(D18=double!D18,"D","H"))</f>
        <v>S</v>
      </c>
      <c r="Q18" s="1" t="str">
        <f>IF(E18=stand!E18,"S",IF(E18=double!E18,"D","H"))</f>
        <v>S</v>
      </c>
      <c r="R18" s="1" t="str">
        <f>IF(F18=stand!F18,"S",IF(F18=double!F18,"D","H"))</f>
        <v>S</v>
      </c>
      <c r="S18" s="1" t="str">
        <f>IF(G18=stand!G18,"S",IF(G18=double!G18,"D","H"))</f>
        <v>S</v>
      </c>
      <c r="T18" s="1" t="str">
        <f>IF(H18=stand!H18,"S",IF(H18=double!H18,"D","H"))</f>
        <v>S</v>
      </c>
      <c r="U18" s="1" t="str">
        <f>IF(I18=stand!I18,"S",IF(I18=double!I18,"D","H"))</f>
        <v>S</v>
      </c>
      <c r="V18" s="1" t="str">
        <f>IF(J18=stand!J18,"S",IF(J18=double!J18,"D","H"))</f>
        <v>S</v>
      </c>
      <c r="W18" s="1" t="str">
        <f>IF(K18=stand!K18,"S",IF(K18=double!K18,"D","H"))</f>
        <v>S</v>
      </c>
    </row>
    <row r="19" spans="1:23" x14ac:dyDescent="0.3">
      <c r="A19">
        <f t="shared" si="0"/>
        <v>21</v>
      </c>
      <c r="B19">
        <f>MAX(hit!B19,stand!B19,double!B19)</f>
        <v>0.88200651549403997</v>
      </c>
      <c r="C19">
        <f>MAX(hit!C19,stand!C19,double!C19)</f>
        <v>0.88530035730174927</v>
      </c>
      <c r="D19">
        <f>MAX(hit!D19,stand!D19,double!D19)</f>
        <v>0.88876729296591961</v>
      </c>
      <c r="E19">
        <f>MAX(hit!E19,stand!E19,double!E19)</f>
        <v>0.89175382659528035</v>
      </c>
      <c r="F19">
        <f>MAX(hit!F19,stand!F19,double!F19)</f>
        <v>0.90283674384258006</v>
      </c>
      <c r="G19">
        <f>MAX(hit!G19,stand!G19,double!G19)</f>
        <v>0.92592629596452325</v>
      </c>
      <c r="H19">
        <f>MAX(hit!H19,stand!H19,double!H19)</f>
        <v>0.93060505318396614</v>
      </c>
      <c r="I19">
        <f>MAX(hit!I19,stand!I19,double!I19)</f>
        <v>0.93917615614724415</v>
      </c>
      <c r="J19">
        <f>MAX(hit!J19,stand!J19,double!J19)</f>
        <v>0.96262363326716827</v>
      </c>
      <c r="K19">
        <f>MAX(hit!K19,stand!K19,double!K19)</f>
        <v>0.92219381142033785</v>
      </c>
      <c r="M19">
        <f t="shared" si="1"/>
        <v>21</v>
      </c>
      <c r="N19" s="1" t="str">
        <f>IF(B19=stand!B19,"S",IF(B19=double!B19,"D","H"))</f>
        <v>S</v>
      </c>
      <c r="O19" s="1" t="str">
        <f>IF(C19=stand!C19,"S",IF(C19=double!C19,"D","H"))</f>
        <v>S</v>
      </c>
      <c r="P19" s="1" t="str">
        <f>IF(D19=stand!D19,"S",IF(D19=double!D19,"D","H"))</f>
        <v>S</v>
      </c>
      <c r="Q19" s="1" t="str">
        <f>IF(E19=stand!E19,"S",IF(E19=double!E19,"D","H"))</f>
        <v>S</v>
      </c>
      <c r="R19" s="1" t="str">
        <f>IF(F19=stand!F19,"S",IF(F19=double!F19,"D","H"))</f>
        <v>S</v>
      </c>
      <c r="S19" s="1" t="str">
        <f>IF(G19=stand!G19,"S",IF(G19=double!G19,"D","H"))</f>
        <v>S</v>
      </c>
      <c r="T19" s="1" t="str">
        <f>IF(H19=stand!H19,"S",IF(H19=double!H19,"D","H"))</f>
        <v>S</v>
      </c>
      <c r="U19" s="1" t="str">
        <f>IF(I19=stand!I19,"S",IF(I19=double!I19,"D","H"))</f>
        <v>S</v>
      </c>
      <c r="V19" s="1" t="str">
        <f>IF(J19=stand!J19,"S",IF(J19=double!J19,"D","H"))</f>
        <v>S</v>
      </c>
      <c r="W19" s="1" t="str">
        <f>IF(K19=stand!K19,"S",IF(K19=double!K19,"D","H"))</f>
        <v>S</v>
      </c>
    </row>
    <row r="20" spans="1:23" x14ac:dyDescent="0.3">
      <c r="A20">
        <f t="shared" si="0"/>
        <v>22</v>
      </c>
      <c r="B20">
        <f>MAX(hit!B20,stand!B20,double!B20)</f>
        <v>-1</v>
      </c>
      <c r="C20">
        <f>MAX(hit!C20,stand!C20,double!C20)</f>
        <v>-1</v>
      </c>
      <c r="D20">
        <f>MAX(hit!D20,stand!D20,double!D20)</f>
        <v>-1</v>
      </c>
      <c r="E20">
        <f>MAX(hit!E20,stand!E20,double!E20)</f>
        <v>-1</v>
      </c>
      <c r="F20">
        <f>MAX(hit!F20,stand!F20,double!F20)</f>
        <v>-1</v>
      </c>
      <c r="G20">
        <f>MAX(hit!G20,stand!G20,double!G20)</f>
        <v>-1</v>
      </c>
      <c r="H20">
        <f>MAX(hit!H20,stand!H20,double!H20)</f>
        <v>-1</v>
      </c>
      <c r="I20">
        <f>MAX(hit!I20,stand!I20,double!I20)</f>
        <v>-1</v>
      </c>
      <c r="J20">
        <f>MAX(hit!J20,stand!J20,double!J20)</f>
        <v>-1</v>
      </c>
      <c r="K20">
        <f>MAX(hit!K20,stand!K20,double!K20)</f>
        <v>-1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>
        <f t="shared" si="0"/>
        <v>23</v>
      </c>
      <c r="B21">
        <f>MAX(hit!B21,stand!B21,double!B21)</f>
        <v>-1</v>
      </c>
      <c r="C21">
        <f>MAX(hit!C21,stand!C21,double!C21)</f>
        <v>-1</v>
      </c>
      <c r="D21">
        <f>MAX(hit!D21,stand!D21,double!D21)</f>
        <v>-1</v>
      </c>
      <c r="E21">
        <f>MAX(hit!E21,stand!E21,double!E21)</f>
        <v>-1</v>
      </c>
      <c r="F21">
        <f>MAX(hit!F21,stand!F21,double!F21)</f>
        <v>-1</v>
      </c>
      <c r="G21">
        <f>MAX(hit!G21,stand!G21,double!G21)</f>
        <v>-1</v>
      </c>
      <c r="H21">
        <f>MAX(hit!H21,stand!H21,double!H21)</f>
        <v>-1</v>
      </c>
      <c r="I21">
        <f>MAX(hit!I21,stand!I21,double!I21)</f>
        <v>-1</v>
      </c>
      <c r="J21">
        <f>MAX(hit!J21,stand!J21,double!J21)</f>
        <v>-1</v>
      </c>
      <c r="K21">
        <f>MAX(hit!K21,stand!K21,double!K21)</f>
        <v>-1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>
        <f t="shared" si="0"/>
        <v>24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>
        <f t="shared" si="0"/>
        <v>25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>
        <f t="shared" si="0"/>
        <v>26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>
        <f t="shared" si="0"/>
        <v>27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>
        <f t="shared" si="0"/>
        <v>28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>
        <f t="shared" si="0"/>
        <v>29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>
        <f t="shared" si="0"/>
        <v>30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>
        <f t="shared" si="0"/>
        <v>31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t="s">
        <v>3</v>
      </c>
      <c r="M31" t="s">
        <v>3</v>
      </c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>
        <v>12</v>
      </c>
      <c r="B32">
        <f>MAX(hit!B32,stand!B32,double!B32)</f>
        <v>8.1836216051656058E-2</v>
      </c>
      <c r="C32">
        <f>MAX(hit!C32,stand!C32,double!C32)</f>
        <v>0.10350704654207775</v>
      </c>
      <c r="D32">
        <f>MAX(hit!D32,stand!D32,double!D32)</f>
        <v>0.12659562809256977</v>
      </c>
      <c r="E32">
        <f>MAX(hit!E32,stand!E32,double!E32)</f>
        <v>0.15648238458465519</v>
      </c>
      <c r="F32">
        <f>MAX(hit!F32,stand!F32,double!F32)</f>
        <v>0.18595361333225555</v>
      </c>
      <c r="G32">
        <f>MAX(hit!G32,stand!G32,double!G32)</f>
        <v>0.16547293077063494</v>
      </c>
      <c r="H32">
        <f>MAX(hit!H32,stand!H32,double!H32)</f>
        <v>9.511502092703232E-2</v>
      </c>
      <c r="I32">
        <f>MAX(hit!I32,stand!I32,double!I32)</f>
        <v>6.5790841226863144E-5</v>
      </c>
      <c r="J32">
        <f>MAX(hit!J32,stand!J32,double!J32)</f>
        <v>-7.0002397357964638E-2</v>
      </c>
      <c r="K32">
        <f>MAX(hit!K32,stand!K32,double!K32)</f>
        <v>-2.0477877704912145E-2</v>
      </c>
      <c r="M32">
        <v>12</v>
      </c>
      <c r="N32" s="1" t="str">
        <f>IF(B32=stand!B32,"S",IF(B32=double!B32,"D","H"))</f>
        <v>H</v>
      </c>
      <c r="O32" s="1" t="str">
        <f>IF(C32=stand!C32,"S",IF(C32=double!C32,"D","H"))</f>
        <v>H</v>
      </c>
      <c r="P32" s="1" t="str">
        <f>IF(D32=stand!D32,"S",IF(D32=double!D32,"D","H"))</f>
        <v>H</v>
      </c>
      <c r="Q32" s="1" t="str">
        <f>IF(E32=stand!E32,"S",IF(E32=double!E32,"D","H"))</f>
        <v>H</v>
      </c>
      <c r="R32" s="1" t="str">
        <f>IF(F32=stand!F32,"S",IF(F32=double!F32,"D","H"))</f>
        <v>H</v>
      </c>
      <c r="S32" s="1" t="str">
        <f>IF(G32=stand!G32,"S",IF(G32=double!G32,"D","H"))</f>
        <v>H</v>
      </c>
      <c r="T32" s="1" t="str">
        <f>IF(H32=stand!H32,"S",IF(H32=double!H32,"D","H"))</f>
        <v>H</v>
      </c>
      <c r="U32" s="1" t="str">
        <f>IF(I32=stand!I32,"S",IF(I32=double!I32,"D","H"))</f>
        <v>H</v>
      </c>
      <c r="V32" s="1" t="str">
        <f>IF(J32=stand!J32,"S",IF(J32=double!J32,"D","H"))</f>
        <v>H</v>
      </c>
      <c r="W32" s="1" t="str">
        <f>IF(K32=stand!K32,"S",IF(K32=double!K32,"D","H"))</f>
        <v>H</v>
      </c>
    </row>
    <row r="33" spans="1:23" x14ac:dyDescent="0.3">
      <c r="A33">
        <f t="shared" si="0"/>
        <v>13</v>
      </c>
      <c r="B33">
        <f>MAX(hit!B33,stand!B33,double!B33)</f>
        <v>4.6636132695309543E-2</v>
      </c>
      <c r="C33">
        <f>MAX(hit!C33,stand!C33,double!C33)</f>
        <v>7.4118813392744051E-2</v>
      </c>
      <c r="D33">
        <f>MAX(hit!D33,stand!D33,double!D33)</f>
        <v>0.10247714687203523</v>
      </c>
      <c r="E33">
        <f>MAX(hit!E33,stand!E33,double!E33)</f>
        <v>0.13336273848321728</v>
      </c>
      <c r="F33">
        <f>MAX(hit!F33,stand!F33,double!F33)</f>
        <v>0.17974820582791531</v>
      </c>
      <c r="G33">
        <f>MAX(hit!G33,stand!G33,double!G33)</f>
        <v>0.12238569517899196</v>
      </c>
      <c r="H33">
        <f>MAX(hit!H33,stand!H33,double!H33)</f>
        <v>5.4057070196311334E-2</v>
      </c>
      <c r="I33">
        <f>MAX(hit!I33,stand!I33,double!I33)</f>
        <v>-3.7694688127479919E-2</v>
      </c>
      <c r="J33">
        <f>MAX(hit!J33,stand!J33,double!J33)</f>
        <v>-0.10485135840627777</v>
      </c>
      <c r="K33">
        <f>MAX(hit!K33,stand!K33,double!K33)</f>
        <v>-5.7308046666810254E-2</v>
      </c>
      <c r="M33">
        <f t="shared" si="1"/>
        <v>13</v>
      </c>
      <c r="N33" s="1" t="str">
        <f>IF(B33=stand!B33,"S",IF(B33=double!B33,"D","H"))</f>
        <v>H</v>
      </c>
      <c r="O33" s="1" t="str">
        <f>IF(C33=stand!C33,"S",IF(C33=double!C33,"D","H"))</f>
        <v>H</v>
      </c>
      <c r="P33" s="1" t="str">
        <f>IF(D33=stand!D33,"S",IF(D33=double!D33,"D","H"))</f>
        <v>H</v>
      </c>
      <c r="Q33" s="1" t="str">
        <f>IF(E33=stand!E33,"S",IF(E33=double!E33,"D","H"))</f>
        <v>H</v>
      </c>
      <c r="R33" s="1" t="str">
        <f>IF(F33=stand!F33,"S",IF(F33=double!F33,"D","H"))</f>
        <v>D</v>
      </c>
      <c r="S33" s="1" t="str">
        <f>IF(G33=stand!G33,"S",IF(G33=double!G33,"D","H"))</f>
        <v>H</v>
      </c>
      <c r="T33" s="1" t="str">
        <f>IF(H33=stand!H33,"S",IF(H33=double!H33,"D","H"))</f>
        <v>H</v>
      </c>
      <c r="U33" s="1" t="str">
        <f>IF(I33=stand!I33,"S",IF(I33=double!I33,"D","H"))</f>
        <v>H</v>
      </c>
      <c r="V33" s="1" t="str">
        <f>IF(J33=stand!J33,"S",IF(J33=double!J33,"D","H"))</f>
        <v>H</v>
      </c>
      <c r="W33" s="1" t="str">
        <f>IF(K33=stand!K33,"S",IF(K33=double!K33,"D","H"))</f>
        <v>H</v>
      </c>
    </row>
    <row r="34" spans="1:23" x14ac:dyDescent="0.3">
      <c r="A34">
        <f t="shared" si="0"/>
        <v>14</v>
      </c>
      <c r="B34">
        <f>MAX(hit!B34,stand!B34,double!B34)</f>
        <v>2.2391856987839083E-2</v>
      </c>
      <c r="C34">
        <f>MAX(hit!C34,stand!C34,double!C34)</f>
        <v>5.0806738919282814E-2</v>
      </c>
      <c r="D34">
        <f>MAX(hit!D34,stand!D34,double!D34)</f>
        <v>8.0081414310110233E-2</v>
      </c>
      <c r="E34">
        <f>MAX(hit!E34,stand!E34,double!E34)</f>
        <v>0.12595448524867925</v>
      </c>
      <c r="F34">
        <f>MAX(hit!F34,stand!F34,double!F34)</f>
        <v>0.17974820582791531</v>
      </c>
      <c r="G34">
        <f>MAX(hit!G34,stand!G34,double!G34)</f>
        <v>7.9507488494468148E-2</v>
      </c>
      <c r="H34">
        <f>MAX(hit!H34,stand!H34,double!H34)</f>
        <v>1.3277219463208496E-2</v>
      </c>
      <c r="I34">
        <f>MAX(hit!I34,stand!I34,double!I34)</f>
        <v>-7.5163189441683848E-2</v>
      </c>
      <c r="J34">
        <f>MAX(hit!J34,stand!J34,double!J34)</f>
        <v>-0.1394667821754545</v>
      </c>
      <c r="K34">
        <f>MAX(hit!K34,stand!K34,double!K34)</f>
        <v>-9.3874324768310105E-2</v>
      </c>
      <c r="M34">
        <f t="shared" si="1"/>
        <v>14</v>
      </c>
      <c r="N34" s="1" t="str">
        <f>IF(B34=stand!B34,"S",IF(B34=double!B34,"D","H"))</f>
        <v>H</v>
      </c>
      <c r="O34" s="1" t="str">
        <f>IF(C34=stand!C34,"S",IF(C34=double!C34,"D","H"))</f>
        <v>H</v>
      </c>
      <c r="P34" s="1" t="str">
        <f>IF(D34=stand!D34,"S",IF(D34=double!D34,"D","H"))</f>
        <v>H</v>
      </c>
      <c r="Q34" s="1" t="str">
        <f>IF(E34=stand!E34,"S",IF(E34=double!E34,"D","H"))</f>
        <v>D</v>
      </c>
      <c r="R34" s="1" t="str">
        <f>IF(F34=stand!F34,"S",IF(F34=double!F34,"D","H"))</f>
        <v>D</v>
      </c>
      <c r="S34" s="1" t="str">
        <f>IF(G34=stand!G34,"S",IF(G34=double!G34,"D","H"))</f>
        <v>H</v>
      </c>
      <c r="T34" s="1" t="str">
        <f>IF(H34=stand!H34,"S",IF(H34=double!H34,"D","H"))</f>
        <v>H</v>
      </c>
      <c r="U34" s="1" t="str">
        <f>IF(I34=stand!I34,"S",IF(I34=double!I34,"D","H"))</f>
        <v>H</v>
      </c>
      <c r="V34" s="1" t="str">
        <f>IF(J34=stand!J34,"S",IF(J34=double!J34,"D","H"))</f>
        <v>H</v>
      </c>
      <c r="W34" s="1" t="str">
        <f>IF(K34=stand!K34,"S",IF(K34=double!K34,"D","H"))</f>
        <v>H</v>
      </c>
    </row>
    <row r="35" spans="1:23" x14ac:dyDescent="0.3">
      <c r="A35">
        <f t="shared" si="0"/>
        <v>15</v>
      </c>
      <c r="B35">
        <f>MAX(hit!B35,stand!B35,double!B35)</f>
        <v>-1.2068474052636583E-4</v>
      </c>
      <c r="C35">
        <f>MAX(hit!C35,stand!C35,double!C35)</f>
        <v>2.9159812622497363E-2</v>
      </c>
      <c r="D35">
        <f>MAX(hit!D35,stand!D35,double!D35)</f>
        <v>5.9285376931179926E-2</v>
      </c>
      <c r="E35">
        <f>MAX(hit!E35,stand!E35,double!E35)</f>
        <v>0.12595448524867925</v>
      </c>
      <c r="F35">
        <f>MAX(hit!F35,stand!F35,double!F35)</f>
        <v>0.17974820582791523</v>
      </c>
      <c r="G35">
        <f>MAX(hit!G35,stand!G35,double!G35)</f>
        <v>3.7028282279269235E-2</v>
      </c>
      <c r="H35">
        <f>MAX(hit!H35,stand!H35,double!H35)</f>
        <v>-2.7054780502901658E-2</v>
      </c>
      <c r="I35">
        <f>MAX(hit!I35,stand!I35,double!I35)</f>
        <v>-0.11218876868994292</v>
      </c>
      <c r="J35">
        <f>MAX(hit!J35,stand!J35,double!J35)</f>
        <v>-0.17370423031226784</v>
      </c>
      <c r="K35">
        <f>MAX(hit!K35,stand!K35,double!K35)</f>
        <v>-0.13002650167843849</v>
      </c>
      <c r="M35">
        <f t="shared" si="1"/>
        <v>15</v>
      </c>
      <c r="N35" s="1" t="str">
        <f>IF(B35=stand!B35,"S",IF(B35=double!B35,"D","H"))</f>
        <v>H</v>
      </c>
      <c r="O35" s="1" t="str">
        <f>IF(C35=stand!C35,"S",IF(C35=double!C35,"D","H"))</f>
        <v>H</v>
      </c>
      <c r="P35" s="1" t="str">
        <f>IF(D35=stand!D35,"S",IF(D35=double!D35,"D","H"))</f>
        <v>H</v>
      </c>
      <c r="Q35" s="1" t="str">
        <f>IF(E35=stand!E35,"S",IF(E35=double!E35,"D","H"))</f>
        <v>D</v>
      </c>
      <c r="R35" s="1" t="str">
        <f>IF(F35=stand!F35,"S",IF(F35=double!F35,"D","H"))</f>
        <v>D</v>
      </c>
      <c r="S35" s="1" t="str">
        <f>IF(G35=stand!G35,"S",IF(G35=double!G35,"D","H"))</f>
        <v>H</v>
      </c>
      <c r="T35" s="1" t="str">
        <f>IF(H35=stand!H35,"S",IF(H35=double!H35,"D","H"))</f>
        <v>H</v>
      </c>
      <c r="U35" s="1" t="str">
        <f>IF(I35=stand!I35,"S",IF(I35=double!I35,"D","H"))</f>
        <v>H</v>
      </c>
      <c r="V35" s="1" t="str">
        <f>IF(J35=stand!J35,"S",IF(J35=double!J35,"D","H"))</f>
        <v>H</v>
      </c>
      <c r="W35" s="1" t="str">
        <f>IF(K35=stand!K35,"S",IF(K35=double!K35,"D","H"))</f>
        <v>H</v>
      </c>
    </row>
    <row r="36" spans="1:23" x14ac:dyDescent="0.3">
      <c r="A36">
        <f t="shared" si="0"/>
        <v>16</v>
      </c>
      <c r="B36">
        <f>MAX(hit!B36,stand!B36,double!B36)</f>
        <v>-2.1025187774008566E-2</v>
      </c>
      <c r="C36">
        <f>MAX(hit!C36,stand!C36,double!C36)</f>
        <v>9.0590953469108244E-3</v>
      </c>
      <c r="D36">
        <f>MAX(hit!D36,stand!D36,double!D36)</f>
        <v>5.8426518743744889E-2</v>
      </c>
      <c r="E36">
        <f>MAX(hit!E36,stand!E36,double!E36)</f>
        <v>0.12595448524867925</v>
      </c>
      <c r="F36">
        <f>MAX(hit!F36,stand!F36,double!F36)</f>
        <v>0.17974820582791523</v>
      </c>
      <c r="G36">
        <f>MAX(hit!G36,stand!G36,double!G36)</f>
        <v>-4.8901571730158942E-3</v>
      </c>
      <c r="H36">
        <f>MAX(hit!H36,stand!H36,double!H36)</f>
        <v>-6.6794847920094089E-2</v>
      </c>
      <c r="I36">
        <f>MAX(hit!I36,stand!I36,double!I36)</f>
        <v>-0.14864353463007476</v>
      </c>
      <c r="J36">
        <f>MAX(hit!J36,stand!J36,double!J36)</f>
        <v>-0.20744109003068206</v>
      </c>
      <c r="K36">
        <f>MAX(hit!K36,stand!K36,double!K36)</f>
        <v>-0.16563717206687348</v>
      </c>
      <c r="M36">
        <f t="shared" si="1"/>
        <v>16</v>
      </c>
      <c r="N36" s="1" t="str">
        <f>IF(B36=stand!B36,"S",IF(B36=double!B36,"D","H"))</f>
        <v>H</v>
      </c>
      <c r="O36" s="1" t="str">
        <f>IF(C36=stand!C36,"S",IF(C36=double!C36,"D","H"))</f>
        <v>H</v>
      </c>
      <c r="P36" s="1" t="str">
        <f>IF(D36=stand!D36,"S",IF(D36=double!D36,"D","H"))</f>
        <v>D</v>
      </c>
      <c r="Q36" s="1" t="str">
        <f>IF(E36=stand!E36,"S",IF(E36=double!E36,"D","H"))</f>
        <v>D</v>
      </c>
      <c r="R36" s="1" t="str">
        <f>IF(F36=stand!F36,"S",IF(F36=double!F36,"D","H"))</f>
        <v>D</v>
      </c>
      <c r="S36" s="1" t="str">
        <f>IF(G36=stand!G36,"S",IF(G36=double!G36,"D","H"))</f>
        <v>H</v>
      </c>
      <c r="T36" s="1" t="str">
        <f>IF(H36=stand!H36,"S",IF(H36=double!H36,"D","H"))</f>
        <v>H</v>
      </c>
      <c r="U36" s="1" t="str">
        <f>IF(I36=stand!I36,"S",IF(I36=double!I36,"D","H"))</f>
        <v>H</v>
      </c>
      <c r="V36" s="1" t="str">
        <f>IF(J36=stand!J36,"S",IF(J36=double!J36,"D","H"))</f>
        <v>H</v>
      </c>
      <c r="W36" s="1" t="str">
        <f>IF(K36=stand!K36,"S",IF(K36=double!K36,"D","H"))</f>
        <v>H</v>
      </c>
    </row>
    <row r="37" spans="1:23" x14ac:dyDescent="0.3">
      <c r="A37">
        <f t="shared" si="0"/>
        <v>17</v>
      </c>
      <c r="B37">
        <f>MAX(hit!B37,stand!B37,double!B37)</f>
        <v>-4.9104358288916297E-4</v>
      </c>
      <c r="C37">
        <f>MAX(hit!C37,stand!C37,double!C37)</f>
        <v>5.5095284479298338E-2</v>
      </c>
      <c r="D37">
        <f>MAX(hit!D37,stand!D37,double!D37)</f>
        <v>0.11865255067432869</v>
      </c>
      <c r="E37">
        <f>MAX(hit!E37,stand!E37,double!E37)</f>
        <v>0.18237815537354879</v>
      </c>
      <c r="F37">
        <f>MAX(hit!F37,stand!F37,double!F37)</f>
        <v>0.25610428729099821</v>
      </c>
      <c r="G37">
        <f>MAX(hit!G37,stand!G37,double!G37)</f>
        <v>5.3823463716116654E-2</v>
      </c>
      <c r="H37">
        <f>MAX(hit!H37,stand!H37,double!H37)</f>
        <v>-7.2915398729642061E-2</v>
      </c>
      <c r="I37">
        <f>MAX(hit!I37,stand!I37,double!I37)</f>
        <v>-0.14978689218213329</v>
      </c>
      <c r="J37">
        <f>MAX(hit!J37,stand!J37,double!J37)</f>
        <v>-0.19686697623363469</v>
      </c>
      <c r="K37">
        <f>MAX(hit!K37,stand!K37,double!K37)</f>
        <v>-0.17956936979241733</v>
      </c>
      <c r="M37">
        <f t="shared" si="1"/>
        <v>17</v>
      </c>
      <c r="N37" s="1" t="str">
        <f>IF(B37=stand!B37,"S",IF(B37=double!B37,"D","H"))</f>
        <v>H</v>
      </c>
      <c r="O37" s="1" t="str">
        <f>IF(C37=stand!C37,"S",IF(C37=double!C37,"D","H"))</f>
        <v>D</v>
      </c>
      <c r="P37" s="1" t="str">
        <f>IF(D37=stand!D37,"S",IF(D37=double!D37,"D","H"))</f>
        <v>D</v>
      </c>
      <c r="Q37" s="1" t="str">
        <f>IF(E37=stand!E37,"S",IF(E37=double!E37,"D","H"))</f>
        <v>D</v>
      </c>
      <c r="R37" s="1" t="str">
        <f>IF(F37=stand!F37,"S",IF(F37=double!F37,"D","H"))</f>
        <v>D</v>
      </c>
      <c r="S37" s="1" t="str">
        <f>IF(G37=stand!G37,"S",IF(G37=double!G37,"D","H"))</f>
        <v>H</v>
      </c>
      <c r="T37" s="1" t="str">
        <f>IF(H37=stand!H37,"S",IF(H37=double!H37,"D","H"))</f>
        <v>H</v>
      </c>
      <c r="U37" s="1" t="str">
        <f>IF(I37=stand!I37,"S",IF(I37=double!I37,"D","H"))</f>
        <v>H</v>
      </c>
      <c r="V37" s="1" t="str">
        <f>IF(J37=stand!J37,"S",IF(J37=double!J37,"D","H"))</f>
        <v>H</v>
      </c>
      <c r="W37" s="1" t="str">
        <f>IF(K37=stand!K37,"S",IF(K37=double!K37,"D","H"))</f>
        <v>H</v>
      </c>
    </row>
    <row r="38" spans="1:23" x14ac:dyDescent="0.3">
      <c r="A38">
        <f t="shared" si="0"/>
        <v>18</v>
      </c>
      <c r="B38">
        <f>MAX(hit!B38,stand!B38,double!B38)</f>
        <v>0.12174190222088771</v>
      </c>
      <c r="C38">
        <f>MAX(hit!C38,stand!C38,double!C38)</f>
        <v>0.1776412756789375</v>
      </c>
      <c r="D38">
        <f>MAX(hit!D38,stand!D38,double!D38)</f>
        <v>0.23700384775562164</v>
      </c>
      <c r="E38">
        <f>MAX(hit!E38,stand!E38,double!E38)</f>
        <v>0.29522549562328804</v>
      </c>
      <c r="F38">
        <f>MAX(hit!F38,stand!F38,double!F38)</f>
        <v>0.38150648207879362</v>
      </c>
      <c r="G38">
        <f>MAX(hit!G38,stand!G38,double!G38)</f>
        <v>0.3995541673365518</v>
      </c>
      <c r="H38">
        <f>MAX(hit!H38,stand!H38,double!H38)</f>
        <v>0.10595134861912359</v>
      </c>
      <c r="I38">
        <f>MAX(hit!I38,stand!I38,double!I38)</f>
        <v>-0.10074430758041525</v>
      </c>
      <c r="J38">
        <f>MAX(hit!J38,stand!J38,double!J38)</f>
        <v>-0.14380812317405353</v>
      </c>
      <c r="K38">
        <f>MAX(hit!K38,stand!K38,double!K38)</f>
        <v>-9.2935491769284034E-2</v>
      </c>
      <c r="M38">
        <f t="shared" si="1"/>
        <v>18</v>
      </c>
      <c r="N38" s="1" t="str">
        <f>IF(B38=stand!B38,"S",IF(B38=double!B38,"D","H"))</f>
        <v>S</v>
      </c>
      <c r="O38" s="1" t="str">
        <f>IF(C38=stand!C38,"S",IF(C38=double!C38,"D","H"))</f>
        <v>D</v>
      </c>
      <c r="P38" s="1" t="str">
        <f>IF(D38=stand!D38,"S",IF(D38=double!D38,"D","H"))</f>
        <v>D</v>
      </c>
      <c r="Q38" s="1" t="str">
        <f>IF(E38=stand!E38,"S",IF(E38=double!E38,"D","H"))</f>
        <v>D</v>
      </c>
      <c r="R38" s="1" t="str">
        <f>IF(F38=stand!F38,"S",IF(F38=double!F38,"D","H"))</f>
        <v>D</v>
      </c>
      <c r="S38" s="1" t="str">
        <f>IF(G38=stand!G38,"S",IF(G38=double!G38,"D","H"))</f>
        <v>S</v>
      </c>
      <c r="T38" s="1" t="str">
        <f>IF(H38=stand!H38,"S",IF(H38=double!H38,"D","H"))</f>
        <v>S</v>
      </c>
      <c r="U38" s="1" t="str">
        <f>IF(I38=stand!I38,"S",IF(I38=double!I38,"D","H"))</f>
        <v>H</v>
      </c>
      <c r="V38" s="1" t="str">
        <f>IF(J38=stand!J38,"S",IF(J38=double!J38,"D","H"))</f>
        <v>H</v>
      </c>
      <c r="W38" s="1" t="str">
        <f>IF(K38=stand!K38,"S",IF(K38=double!K38,"D","H"))</f>
        <v>H</v>
      </c>
    </row>
    <row r="39" spans="1:23" x14ac:dyDescent="0.3">
      <c r="A39">
        <f t="shared" si="0"/>
        <v>19</v>
      </c>
      <c r="B39">
        <f>MAX(hit!B39,stand!B39,double!B39)</f>
        <v>0.38630468602058987</v>
      </c>
      <c r="C39">
        <f>MAX(hit!C39,stand!C39,double!C39)</f>
        <v>0.40436293659775996</v>
      </c>
      <c r="D39">
        <f>MAX(hit!D39,stand!D39,double!D39)</f>
        <v>0.42317892482749647</v>
      </c>
      <c r="E39">
        <f>MAX(hit!E39,stand!E39,double!E39)</f>
        <v>0.43951210416088371</v>
      </c>
      <c r="F39">
        <f>MAX(hit!F39,stand!F39,double!F39)</f>
        <v>0.4959770737873192</v>
      </c>
      <c r="G39">
        <f>MAX(hit!G39,stand!G39,double!G39)</f>
        <v>0.6159764957534315</v>
      </c>
      <c r="H39">
        <f>MAX(hit!H39,stand!H39,double!H39)</f>
        <v>0.5938536682866945</v>
      </c>
      <c r="I39">
        <f>MAX(hit!I39,stand!I39,double!I39)</f>
        <v>0.28759675706758142</v>
      </c>
      <c r="J39">
        <f>MAX(hit!J39,stand!J39,double!J39)</f>
        <v>6.3118166335840831E-2</v>
      </c>
      <c r="K39">
        <f>MAX(hit!K39,stand!K39,double!K39)</f>
        <v>0.27763572376835594</v>
      </c>
      <c r="M39">
        <f t="shared" si="1"/>
        <v>19</v>
      </c>
      <c r="N39" s="1" t="str">
        <f>IF(B39=stand!B39,"S",IF(B39=double!B39,"D","H"))</f>
        <v>S</v>
      </c>
      <c r="O39" s="1" t="str">
        <f>IF(C39=stand!C39,"S",IF(C39=double!C39,"D","H"))</f>
        <v>S</v>
      </c>
      <c r="P39" s="1" t="str">
        <f>IF(D39=stand!D39,"S",IF(D39=double!D39,"D","H"))</f>
        <v>S</v>
      </c>
      <c r="Q39" s="1" t="str">
        <f>IF(E39=stand!E39,"S",IF(E39=double!E39,"D","H"))</f>
        <v>S</v>
      </c>
      <c r="R39" s="1" t="str">
        <f>IF(F39=stand!F39,"S",IF(F39=double!F39,"D","H"))</f>
        <v>S</v>
      </c>
      <c r="S39" s="1" t="str">
        <f>IF(G39=stand!G39,"S",IF(G39=double!G39,"D","H"))</f>
        <v>S</v>
      </c>
      <c r="T39" s="1" t="str">
        <f>IF(H39=stand!H39,"S",IF(H39=double!H39,"D","H"))</f>
        <v>S</v>
      </c>
      <c r="U39" s="1" t="str">
        <f>IF(I39=stand!I39,"S",IF(I39=double!I39,"D","H"))</f>
        <v>S</v>
      </c>
      <c r="V39" s="1" t="str">
        <f>IF(J39=stand!J39,"S",IF(J39=double!J39,"D","H"))</f>
        <v>S</v>
      </c>
      <c r="W39" s="1" t="str">
        <f>IF(K39=stand!K39,"S",IF(K39=double!K39,"D","H"))</f>
        <v>S</v>
      </c>
    </row>
    <row r="40" spans="1:23" x14ac:dyDescent="0.3">
      <c r="A40">
        <f t="shared" si="0"/>
        <v>20</v>
      </c>
      <c r="B40">
        <f>MAX(hit!B40,stand!B40,double!B40)</f>
        <v>0.63998657521683877</v>
      </c>
      <c r="C40">
        <f>MAX(hit!C40,stand!C40,double!C40)</f>
        <v>0.65027209425148136</v>
      </c>
      <c r="D40">
        <f>MAX(hit!D40,stand!D40,double!D40)</f>
        <v>0.66104996194807186</v>
      </c>
      <c r="E40">
        <f>MAX(hit!E40,stand!E40,double!E40)</f>
        <v>0.67035969063279999</v>
      </c>
      <c r="F40">
        <f>MAX(hit!F40,stand!F40,double!F40)</f>
        <v>0.70395857017134467</v>
      </c>
      <c r="G40">
        <f>MAX(hit!G40,stand!G40,double!G40)</f>
        <v>0.77322722653717491</v>
      </c>
      <c r="H40">
        <f>MAX(hit!H40,stand!H40,double!H40)</f>
        <v>0.79181515955189841</v>
      </c>
      <c r="I40">
        <f>MAX(hit!I40,stand!I40,double!I40)</f>
        <v>0.75835687080859615</v>
      </c>
      <c r="J40">
        <f>MAX(hit!J40,stand!J40,double!J40)</f>
        <v>0.55453756646817121</v>
      </c>
      <c r="K40">
        <f>MAX(hit!K40,stand!K40,double!K40)</f>
        <v>0.65547032314990239</v>
      </c>
      <c r="M40">
        <f t="shared" si="1"/>
        <v>20</v>
      </c>
      <c r="N40" s="1" t="str">
        <f>IF(B40=stand!B40,"S",IF(B40=double!B40,"D","H"))</f>
        <v>S</v>
      </c>
      <c r="O40" s="1" t="str">
        <f>IF(C40=stand!C40,"S",IF(C40=double!C40,"D","H"))</f>
        <v>S</v>
      </c>
      <c r="P40" s="1" t="str">
        <f>IF(D40=stand!D40,"S",IF(D40=double!D40,"D","H"))</f>
        <v>S</v>
      </c>
      <c r="Q40" s="1" t="str">
        <f>IF(E40=stand!E40,"S",IF(E40=double!E40,"D","H"))</f>
        <v>S</v>
      </c>
      <c r="R40" s="1" t="str">
        <f>IF(F40=stand!F40,"S",IF(F40=double!F40,"D","H"))</f>
        <v>S</v>
      </c>
      <c r="S40" s="1" t="str">
        <f>IF(G40=stand!G40,"S",IF(G40=double!G40,"D","H"))</f>
        <v>S</v>
      </c>
      <c r="T40" s="1" t="str">
        <f>IF(H40=stand!H40,"S",IF(H40=double!H40,"D","H"))</f>
        <v>S</v>
      </c>
      <c r="U40" s="1" t="str">
        <f>IF(I40=stand!I40,"S",IF(I40=double!I40,"D","H"))</f>
        <v>S</v>
      </c>
      <c r="V40" s="1" t="str">
        <f>IF(J40=stand!J40,"S",IF(J40=double!J40,"D","H"))</f>
        <v>S</v>
      </c>
      <c r="W40" s="1" t="str">
        <f>IF(K40=stand!K40,"S",IF(K40=double!K40,"D","H"))</f>
        <v>S</v>
      </c>
    </row>
    <row r="41" spans="1:23" x14ac:dyDescent="0.3">
      <c r="A41">
        <f t="shared" si="0"/>
        <v>21</v>
      </c>
      <c r="B41">
        <f>MAX(hit!B41,stand!B41,double!B41)</f>
        <v>0.88200651549403997</v>
      </c>
      <c r="C41">
        <f>MAX(hit!C41,stand!C41,double!C41)</f>
        <v>0.88530035730174927</v>
      </c>
      <c r="D41">
        <f>MAX(hit!D41,stand!D41,double!D41)</f>
        <v>0.88876729296591961</v>
      </c>
      <c r="E41">
        <f>MAX(hit!E41,stand!E41,double!E41)</f>
        <v>0.89175382659528035</v>
      </c>
      <c r="F41">
        <f>MAX(hit!F41,stand!F41,double!F41)</f>
        <v>0.90283674384258006</v>
      </c>
      <c r="G41">
        <f>MAX(hit!G41,stand!G41,double!G41)</f>
        <v>0.92592629596452325</v>
      </c>
      <c r="H41">
        <f>MAX(hit!H41,stand!H41,double!H41)</f>
        <v>0.93060505318396614</v>
      </c>
      <c r="I41">
        <f>MAX(hit!I41,stand!I41,double!I41)</f>
        <v>0.93917615614724415</v>
      </c>
      <c r="J41">
        <f>MAX(hit!J41,stand!J41,double!J41)</f>
        <v>0.96262363326716827</v>
      </c>
      <c r="K41">
        <f>MAX(hit!K41,stand!K41,double!K41)</f>
        <v>0.92219381142033785</v>
      </c>
      <c r="M41">
        <f t="shared" si="1"/>
        <v>21</v>
      </c>
      <c r="N41" s="1" t="str">
        <f>IF(B41=stand!B41,"S",IF(B41=double!B41,"D","H"))</f>
        <v>S</v>
      </c>
      <c r="O41" s="1" t="str">
        <f>IF(C41=stand!C41,"S",IF(C41=double!C41,"D","H"))</f>
        <v>S</v>
      </c>
      <c r="P41" s="1" t="str">
        <f>IF(D41=stand!D41,"S",IF(D41=double!D41,"D","H"))</f>
        <v>S</v>
      </c>
      <c r="Q41" s="1" t="str">
        <f>IF(E41=stand!E41,"S",IF(E41=double!E41,"D","H"))</f>
        <v>S</v>
      </c>
      <c r="R41" s="1" t="str">
        <f>IF(F41=stand!F41,"S",IF(F41=double!F41,"D","H"))</f>
        <v>S</v>
      </c>
      <c r="S41" s="1" t="str">
        <f>IF(G41=stand!G41,"S",IF(G41=double!G41,"D","H"))</f>
        <v>S</v>
      </c>
      <c r="T41" s="1" t="str">
        <f>IF(H41=stand!H41,"S",IF(H41=double!H41,"D","H"))</f>
        <v>S</v>
      </c>
      <c r="U41" s="1" t="str">
        <f>IF(I41=stand!I41,"S",IF(I41=double!I41,"D","H"))</f>
        <v>S</v>
      </c>
      <c r="V41" s="1" t="str">
        <f>IF(J41=stand!J41,"S",IF(J41=double!J41,"D","H"))</f>
        <v>S</v>
      </c>
      <c r="W41" s="1" t="str">
        <f>IF(K41=stand!K41,"S",IF(K41=double!K41,"D","H"))</f>
        <v>S</v>
      </c>
    </row>
    <row r="42" spans="1:23" x14ac:dyDescent="0.3">
      <c r="A42">
        <f t="shared" si="0"/>
        <v>22</v>
      </c>
      <c r="B42">
        <f>MAX(hit!B42,stand!B42,double!B42)</f>
        <v>-0.25338998596663803</v>
      </c>
      <c r="C42">
        <f>MAX(hit!C42,stand!C42,double!C42)</f>
        <v>-0.2336908997980866</v>
      </c>
      <c r="D42">
        <f>MAX(hit!D42,stand!D42,double!D42)</f>
        <v>-0.21106310899491437</v>
      </c>
      <c r="E42">
        <f>MAX(hit!E42,stand!E42,double!E42)</f>
        <v>-0.16719266083547524</v>
      </c>
      <c r="F42">
        <f>MAX(hit!F42,stand!F42,double!F42)</f>
        <v>-0.15369901583000439</v>
      </c>
      <c r="G42">
        <f>MAX(hit!G42,stand!G42,double!G42)</f>
        <v>-0.21284771451731427</v>
      </c>
      <c r="H42">
        <f>MAX(hit!H42,stand!H42,double!H42)</f>
        <v>-0.2715748050242861</v>
      </c>
      <c r="I42">
        <f>MAX(hit!I42,stand!I42,double!I42)</f>
        <v>-0.3400132806089356</v>
      </c>
      <c r="J42">
        <f>MAX(hit!J42,stand!J42,double!J42)</f>
        <v>-0.38104299284808757</v>
      </c>
      <c r="K42">
        <f>MAX(hit!K42,stand!K42,double!K42)</f>
        <v>-0.35054034044008009</v>
      </c>
    </row>
    <row r="43" spans="1:23" x14ac:dyDescent="0.3">
      <c r="A43">
        <f t="shared" si="0"/>
        <v>23</v>
      </c>
      <c r="B43">
        <f>MAX(hit!B43,stand!B43,double!B43)</f>
        <v>-0.29278372720927726</v>
      </c>
      <c r="C43">
        <f>MAX(hit!C43,stand!C43,double!C43)</f>
        <v>-0.2522502292357135</v>
      </c>
      <c r="D43">
        <f>MAX(hit!D43,stand!D43,double!D43)</f>
        <v>-0.21106310899491437</v>
      </c>
      <c r="E43">
        <f>MAX(hit!E43,stand!E43,double!E43)</f>
        <v>-0.16719266083547524</v>
      </c>
      <c r="F43">
        <f>MAX(hit!F43,stand!F43,double!F43)</f>
        <v>-0.15369901583000439</v>
      </c>
      <c r="G43">
        <f>MAX(hit!G43,stand!G43,double!G43)</f>
        <v>-0.26907287776607752</v>
      </c>
      <c r="H43">
        <f>MAX(hit!H43,stand!H43,double!H43)</f>
        <v>-0.32360517609397998</v>
      </c>
      <c r="I43">
        <f>MAX(hit!I43,stand!I43,double!I43)</f>
        <v>-0.38715518913686875</v>
      </c>
      <c r="J43">
        <f>MAX(hit!J43,stand!J43,double!J43)</f>
        <v>-0.42525420764465277</v>
      </c>
      <c r="K43">
        <f>MAX(hit!K43,stand!K43,double!K43)</f>
        <v>-0.3969303161229315</v>
      </c>
    </row>
    <row r="44" spans="1:23" x14ac:dyDescent="0.3">
      <c r="A44">
        <f t="shared" si="0"/>
        <v>24</v>
      </c>
      <c r="B44">
        <f>MAX(hit!B44,stand!B44,double!B44)</f>
        <v>-0.29278372720927726</v>
      </c>
      <c r="C44">
        <f>MAX(hit!C44,stand!C44,double!C44)</f>
        <v>-0.2522502292357135</v>
      </c>
      <c r="D44">
        <f>MAX(hit!D44,stand!D44,double!D44)</f>
        <v>-0.21106310899491437</v>
      </c>
      <c r="E44">
        <f>MAX(hit!E44,stand!E44,double!E44)</f>
        <v>-0.16719266083547524</v>
      </c>
      <c r="F44">
        <f>MAX(hit!F44,stand!F44,double!F44)</f>
        <v>-0.15369901583000439</v>
      </c>
      <c r="G44">
        <f>MAX(hit!G44,stand!G44,double!G44)</f>
        <v>-0.3212819579256434</v>
      </c>
      <c r="H44">
        <f>MAX(hit!H44,stand!H44,double!H44)</f>
        <v>-0.37191909208726709</v>
      </c>
      <c r="I44">
        <f>MAX(hit!I44,stand!I44,double!I44)</f>
        <v>-0.43092981848423528</v>
      </c>
      <c r="J44">
        <f>MAX(hit!J44,stand!J44,double!J44)</f>
        <v>-0.46630747852717758</v>
      </c>
      <c r="K44">
        <f>MAX(hit!K44,stand!K44,double!K44)</f>
        <v>-0.44000672211415065</v>
      </c>
    </row>
    <row r="45" spans="1:23" x14ac:dyDescent="0.3">
      <c r="A45">
        <f t="shared" si="0"/>
        <v>25</v>
      </c>
      <c r="B45">
        <f>MAX(hit!B45,stand!B45,double!B45)</f>
        <v>-0.29278372720927726</v>
      </c>
      <c r="C45">
        <f>MAX(hit!C45,stand!C45,double!C45)</f>
        <v>-0.2522502292357135</v>
      </c>
      <c r="D45">
        <f>MAX(hit!D45,stand!D45,double!D45)</f>
        <v>-0.21106310899491437</v>
      </c>
      <c r="E45">
        <f>MAX(hit!E45,stand!E45,double!E45)</f>
        <v>-0.16719266083547524</v>
      </c>
      <c r="F45">
        <f>MAX(hit!F45,stand!F45,double!F45)</f>
        <v>-0.15369901583000439</v>
      </c>
      <c r="G45">
        <f>MAX(hit!G45,stand!G45,double!G45)</f>
        <v>-0.36976181807381175</v>
      </c>
      <c r="H45">
        <f>MAX(hit!H45,stand!H45,double!H45)</f>
        <v>-0.41678201408103371</v>
      </c>
      <c r="I45">
        <f>MAX(hit!I45,stand!I45,double!I45)</f>
        <v>-0.47157768859250421</v>
      </c>
      <c r="J45">
        <f>MAX(hit!J45,stand!J45,double!J45)</f>
        <v>-0.5044283729180935</v>
      </c>
      <c r="K45">
        <f>MAX(hit!K45,stand!K45,double!K45)</f>
        <v>-0.4800062419631399</v>
      </c>
    </row>
    <row r="46" spans="1:23" x14ac:dyDescent="0.3">
      <c r="A46">
        <f t="shared" si="0"/>
        <v>26</v>
      </c>
      <c r="B46">
        <f>MAX(hit!B46,stand!B46,double!B46)</f>
        <v>-0.29278372720927726</v>
      </c>
      <c r="C46">
        <f>MAX(hit!C46,stand!C46,double!C46)</f>
        <v>-0.2522502292357135</v>
      </c>
      <c r="D46">
        <f>MAX(hit!D46,stand!D46,double!D46)</f>
        <v>-0.21106310899491437</v>
      </c>
      <c r="E46">
        <f>MAX(hit!E46,stand!E46,double!E46)</f>
        <v>-0.16719266083547524</v>
      </c>
      <c r="F46">
        <f>MAX(hit!F46,stand!F46,double!F46)</f>
        <v>-0.15369901583000439</v>
      </c>
      <c r="G46">
        <f>MAX(hit!G46,stand!G46,double!G46)</f>
        <v>-0.41477883106853947</v>
      </c>
      <c r="H46">
        <f>MAX(hit!H46,stand!H46,double!H46)</f>
        <v>-0.45844044164667419</v>
      </c>
      <c r="I46">
        <f>MAX(hit!I46,stand!I46,double!I46)</f>
        <v>-0.50932213940732529</v>
      </c>
      <c r="J46">
        <f>MAX(hit!J46,stand!J46,double!J46)</f>
        <v>-0.53982634628108683</v>
      </c>
      <c r="K46">
        <f>MAX(hit!K46,stand!K46,double!K46)</f>
        <v>-0.51714865325148707</v>
      </c>
    </row>
    <row r="47" spans="1:23" x14ac:dyDescent="0.3">
      <c r="A47">
        <f t="shared" si="0"/>
        <v>27</v>
      </c>
      <c r="B47">
        <f>MAX(hit!B47,stand!B47,double!B47)</f>
        <v>-0.15297458768154204</v>
      </c>
      <c r="C47">
        <f>MAX(hit!C47,stand!C47,double!C47)</f>
        <v>-0.11721624142457365</v>
      </c>
      <c r="D47">
        <f>MAX(hit!D47,stand!D47,double!D47)</f>
        <v>-8.0573373145316152E-2</v>
      </c>
      <c r="E47">
        <f>MAX(hit!E47,stand!E47,double!E47)</f>
        <v>-4.4941375564924446E-2</v>
      </c>
      <c r="F47">
        <f>MAX(hit!F47,stand!F47,double!F47)</f>
        <v>1.1739160673341964E-2</v>
      </c>
      <c r="G47">
        <f>MAX(hit!G47,stand!G47,double!G47)</f>
        <v>-0.10680898948269468</v>
      </c>
      <c r="H47">
        <f>MAX(hit!H47,stand!H47,double!H47)</f>
        <v>-0.38195097104844711</v>
      </c>
      <c r="I47">
        <f>MAX(hit!I47,stand!I47,double!I47)</f>
        <v>-0.42315423964521748</v>
      </c>
      <c r="J47">
        <f>MAX(hit!J47,stand!J47,double!J47)</f>
        <v>-0.41972063392881986</v>
      </c>
      <c r="K47">
        <f>MAX(hit!K47,stand!K47,double!K47)</f>
        <v>-0.47803347499473703</v>
      </c>
    </row>
    <row r="48" spans="1:23" x14ac:dyDescent="0.3">
      <c r="A48">
        <f t="shared" si="0"/>
        <v>28</v>
      </c>
      <c r="B48">
        <f>MAX(hit!B48,stand!B48,double!B48)</f>
        <v>0.12174190222088771</v>
      </c>
      <c r="C48">
        <f>MAX(hit!C48,stand!C48,double!C48)</f>
        <v>0.14830007284131114</v>
      </c>
      <c r="D48">
        <f>MAX(hit!D48,stand!D48,double!D48)</f>
        <v>0.17585443719748528</v>
      </c>
      <c r="E48">
        <f>MAX(hit!E48,stand!E48,double!E48)</f>
        <v>0.19956119497617719</v>
      </c>
      <c r="F48">
        <f>MAX(hit!F48,stand!F48,double!F48)</f>
        <v>0.28344391604689867</v>
      </c>
      <c r="G48">
        <f>MAX(hit!G48,stand!G48,double!G48)</f>
        <v>0.3995541673365518</v>
      </c>
      <c r="H48">
        <f>MAX(hit!H48,stand!H48,double!H48)</f>
        <v>0.10595134861912359</v>
      </c>
      <c r="I48">
        <f>MAX(hit!I48,stand!I48,double!I48)</f>
        <v>-0.18316335667343342</v>
      </c>
      <c r="J48">
        <f>MAX(hit!J48,stand!J48,double!J48)</f>
        <v>-0.17830123379648949</v>
      </c>
      <c r="K48">
        <f>MAX(hit!K48,stand!K48,double!K48)</f>
        <v>-0.10019887561319057</v>
      </c>
    </row>
    <row r="49" spans="1:11" x14ac:dyDescent="0.3">
      <c r="A49">
        <f t="shared" si="0"/>
        <v>29</v>
      </c>
      <c r="B49">
        <f>MAX(hit!B49,stand!B49,double!B49)</f>
        <v>0.38630468602058987</v>
      </c>
      <c r="C49">
        <f>MAX(hit!C49,stand!C49,double!C49)</f>
        <v>0.40436293659775996</v>
      </c>
      <c r="D49">
        <f>MAX(hit!D49,stand!D49,double!D49)</f>
        <v>0.42317892482749647</v>
      </c>
      <c r="E49">
        <f>MAX(hit!E49,stand!E49,double!E49)</f>
        <v>0.43951210416088371</v>
      </c>
      <c r="F49">
        <f>MAX(hit!F49,stand!F49,double!F49)</f>
        <v>0.4959770737873192</v>
      </c>
      <c r="G49">
        <f>MAX(hit!G49,stand!G49,double!G49)</f>
        <v>0.6159764957534315</v>
      </c>
      <c r="H49">
        <f>MAX(hit!H49,stand!H49,double!H49)</f>
        <v>0.5938536682866945</v>
      </c>
      <c r="I49">
        <f>MAX(hit!I49,stand!I49,double!I49)</f>
        <v>0.28759675706758142</v>
      </c>
      <c r="J49">
        <f>MAX(hit!J49,stand!J49,double!J49)</f>
        <v>6.3118166335840831E-2</v>
      </c>
      <c r="K49">
        <f>MAX(hit!K49,stand!K49,double!K49)</f>
        <v>0.27763572376835594</v>
      </c>
    </row>
    <row r="50" spans="1:11" x14ac:dyDescent="0.3">
      <c r="A50">
        <f t="shared" si="0"/>
        <v>30</v>
      </c>
      <c r="B50">
        <f>MAX(hit!B50,stand!B50,double!B50)</f>
        <v>0.63998657521683877</v>
      </c>
      <c r="C50">
        <f>MAX(hit!C50,stand!C50,double!C50)</f>
        <v>0.65027209425148136</v>
      </c>
      <c r="D50">
        <f>MAX(hit!D50,stand!D50,double!D50)</f>
        <v>0.66104996194807186</v>
      </c>
      <c r="E50">
        <f>MAX(hit!E50,stand!E50,double!E50)</f>
        <v>0.67035969063279999</v>
      </c>
      <c r="F50">
        <f>MAX(hit!F50,stand!F50,double!F50)</f>
        <v>0.70395857017134467</v>
      </c>
      <c r="G50">
        <f>MAX(hit!G50,stand!G50,double!G50)</f>
        <v>0.77322722653717491</v>
      </c>
      <c r="H50">
        <f>MAX(hit!H50,stand!H50,double!H50)</f>
        <v>0.79181515955189841</v>
      </c>
      <c r="I50">
        <f>MAX(hit!I50,stand!I50,double!I50)</f>
        <v>0.75835687080859615</v>
      </c>
      <c r="J50">
        <f>MAX(hit!J50,stand!J50,double!J50)</f>
        <v>0.55453756646817121</v>
      </c>
      <c r="K50">
        <f>MAX(hit!K50,stand!K50,double!K50)</f>
        <v>0.65547032314990239</v>
      </c>
    </row>
    <row r="51" spans="1:11" x14ac:dyDescent="0.3">
      <c r="A51">
        <f t="shared" si="0"/>
        <v>31</v>
      </c>
      <c r="B51">
        <f>MAX(hit!B51,stand!B51,double!B51)</f>
        <v>0.88200651549403997</v>
      </c>
      <c r="C51">
        <f>MAX(hit!C51,stand!C51,double!C51)</f>
        <v>0.88530035730174927</v>
      </c>
      <c r="D51">
        <f>MAX(hit!D51,stand!D51,double!D51)</f>
        <v>0.88876729296591961</v>
      </c>
      <c r="E51">
        <f>MAX(hit!E51,stand!E51,double!E51)</f>
        <v>0.89175382659528035</v>
      </c>
      <c r="F51">
        <f>MAX(hit!F51,stand!F51,double!F51)</f>
        <v>0.90283674384258006</v>
      </c>
      <c r="G51">
        <f>MAX(hit!G51,stand!G51,double!G51)</f>
        <v>0.92592629596452325</v>
      </c>
      <c r="H51">
        <f>MAX(hit!H51,stand!H51,double!H51)</f>
        <v>0.93060505318396614</v>
      </c>
      <c r="I51">
        <f>MAX(hit!I51,stand!I51,double!I51)</f>
        <v>0.93917615614724415</v>
      </c>
      <c r="J51">
        <f>MAX(hit!J51,stand!J51,double!J51)</f>
        <v>0.96262363326716827</v>
      </c>
      <c r="K51">
        <f>MAX(hit!K51,stand!K51,double!K51)</f>
        <v>0.92219381142033785</v>
      </c>
    </row>
  </sheetData>
  <conditionalFormatting sqref="N2:W41">
    <cfRule type="cellIs" dxfId="6" priority="1" operator="equal">
      <formula>"D"</formula>
    </cfRule>
    <cfRule type="cellIs" dxfId="5" priority="2" operator="equal">
      <formula>"S"</formula>
    </cfRule>
    <cfRule type="cellIs" dxfId="4" priority="3" operator="equal">
      <formula>"H"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1"/>
  <sheetViews>
    <sheetView workbookViewId="0">
      <selection activeCell="H43" sqref="H43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 x14ac:dyDescent="0.3">
      <c r="A3">
        <f>A2+1</f>
        <v>5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 x14ac:dyDescent="0.3">
      <c r="A4">
        <f t="shared" ref="A4:A51" si="0">A3+1</f>
        <v>6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 x14ac:dyDescent="0.3">
      <c r="A5">
        <f t="shared" si="0"/>
        <v>7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 x14ac:dyDescent="0.3">
      <c r="A6">
        <f t="shared" si="0"/>
        <v>8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 x14ac:dyDescent="0.3">
      <c r="A7">
        <f t="shared" si="0"/>
        <v>9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 x14ac:dyDescent="0.3">
      <c r="A8">
        <f t="shared" si="0"/>
        <v>10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 x14ac:dyDescent="0.3">
      <c r="A9">
        <f t="shared" si="0"/>
        <v>11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 x14ac:dyDescent="0.3">
      <c r="A10">
        <f t="shared" si="0"/>
        <v>12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 x14ac:dyDescent="0.3">
      <c r="A11">
        <f t="shared" si="0"/>
        <v>13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 x14ac:dyDescent="0.3">
      <c r="A12">
        <f t="shared" si="0"/>
        <v>14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 x14ac:dyDescent="0.3">
      <c r="A13">
        <f t="shared" si="0"/>
        <v>15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 x14ac:dyDescent="0.3">
      <c r="A14">
        <f t="shared" si="0"/>
        <v>16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 x14ac:dyDescent="0.3">
      <c r="A15">
        <f t="shared" si="0"/>
        <v>17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 x14ac:dyDescent="0.3">
      <c r="A16">
        <f t="shared" si="0"/>
        <v>18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 x14ac:dyDescent="0.3">
      <c r="A17">
        <f t="shared" si="0"/>
        <v>19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 x14ac:dyDescent="0.3">
      <c r="A18">
        <f t="shared" si="0"/>
        <v>20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 x14ac:dyDescent="0.3">
      <c r="A19">
        <f t="shared" si="0"/>
        <v>21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 x14ac:dyDescent="0.3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3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3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3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3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3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3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3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3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3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3">
      <c r="A31" t="s">
        <v>3</v>
      </c>
    </row>
    <row r="32" spans="1:11" x14ac:dyDescent="0.3">
      <c r="A32">
        <v>12</v>
      </c>
      <c r="B32">
        <f>B10</f>
        <v>-0.5</v>
      </c>
      <c r="C32">
        <f t="shared" ref="C32:K32" si="1">C10</f>
        <v>-0.5</v>
      </c>
      <c r="D32">
        <f t="shared" si="1"/>
        <v>-0.5</v>
      </c>
      <c r="E32">
        <f t="shared" si="1"/>
        <v>-0.5</v>
      </c>
      <c r="F32">
        <f t="shared" si="1"/>
        <v>-0.5</v>
      </c>
      <c r="G32">
        <f t="shared" si="1"/>
        <v>-0.5</v>
      </c>
      <c r="H32">
        <f t="shared" si="1"/>
        <v>-0.5</v>
      </c>
      <c r="I32">
        <f t="shared" si="1"/>
        <v>-0.5</v>
      </c>
      <c r="J32">
        <f t="shared" si="1"/>
        <v>-0.5</v>
      </c>
      <c r="K32">
        <f t="shared" si="1"/>
        <v>-0.5</v>
      </c>
    </row>
    <row r="33" spans="1:11" x14ac:dyDescent="0.3">
      <c r="A33">
        <f t="shared" si="0"/>
        <v>13</v>
      </c>
      <c r="B33">
        <f t="shared" ref="B33:K41" si="2">B11</f>
        <v>-0.5</v>
      </c>
      <c r="C33">
        <f t="shared" si="2"/>
        <v>-0.5</v>
      </c>
      <c r="D33">
        <f t="shared" si="2"/>
        <v>-0.5</v>
      </c>
      <c r="E33">
        <f t="shared" si="2"/>
        <v>-0.5</v>
      </c>
      <c r="F33">
        <f t="shared" si="2"/>
        <v>-0.5</v>
      </c>
      <c r="G33">
        <f t="shared" si="2"/>
        <v>-0.5</v>
      </c>
      <c r="H33">
        <f t="shared" si="2"/>
        <v>-0.5</v>
      </c>
      <c r="I33">
        <f t="shared" si="2"/>
        <v>-0.5</v>
      </c>
      <c r="J33">
        <f t="shared" si="2"/>
        <v>-0.5</v>
      </c>
      <c r="K33">
        <f t="shared" si="2"/>
        <v>-0.5</v>
      </c>
    </row>
    <row r="34" spans="1:11" x14ac:dyDescent="0.3">
      <c r="A34">
        <f t="shared" si="0"/>
        <v>14</v>
      </c>
      <c r="B34">
        <f t="shared" si="2"/>
        <v>-0.5</v>
      </c>
      <c r="C34">
        <f t="shared" si="2"/>
        <v>-0.5</v>
      </c>
      <c r="D34">
        <f t="shared" si="2"/>
        <v>-0.5</v>
      </c>
      <c r="E34">
        <f t="shared" si="2"/>
        <v>-0.5</v>
      </c>
      <c r="F34">
        <f t="shared" si="2"/>
        <v>-0.5</v>
      </c>
      <c r="G34">
        <f t="shared" si="2"/>
        <v>-0.5</v>
      </c>
      <c r="H34">
        <f t="shared" si="2"/>
        <v>-0.5</v>
      </c>
      <c r="I34">
        <f t="shared" si="2"/>
        <v>-0.5</v>
      </c>
      <c r="J34">
        <f t="shared" si="2"/>
        <v>-0.5</v>
      </c>
      <c r="K34">
        <f t="shared" si="2"/>
        <v>-0.5</v>
      </c>
    </row>
    <row r="35" spans="1:11" x14ac:dyDescent="0.3">
      <c r="A35">
        <f t="shared" si="0"/>
        <v>15</v>
      </c>
      <c r="B35">
        <f t="shared" si="2"/>
        <v>-0.5</v>
      </c>
      <c r="C35">
        <f t="shared" si="2"/>
        <v>-0.5</v>
      </c>
      <c r="D35">
        <f t="shared" si="2"/>
        <v>-0.5</v>
      </c>
      <c r="E35">
        <f t="shared" si="2"/>
        <v>-0.5</v>
      </c>
      <c r="F35">
        <f t="shared" si="2"/>
        <v>-0.5</v>
      </c>
      <c r="G35">
        <f t="shared" si="2"/>
        <v>-0.5</v>
      </c>
      <c r="H35">
        <f t="shared" si="2"/>
        <v>-0.5</v>
      </c>
      <c r="I35">
        <f t="shared" si="2"/>
        <v>-0.5</v>
      </c>
      <c r="J35">
        <f t="shared" si="2"/>
        <v>-0.5</v>
      </c>
      <c r="K35">
        <f t="shared" si="2"/>
        <v>-0.5</v>
      </c>
    </row>
    <row r="36" spans="1:11" x14ac:dyDescent="0.3">
      <c r="A36">
        <f t="shared" si="0"/>
        <v>16</v>
      </c>
      <c r="B36">
        <f t="shared" si="2"/>
        <v>-0.5</v>
      </c>
      <c r="C36">
        <f t="shared" si="2"/>
        <v>-0.5</v>
      </c>
      <c r="D36">
        <f t="shared" si="2"/>
        <v>-0.5</v>
      </c>
      <c r="E36">
        <f t="shared" si="2"/>
        <v>-0.5</v>
      </c>
      <c r="F36">
        <f t="shared" si="2"/>
        <v>-0.5</v>
      </c>
      <c r="G36">
        <f t="shared" si="2"/>
        <v>-0.5</v>
      </c>
      <c r="H36">
        <f t="shared" si="2"/>
        <v>-0.5</v>
      </c>
      <c r="I36">
        <f t="shared" si="2"/>
        <v>-0.5</v>
      </c>
      <c r="J36">
        <f t="shared" si="2"/>
        <v>-0.5</v>
      </c>
      <c r="K36">
        <f t="shared" si="2"/>
        <v>-0.5</v>
      </c>
    </row>
    <row r="37" spans="1:11" x14ac:dyDescent="0.3">
      <c r="A37">
        <f t="shared" si="0"/>
        <v>17</v>
      </c>
      <c r="B37">
        <f t="shared" si="2"/>
        <v>-0.5</v>
      </c>
      <c r="C37">
        <f t="shared" si="2"/>
        <v>-0.5</v>
      </c>
      <c r="D37">
        <f t="shared" si="2"/>
        <v>-0.5</v>
      </c>
      <c r="E37">
        <f t="shared" si="2"/>
        <v>-0.5</v>
      </c>
      <c r="F37">
        <f t="shared" si="2"/>
        <v>-0.5</v>
      </c>
      <c r="G37">
        <f t="shared" si="2"/>
        <v>-0.5</v>
      </c>
      <c r="H37">
        <f t="shared" si="2"/>
        <v>-0.5</v>
      </c>
      <c r="I37">
        <f t="shared" si="2"/>
        <v>-0.5</v>
      </c>
      <c r="J37">
        <f t="shared" si="2"/>
        <v>-0.5</v>
      </c>
      <c r="K37">
        <f t="shared" si="2"/>
        <v>-0.5</v>
      </c>
    </row>
    <row r="38" spans="1:11" x14ac:dyDescent="0.3">
      <c r="A38">
        <f t="shared" si="0"/>
        <v>18</v>
      </c>
      <c r="B38">
        <f t="shared" si="2"/>
        <v>-0.5</v>
      </c>
      <c r="C38">
        <f t="shared" si="2"/>
        <v>-0.5</v>
      </c>
      <c r="D38">
        <f t="shared" si="2"/>
        <v>-0.5</v>
      </c>
      <c r="E38">
        <f t="shared" si="2"/>
        <v>-0.5</v>
      </c>
      <c r="F38">
        <f t="shared" si="2"/>
        <v>-0.5</v>
      </c>
      <c r="G38">
        <f t="shared" si="2"/>
        <v>-0.5</v>
      </c>
      <c r="H38">
        <f t="shared" si="2"/>
        <v>-0.5</v>
      </c>
      <c r="I38">
        <f t="shared" si="2"/>
        <v>-0.5</v>
      </c>
      <c r="J38">
        <f t="shared" si="2"/>
        <v>-0.5</v>
      </c>
      <c r="K38">
        <f t="shared" si="2"/>
        <v>-0.5</v>
      </c>
    </row>
    <row r="39" spans="1:11" x14ac:dyDescent="0.3">
      <c r="A39">
        <f t="shared" si="0"/>
        <v>19</v>
      </c>
      <c r="B39">
        <f t="shared" si="2"/>
        <v>-0.5</v>
      </c>
      <c r="C39">
        <f t="shared" si="2"/>
        <v>-0.5</v>
      </c>
      <c r="D39">
        <f t="shared" si="2"/>
        <v>-0.5</v>
      </c>
      <c r="E39">
        <f t="shared" si="2"/>
        <v>-0.5</v>
      </c>
      <c r="F39">
        <f t="shared" si="2"/>
        <v>-0.5</v>
      </c>
      <c r="G39">
        <f t="shared" si="2"/>
        <v>-0.5</v>
      </c>
      <c r="H39">
        <f t="shared" si="2"/>
        <v>-0.5</v>
      </c>
      <c r="I39">
        <f t="shared" si="2"/>
        <v>-0.5</v>
      </c>
      <c r="J39">
        <f t="shared" si="2"/>
        <v>-0.5</v>
      </c>
      <c r="K39">
        <f t="shared" si="2"/>
        <v>-0.5</v>
      </c>
    </row>
    <row r="40" spans="1:11" x14ac:dyDescent="0.3">
      <c r="A40">
        <f t="shared" si="0"/>
        <v>20</v>
      </c>
      <c r="B40">
        <f t="shared" si="2"/>
        <v>-0.5</v>
      </c>
      <c r="C40">
        <f t="shared" si="2"/>
        <v>-0.5</v>
      </c>
      <c r="D40">
        <f t="shared" si="2"/>
        <v>-0.5</v>
      </c>
      <c r="E40">
        <f t="shared" si="2"/>
        <v>-0.5</v>
      </c>
      <c r="F40">
        <f t="shared" si="2"/>
        <v>-0.5</v>
      </c>
      <c r="G40">
        <f t="shared" si="2"/>
        <v>-0.5</v>
      </c>
      <c r="H40">
        <f t="shared" si="2"/>
        <v>-0.5</v>
      </c>
      <c r="I40">
        <f t="shared" si="2"/>
        <v>-0.5</v>
      </c>
      <c r="J40">
        <f t="shared" si="2"/>
        <v>-0.5</v>
      </c>
      <c r="K40">
        <f t="shared" si="2"/>
        <v>-0.5</v>
      </c>
    </row>
    <row r="41" spans="1:11" x14ac:dyDescent="0.3">
      <c r="A41">
        <f t="shared" si="0"/>
        <v>21</v>
      </c>
      <c r="B41">
        <f t="shared" si="2"/>
        <v>-0.5</v>
      </c>
      <c r="C41">
        <f t="shared" si="2"/>
        <v>-0.5</v>
      </c>
      <c r="D41">
        <f t="shared" si="2"/>
        <v>-0.5</v>
      </c>
      <c r="E41">
        <f t="shared" si="2"/>
        <v>-0.5</v>
      </c>
      <c r="F41">
        <f t="shared" si="2"/>
        <v>-0.5</v>
      </c>
      <c r="G41">
        <f t="shared" si="2"/>
        <v>-0.5</v>
      </c>
      <c r="H41">
        <f t="shared" si="2"/>
        <v>-0.5</v>
      </c>
      <c r="I41">
        <f t="shared" si="2"/>
        <v>-0.5</v>
      </c>
      <c r="J41">
        <f t="shared" si="2"/>
        <v>-0.5</v>
      </c>
      <c r="K41">
        <f t="shared" si="2"/>
        <v>-0.5</v>
      </c>
    </row>
    <row r="42" spans="1:11" x14ac:dyDescent="0.3">
      <c r="A42">
        <f t="shared" si="0"/>
        <v>22</v>
      </c>
      <c r="B42">
        <f>B10</f>
        <v>-0.5</v>
      </c>
      <c r="C42">
        <f t="shared" ref="C42:K42" si="3">C10</f>
        <v>-0.5</v>
      </c>
      <c r="D42">
        <f t="shared" si="3"/>
        <v>-0.5</v>
      </c>
      <c r="E42">
        <f t="shared" si="3"/>
        <v>-0.5</v>
      </c>
      <c r="F42">
        <f t="shared" si="3"/>
        <v>-0.5</v>
      </c>
      <c r="G42">
        <f t="shared" si="3"/>
        <v>-0.5</v>
      </c>
      <c r="H42">
        <f t="shared" si="3"/>
        <v>-0.5</v>
      </c>
      <c r="I42">
        <f t="shared" si="3"/>
        <v>-0.5</v>
      </c>
      <c r="J42">
        <f t="shared" si="3"/>
        <v>-0.5</v>
      </c>
      <c r="K42">
        <f t="shared" si="3"/>
        <v>-0.5</v>
      </c>
    </row>
    <row r="43" spans="1:11" x14ac:dyDescent="0.3">
      <c r="A43">
        <f t="shared" si="0"/>
        <v>23</v>
      </c>
      <c r="B43">
        <f t="shared" ref="B43:K51" si="4">B11</f>
        <v>-0.5</v>
      </c>
      <c r="C43">
        <f t="shared" si="4"/>
        <v>-0.5</v>
      </c>
      <c r="D43">
        <f t="shared" si="4"/>
        <v>-0.5</v>
      </c>
      <c r="E43">
        <f t="shared" si="4"/>
        <v>-0.5</v>
      </c>
      <c r="F43">
        <f t="shared" si="4"/>
        <v>-0.5</v>
      </c>
      <c r="G43">
        <f t="shared" si="4"/>
        <v>-0.5</v>
      </c>
      <c r="H43">
        <f t="shared" si="4"/>
        <v>-0.5</v>
      </c>
      <c r="I43">
        <f t="shared" si="4"/>
        <v>-0.5</v>
      </c>
      <c r="J43">
        <f t="shared" si="4"/>
        <v>-0.5</v>
      </c>
      <c r="K43">
        <f t="shared" si="4"/>
        <v>-0.5</v>
      </c>
    </row>
    <row r="44" spans="1:11" x14ac:dyDescent="0.3">
      <c r="A44">
        <f t="shared" si="0"/>
        <v>24</v>
      </c>
      <c r="B44">
        <f t="shared" si="4"/>
        <v>-0.5</v>
      </c>
      <c r="C44">
        <f t="shared" si="4"/>
        <v>-0.5</v>
      </c>
      <c r="D44">
        <f t="shared" si="4"/>
        <v>-0.5</v>
      </c>
      <c r="E44">
        <f t="shared" si="4"/>
        <v>-0.5</v>
      </c>
      <c r="F44">
        <f t="shared" si="4"/>
        <v>-0.5</v>
      </c>
      <c r="G44">
        <f t="shared" si="4"/>
        <v>-0.5</v>
      </c>
      <c r="H44">
        <f t="shared" si="4"/>
        <v>-0.5</v>
      </c>
      <c r="I44">
        <f t="shared" si="4"/>
        <v>-0.5</v>
      </c>
      <c r="J44">
        <f t="shared" si="4"/>
        <v>-0.5</v>
      </c>
      <c r="K44">
        <f t="shared" si="4"/>
        <v>-0.5</v>
      </c>
    </row>
    <row r="45" spans="1:11" x14ac:dyDescent="0.3">
      <c r="A45">
        <f t="shared" si="0"/>
        <v>25</v>
      </c>
      <c r="B45">
        <f t="shared" si="4"/>
        <v>-0.5</v>
      </c>
      <c r="C45">
        <f t="shared" si="4"/>
        <v>-0.5</v>
      </c>
      <c r="D45">
        <f t="shared" si="4"/>
        <v>-0.5</v>
      </c>
      <c r="E45">
        <f t="shared" si="4"/>
        <v>-0.5</v>
      </c>
      <c r="F45">
        <f t="shared" si="4"/>
        <v>-0.5</v>
      </c>
      <c r="G45">
        <f t="shared" si="4"/>
        <v>-0.5</v>
      </c>
      <c r="H45">
        <f t="shared" si="4"/>
        <v>-0.5</v>
      </c>
      <c r="I45">
        <f t="shared" si="4"/>
        <v>-0.5</v>
      </c>
      <c r="J45">
        <f t="shared" si="4"/>
        <v>-0.5</v>
      </c>
      <c r="K45">
        <f t="shared" si="4"/>
        <v>-0.5</v>
      </c>
    </row>
    <row r="46" spans="1:11" x14ac:dyDescent="0.3">
      <c r="A46">
        <f t="shared" si="0"/>
        <v>26</v>
      </c>
      <c r="B46">
        <f t="shared" si="4"/>
        <v>-0.5</v>
      </c>
      <c r="C46">
        <f t="shared" si="4"/>
        <v>-0.5</v>
      </c>
      <c r="D46">
        <f t="shared" si="4"/>
        <v>-0.5</v>
      </c>
      <c r="E46">
        <f t="shared" si="4"/>
        <v>-0.5</v>
      </c>
      <c r="F46">
        <f t="shared" si="4"/>
        <v>-0.5</v>
      </c>
      <c r="G46">
        <f t="shared" si="4"/>
        <v>-0.5</v>
      </c>
      <c r="H46">
        <f t="shared" si="4"/>
        <v>-0.5</v>
      </c>
      <c r="I46">
        <f t="shared" si="4"/>
        <v>-0.5</v>
      </c>
      <c r="J46">
        <f t="shared" si="4"/>
        <v>-0.5</v>
      </c>
      <c r="K46">
        <f t="shared" si="4"/>
        <v>-0.5</v>
      </c>
    </row>
    <row r="47" spans="1:11" x14ac:dyDescent="0.3">
      <c r="A47">
        <f t="shared" si="0"/>
        <v>27</v>
      </c>
      <c r="B47">
        <f t="shared" si="4"/>
        <v>-0.5</v>
      </c>
      <c r="C47">
        <f t="shared" si="4"/>
        <v>-0.5</v>
      </c>
      <c r="D47">
        <f t="shared" si="4"/>
        <v>-0.5</v>
      </c>
      <c r="E47">
        <f t="shared" si="4"/>
        <v>-0.5</v>
      </c>
      <c r="F47">
        <f t="shared" si="4"/>
        <v>-0.5</v>
      </c>
      <c r="G47">
        <f t="shared" si="4"/>
        <v>-0.5</v>
      </c>
      <c r="H47">
        <f t="shared" si="4"/>
        <v>-0.5</v>
      </c>
      <c r="I47">
        <f t="shared" si="4"/>
        <v>-0.5</v>
      </c>
      <c r="J47">
        <f t="shared" si="4"/>
        <v>-0.5</v>
      </c>
      <c r="K47">
        <f t="shared" si="4"/>
        <v>-0.5</v>
      </c>
    </row>
    <row r="48" spans="1:11" x14ac:dyDescent="0.3">
      <c r="A48">
        <f t="shared" si="0"/>
        <v>28</v>
      </c>
      <c r="B48">
        <f t="shared" si="4"/>
        <v>-0.5</v>
      </c>
      <c r="C48">
        <f t="shared" si="4"/>
        <v>-0.5</v>
      </c>
      <c r="D48">
        <f t="shared" si="4"/>
        <v>-0.5</v>
      </c>
      <c r="E48">
        <f t="shared" si="4"/>
        <v>-0.5</v>
      </c>
      <c r="F48">
        <f t="shared" si="4"/>
        <v>-0.5</v>
      </c>
      <c r="G48">
        <f t="shared" si="4"/>
        <v>-0.5</v>
      </c>
      <c r="H48">
        <f t="shared" si="4"/>
        <v>-0.5</v>
      </c>
      <c r="I48">
        <f t="shared" si="4"/>
        <v>-0.5</v>
      </c>
      <c r="J48">
        <f t="shared" si="4"/>
        <v>-0.5</v>
      </c>
      <c r="K48">
        <f t="shared" si="4"/>
        <v>-0.5</v>
      </c>
    </row>
    <row r="49" spans="1:11" x14ac:dyDescent="0.3">
      <c r="A49">
        <f t="shared" si="0"/>
        <v>29</v>
      </c>
      <c r="B49">
        <f t="shared" si="4"/>
        <v>-0.5</v>
      </c>
      <c r="C49">
        <f t="shared" si="4"/>
        <v>-0.5</v>
      </c>
      <c r="D49">
        <f t="shared" si="4"/>
        <v>-0.5</v>
      </c>
      <c r="E49">
        <f t="shared" si="4"/>
        <v>-0.5</v>
      </c>
      <c r="F49">
        <f t="shared" si="4"/>
        <v>-0.5</v>
      </c>
      <c r="G49">
        <f t="shared" si="4"/>
        <v>-0.5</v>
      </c>
      <c r="H49">
        <f t="shared" si="4"/>
        <v>-0.5</v>
      </c>
      <c r="I49">
        <f t="shared" si="4"/>
        <v>-0.5</v>
      </c>
      <c r="J49">
        <f t="shared" si="4"/>
        <v>-0.5</v>
      </c>
      <c r="K49">
        <f t="shared" si="4"/>
        <v>-0.5</v>
      </c>
    </row>
    <row r="50" spans="1:11" x14ac:dyDescent="0.3">
      <c r="A50">
        <f t="shared" si="0"/>
        <v>30</v>
      </c>
      <c r="B50">
        <f t="shared" si="4"/>
        <v>-0.5</v>
      </c>
      <c r="C50">
        <f t="shared" si="4"/>
        <v>-0.5</v>
      </c>
      <c r="D50">
        <f t="shared" si="4"/>
        <v>-0.5</v>
      </c>
      <c r="E50">
        <f t="shared" si="4"/>
        <v>-0.5</v>
      </c>
      <c r="F50">
        <f t="shared" si="4"/>
        <v>-0.5</v>
      </c>
      <c r="G50">
        <f t="shared" si="4"/>
        <v>-0.5</v>
      </c>
      <c r="H50">
        <f t="shared" si="4"/>
        <v>-0.5</v>
      </c>
      <c r="I50">
        <f t="shared" si="4"/>
        <v>-0.5</v>
      </c>
      <c r="J50">
        <f t="shared" si="4"/>
        <v>-0.5</v>
      </c>
      <c r="K50">
        <f t="shared" si="4"/>
        <v>-0.5</v>
      </c>
    </row>
    <row r="51" spans="1:11" x14ac:dyDescent="0.3">
      <c r="A51">
        <f t="shared" si="0"/>
        <v>31</v>
      </c>
      <c r="B51">
        <f t="shared" si="4"/>
        <v>-0.5</v>
      </c>
      <c r="C51">
        <f t="shared" si="4"/>
        <v>-0.5</v>
      </c>
      <c r="D51">
        <f t="shared" si="4"/>
        <v>-0.5</v>
      </c>
      <c r="E51">
        <f t="shared" si="4"/>
        <v>-0.5</v>
      </c>
      <c r="F51">
        <f t="shared" si="4"/>
        <v>-0.5</v>
      </c>
      <c r="G51">
        <f t="shared" si="4"/>
        <v>-0.5</v>
      </c>
      <c r="H51">
        <f t="shared" si="4"/>
        <v>-0.5</v>
      </c>
      <c r="I51">
        <f t="shared" si="4"/>
        <v>-0.5</v>
      </c>
      <c r="J51">
        <f t="shared" si="4"/>
        <v>-0.5</v>
      </c>
      <c r="K51">
        <f t="shared" si="4"/>
        <v>-0.5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1"/>
  <sheetViews>
    <sheetView workbookViewId="0">
      <selection activeCell="I10" sqref="I10"/>
    </sheetView>
  </sheetViews>
  <sheetFormatPr defaultRowHeight="14.4" x14ac:dyDescent="0.3"/>
  <cols>
    <col min="14" max="23" width="5.109375" customWidth="1"/>
  </cols>
  <sheetData>
    <row r="1" spans="1:2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2</v>
      </c>
    </row>
    <row r="2" spans="1:23" x14ac:dyDescent="0.3">
      <c r="A2">
        <v>4</v>
      </c>
      <c r="B2">
        <f>MAX(hit!B2,stand!B2,double!B2,sur!B2)</f>
        <v>-0.11491332761892134</v>
      </c>
      <c r="C2">
        <f>MAX(hit!C2,stand!C2,double!C2,sur!C2)</f>
        <v>-8.2613314299744361E-2</v>
      </c>
      <c r="D2">
        <f>MAX(hit!D2,stand!D2,double!D2,sur!D2)</f>
        <v>-4.9367420106916908E-2</v>
      </c>
      <c r="E2">
        <f>MAX(hit!E2,stand!E2,double!E2,sur!E2)</f>
        <v>-1.2379926519926384E-2</v>
      </c>
      <c r="F2">
        <f>MAX(hit!F2,stand!F2,double!F2,sur!F2)</f>
        <v>1.1130417280979889E-2</v>
      </c>
      <c r="G2">
        <f>MAX(hit!G2,stand!G2,double!G2,sur!G2)</f>
        <v>-8.8279201058463722E-2</v>
      </c>
      <c r="H2">
        <f>MAX(hit!H2,stand!H2,double!H2,sur!H2)</f>
        <v>-0.15933415266020509</v>
      </c>
      <c r="I2">
        <f>MAX(hit!I2,stand!I2,double!I2,sur!I2)</f>
        <v>-0.24066617915336547</v>
      </c>
      <c r="J2">
        <f>MAX(hit!J2,stand!J2,double!J2,sur!J2)</f>
        <v>-0.28919791448567511</v>
      </c>
      <c r="K2">
        <f>MAX(hit!K2,stand!K2,double!K2,sur!K2)</f>
        <v>-0.25307699440390868</v>
      </c>
      <c r="M2">
        <v>4</v>
      </c>
      <c r="N2" s="1" t="str">
        <f>IF(B2=stand!B2,"S",IF(B2=double!B2,"D",IF(B2=sur!B2,"R","H")))</f>
        <v>H</v>
      </c>
      <c r="O2" s="1" t="str">
        <f>IF(C2=stand!C2,"S",IF(C2=double!C2,"D",IF(C2=sur!C2,"R","H")))</f>
        <v>H</v>
      </c>
      <c r="P2" s="1" t="str">
        <f>IF(D2=stand!D2,"S",IF(D2=double!D2,"D",IF(D2=sur!D2,"R","H")))</f>
        <v>H</v>
      </c>
      <c r="Q2" s="1" t="str">
        <f>IF(E2=stand!E2,"S",IF(E2=double!E2,"D",IF(E2=sur!E2,"R","H")))</f>
        <v>H</v>
      </c>
      <c r="R2" s="1" t="str">
        <f>IF(F2=stand!F2,"S",IF(F2=double!F2,"D",IF(F2=sur!F2,"R","H")))</f>
        <v>H</v>
      </c>
      <c r="S2" s="1" t="str">
        <f>IF(G2=stand!G2,"S",IF(G2=double!G2,"D",IF(G2=sur!G2,"R","H")))</f>
        <v>H</v>
      </c>
      <c r="T2" s="1" t="str">
        <f>IF(H2=stand!H2,"S",IF(H2=double!H2,"D",IF(H2=sur!H2,"R","H")))</f>
        <v>H</v>
      </c>
      <c r="U2" s="1" t="str">
        <f>IF(I2=stand!I2,"S",IF(I2=double!I2,"D",IF(I2=sur!I2,"R","H")))</f>
        <v>H</v>
      </c>
      <c r="V2" s="1" t="str">
        <f>IF(J2=stand!J2,"S",IF(J2=double!J2,"D",IF(J2=sur!J2,"R","H")))</f>
        <v>H</v>
      </c>
      <c r="W2" s="1" t="str">
        <f>IF(K2=stand!K2,"S",IF(K2=double!K2,"D",IF(K2=sur!K2,"R","H")))</f>
        <v>H</v>
      </c>
    </row>
    <row r="3" spans="1:23" x14ac:dyDescent="0.3">
      <c r="A3">
        <f>A2+1</f>
        <v>5</v>
      </c>
      <c r="B3">
        <f>MAX(hit!B3,stand!B3,double!B3,sur!B3)</f>
        <v>-0.12821556706374745</v>
      </c>
      <c r="C3">
        <f>MAX(hit!C3,stand!C3,double!C3,sur!C3)</f>
        <v>-9.5310227261489883E-2</v>
      </c>
      <c r="D3">
        <f>MAX(hit!D3,stand!D3,double!D3,sur!D3)</f>
        <v>-6.1479464199694238E-2</v>
      </c>
      <c r="E3">
        <f>MAX(hit!E3,stand!E3,double!E3,sur!E3)</f>
        <v>-2.397897039185962E-2</v>
      </c>
      <c r="F3">
        <f>MAX(hit!F3,stand!F3,double!F3,sur!F3)</f>
        <v>-1.1863378384400908E-3</v>
      </c>
      <c r="G3">
        <f>MAX(hit!G3,stand!G3,double!G3,sur!G3)</f>
        <v>-0.11944744188414852</v>
      </c>
      <c r="H3">
        <f>MAX(hit!H3,stand!H3,double!H3,sur!H3)</f>
        <v>-0.18809330390318516</v>
      </c>
      <c r="I3">
        <f>MAX(hit!I3,stand!I3,double!I3,sur!I3)</f>
        <v>-0.2666150533579591</v>
      </c>
      <c r="J3">
        <f>MAX(hit!J3,stand!J3,double!J3,sur!J3)</f>
        <v>-0.31341164336497107</v>
      </c>
      <c r="K3">
        <f>MAX(hit!K3,stand!K3,double!K3,sur!K3)</f>
        <v>-0.27857459755181968</v>
      </c>
      <c r="M3">
        <f>M2+1</f>
        <v>5</v>
      </c>
      <c r="N3" s="1" t="str">
        <f>IF(B3=stand!B3,"S",IF(B3=double!B3,"D",IF(B3=sur!B3,"R","H")))</f>
        <v>H</v>
      </c>
      <c r="O3" s="1" t="str">
        <f>IF(C3=stand!C3,"S",IF(C3=double!C3,"D",IF(C3=sur!C3,"R","H")))</f>
        <v>H</v>
      </c>
      <c r="P3" s="1" t="str">
        <f>IF(D3=stand!D3,"S",IF(D3=double!D3,"D",IF(D3=sur!D3,"R","H")))</f>
        <v>H</v>
      </c>
      <c r="Q3" s="1" t="str">
        <f>IF(E3=stand!E3,"S",IF(E3=double!E3,"D",IF(E3=sur!E3,"R","H")))</f>
        <v>H</v>
      </c>
      <c r="R3" s="1" t="str">
        <f>IF(F3=stand!F3,"S",IF(F3=double!F3,"D",IF(F3=sur!F3,"R","H")))</f>
        <v>H</v>
      </c>
      <c r="S3" s="1" t="str">
        <f>IF(G3=stand!G3,"S",IF(G3=double!G3,"D",IF(G3=sur!G3,"R","H")))</f>
        <v>H</v>
      </c>
      <c r="T3" s="1" t="str">
        <f>IF(H3=stand!H3,"S",IF(H3=double!H3,"D",IF(H3=sur!H3,"R","H")))</f>
        <v>H</v>
      </c>
      <c r="U3" s="1" t="str">
        <f>IF(I3=stand!I3,"S",IF(I3=double!I3,"D",IF(I3=sur!I3,"R","H")))</f>
        <v>H</v>
      </c>
      <c r="V3" s="1" t="str">
        <f>IF(J3=stand!J3,"S",IF(J3=double!J3,"D",IF(J3=sur!J3,"R","H")))</f>
        <v>H</v>
      </c>
      <c r="W3" s="1" t="str">
        <f>IF(K3=stand!K3,"S",IF(K3=double!K3,"D",IF(K3=sur!K3,"R","H")))</f>
        <v>H</v>
      </c>
    </row>
    <row r="4" spans="1:23" x14ac:dyDescent="0.3">
      <c r="A4">
        <f t="shared" ref="A4:A51" si="0">A3+1</f>
        <v>6</v>
      </c>
      <c r="B4">
        <f>MAX(hit!B4,stand!B4,double!B4,sur!B4)</f>
        <v>-0.14075911746001987</v>
      </c>
      <c r="C4">
        <f>MAX(hit!C4,stand!C4,double!C4,sur!C4)</f>
        <v>-0.10729107800860836</v>
      </c>
      <c r="D4">
        <f>MAX(hit!D4,stand!D4,double!D4,sur!D4)</f>
        <v>-7.2917141926387305E-2</v>
      </c>
      <c r="E4">
        <f>MAX(hit!E4,stand!E4,double!E4,sur!E4)</f>
        <v>-3.4915973330102178E-2</v>
      </c>
      <c r="F4">
        <f>MAX(hit!F4,stand!F4,double!F4,sur!F4)</f>
        <v>-1.3005835529874204E-2</v>
      </c>
      <c r="G4">
        <f>MAX(hit!G4,stand!G4,double!G4,sur!G4)</f>
        <v>-0.15193270723669944</v>
      </c>
      <c r="H4">
        <f>MAX(hit!H4,stand!H4,double!H4,sur!H4)</f>
        <v>-0.21724188132078476</v>
      </c>
      <c r="I4">
        <f>MAX(hit!I4,stand!I4,double!I4,sur!I4)</f>
        <v>-0.29264070019772603</v>
      </c>
      <c r="J4">
        <f>MAX(hit!J4,stand!J4,double!J4,sur!J4)</f>
        <v>-0.33774944037840804</v>
      </c>
      <c r="K4">
        <f>MAX(hit!K4,stand!K4,double!K4,sur!K4)</f>
        <v>-0.30414663097569938</v>
      </c>
      <c r="M4">
        <f t="shared" ref="M4:M41" si="1">M3+1</f>
        <v>6</v>
      </c>
      <c r="N4" s="1" t="str">
        <f>IF(B4=stand!B4,"S",IF(B4=double!B4,"D",IF(B4=sur!B4,"R","H")))</f>
        <v>H</v>
      </c>
      <c r="O4" s="1" t="str">
        <f>IF(C4=stand!C4,"S",IF(C4=double!C4,"D",IF(C4=sur!C4,"R","H")))</f>
        <v>H</v>
      </c>
      <c r="P4" s="1" t="str">
        <f>IF(D4=stand!D4,"S",IF(D4=double!D4,"D",IF(D4=sur!D4,"R","H")))</f>
        <v>H</v>
      </c>
      <c r="Q4" s="1" t="str">
        <f>IF(E4=stand!E4,"S",IF(E4=double!E4,"D",IF(E4=sur!E4,"R","H")))</f>
        <v>H</v>
      </c>
      <c r="R4" s="1" t="str">
        <f>IF(F4=stand!F4,"S",IF(F4=double!F4,"D",IF(F4=sur!F4,"R","H")))</f>
        <v>H</v>
      </c>
      <c r="S4" s="1" t="str">
        <f>IF(G4=stand!G4,"S",IF(G4=double!G4,"D",IF(G4=sur!G4,"R","H")))</f>
        <v>H</v>
      </c>
      <c r="T4" s="1" t="str">
        <f>IF(H4=stand!H4,"S",IF(H4=double!H4,"D",IF(H4=sur!H4,"R","H")))</f>
        <v>H</v>
      </c>
      <c r="U4" s="1" t="str">
        <f>IF(I4=stand!I4,"S",IF(I4=double!I4,"D",IF(I4=sur!I4,"R","H")))</f>
        <v>H</v>
      </c>
      <c r="V4" s="1" t="str">
        <f>IF(J4=stand!J4,"S",IF(J4=double!J4,"D",IF(J4=sur!J4,"R","H")))</f>
        <v>H</v>
      </c>
      <c r="W4" s="1" t="str">
        <f>IF(K4=stand!K4,"S",IF(K4=double!K4,"D",IF(K4=sur!K4,"R","H")))</f>
        <v>H</v>
      </c>
    </row>
    <row r="5" spans="1:23" x14ac:dyDescent="0.3">
      <c r="A5">
        <f t="shared" si="0"/>
        <v>7</v>
      </c>
      <c r="B5">
        <f>MAX(hit!B5,stand!B5,double!B5,sur!B5)</f>
        <v>-0.10918342786661633</v>
      </c>
      <c r="C5">
        <f>MAX(hit!C5,stand!C5,double!C5,sur!C5)</f>
        <v>-7.658298190446361E-2</v>
      </c>
      <c r="D5">
        <f>MAX(hit!D5,stand!D5,double!D5,sur!D5)</f>
        <v>-4.3021794004341876E-2</v>
      </c>
      <c r="E5">
        <f>MAX(hit!E5,stand!E5,double!E5,sur!E5)</f>
        <v>-7.2713609029408845E-3</v>
      </c>
      <c r="F5">
        <f>MAX(hit!F5,stand!F5,double!F5,sur!F5)</f>
        <v>2.9185342353860964E-2</v>
      </c>
      <c r="G5">
        <f>MAX(hit!G5,stand!G5,double!G5,sur!G5)</f>
        <v>-6.8807799580427764E-2</v>
      </c>
      <c r="H5">
        <f>MAX(hit!H5,stand!H5,double!H5,sur!H5)</f>
        <v>-0.21060476872434966</v>
      </c>
      <c r="I5">
        <f>MAX(hit!I5,stand!I5,double!I5,sur!I5)</f>
        <v>-0.28536544048687662</v>
      </c>
      <c r="J5">
        <f>MAX(hit!J5,stand!J5,double!J5,sur!J5)</f>
        <v>-0.31905479139833842</v>
      </c>
      <c r="K5">
        <f>MAX(hit!K5,stand!K5,double!K5,sur!K5)</f>
        <v>-0.31007165033163697</v>
      </c>
      <c r="M5">
        <f t="shared" si="1"/>
        <v>7</v>
      </c>
      <c r="N5" s="1" t="str">
        <f>IF(B5=stand!B5,"S",IF(B5=double!B5,"D",IF(B5=sur!B5,"R","H")))</f>
        <v>H</v>
      </c>
      <c r="O5" s="1" t="str">
        <f>IF(C5=stand!C5,"S",IF(C5=double!C5,"D",IF(C5=sur!C5,"R","H")))</f>
        <v>H</v>
      </c>
      <c r="P5" s="1" t="str">
        <f>IF(D5=stand!D5,"S",IF(D5=double!D5,"D",IF(D5=sur!D5,"R","H")))</f>
        <v>H</v>
      </c>
      <c r="Q5" s="1" t="str">
        <f>IF(E5=stand!E5,"S",IF(E5=double!E5,"D",IF(E5=sur!E5,"R","H")))</f>
        <v>H</v>
      </c>
      <c r="R5" s="1" t="str">
        <f>IF(F5=stand!F5,"S",IF(F5=double!F5,"D",IF(F5=sur!F5,"R","H")))</f>
        <v>H</v>
      </c>
      <c r="S5" s="1" t="str">
        <f>IF(G5=stand!G5,"S",IF(G5=double!G5,"D",IF(G5=sur!G5,"R","H")))</f>
        <v>H</v>
      </c>
      <c r="T5" s="1" t="str">
        <f>IF(H5=stand!H5,"S",IF(H5=double!H5,"D",IF(H5=sur!H5,"R","H")))</f>
        <v>H</v>
      </c>
      <c r="U5" s="1" t="str">
        <f>IF(I5=stand!I5,"S",IF(I5=double!I5,"D",IF(I5=sur!I5,"R","H")))</f>
        <v>H</v>
      </c>
      <c r="V5" s="1" t="str">
        <f>IF(J5=stand!J5,"S",IF(J5=double!J5,"D",IF(J5=sur!J5,"R","H")))</f>
        <v>H</v>
      </c>
      <c r="W5" s="1" t="str">
        <f>IF(K5=stand!K5,"S",IF(K5=double!K5,"D",IF(K5=sur!K5,"R","H")))</f>
        <v>H</v>
      </c>
    </row>
    <row r="6" spans="1:23" x14ac:dyDescent="0.3">
      <c r="A6">
        <f t="shared" si="0"/>
        <v>8</v>
      </c>
      <c r="B6">
        <f>MAX(hit!B6,stand!B6,double!B6,sur!B6)</f>
        <v>-2.1798188008805671E-2</v>
      </c>
      <c r="C6">
        <f>MAX(hit!C6,stand!C6,double!C6,sur!C6)</f>
        <v>8.0052625306546703E-3</v>
      </c>
      <c r="D6">
        <f>MAX(hit!D6,stand!D6,double!D6,sur!D6)</f>
        <v>3.8784473277208804E-2</v>
      </c>
      <c r="E6">
        <f>MAX(hit!E6,stand!E6,double!E6,sur!E6)</f>
        <v>7.0804635983033826E-2</v>
      </c>
      <c r="F6">
        <f>MAX(hit!F6,stand!F6,double!F6,sur!F6)</f>
        <v>0.11496015009622332</v>
      </c>
      <c r="G6">
        <f>MAX(hit!G6,stand!G6,double!G6,sur!G6)</f>
        <v>8.2207439363742862E-2</v>
      </c>
      <c r="H6">
        <f>MAX(hit!H6,stand!H6,double!H6,sur!H6)</f>
        <v>-5.9898275658656255E-2</v>
      </c>
      <c r="I6">
        <f>MAX(hit!I6,stand!I6,double!I6,sur!I6)</f>
        <v>-0.21018633199821768</v>
      </c>
      <c r="J6">
        <f>MAX(hit!J6,stand!J6,double!J6,sur!J6)</f>
        <v>-0.24937508055334259</v>
      </c>
      <c r="K6">
        <f>MAX(hit!K6,stand!K6,double!K6,sur!K6)</f>
        <v>-0.1970288105741636</v>
      </c>
      <c r="M6">
        <f t="shared" si="1"/>
        <v>8</v>
      </c>
      <c r="N6" s="1" t="str">
        <f>IF(B6=stand!B6,"S",IF(B6=double!B6,"D",IF(B6=sur!B6,"R","H")))</f>
        <v>H</v>
      </c>
      <c r="O6" s="1" t="str">
        <f>IF(C6=stand!C6,"S",IF(C6=double!C6,"D",IF(C6=sur!C6,"R","H")))</f>
        <v>H</v>
      </c>
      <c r="P6" s="1" t="str">
        <f>IF(D6=stand!D6,"S",IF(D6=double!D6,"D",IF(D6=sur!D6,"R","H")))</f>
        <v>H</v>
      </c>
      <c r="Q6" s="1" t="str">
        <f>IF(E6=stand!E6,"S",IF(E6=double!E6,"D",IF(E6=sur!E6,"R","H")))</f>
        <v>H</v>
      </c>
      <c r="R6" s="1" t="str">
        <f>IF(F6=stand!F6,"S",IF(F6=double!F6,"D",IF(F6=sur!F6,"R","H")))</f>
        <v>H</v>
      </c>
      <c r="S6" s="1" t="str">
        <f>IF(G6=stand!G6,"S",IF(G6=double!G6,"D",IF(G6=sur!G6,"R","H")))</f>
        <v>H</v>
      </c>
      <c r="T6" s="1" t="str">
        <f>IF(H6=stand!H6,"S",IF(H6=double!H6,"D",IF(H6=sur!H6,"R","H")))</f>
        <v>H</v>
      </c>
      <c r="U6" s="1" t="str">
        <f>IF(I6=stand!I6,"S",IF(I6=double!I6,"D",IF(I6=sur!I6,"R","H")))</f>
        <v>H</v>
      </c>
      <c r="V6" s="1" t="str">
        <f>IF(J6=stand!J6,"S",IF(J6=double!J6,"D",IF(J6=sur!J6,"R","H")))</f>
        <v>H</v>
      </c>
      <c r="W6" s="1" t="str">
        <f>IF(K6=stand!K6,"S",IF(K6=double!K6,"D",IF(K6=sur!K6,"R","H")))</f>
        <v>H</v>
      </c>
    </row>
    <row r="7" spans="1:23" x14ac:dyDescent="0.3">
      <c r="A7">
        <f t="shared" si="0"/>
        <v>9</v>
      </c>
      <c r="B7">
        <f>MAX(hit!B7,stand!B7,double!B7,sur!B7)</f>
        <v>7.444603757634051E-2</v>
      </c>
      <c r="C7">
        <f>MAX(hit!C7,stand!C7,double!C7,sur!C7)</f>
        <v>0.12081635332999653</v>
      </c>
      <c r="D7">
        <f>MAX(hit!D7,stand!D7,double!D7,sur!D7)</f>
        <v>0.1819489340524216</v>
      </c>
      <c r="E7">
        <f>MAX(hit!E7,stand!E7,double!E7,sur!E7)</f>
        <v>0.24305722487303633</v>
      </c>
      <c r="F7">
        <f>MAX(hit!F7,stand!F7,double!F7,sur!F7)</f>
        <v>0.31705474570166703</v>
      </c>
      <c r="G7">
        <f>MAX(hit!G7,stand!G7,double!G7,sur!G7)</f>
        <v>0.17186785993695267</v>
      </c>
      <c r="H7">
        <f>MAX(hit!H7,stand!H7,double!H7,sur!H7)</f>
        <v>9.8376217435392585E-2</v>
      </c>
      <c r="I7">
        <f>MAX(hit!I7,stand!I7,double!I7,sur!I7)</f>
        <v>-5.2178053462651731E-2</v>
      </c>
      <c r="J7">
        <f>MAX(hit!J7,stand!J7,double!J7,sur!J7)</f>
        <v>-0.15295298487455075</v>
      </c>
      <c r="K7">
        <f>MAX(hit!K7,stand!K7,double!K7,sur!K7)</f>
        <v>-6.5680778778066204E-2</v>
      </c>
      <c r="M7">
        <f t="shared" si="1"/>
        <v>9</v>
      </c>
      <c r="N7" s="1" t="str">
        <f>IF(B7=stand!B7,"S",IF(B7=double!B7,"D",IF(B7=sur!B7,"R","H")))</f>
        <v>H</v>
      </c>
      <c r="O7" s="1" t="str">
        <f>IF(C7=stand!C7,"S",IF(C7=double!C7,"D",IF(C7=sur!C7,"R","H")))</f>
        <v>D</v>
      </c>
      <c r="P7" s="1" t="str">
        <f>IF(D7=stand!D7,"S",IF(D7=double!D7,"D",IF(D7=sur!D7,"R","H")))</f>
        <v>D</v>
      </c>
      <c r="Q7" s="1" t="str">
        <f>IF(E7=stand!E7,"S",IF(E7=double!E7,"D",IF(E7=sur!E7,"R","H")))</f>
        <v>D</v>
      </c>
      <c r="R7" s="1" t="str">
        <f>IF(F7=stand!F7,"S",IF(F7=double!F7,"D",IF(F7=sur!F7,"R","H")))</f>
        <v>D</v>
      </c>
      <c r="S7" s="1" t="str">
        <f>IF(G7=stand!G7,"S",IF(G7=double!G7,"D",IF(G7=sur!G7,"R","H")))</f>
        <v>H</v>
      </c>
      <c r="T7" s="1" t="str">
        <f>IF(H7=stand!H7,"S",IF(H7=double!H7,"D",IF(H7=sur!H7,"R","H")))</f>
        <v>H</v>
      </c>
      <c r="U7" s="1" t="str">
        <f>IF(I7=stand!I7,"S",IF(I7=double!I7,"D",IF(I7=sur!I7,"R","H")))</f>
        <v>H</v>
      </c>
      <c r="V7" s="1" t="str">
        <f>IF(J7=stand!J7,"S",IF(J7=double!J7,"D",IF(J7=sur!J7,"R","H")))</f>
        <v>H</v>
      </c>
      <c r="W7" s="1" t="str">
        <f>IF(K7=stand!K7,"S",IF(K7=double!K7,"D",IF(K7=sur!K7,"R","H")))</f>
        <v>H</v>
      </c>
    </row>
    <row r="8" spans="1:23" x14ac:dyDescent="0.3">
      <c r="A8">
        <f t="shared" si="0"/>
        <v>10</v>
      </c>
      <c r="B8">
        <f>MAX(hit!B8,stand!B8,double!B8,sur!B8)</f>
        <v>0.3589394124422991</v>
      </c>
      <c r="C8">
        <f>MAX(hit!C8,stand!C8,double!C8,sur!C8)</f>
        <v>0.40932067017593915</v>
      </c>
      <c r="D8">
        <f>MAX(hit!D8,stand!D8,double!D8,sur!D8)</f>
        <v>0.460940243794354</v>
      </c>
      <c r="E8">
        <f>MAX(hit!E8,stand!E8,double!E8,sur!E8)</f>
        <v>0.51251710900326775</v>
      </c>
      <c r="F8">
        <f>MAX(hit!F8,stand!F8,double!F8,sur!F8)</f>
        <v>0.57559016859776868</v>
      </c>
      <c r="G8">
        <f>MAX(hit!G8,stand!G8,double!G8,sur!G8)</f>
        <v>0.39241245528243773</v>
      </c>
      <c r="H8">
        <f>MAX(hit!H8,stand!H8,double!H8,sur!H8)</f>
        <v>0.28663571688628381</v>
      </c>
      <c r="I8">
        <f>MAX(hit!I8,stand!I8,double!I8,sur!I8)</f>
        <v>0.14432836838077107</v>
      </c>
      <c r="J8">
        <f>MAX(hit!J8,stand!J8,double!J8,sur!J8)</f>
        <v>2.5308523040868145E-2</v>
      </c>
      <c r="K8">
        <f>MAX(hit!K8,stand!K8,double!K8,sur!K8)</f>
        <v>8.1449707945275923E-2</v>
      </c>
      <c r="M8">
        <f t="shared" si="1"/>
        <v>10</v>
      </c>
      <c r="N8" s="1" t="str">
        <f>IF(B8=stand!B8,"S",IF(B8=double!B8,"D",IF(B8=sur!B8,"R","H")))</f>
        <v>D</v>
      </c>
      <c r="O8" s="1" t="str">
        <f>IF(C8=stand!C8,"S",IF(C8=double!C8,"D",IF(C8=sur!C8,"R","H")))</f>
        <v>D</v>
      </c>
      <c r="P8" s="1" t="str">
        <f>IF(D8=stand!D8,"S",IF(D8=double!D8,"D",IF(D8=sur!D8,"R","H")))</f>
        <v>D</v>
      </c>
      <c r="Q8" s="1" t="str">
        <f>IF(E8=stand!E8,"S",IF(E8=double!E8,"D",IF(E8=sur!E8,"R","H")))</f>
        <v>D</v>
      </c>
      <c r="R8" s="1" t="str">
        <f>IF(F8=stand!F8,"S",IF(F8=double!F8,"D",IF(F8=sur!F8,"R","H")))</f>
        <v>D</v>
      </c>
      <c r="S8" s="1" t="str">
        <f>IF(G8=stand!G8,"S",IF(G8=double!G8,"D",IF(G8=sur!G8,"R","H")))</f>
        <v>D</v>
      </c>
      <c r="T8" s="1" t="str">
        <f>IF(H8=stand!H8,"S",IF(H8=double!H8,"D",IF(H8=sur!H8,"R","H")))</f>
        <v>D</v>
      </c>
      <c r="U8" s="1" t="str">
        <f>IF(I8=stand!I8,"S",IF(I8=double!I8,"D",IF(I8=sur!I8,"R","H")))</f>
        <v>D</v>
      </c>
      <c r="V8" s="1" t="str">
        <f>IF(J8=stand!J8,"S",IF(J8=double!J8,"D",IF(J8=sur!J8,"R","H")))</f>
        <v>H</v>
      </c>
      <c r="W8" s="1" t="str">
        <f>IF(K8=stand!K8,"S",IF(K8=double!K8,"D",IF(K8=sur!K8,"R","H")))</f>
        <v>H</v>
      </c>
    </row>
    <row r="9" spans="1:23" x14ac:dyDescent="0.3">
      <c r="A9">
        <f t="shared" si="0"/>
        <v>11</v>
      </c>
      <c r="B9">
        <f>MAX(hit!B9,stand!B9,double!B9,sur!B9)</f>
        <v>0.47064092333946889</v>
      </c>
      <c r="C9">
        <f>MAX(hit!C9,stand!C9,double!C9,sur!C9)</f>
        <v>0.51779525312221664</v>
      </c>
      <c r="D9">
        <f>MAX(hit!D9,stand!D9,double!D9,sur!D9)</f>
        <v>0.56604055041797607</v>
      </c>
      <c r="E9">
        <f>MAX(hit!E9,stand!E9,double!E9,sur!E9)</f>
        <v>0.61469901790902803</v>
      </c>
      <c r="F9">
        <f>MAX(hit!F9,stand!F9,double!F9,sur!F9)</f>
        <v>0.66738009490756967</v>
      </c>
      <c r="G9">
        <f>MAX(hit!G9,stand!G9,double!G9,sur!G9)</f>
        <v>0.46288894886429094</v>
      </c>
      <c r="H9">
        <f>MAX(hit!H9,stand!H9,double!H9,sur!H9)</f>
        <v>0.35069259087031512</v>
      </c>
      <c r="I9">
        <f>MAX(hit!I9,stand!I9,double!I9,sur!I9)</f>
        <v>0.22778342315245473</v>
      </c>
      <c r="J9">
        <f>MAX(hit!J9,stand!J9,double!J9,sur!J9)</f>
        <v>0.1796887274111463</v>
      </c>
      <c r="K9">
        <f>MAX(hit!K9,stand!K9,double!K9,sur!K9)</f>
        <v>0.14300128216153019</v>
      </c>
      <c r="M9">
        <f t="shared" si="1"/>
        <v>11</v>
      </c>
      <c r="N9" s="1" t="str">
        <f>IF(B9=stand!B9,"S",IF(B9=double!B9,"D",IF(B9=sur!B9,"R","H")))</f>
        <v>D</v>
      </c>
      <c r="O9" s="1" t="str">
        <f>IF(C9=stand!C9,"S",IF(C9=double!C9,"D",IF(C9=sur!C9,"R","H")))</f>
        <v>D</v>
      </c>
      <c r="P9" s="1" t="str">
        <f>IF(D9=stand!D9,"S",IF(D9=double!D9,"D",IF(D9=sur!D9,"R","H")))</f>
        <v>D</v>
      </c>
      <c r="Q9" s="1" t="str">
        <f>IF(E9=stand!E9,"S",IF(E9=double!E9,"D",IF(E9=sur!E9,"R","H")))</f>
        <v>D</v>
      </c>
      <c r="R9" s="1" t="str">
        <f>IF(F9=stand!F9,"S",IF(F9=double!F9,"D",IF(F9=sur!F9,"R","H")))</f>
        <v>D</v>
      </c>
      <c r="S9" s="1" t="str">
        <f>IF(G9=stand!G9,"S",IF(G9=double!G9,"D",IF(G9=sur!G9,"R","H")))</f>
        <v>D</v>
      </c>
      <c r="T9" s="1" t="str">
        <f>IF(H9=stand!H9,"S",IF(H9=double!H9,"D",IF(H9=sur!H9,"R","H")))</f>
        <v>D</v>
      </c>
      <c r="U9" s="1" t="str">
        <f>IF(I9=stand!I9,"S",IF(I9=double!I9,"D",IF(I9=sur!I9,"R","H")))</f>
        <v>D</v>
      </c>
      <c r="V9" s="1" t="str">
        <f>IF(J9=stand!J9,"S",IF(J9=double!J9,"D",IF(J9=sur!J9,"R","H")))</f>
        <v>D</v>
      </c>
      <c r="W9" s="1" t="str">
        <f>IF(K9=stand!K9,"S",IF(K9=double!K9,"D",IF(K9=sur!K9,"R","H")))</f>
        <v>H</v>
      </c>
    </row>
    <row r="10" spans="1:23" x14ac:dyDescent="0.3">
      <c r="A10">
        <f t="shared" si="0"/>
        <v>12</v>
      </c>
      <c r="B10">
        <f>MAX(hit!B10,stand!B10,double!B10,sur!B10)</f>
        <v>-0.25338998596663803</v>
      </c>
      <c r="C10">
        <f>MAX(hit!C10,stand!C10,double!C10,sur!C10)</f>
        <v>-0.2336908997980866</v>
      </c>
      <c r="D10">
        <f>MAX(hit!D10,stand!D10,double!D10,sur!D10)</f>
        <v>-0.21106310899491437</v>
      </c>
      <c r="E10">
        <f>MAX(hit!E10,stand!E10,double!E10,sur!E10)</f>
        <v>-0.16719266083547524</v>
      </c>
      <c r="F10">
        <f>MAX(hit!F10,stand!F10,double!F10,sur!F10)</f>
        <v>-0.15369901583000439</v>
      </c>
      <c r="G10">
        <f>MAX(hit!G10,stand!G10,double!G10,sur!G10)</f>
        <v>-0.21284771451731427</v>
      </c>
      <c r="H10">
        <f>MAX(hit!H10,stand!H10,double!H10,sur!H10)</f>
        <v>-0.2715748050242861</v>
      </c>
      <c r="I10">
        <f>MAX(hit!I10,stand!I10,double!I10,sur!I10)</f>
        <v>-0.3400132806089356</v>
      </c>
      <c r="J10">
        <f>MAX(hit!J10,stand!J10,double!J10,sur!J10)</f>
        <v>-0.38104299284808757</v>
      </c>
      <c r="K10">
        <f>MAX(hit!K10,stand!K10,double!K10,sur!K10)</f>
        <v>-0.35054034044008009</v>
      </c>
      <c r="M10">
        <f t="shared" si="1"/>
        <v>12</v>
      </c>
      <c r="N10" s="1" t="str">
        <f>IF(B10=stand!B10,"S",IF(B10=double!B10,"D",IF(B10=sur!B10,"R","H")))</f>
        <v>H</v>
      </c>
      <c r="O10" s="1" t="str">
        <f>IF(C10=stand!C10,"S",IF(C10=double!C10,"D",IF(C10=sur!C10,"R","H")))</f>
        <v>H</v>
      </c>
      <c r="P10" s="1" t="str">
        <f>IF(D10=stand!D10,"S",IF(D10=double!D10,"D",IF(D10=sur!D10,"R","H")))</f>
        <v>S</v>
      </c>
      <c r="Q10" s="1" t="str">
        <f>IF(E10=stand!E10,"S",IF(E10=double!E10,"D",IF(E10=sur!E10,"R","H")))</f>
        <v>S</v>
      </c>
      <c r="R10" s="1" t="str">
        <f>IF(F10=stand!F10,"S",IF(F10=double!F10,"D",IF(F10=sur!F10,"R","H")))</f>
        <v>S</v>
      </c>
      <c r="S10" s="1" t="str">
        <f>IF(G10=stand!G10,"S",IF(G10=double!G10,"D",IF(G10=sur!G10,"R","H")))</f>
        <v>H</v>
      </c>
      <c r="T10" s="1" t="str">
        <f>IF(H10=stand!H10,"S",IF(H10=double!H10,"D",IF(H10=sur!H10,"R","H")))</f>
        <v>H</v>
      </c>
      <c r="U10" s="1" t="str">
        <f>IF(I10=stand!I10,"S",IF(I10=double!I10,"D",IF(I10=sur!I10,"R","H")))</f>
        <v>H</v>
      </c>
      <c r="V10" s="1" t="str">
        <f>IF(J10=stand!J10,"S",IF(J10=double!J10,"D",IF(J10=sur!J10,"R","H")))</f>
        <v>H</v>
      </c>
      <c r="W10" s="1" t="str">
        <f>IF(K10=stand!K10,"S",IF(K10=double!K10,"D",IF(K10=sur!K10,"R","H")))</f>
        <v>H</v>
      </c>
    </row>
    <row r="11" spans="1:23" x14ac:dyDescent="0.3">
      <c r="A11">
        <f t="shared" si="0"/>
        <v>13</v>
      </c>
      <c r="B11">
        <f>MAX(hit!B11,stand!B11,double!B11,sur!B11)</f>
        <v>-0.29278372720927726</v>
      </c>
      <c r="C11">
        <f>MAX(hit!C11,stand!C11,double!C11,sur!C11)</f>
        <v>-0.2522502292357135</v>
      </c>
      <c r="D11">
        <f>MAX(hit!D11,stand!D11,double!D11,sur!D11)</f>
        <v>-0.21106310899491437</v>
      </c>
      <c r="E11">
        <f>MAX(hit!E11,stand!E11,double!E11,sur!E11)</f>
        <v>-0.16719266083547524</v>
      </c>
      <c r="F11">
        <f>MAX(hit!F11,stand!F11,double!F11,sur!F11)</f>
        <v>-0.15369901583000439</v>
      </c>
      <c r="G11">
        <f>MAX(hit!G11,stand!G11,double!G11,sur!G11)</f>
        <v>-0.26907287776607752</v>
      </c>
      <c r="H11">
        <f>MAX(hit!H11,stand!H11,double!H11,sur!H11)</f>
        <v>-0.32360517609397998</v>
      </c>
      <c r="I11">
        <f>MAX(hit!I11,stand!I11,double!I11,sur!I11)</f>
        <v>-0.38715518913686875</v>
      </c>
      <c r="J11">
        <f>MAX(hit!J11,stand!J11,double!J11,sur!J11)</f>
        <v>-0.42525420764465277</v>
      </c>
      <c r="K11">
        <f>MAX(hit!K11,stand!K11,double!K11,sur!K11)</f>
        <v>-0.3969303161229315</v>
      </c>
      <c r="M11">
        <f t="shared" si="1"/>
        <v>13</v>
      </c>
      <c r="N11" s="1" t="str">
        <f>IF(B11=stand!B11,"S",IF(B11=double!B11,"D",IF(B11=sur!B11,"R","H")))</f>
        <v>S</v>
      </c>
      <c r="O11" s="1" t="str">
        <f>IF(C11=stand!C11,"S",IF(C11=double!C11,"D",IF(C11=sur!C11,"R","H")))</f>
        <v>S</v>
      </c>
      <c r="P11" s="1" t="str">
        <f>IF(D11=stand!D11,"S",IF(D11=double!D11,"D",IF(D11=sur!D11,"R","H")))</f>
        <v>S</v>
      </c>
      <c r="Q11" s="1" t="str">
        <f>IF(E11=stand!E11,"S",IF(E11=double!E11,"D",IF(E11=sur!E11,"R","H")))</f>
        <v>S</v>
      </c>
      <c r="R11" s="1" t="str">
        <f>IF(F11=stand!F11,"S",IF(F11=double!F11,"D",IF(F11=sur!F11,"R","H")))</f>
        <v>S</v>
      </c>
      <c r="S11" s="1" t="str">
        <f>IF(G11=stand!G11,"S",IF(G11=double!G11,"D",IF(G11=sur!G11,"R","H")))</f>
        <v>H</v>
      </c>
      <c r="T11" s="1" t="str">
        <f>IF(H11=stand!H11,"S",IF(H11=double!H11,"D",IF(H11=sur!H11,"R","H")))</f>
        <v>H</v>
      </c>
      <c r="U11" s="1" t="str">
        <f>IF(I11=stand!I11,"S",IF(I11=double!I11,"D",IF(I11=sur!I11,"R","H")))</f>
        <v>H</v>
      </c>
      <c r="V11" s="1" t="str">
        <f>IF(J11=stand!J11,"S",IF(J11=double!J11,"D",IF(J11=sur!J11,"R","H")))</f>
        <v>H</v>
      </c>
      <c r="W11" s="1" t="str">
        <f>IF(K11=stand!K11,"S",IF(K11=double!K11,"D",IF(K11=sur!K11,"R","H")))</f>
        <v>H</v>
      </c>
    </row>
    <row r="12" spans="1:23" x14ac:dyDescent="0.3">
      <c r="A12">
        <f t="shared" si="0"/>
        <v>14</v>
      </c>
      <c r="B12">
        <f>MAX(hit!B12,stand!B12,double!B12,sur!B12)</f>
        <v>-0.29278372720927726</v>
      </c>
      <c r="C12">
        <f>MAX(hit!C12,stand!C12,double!C12,sur!C12)</f>
        <v>-0.2522502292357135</v>
      </c>
      <c r="D12">
        <f>MAX(hit!D12,stand!D12,double!D12,sur!D12)</f>
        <v>-0.21106310899491437</v>
      </c>
      <c r="E12">
        <f>MAX(hit!E12,stand!E12,double!E12,sur!E12)</f>
        <v>-0.16719266083547524</v>
      </c>
      <c r="F12">
        <f>MAX(hit!F12,stand!F12,double!F12,sur!F12)</f>
        <v>-0.15369901583000439</v>
      </c>
      <c r="G12">
        <f>MAX(hit!G12,stand!G12,double!G12,sur!G12)</f>
        <v>-0.3212819579256434</v>
      </c>
      <c r="H12">
        <f>MAX(hit!H12,stand!H12,double!H12,sur!H12)</f>
        <v>-0.37191909208726709</v>
      </c>
      <c r="I12">
        <f>MAX(hit!I12,stand!I12,double!I12,sur!I12)</f>
        <v>-0.43092981848423528</v>
      </c>
      <c r="J12">
        <f>MAX(hit!J12,stand!J12,double!J12,sur!J12)</f>
        <v>-0.46630747852717758</v>
      </c>
      <c r="K12">
        <f>MAX(hit!K12,stand!K12,double!K12,sur!K12)</f>
        <v>-0.44000672211415065</v>
      </c>
      <c r="M12">
        <f t="shared" si="1"/>
        <v>14</v>
      </c>
      <c r="N12" s="1" t="str">
        <f>IF(B12=stand!B12,"S",IF(B12=double!B12,"D",IF(B12=sur!B12,"R","H")))</f>
        <v>S</v>
      </c>
      <c r="O12" s="1" t="str">
        <f>IF(C12=stand!C12,"S",IF(C12=double!C12,"D",IF(C12=sur!C12,"R","H")))</f>
        <v>S</v>
      </c>
      <c r="P12" s="1" t="str">
        <f>IF(D12=stand!D12,"S",IF(D12=double!D12,"D",IF(D12=sur!D12,"R","H")))</f>
        <v>S</v>
      </c>
      <c r="Q12" s="1" t="str">
        <f>IF(E12=stand!E12,"S",IF(E12=double!E12,"D",IF(E12=sur!E12,"R","H")))</f>
        <v>S</v>
      </c>
      <c r="R12" s="1" t="str">
        <f>IF(F12=stand!F12,"S",IF(F12=double!F12,"D",IF(F12=sur!F12,"R","H")))</f>
        <v>S</v>
      </c>
      <c r="S12" s="1" t="str">
        <f>IF(G12=stand!G12,"S",IF(G12=double!G12,"D",IF(G12=sur!G12,"R","H")))</f>
        <v>H</v>
      </c>
      <c r="T12" s="1" t="str">
        <f>IF(H12=stand!H12,"S",IF(H12=double!H12,"D",IF(H12=sur!H12,"R","H")))</f>
        <v>H</v>
      </c>
      <c r="U12" s="1" t="str">
        <f>IF(I12=stand!I12,"S",IF(I12=double!I12,"D",IF(I12=sur!I12,"R","H")))</f>
        <v>H</v>
      </c>
      <c r="V12" s="1" t="str">
        <f>IF(J12=stand!J12,"S",IF(J12=double!J12,"D",IF(J12=sur!J12,"R","H")))</f>
        <v>H</v>
      </c>
      <c r="W12" s="1" t="str">
        <f>IF(K12=stand!K12,"S",IF(K12=double!K12,"D",IF(K12=sur!K12,"R","H")))</f>
        <v>H</v>
      </c>
    </row>
    <row r="13" spans="1:23" x14ac:dyDescent="0.3">
      <c r="A13">
        <f t="shared" si="0"/>
        <v>15</v>
      </c>
      <c r="B13">
        <f>MAX(hit!B13,stand!B13,double!B13,sur!B13)</f>
        <v>-0.29278372720927726</v>
      </c>
      <c r="C13">
        <f>MAX(hit!C13,stand!C13,double!C13,sur!C13)</f>
        <v>-0.2522502292357135</v>
      </c>
      <c r="D13">
        <f>MAX(hit!D13,stand!D13,double!D13,sur!D13)</f>
        <v>-0.21106310899491437</v>
      </c>
      <c r="E13">
        <f>MAX(hit!E13,stand!E13,double!E13,sur!E13)</f>
        <v>-0.16719266083547524</v>
      </c>
      <c r="F13">
        <f>MAX(hit!F13,stand!F13,double!F13,sur!F13)</f>
        <v>-0.15369901583000439</v>
      </c>
      <c r="G13">
        <f>MAX(hit!G13,stand!G13,double!G13,sur!G13)</f>
        <v>-0.36976181807381175</v>
      </c>
      <c r="H13">
        <f>MAX(hit!H13,stand!H13,double!H13,sur!H13)</f>
        <v>-0.41678201408103371</v>
      </c>
      <c r="I13">
        <f>MAX(hit!I13,stand!I13,double!I13,sur!I13)</f>
        <v>-0.47157768859250421</v>
      </c>
      <c r="J13">
        <f>MAX(hit!J13,stand!J13,double!J13,sur!J13)</f>
        <v>-0.5</v>
      </c>
      <c r="K13">
        <f>MAX(hit!K13,stand!K13,double!K13,sur!K13)</f>
        <v>-0.4800062419631399</v>
      </c>
      <c r="M13">
        <f t="shared" si="1"/>
        <v>15</v>
      </c>
      <c r="N13" s="1" t="str">
        <f>IF(B13=stand!B13,"S",IF(B13=double!B13,"D",IF(B13=sur!B13,"R","H")))</f>
        <v>S</v>
      </c>
      <c r="O13" s="1" t="str">
        <f>IF(C13=stand!C13,"S",IF(C13=double!C13,"D",IF(C13=sur!C13,"R","H")))</f>
        <v>S</v>
      </c>
      <c r="P13" s="1" t="str">
        <f>IF(D13=stand!D13,"S",IF(D13=double!D13,"D",IF(D13=sur!D13,"R","H")))</f>
        <v>S</v>
      </c>
      <c r="Q13" s="1" t="str">
        <f>IF(E13=stand!E13,"S",IF(E13=double!E13,"D",IF(E13=sur!E13,"R","H")))</f>
        <v>S</v>
      </c>
      <c r="R13" s="1" t="str">
        <f>IF(F13=stand!F13,"S",IF(F13=double!F13,"D",IF(F13=sur!F13,"R","H")))</f>
        <v>S</v>
      </c>
      <c r="S13" s="1" t="str">
        <f>IF(G13=stand!G13,"S",IF(G13=double!G13,"D",IF(G13=sur!G13,"R","H")))</f>
        <v>H</v>
      </c>
      <c r="T13" s="1" t="str">
        <f>IF(H13=stand!H13,"S",IF(H13=double!H13,"D",IF(H13=sur!H13,"R","H")))</f>
        <v>H</v>
      </c>
      <c r="U13" s="1" t="str">
        <f>IF(I13=stand!I13,"S",IF(I13=double!I13,"D",IF(I13=sur!I13,"R","H")))</f>
        <v>H</v>
      </c>
      <c r="V13" s="1" t="str">
        <f>IF(J13=stand!J13,"S",IF(J13=double!J13,"D",IF(J13=sur!J13,"R","H")))</f>
        <v>R</v>
      </c>
      <c r="W13" s="1" t="str">
        <f>IF(K13=stand!K13,"S",IF(K13=double!K13,"D",IF(K13=sur!K13,"R","H")))</f>
        <v>H</v>
      </c>
    </row>
    <row r="14" spans="1:23" x14ac:dyDescent="0.3">
      <c r="A14">
        <f t="shared" si="0"/>
        <v>16</v>
      </c>
      <c r="B14">
        <f>MAX(hit!B14,stand!B14,double!B14,sur!B14)</f>
        <v>-0.29278372720927726</v>
      </c>
      <c r="C14">
        <f>MAX(hit!C14,stand!C14,double!C14,sur!C14)</f>
        <v>-0.2522502292357135</v>
      </c>
      <c r="D14">
        <f>MAX(hit!D14,stand!D14,double!D14,sur!D14)</f>
        <v>-0.21106310899491437</v>
      </c>
      <c r="E14">
        <f>MAX(hit!E14,stand!E14,double!E14,sur!E14)</f>
        <v>-0.16719266083547524</v>
      </c>
      <c r="F14">
        <f>MAX(hit!F14,stand!F14,double!F14,sur!F14)</f>
        <v>-0.15369901583000439</v>
      </c>
      <c r="G14">
        <f>MAX(hit!G14,stand!G14,double!G14,sur!G14)</f>
        <v>-0.41477883106853947</v>
      </c>
      <c r="H14">
        <f>MAX(hit!H14,stand!H14,double!H14,sur!H14)</f>
        <v>-0.45844044164667419</v>
      </c>
      <c r="I14">
        <f>MAX(hit!I14,stand!I14,double!I14,sur!I14)</f>
        <v>-0.5</v>
      </c>
      <c r="J14">
        <f>MAX(hit!J14,stand!J14,double!J14,sur!J14)</f>
        <v>-0.5</v>
      </c>
      <c r="K14">
        <f>MAX(hit!K14,stand!K14,double!K14,sur!K14)</f>
        <v>-0.5</v>
      </c>
      <c r="M14">
        <f t="shared" si="1"/>
        <v>16</v>
      </c>
      <c r="N14" s="1" t="str">
        <f>IF(B14=stand!B14,"S",IF(B14=double!B14,"D",IF(B14=sur!B14,"R","H")))</f>
        <v>S</v>
      </c>
      <c r="O14" s="1" t="str">
        <f>IF(C14=stand!C14,"S",IF(C14=double!C14,"D",IF(C14=sur!C14,"R","H")))</f>
        <v>S</v>
      </c>
      <c r="P14" s="1" t="str">
        <f>IF(D14=stand!D14,"S",IF(D14=double!D14,"D",IF(D14=sur!D14,"R","H")))</f>
        <v>S</v>
      </c>
      <c r="Q14" s="1" t="str">
        <f>IF(E14=stand!E14,"S",IF(E14=double!E14,"D",IF(E14=sur!E14,"R","H")))</f>
        <v>S</v>
      </c>
      <c r="R14" s="1" t="str">
        <f>IF(F14=stand!F14,"S",IF(F14=double!F14,"D",IF(F14=sur!F14,"R","H")))</f>
        <v>S</v>
      </c>
      <c r="S14" s="1" t="str">
        <f>IF(G14=stand!G14,"S",IF(G14=double!G14,"D",IF(G14=sur!G14,"R","H")))</f>
        <v>H</v>
      </c>
      <c r="T14" s="1" t="str">
        <f>IF(H14=stand!H14,"S",IF(H14=double!H14,"D",IF(H14=sur!H14,"R","H")))</f>
        <v>H</v>
      </c>
      <c r="U14" s="1" t="str">
        <f>IF(I14=stand!I14,"S",IF(I14=double!I14,"D",IF(I14=sur!I14,"R","H")))</f>
        <v>R</v>
      </c>
      <c r="V14" s="1" t="str">
        <f>IF(J14=stand!J14,"S",IF(J14=double!J14,"D",IF(J14=sur!J14,"R","H")))</f>
        <v>R</v>
      </c>
      <c r="W14" s="1" t="str">
        <f>IF(K14=stand!K14,"S",IF(K14=double!K14,"D",IF(K14=sur!K14,"R","H")))</f>
        <v>R</v>
      </c>
    </row>
    <row r="15" spans="1:23" x14ac:dyDescent="0.3">
      <c r="A15">
        <f t="shared" si="0"/>
        <v>17</v>
      </c>
      <c r="B15">
        <f>MAX(hit!B15,stand!B15,double!B15,sur!B15)</f>
        <v>-0.15297458768154204</v>
      </c>
      <c r="C15">
        <f>MAX(hit!C15,stand!C15,double!C15,sur!C15)</f>
        <v>-0.11721624142457365</v>
      </c>
      <c r="D15">
        <f>MAX(hit!D15,stand!D15,double!D15,sur!D15)</f>
        <v>-8.0573373145316152E-2</v>
      </c>
      <c r="E15">
        <f>MAX(hit!E15,stand!E15,double!E15,sur!E15)</f>
        <v>-4.4941375564924446E-2</v>
      </c>
      <c r="F15">
        <f>MAX(hit!F15,stand!F15,double!F15,sur!F15)</f>
        <v>1.1739160673341964E-2</v>
      </c>
      <c r="G15">
        <f>MAX(hit!G15,stand!G15,double!G15,sur!G15)</f>
        <v>-0.10680898948269468</v>
      </c>
      <c r="H15">
        <f>MAX(hit!H15,stand!H15,double!H15,sur!H15)</f>
        <v>-0.38195097104844711</v>
      </c>
      <c r="I15">
        <f>MAX(hit!I15,stand!I15,double!I15,sur!I15)</f>
        <v>-0.42315423964521748</v>
      </c>
      <c r="J15">
        <f>MAX(hit!J15,stand!J15,double!J15,sur!J15)</f>
        <v>-0.41972063392881986</v>
      </c>
      <c r="K15">
        <f>MAX(hit!K15,stand!K15,double!K15,sur!K15)</f>
        <v>-0.47803347499473703</v>
      </c>
      <c r="M15">
        <f t="shared" si="1"/>
        <v>17</v>
      </c>
      <c r="N15" s="1" t="str">
        <f>IF(B15=stand!B15,"S",IF(B15=double!B15,"D",IF(B15=sur!B15,"R","H")))</f>
        <v>S</v>
      </c>
      <c r="O15" s="1" t="str">
        <f>IF(C15=stand!C15,"S",IF(C15=double!C15,"D",IF(C15=sur!C15,"R","H")))</f>
        <v>S</v>
      </c>
      <c r="P15" s="1" t="str">
        <f>IF(D15=stand!D15,"S",IF(D15=double!D15,"D",IF(D15=sur!D15,"R","H")))</f>
        <v>S</v>
      </c>
      <c r="Q15" s="1" t="str">
        <f>IF(E15=stand!E15,"S",IF(E15=double!E15,"D",IF(E15=sur!E15,"R","H")))</f>
        <v>S</v>
      </c>
      <c r="R15" s="1" t="str">
        <f>IF(F15=stand!F15,"S",IF(F15=double!F15,"D",IF(F15=sur!F15,"R","H")))</f>
        <v>S</v>
      </c>
      <c r="S15" s="1" t="str">
        <f>IF(G15=stand!G15,"S",IF(G15=double!G15,"D",IF(G15=sur!G15,"R","H")))</f>
        <v>S</v>
      </c>
      <c r="T15" s="1" t="str">
        <f>IF(H15=stand!H15,"S",IF(H15=double!H15,"D",IF(H15=sur!H15,"R","H")))</f>
        <v>S</v>
      </c>
      <c r="U15" s="1" t="str">
        <f>IF(I15=stand!I15,"S",IF(I15=double!I15,"D",IF(I15=sur!I15,"R","H")))</f>
        <v>S</v>
      </c>
      <c r="V15" s="1" t="str">
        <f>IF(J15=stand!J15,"S",IF(J15=double!J15,"D",IF(J15=sur!J15,"R","H")))</f>
        <v>S</v>
      </c>
      <c r="W15" s="1" t="str">
        <f>IF(K15=stand!K15,"S",IF(K15=double!K15,"D",IF(K15=sur!K15,"R","H")))</f>
        <v>S</v>
      </c>
    </row>
    <row r="16" spans="1:23" x14ac:dyDescent="0.3">
      <c r="A16">
        <f t="shared" si="0"/>
        <v>18</v>
      </c>
      <c r="B16">
        <f>MAX(hit!B16,stand!B16,double!B16,sur!B16)</f>
        <v>0.12174190222088771</v>
      </c>
      <c r="C16">
        <f>MAX(hit!C16,stand!C16,double!C16,sur!C16)</f>
        <v>0.14830007284131114</v>
      </c>
      <c r="D16">
        <f>MAX(hit!D16,stand!D16,double!D16,sur!D16)</f>
        <v>0.17585443719748528</v>
      </c>
      <c r="E16">
        <f>MAX(hit!E16,stand!E16,double!E16,sur!E16)</f>
        <v>0.19956119497617719</v>
      </c>
      <c r="F16">
        <f>MAX(hit!F16,stand!F16,double!F16,sur!F16)</f>
        <v>0.28344391604689867</v>
      </c>
      <c r="G16">
        <f>MAX(hit!G16,stand!G16,double!G16,sur!G16)</f>
        <v>0.3995541673365518</v>
      </c>
      <c r="H16">
        <f>MAX(hit!H16,stand!H16,double!H16,sur!H16)</f>
        <v>0.10595134861912359</v>
      </c>
      <c r="I16">
        <f>MAX(hit!I16,stand!I16,double!I16,sur!I16)</f>
        <v>-0.18316335667343342</v>
      </c>
      <c r="J16">
        <f>MAX(hit!J16,stand!J16,double!J16,sur!J16)</f>
        <v>-0.17830123379648949</v>
      </c>
      <c r="K16">
        <f>MAX(hit!K16,stand!K16,double!K16,sur!K16)</f>
        <v>-0.10019887561319057</v>
      </c>
      <c r="M16">
        <f t="shared" si="1"/>
        <v>18</v>
      </c>
      <c r="N16" s="1" t="str">
        <f>IF(B16=stand!B16,"S",IF(B16=double!B16,"D",IF(B16=sur!B16,"R","H")))</f>
        <v>S</v>
      </c>
      <c r="O16" s="1" t="str">
        <f>IF(C16=stand!C16,"S",IF(C16=double!C16,"D",IF(C16=sur!C16,"R","H")))</f>
        <v>S</v>
      </c>
      <c r="P16" s="1" t="str">
        <f>IF(D16=stand!D16,"S",IF(D16=double!D16,"D",IF(D16=sur!D16,"R","H")))</f>
        <v>S</v>
      </c>
      <c r="Q16" s="1" t="str">
        <f>IF(E16=stand!E16,"S",IF(E16=double!E16,"D",IF(E16=sur!E16,"R","H")))</f>
        <v>S</v>
      </c>
      <c r="R16" s="1" t="str">
        <f>IF(F16=stand!F16,"S",IF(F16=double!F16,"D",IF(F16=sur!F16,"R","H")))</f>
        <v>S</v>
      </c>
      <c r="S16" s="1" t="str">
        <f>IF(G16=stand!G16,"S",IF(G16=double!G16,"D",IF(G16=sur!G16,"R","H")))</f>
        <v>S</v>
      </c>
      <c r="T16" s="1" t="str">
        <f>IF(H16=stand!H16,"S",IF(H16=double!H16,"D",IF(H16=sur!H16,"R","H")))</f>
        <v>S</v>
      </c>
      <c r="U16" s="1" t="str">
        <f>IF(I16=stand!I16,"S",IF(I16=double!I16,"D",IF(I16=sur!I16,"R","H")))</f>
        <v>S</v>
      </c>
      <c r="V16" s="1" t="str">
        <f>IF(J16=stand!J16,"S",IF(J16=double!J16,"D",IF(J16=sur!J16,"R","H")))</f>
        <v>S</v>
      </c>
      <c r="W16" s="1" t="str">
        <f>IF(K16=stand!K16,"S",IF(K16=double!K16,"D",IF(K16=sur!K16,"R","H")))</f>
        <v>S</v>
      </c>
    </row>
    <row r="17" spans="1:23" x14ac:dyDescent="0.3">
      <c r="A17">
        <f t="shared" si="0"/>
        <v>19</v>
      </c>
      <c r="B17">
        <f>MAX(hit!B17,stand!B17,double!B17,sur!B17)</f>
        <v>0.38630468602058987</v>
      </c>
      <c r="C17">
        <f>MAX(hit!C17,stand!C17,double!C17,sur!C17)</f>
        <v>0.40436293659775996</v>
      </c>
      <c r="D17">
        <f>MAX(hit!D17,stand!D17,double!D17,sur!D17)</f>
        <v>0.42317892482749647</v>
      </c>
      <c r="E17">
        <f>MAX(hit!E17,stand!E17,double!E17,sur!E17)</f>
        <v>0.43951210416088371</v>
      </c>
      <c r="F17">
        <f>MAX(hit!F17,stand!F17,double!F17,sur!F17)</f>
        <v>0.4959770737873192</v>
      </c>
      <c r="G17">
        <f>MAX(hit!G17,stand!G17,double!G17,sur!G17)</f>
        <v>0.6159764957534315</v>
      </c>
      <c r="H17">
        <f>MAX(hit!H17,stand!H17,double!H17,sur!H17)</f>
        <v>0.5938536682866945</v>
      </c>
      <c r="I17">
        <f>MAX(hit!I17,stand!I17,double!I17,sur!I17)</f>
        <v>0.28759675706758142</v>
      </c>
      <c r="J17">
        <f>MAX(hit!J17,stand!J17,double!J17,sur!J17)</f>
        <v>6.3118166335840831E-2</v>
      </c>
      <c r="K17">
        <f>MAX(hit!K17,stand!K17,double!K17,sur!K17)</f>
        <v>0.27763572376835594</v>
      </c>
      <c r="M17">
        <f t="shared" si="1"/>
        <v>19</v>
      </c>
      <c r="N17" s="1" t="str">
        <f>IF(B17=stand!B17,"S",IF(B17=double!B17,"D",IF(B17=sur!B17,"R","H")))</f>
        <v>S</v>
      </c>
      <c r="O17" s="1" t="str">
        <f>IF(C17=stand!C17,"S",IF(C17=double!C17,"D",IF(C17=sur!C17,"R","H")))</f>
        <v>S</v>
      </c>
      <c r="P17" s="1" t="str">
        <f>IF(D17=stand!D17,"S",IF(D17=double!D17,"D",IF(D17=sur!D17,"R","H")))</f>
        <v>S</v>
      </c>
      <c r="Q17" s="1" t="str">
        <f>IF(E17=stand!E17,"S",IF(E17=double!E17,"D",IF(E17=sur!E17,"R","H")))</f>
        <v>S</v>
      </c>
      <c r="R17" s="1" t="str">
        <f>IF(F17=stand!F17,"S",IF(F17=double!F17,"D",IF(F17=sur!F17,"R","H")))</f>
        <v>S</v>
      </c>
      <c r="S17" s="1" t="str">
        <f>IF(G17=stand!G17,"S",IF(G17=double!G17,"D",IF(G17=sur!G17,"R","H")))</f>
        <v>S</v>
      </c>
      <c r="T17" s="1" t="str">
        <f>IF(H17=stand!H17,"S",IF(H17=double!H17,"D",IF(H17=sur!H17,"R","H")))</f>
        <v>S</v>
      </c>
      <c r="U17" s="1" t="str">
        <f>IF(I17=stand!I17,"S",IF(I17=double!I17,"D",IF(I17=sur!I17,"R","H")))</f>
        <v>S</v>
      </c>
      <c r="V17" s="1" t="str">
        <f>IF(J17=stand!J17,"S",IF(J17=double!J17,"D",IF(J17=sur!J17,"R","H")))</f>
        <v>S</v>
      </c>
      <c r="W17" s="1" t="str">
        <f>IF(K17=stand!K17,"S",IF(K17=double!K17,"D",IF(K17=sur!K17,"R","H")))</f>
        <v>S</v>
      </c>
    </row>
    <row r="18" spans="1:23" x14ac:dyDescent="0.3">
      <c r="A18">
        <f t="shared" si="0"/>
        <v>20</v>
      </c>
      <c r="B18">
        <f>MAX(hit!B18,stand!B18,double!B18,sur!B18)</f>
        <v>0.63998657521683877</v>
      </c>
      <c r="C18">
        <f>MAX(hit!C18,stand!C18,double!C18,sur!C18)</f>
        <v>0.65027209425148136</v>
      </c>
      <c r="D18">
        <f>MAX(hit!D18,stand!D18,double!D18,sur!D18)</f>
        <v>0.66104996194807186</v>
      </c>
      <c r="E18">
        <f>MAX(hit!E18,stand!E18,double!E18,sur!E18)</f>
        <v>0.67035969063279999</v>
      </c>
      <c r="F18">
        <f>MAX(hit!F18,stand!F18,double!F18,sur!F18)</f>
        <v>0.70395857017134467</v>
      </c>
      <c r="G18">
        <f>MAX(hit!G18,stand!G18,double!G18,sur!G18)</f>
        <v>0.77322722653717491</v>
      </c>
      <c r="H18">
        <f>MAX(hit!H18,stand!H18,double!H18,sur!H18)</f>
        <v>0.79181515955189841</v>
      </c>
      <c r="I18">
        <f>MAX(hit!I18,stand!I18,double!I18,sur!I18)</f>
        <v>0.75835687080859615</v>
      </c>
      <c r="J18">
        <f>MAX(hit!J18,stand!J18,double!J18,sur!J18)</f>
        <v>0.55453756646817121</v>
      </c>
      <c r="K18">
        <f>MAX(hit!K18,stand!K18,double!K18,sur!K18)</f>
        <v>0.65547032314990239</v>
      </c>
      <c r="M18">
        <f t="shared" si="1"/>
        <v>20</v>
      </c>
      <c r="N18" s="1" t="str">
        <f>IF(B18=stand!B18,"S",IF(B18=double!B18,"D",IF(B18=sur!B18,"R","H")))</f>
        <v>S</v>
      </c>
      <c r="O18" s="1" t="str">
        <f>IF(C18=stand!C18,"S",IF(C18=double!C18,"D",IF(C18=sur!C18,"R","H")))</f>
        <v>S</v>
      </c>
      <c r="P18" s="1" t="str">
        <f>IF(D18=stand!D18,"S",IF(D18=double!D18,"D",IF(D18=sur!D18,"R","H")))</f>
        <v>S</v>
      </c>
      <c r="Q18" s="1" t="str">
        <f>IF(E18=stand!E18,"S",IF(E18=double!E18,"D",IF(E18=sur!E18,"R","H")))</f>
        <v>S</v>
      </c>
      <c r="R18" s="1" t="str">
        <f>IF(F18=stand!F18,"S",IF(F18=double!F18,"D",IF(F18=sur!F18,"R","H")))</f>
        <v>S</v>
      </c>
      <c r="S18" s="1" t="str">
        <f>IF(G18=stand!G18,"S",IF(G18=double!G18,"D",IF(G18=sur!G18,"R","H")))</f>
        <v>S</v>
      </c>
      <c r="T18" s="1" t="str">
        <f>IF(H18=stand!H18,"S",IF(H18=double!H18,"D",IF(H18=sur!H18,"R","H")))</f>
        <v>S</v>
      </c>
      <c r="U18" s="1" t="str">
        <f>IF(I18=stand!I18,"S",IF(I18=double!I18,"D",IF(I18=sur!I18,"R","H")))</f>
        <v>S</v>
      </c>
      <c r="V18" s="1" t="str">
        <f>IF(J18=stand!J18,"S",IF(J18=double!J18,"D",IF(J18=sur!J18,"R","H")))</f>
        <v>S</v>
      </c>
      <c r="W18" s="1" t="str">
        <f>IF(K18=stand!K18,"S",IF(K18=double!K18,"D",IF(K18=sur!K18,"R","H")))</f>
        <v>S</v>
      </c>
    </row>
    <row r="19" spans="1:23" x14ac:dyDescent="0.3">
      <c r="A19">
        <f t="shared" si="0"/>
        <v>21</v>
      </c>
      <c r="B19">
        <f>MAX(hit!B19,stand!B19,double!B19,sur!B19)</f>
        <v>0.88200651549403997</v>
      </c>
      <c r="C19">
        <f>MAX(hit!C19,stand!C19,double!C19,sur!C19)</f>
        <v>0.88530035730174927</v>
      </c>
      <c r="D19">
        <f>MAX(hit!D19,stand!D19,double!D19,sur!D19)</f>
        <v>0.88876729296591961</v>
      </c>
      <c r="E19">
        <f>MAX(hit!E19,stand!E19,double!E19,sur!E19)</f>
        <v>0.89175382659528035</v>
      </c>
      <c r="F19">
        <f>MAX(hit!F19,stand!F19,double!F19,sur!F19)</f>
        <v>0.90283674384258006</v>
      </c>
      <c r="G19">
        <f>MAX(hit!G19,stand!G19,double!G19,sur!G19)</f>
        <v>0.92592629596452325</v>
      </c>
      <c r="H19">
        <f>MAX(hit!H19,stand!H19,double!H19,sur!H19)</f>
        <v>0.93060505318396614</v>
      </c>
      <c r="I19">
        <f>MAX(hit!I19,stand!I19,double!I19,sur!I19)</f>
        <v>0.93917615614724415</v>
      </c>
      <c r="J19">
        <f>MAX(hit!J19,stand!J19,double!J19,sur!J19)</f>
        <v>0.96262363326716827</v>
      </c>
      <c r="K19">
        <f>MAX(hit!K19,stand!K19,double!K19,sur!K19)</f>
        <v>0.92219381142033785</v>
      </c>
      <c r="M19">
        <f t="shared" si="1"/>
        <v>21</v>
      </c>
      <c r="N19" s="1" t="str">
        <f>IF(B19=stand!B19,"S",IF(B19=double!B19,"D",IF(B19=sur!B19,"R","H")))</f>
        <v>S</v>
      </c>
      <c r="O19" s="1" t="str">
        <f>IF(C19=stand!C19,"S",IF(C19=double!C19,"D",IF(C19=sur!C19,"R","H")))</f>
        <v>S</v>
      </c>
      <c r="P19" s="1" t="str">
        <f>IF(D19=stand!D19,"S",IF(D19=double!D19,"D",IF(D19=sur!D19,"R","H")))</f>
        <v>S</v>
      </c>
      <c r="Q19" s="1" t="str">
        <f>IF(E19=stand!E19,"S",IF(E19=double!E19,"D",IF(E19=sur!E19,"R","H")))</f>
        <v>S</v>
      </c>
      <c r="R19" s="1" t="str">
        <f>IF(F19=stand!F19,"S",IF(F19=double!F19,"D",IF(F19=sur!F19,"R","H")))</f>
        <v>S</v>
      </c>
      <c r="S19" s="1" t="str">
        <f>IF(G19=stand!G19,"S",IF(G19=double!G19,"D",IF(G19=sur!G19,"R","H")))</f>
        <v>S</v>
      </c>
      <c r="T19" s="1" t="str">
        <f>IF(H19=stand!H19,"S",IF(H19=double!H19,"D",IF(H19=sur!H19,"R","H")))</f>
        <v>S</v>
      </c>
      <c r="U19" s="1" t="str">
        <f>IF(I19=stand!I19,"S",IF(I19=double!I19,"D",IF(I19=sur!I19,"R","H")))</f>
        <v>S</v>
      </c>
      <c r="V19" s="1" t="str">
        <f>IF(J19=stand!J19,"S",IF(J19=double!J19,"D",IF(J19=sur!J19,"R","H")))</f>
        <v>S</v>
      </c>
      <c r="W19" s="1" t="str">
        <f>IF(K19=stand!K19,"S",IF(K19=double!K19,"D",IF(K19=sur!K19,"R","H")))</f>
        <v>S</v>
      </c>
    </row>
    <row r="20" spans="1:23" x14ac:dyDescent="0.3">
      <c r="A20">
        <f t="shared" si="0"/>
        <v>22</v>
      </c>
      <c r="B20">
        <f>MAX(hit!B20,stand!B20,double!B20)</f>
        <v>-1</v>
      </c>
      <c r="C20">
        <f>MAX(hit!C20,stand!C20,double!C20)</f>
        <v>-1</v>
      </c>
      <c r="D20">
        <f>MAX(hit!D20,stand!D20,double!D20)</f>
        <v>-1</v>
      </c>
      <c r="E20">
        <f>MAX(hit!E20,stand!E20,double!E20)</f>
        <v>-1</v>
      </c>
      <c r="F20">
        <f>MAX(hit!F20,stand!F20,double!F20)</f>
        <v>-1</v>
      </c>
      <c r="G20">
        <f>MAX(hit!G20,stand!G20,double!G20)</f>
        <v>-1</v>
      </c>
      <c r="H20">
        <f>MAX(hit!H20,stand!H20,double!H20)</f>
        <v>-1</v>
      </c>
      <c r="I20">
        <f>MAX(hit!I20,stand!I20,double!I20)</f>
        <v>-1</v>
      </c>
      <c r="J20">
        <f>MAX(hit!J20,stand!J20,double!J20)</f>
        <v>-1</v>
      </c>
      <c r="K20">
        <f>MAX(hit!K20,stand!K20,double!K20)</f>
        <v>-1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>
        <f t="shared" si="0"/>
        <v>23</v>
      </c>
      <c r="B21">
        <f>MAX(hit!B21,stand!B21,double!B21)</f>
        <v>-1</v>
      </c>
      <c r="C21">
        <f>MAX(hit!C21,stand!C21,double!C21)</f>
        <v>-1</v>
      </c>
      <c r="D21">
        <f>MAX(hit!D21,stand!D21,double!D21)</f>
        <v>-1</v>
      </c>
      <c r="E21">
        <f>MAX(hit!E21,stand!E21,double!E21)</f>
        <v>-1</v>
      </c>
      <c r="F21">
        <f>MAX(hit!F21,stand!F21,double!F21)</f>
        <v>-1</v>
      </c>
      <c r="G21">
        <f>MAX(hit!G21,stand!G21,double!G21)</f>
        <v>-1</v>
      </c>
      <c r="H21">
        <f>MAX(hit!H21,stand!H21,double!H21)</f>
        <v>-1</v>
      </c>
      <c r="I21">
        <f>MAX(hit!I21,stand!I21,double!I21)</f>
        <v>-1</v>
      </c>
      <c r="J21">
        <f>MAX(hit!J21,stand!J21,double!J21)</f>
        <v>-1</v>
      </c>
      <c r="K21">
        <f>MAX(hit!K21,stand!K21,double!K21)</f>
        <v>-1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>
        <f t="shared" si="0"/>
        <v>24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>
        <f t="shared" si="0"/>
        <v>25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>
        <f t="shared" si="0"/>
        <v>26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>
        <f t="shared" si="0"/>
        <v>27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>
        <f t="shared" si="0"/>
        <v>28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>
        <f t="shared" si="0"/>
        <v>29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>
        <f t="shared" si="0"/>
        <v>30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>
        <f t="shared" si="0"/>
        <v>31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t="s">
        <v>3</v>
      </c>
      <c r="M31" t="s">
        <v>3</v>
      </c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>
        <v>12</v>
      </c>
      <c r="B32">
        <f>MAX(hit!B32,stand!B32,double!B32,sur!B32)</f>
        <v>8.1836216051656058E-2</v>
      </c>
      <c r="C32">
        <f>MAX(hit!C32,stand!C32,double!C32,sur!C32)</f>
        <v>0.10350704654207775</v>
      </c>
      <c r="D32">
        <f>MAX(hit!D32,stand!D32,double!D32,sur!D32)</f>
        <v>0.12659562809256977</v>
      </c>
      <c r="E32">
        <f>MAX(hit!E32,stand!E32,double!E32,sur!E32)</f>
        <v>0.15648238458465519</v>
      </c>
      <c r="F32">
        <f>MAX(hit!F32,stand!F32,double!F32,sur!F32)</f>
        <v>0.18595361333225555</v>
      </c>
      <c r="G32">
        <f>MAX(hit!G32,stand!G32,double!G32,sur!G32)</f>
        <v>0.16547293077063494</v>
      </c>
      <c r="H32">
        <f>MAX(hit!H32,stand!H32,double!H32,sur!H32)</f>
        <v>9.511502092703232E-2</v>
      </c>
      <c r="I32">
        <f>MAX(hit!I32,stand!I32,double!I32,sur!I32)</f>
        <v>6.5790841226863144E-5</v>
      </c>
      <c r="J32">
        <f>MAX(hit!J32,stand!J32,double!J32,sur!J32)</f>
        <v>-7.0002397357964638E-2</v>
      </c>
      <c r="K32">
        <f>MAX(hit!K32,stand!K32,double!K32,sur!K32)</f>
        <v>-2.0477877704912145E-2</v>
      </c>
      <c r="M32">
        <v>12</v>
      </c>
      <c r="N32" s="1" t="str">
        <f>IF(B32=stand!B32,"S",IF(B32=double!B32,"D",IF(B32=sur!B32,"R","H")))</f>
        <v>H</v>
      </c>
      <c r="O32" s="1" t="str">
        <f>IF(C32=stand!C32,"S",IF(C32=double!C32,"D",IF(C32=sur!C32,"R","H")))</f>
        <v>H</v>
      </c>
      <c r="P32" s="1" t="str">
        <f>IF(D32=stand!D32,"S",IF(D32=double!D32,"D",IF(D32=sur!D32,"R","H")))</f>
        <v>H</v>
      </c>
      <c r="Q32" s="1" t="str">
        <f>IF(E32=stand!E32,"S",IF(E32=double!E32,"D",IF(E32=sur!E32,"R","H")))</f>
        <v>H</v>
      </c>
      <c r="R32" s="1" t="str">
        <f>IF(F32=stand!F32,"S",IF(F32=double!F32,"D",IF(F32=sur!F32,"R","H")))</f>
        <v>H</v>
      </c>
      <c r="S32" s="1" t="str">
        <f>IF(G32=stand!G32,"S",IF(G32=double!G32,"D",IF(G32=sur!G32,"R","H")))</f>
        <v>H</v>
      </c>
      <c r="T32" s="1" t="str">
        <f>IF(H32=stand!H32,"S",IF(H32=double!H32,"D",IF(H32=sur!H32,"R","H")))</f>
        <v>H</v>
      </c>
      <c r="U32" s="1" t="str">
        <f>IF(I32=stand!I32,"S",IF(I32=double!I32,"D",IF(I32=sur!I32,"R","H")))</f>
        <v>H</v>
      </c>
      <c r="V32" s="1" t="str">
        <f>IF(J32=stand!J32,"S",IF(J32=double!J32,"D",IF(J32=sur!J32,"R","H")))</f>
        <v>H</v>
      </c>
      <c r="W32" s="1" t="str">
        <f>IF(K32=stand!K32,"S",IF(K32=double!K32,"D",IF(K32=sur!K32,"R","H")))</f>
        <v>H</v>
      </c>
    </row>
    <row r="33" spans="1:23" x14ac:dyDescent="0.3">
      <c r="A33">
        <f t="shared" si="0"/>
        <v>13</v>
      </c>
      <c r="B33">
        <f>MAX(hit!B33,stand!B33,double!B33,sur!B33)</f>
        <v>4.6636132695309543E-2</v>
      </c>
      <c r="C33">
        <f>MAX(hit!C33,stand!C33,double!C33,sur!C33)</f>
        <v>7.4118813392744051E-2</v>
      </c>
      <c r="D33">
        <f>MAX(hit!D33,stand!D33,double!D33,sur!D33)</f>
        <v>0.10247714687203523</v>
      </c>
      <c r="E33">
        <f>MAX(hit!E33,stand!E33,double!E33,sur!E33)</f>
        <v>0.13336273848321728</v>
      </c>
      <c r="F33">
        <f>MAX(hit!F33,stand!F33,double!F33,sur!F33)</f>
        <v>0.17974820582791531</v>
      </c>
      <c r="G33">
        <f>MAX(hit!G33,stand!G33,double!G33,sur!G33)</f>
        <v>0.12238569517899196</v>
      </c>
      <c r="H33">
        <f>MAX(hit!H33,stand!H33,double!H33,sur!H33)</f>
        <v>5.4057070196311334E-2</v>
      </c>
      <c r="I33">
        <f>MAX(hit!I33,stand!I33,double!I33,sur!I33)</f>
        <v>-3.7694688127479919E-2</v>
      </c>
      <c r="J33">
        <f>MAX(hit!J33,stand!J33,double!J33,sur!J33)</f>
        <v>-0.10485135840627777</v>
      </c>
      <c r="K33">
        <f>MAX(hit!K33,stand!K33,double!K33,sur!K33)</f>
        <v>-5.7308046666810254E-2</v>
      </c>
      <c r="M33">
        <f t="shared" si="1"/>
        <v>13</v>
      </c>
      <c r="N33" s="1" t="str">
        <f>IF(B33=stand!B33,"S",IF(B33=double!B33,"D",IF(B33=sur!B33,"R","H")))</f>
        <v>H</v>
      </c>
      <c r="O33" s="1" t="str">
        <f>IF(C33=stand!C33,"S",IF(C33=double!C33,"D",IF(C33=sur!C33,"R","H")))</f>
        <v>H</v>
      </c>
      <c r="P33" s="1" t="str">
        <f>IF(D33=stand!D33,"S",IF(D33=double!D33,"D",IF(D33=sur!D33,"R","H")))</f>
        <v>H</v>
      </c>
      <c r="Q33" s="1" t="str">
        <f>IF(E33=stand!E33,"S",IF(E33=double!E33,"D",IF(E33=sur!E33,"R","H")))</f>
        <v>H</v>
      </c>
      <c r="R33" s="1" t="str">
        <f>IF(F33=stand!F33,"S",IF(F33=double!F33,"D",IF(F33=sur!F33,"R","H")))</f>
        <v>D</v>
      </c>
      <c r="S33" s="1" t="str">
        <f>IF(G33=stand!G33,"S",IF(G33=double!G33,"D",IF(G33=sur!G33,"R","H")))</f>
        <v>H</v>
      </c>
      <c r="T33" s="1" t="str">
        <f>IF(H33=stand!H33,"S",IF(H33=double!H33,"D",IF(H33=sur!H33,"R","H")))</f>
        <v>H</v>
      </c>
      <c r="U33" s="1" t="str">
        <f>IF(I33=stand!I33,"S",IF(I33=double!I33,"D",IF(I33=sur!I33,"R","H")))</f>
        <v>H</v>
      </c>
      <c r="V33" s="1" t="str">
        <f>IF(J33=stand!J33,"S",IF(J33=double!J33,"D",IF(J33=sur!J33,"R","H")))</f>
        <v>H</v>
      </c>
      <c r="W33" s="1" t="str">
        <f>IF(K33=stand!K33,"S",IF(K33=double!K33,"D",IF(K33=sur!K33,"R","H")))</f>
        <v>H</v>
      </c>
    </row>
    <row r="34" spans="1:23" x14ac:dyDescent="0.3">
      <c r="A34">
        <f t="shared" si="0"/>
        <v>14</v>
      </c>
      <c r="B34">
        <f>MAX(hit!B34,stand!B34,double!B34,sur!B34)</f>
        <v>2.2391856987839083E-2</v>
      </c>
      <c r="C34">
        <f>MAX(hit!C34,stand!C34,double!C34,sur!C34)</f>
        <v>5.0806738919282814E-2</v>
      </c>
      <c r="D34">
        <f>MAX(hit!D34,stand!D34,double!D34,sur!D34)</f>
        <v>8.0081414310110233E-2</v>
      </c>
      <c r="E34">
        <f>MAX(hit!E34,stand!E34,double!E34,sur!E34)</f>
        <v>0.12595448524867925</v>
      </c>
      <c r="F34">
        <f>MAX(hit!F34,stand!F34,double!F34,sur!F34)</f>
        <v>0.17974820582791531</v>
      </c>
      <c r="G34">
        <f>MAX(hit!G34,stand!G34,double!G34,sur!G34)</f>
        <v>7.9507488494468148E-2</v>
      </c>
      <c r="H34">
        <f>MAX(hit!H34,stand!H34,double!H34,sur!H34)</f>
        <v>1.3277219463208496E-2</v>
      </c>
      <c r="I34">
        <f>MAX(hit!I34,stand!I34,double!I34,sur!I34)</f>
        <v>-7.5163189441683848E-2</v>
      </c>
      <c r="J34">
        <f>MAX(hit!J34,stand!J34,double!J34,sur!J34)</f>
        <v>-0.1394667821754545</v>
      </c>
      <c r="K34">
        <f>MAX(hit!K34,stand!K34,double!K34,sur!K34)</f>
        <v>-9.3874324768310105E-2</v>
      </c>
      <c r="M34">
        <f t="shared" si="1"/>
        <v>14</v>
      </c>
      <c r="N34" s="1" t="str">
        <f>IF(B34=stand!B34,"S",IF(B34=double!B34,"D",IF(B34=sur!B34,"R","H")))</f>
        <v>H</v>
      </c>
      <c r="O34" s="1" t="str">
        <f>IF(C34=stand!C34,"S",IF(C34=double!C34,"D",IF(C34=sur!C34,"R","H")))</f>
        <v>H</v>
      </c>
      <c r="P34" s="1" t="str">
        <f>IF(D34=stand!D34,"S",IF(D34=double!D34,"D",IF(D34=sur!D34,"R","H")))</f>
        <v>H</v>
      </c>
      <c r="Q34" s="1" t="str">
        <f>IF(E34=stand!E34,"S",IF(E34=double!E34,"D",IF(E34=sur!E34,"R","H")))</f>
        <v>D</v>
      </c>
      <c r="R34" s="1" t="str">
        <f>IF(F34=stand!F34,"S",IF(F34=double!F34,"D",IF(F34=sur!F34,"R","H")))</f>
        <v>D</v>
      </c>
      <c r="S34" s="1" t="str">
        <f>IF(G34=stand!G34,"S",IF(G34=double!G34,"D",IF(G34=sur!G34,"R","H")))</f>
        <v>H</v>
      </c>
      <c r="T34" s="1" t="str">
        <f>IF(H34=stand!H34,"S",IF(H34=double!H34,"D",IF(H34=sur!H34,"R","H")))</f>
        <v>H</v>
      </c>
      <c r="U34" s="1" t="str">
        <f>IF(I34=stand!I34,"S",IF(I34=double!I34,"D",IF(I34=sur!I34,"R","H")))</f>
        <v>H</v>
      </c>
      <c r="V34" s="1" t="str">
        <f>IF(J34=stand!J34,"S",IF(J34=double!J34,"D",IF(J34=sur!J34,"R","H")))</f>
        <v>H</v>
      </c>
      <c r="W34" s="1" t="str">
        <f>IF(K34=stand!K34,"S",IF(K34=double!K34,"D",IF(K34=sur!K34,"R","H")))</f>
        <v>H</v>
      </c>
    </row>
    <row r="35" spans="1:23" x14ac:dyDescent="0.3">
      <c r="A35">
        <f t="shared" si="0"/>
        <v>15</v>
      </c>
      <c r="B35">
        <f>MAX(hit!B35,stand!B35,double!B35,sur!B35)</f>
        <v>-1.2068474052636583E-4</v>
      </c>
      <c r="C35">
        <f>MAX(hit!C35,stand!C35,double!C35,sur!C35)</f>
        <v>2.9159812622497363E-2</v>
      </c>
      <c r="D35">
        <f>MAX(hit!D35,stand!D35,double!D35,sur!D35)</f>
        <v>5.9285376931179926E-2</v>
      </c>
      <c r="E35">
        <f>MAX(hit!E35,stand!E35,double!E35,sur!E35)</f>
        <v>0.12595448524867925</v>
      </c>
      <c r="F35">
        <f>MAX(hit!F35,stand!F35,double!F35,sur!F35)</f>
        <v>0.17974820582791523</v>
      </c>
      <c r="G35">
        <f>MAX(hit!G35,stand!G35,double!G35,sur!G35)</f>
        <v>3.7028282279269235E-2</v>
      </c>
      <c r="H35">
        <f>MAX(hit!H35,stand!H35,double!H35,sur!H35)</f>
        <v>-2.7054780502901658E-2</v>
      </c>
      <c r="I35">
        <f>MAX(hit!I35,stand!I35,double!I35,sur!I35)</f>
        <v>-0.11218876868994292</v>
      </c>
      <c r="J35">
        <f>MAX(hit!J35,stand!J35,double!J35,sur!J35)</f>
        <v>-0.17370423031226784</v>
      </c>
      <c r="K35">
        <f>MAX(hit!K35,stand!K35,double!K35,sur!K35)</f>
        <v>-0.13002650167843849</v>
      </c>
      <c r="M35">
        <f t="shared" si="1"/>
        <v>15</v>
      </c>
      <c r="N35" s="1" t="str">
        <f>IF(B35=stand!B35,"S",IF(B35=double!B35,"D",IF(B35=sur!B35,"R","H")))</f>
        <v>H</v>
      </c>
      <c r="O35" s="1" t="str">
        <f>IF(C35=stand!C35,"S",IF(C35=double!C35,"D",IF(C35=sur!C35,"R","H")))</f>
        <v>H</v>
      </c>
      <c r="P35" s="1" t="str">
        <f>IF(D35=stand!D35,"S",IF(D35=double!D35,"D",IF(D35=sur!D35,"R","H")))</f>
        <v>H</v>
      </c>
      <c r="Q35" s="1" t="str">
        <f>IF(E35=stand!E35,"S",IF(E35=double!E35,"D",IF(E35=sur!E35,"R","H")))</f>
        <v>D</v>
      </c>
      <c r="R35" s="1" t="str">
        <f>IF(F35=stand!F35,"S",IF(F35=double!F35,"D",IF(F35=sur!F35,"R","H")))</f>
        <v>D</v>
      </c>
      <c r="S35" s="1" t="str">
        <f>IF(G35=stand!G35,"S",IF(G35=double!G35,"D",IF(G35=sur!G35,"R","H")))</f>
        <v>H</v>
      </c>
      <c r="T35" s="1" t="str">
        <f>IF(H35=stand!H35,"S",IF(H35=double!H35,"D",IF(H35=sur!H35,"R","H")))</f>
        <v>H</v>
      </c>
      <c r="U35" s="1" t="str">
        <f>IF(I35=stand!I35,"S",IF(I35=double!I35,"D",IF(I35=sur!I35,"R","H")))</f>
        <v>H</v>
      </c>
      <c r="V35" s="1" t="str">
        <f>IF(J35=stand!J35,"S",IF(J35=double!J35,"D",IF(J35=sur!J35,"R","H")))</f>
        <v>H</v>
      </c>
      <c r="W35" s="1" t="str">
        <f>IF(K35=stand!K35,"S",IF(K35=double!K35,"D",IF(K35=sur!K35,"R","H")))</f>
        <v>H</v>
      </c>
    </row>
    <row r="36" spans="1:23" x14ac:dyDescent="0.3">
      <c r="A36">
        <f t="shared" si="0"/>
        <v>16</v>
      </c>
      <c r="B36">
        <f>MAX(hit!B36,stand!B36,double!B36,sur!B36)</f>
        <v>-2.1025187774008566E-2</v>
      </c>
      <c r="C36">
        <f>MAX(hit!C36,stand!C36,double!C36,sur!C36)</f>
        <v>9.0590953469108244E-3</v>
      </c>
      <c r="D36">
        <f>MAX(hit!D36,stand!D36,double!D36,sur!D36)</f>
        <v>5.8426518743744889E-2</v>
      </c>
      <c r="E36">
        <f>MAX(hit!E36,stand!E36,double!E36,sur!E36)</f>
        <v>0.12595448524867925</v>
      </c>
      <c r="F36">
        <f>MAX(hit!F36,stand!F36,double!F36,sur!F36)</f>
        <v>0.17974820582791523</v>
      </c>
      <c r="G36">
        <f>MAX(hit!G36,stand!G36,double!G36,sur!G36)</f>
        <v>-4.8901571730158942E-3</v>
      </c>
      <c r="H36">
        <f>MAX(hit!H36,stand!H36,double!H36,sur!H36)</f>
        <v>-6.6794847920094089E-2</v>
      </c>
      <c r="I36">
        <f>MAX(hit!I36,stand!I36,double!I36,sur!I36)</f>
        <v>-0.14864353463007476</v>
      </c>
      <c r="J36">
        <f>MAX(hit!J36,stand!J36,double!J36,sur!J36)</f>
        <v>-0.20744109003068206</v>
      </c>
      <c r="K36">
        <f>MAX(hit!K36,stand!K36,double!K36,sur!K36)</f>
        <v>-0.16563717206687348</v>
      </c>
      <c r="M36">
        <f t="shared" si="1"/>
        <v>16</v>
      </c>
      <c r="N36" s="1" t="str">
        <f>IF(B36=stand!B36,"S",IF(B36=double!B36,"D",IF(B36=sur!B36,"R","H")))</f>
        <v>H</v>
      </c>
      <c r="O36" s="1" t="str">
        <f>IF(C36=stand!C36,"S",IF(C36=double!C36,"D",IF(C36=sur!C36,"R","H")))</f>
        <v>H</v>
      </c>
      <c r="P36" s="1" t="str">
        <f>IF(D36=stand!D36,"S",IF(D36=double!D36,"D",IF(D36=sur!D36,"R","H")))</f>
        <v>D</v>
      </c>
      <c r="Q36" s="1" t="str">
        <f>IF(E36=stand!E36,"S",IF(E36=double!E36,"D",IF(E36=sur!E36,"R","H")))</f>
        <v>D</v>
      </c>
      <c r="R36" s="1" t="str">
        <f>IF(F36=stand!F36,"S",IF(F36=double!F36,"D",IF(F36=sur!F36,"R","H")))</f>
        <v>D</v>
      </c>
      <c r="S36" s="1" t="str">
        <f>IF(G36=stand!G36,"S",IF(G36=double!G36,"D",IF(G36=sur!G36,"R","H")))</f>
        <v>H</v>
      </c>
      <c r="T36" s="1" t="str">
        <f>IF(H36=stand!H36,"S",IF(H36=double!H36,"D",IF(H36=sur!H36,"R","H")))</f>
        <v>H</v>
      </c>
      <c r="U36" s="1" t="str">
        <f>IF(I36=stand!I36,"S",IF(I36=double!I36,"D",IF(I36=sur!I36,"R","H")))</f>
        <v>H</v>
      </c>
      <c r="V36" s="1" t="str">
        <f>IF(J36=stand!J36,"S",IF(J36=double!J36,"D",IF(J36=sur!J36,"R","H")))</f>
        <v>H</v>
      </c>
      <c r="W36" s="1" t="str">
        <f>IF(K36=stand!K36,"S",IF(K36=double!K36,"D",IF(K36=sur!K36,"R","H")))</f>
        <v>H</v>
      </c>
    </row>
    <row r="37" spans="1:23" x14ac:dyDescent="0.3">
      <c r="A37">
        <f t="shared" si="0"/>
        <v>17</v>
      </c>
      <c r="B37">
        <f>MAX(hit!B37,stand!B37,double!B37,sur!B37)</f>
        <v>-4.9104358288916297E-4</v>
      </c>
      <c r="C37">
        <f>MAX(hit!C37,stand!C37,double!C37,sur!C37)</f>
        <v>5.5095284479298338E-2</v>
      </c>
      <c r="D37">
        <f>MAX(hit!D37,stand!D37,double!D37,sur!D37)</f>
        <v>0.11865255067432869</v>
      </c>
      <c r="E37">
        <f>MAX(hit!E37,stand!E37,double!E37,sur!E37)</f>
        <v>0.18237815537354879</v>
      </c>
      <c r="F37">
        <f>MAX(hit!F37,stand!F37,double!F37,sur!F37)</f>
        <v>0.25610428729099821</v>
      </c>
      <c r="G37">
        <f>MAX(hit!G37,stand!G37,double!G37,sur!G37)</f>
        <v>5.3823463716116654E-2</v>
      </c>
      <c r="H37">
        <f>MAX(hit!H37,stand!H37,double!H37,sur!H37)</f>
        <v>-7.2915398729642061E-2</v>
      </c>
      <c r="I37">
        <f>MAX(hit!I37,stand!I37,double!I37,sur!I37)</f>
        <v>-0.14978689218213329</v>
      </c>
      <c r="J37">
        <f>MAX(hit!J37,stand!J37,double!J37,sur!J37)</f>
        <v>-0.19686697623363469</v>
      </c>
      <c r="K37">
        <f>MAX(hit!K37,stand!K37,double!K37,sur!K37)</f>
        <v>-0.17956936979241733</v>
      </c>
      <c r="M37">
        <f t="shared" si="1"/>
        <v>17</v>
      </c>
      <c r="N37" s="1" t="str">
        <f>IF(B37=stand!B37,"S",IF(B37=double!B37,"D",IF(B37=sur!B37,"R","H")))</f>
        <v>H</v>
      </c>
      <c r="O37" s="1" t="str">
        <f>IF(C37=stand!C37,"S",IF(C37=double!C37,"D",IF(C37=sur!C37,"R","H")))</f>
        <v>D</v>
      </c>
      <c r="P37" s="1" t="str">
        <f>IF(D37=stand!D37,"S",IF(D37=double!D37,"D",IF(D37=sur!D37,"R","H")))</f>
        <v>D</v>
      </c>
      <c r="Q37" s="1" t="str">
        <f>IF(E37=stand!E37,"S",IF(E37=double!E37,"D",IF(E37=sur!E37,"R","H")))</f>
        <v>D</v>
      </c>
      <c r="R37" s="1" t="str">
        <f>IF(F37=stand!F37,"S",IF(F37=double!F37,"D",IF(F37=sur!F37,"R","H")))</f>
        <v>D</v>
      </c>
      <c r="S37" s="1" t="str">
        <f>IF(G37=stand!G37,"S",IF(G37=double!G37,"D",IF(G37=sur!G37,"R","H")))</f>
        <v>H</v>
      </c>
      <c r="T37" s="1" t="str">
        <f>IF(H37=stand!H37,"S",IF(H37=double!H37,"D",IF(H37=sur!H37,"R","H")))</f>
        <v>H</v>
      </c>
      <c r="U37" s="1" t="str">
        <f>IF(I37=stand!I37,"S",IF(I37=double!I37,"D",IF(I37=sur!I37,"R","H")))</f>
        <v>H</v>
      </c>
      <c r="V37" s="1" t="str">
        <f>IF(J37=stand!J37,"S",IF(J37=double!J37,"D",IF(J37=sur!J37,"R","H")))</f>
        <v>H</v>
      </c>
      <c r="W37" s="1" t="str">
        <f>IF(K37=stand!K37,"S",IF(K37=double!K37,"D",IF(K37=sur!K37,"R","H")))</f>
        <v>H</v>
      </c>
    </row>
    <row r="38" spans="1:23" x14ac:dyDescent="0.3">
      <c r="A38">
        <f t="shared" si="0"/>
        <v>18</v>
      </c>
      <c r="B38">
        <f>MAX(hit!B38,stand!B38,double!B38,sur!B38)</f>
        <v>0.12174190222088771</v>
      </c>
      <c r="C38">
        <f>MAX(hit!C38,stand!C38,double!C38,sur!C38)</f>
        <v>0.1776412756789375</v>
      </c>
      <c r="D38">
        <f>MAX(hit!D38,stand!D38,double!D38,sur!D38)</f>
        <v>0.23700384775562164</v>
      </c>
      <c r="E38">
        <f>MAX(hit!E38,stand!E38,double!E38,sur!E38)</f>
        <v>0.29522549562328804</v>
      </c>
      <c r="F38">
        <f>MAX(hit!F38,stand!F38,double!F38,sur!F38)</f>
        <v>0.38150648207879362</v>
      </c>
      <c r="G38">
        <f>MAX(hit!G38,stand!G38,double!G38,sur!G38)</f>
        <v>0.3995541673365518</v>
      </c>
      <c r="H38">
        <f>MAX(hit!H38,stand!H38,double!H38,sur!H38)</f>
        <v>0.10595134861912359</v>
      </c>
      <c r="I38">
        <f>MAX(hit!I38,stand!I38,double!I38,sur!I38)</f>
        <v>-0.10074430758041525</v>
      </c>
      <c r="J38">
        <f>MAX(hit!J38,stand!J38,double!J38,sur!J38)</f>
        <v>-0.14380812317405353</v>
      </c>
      <c r="K38">
        <f>MAX(hit!K38,stand!K38,double!K38,sur!K38)</f>
        <v>-9.2935491769284034E-2</v>
      </c>
      <c r="M38">
        <f t="shared" si="1"/>
        <v>18</v>
      </c>
      <c r="N38" s="1" t="str">
        <f>IF(B38=stand!B38,"S",IF(B38=double!B38,"D",IF(B38=sur!B38,"R","H")))</f>
        <v>S</v>
      </c>
      <c r="O38" s="1" t="str">
        <f>IF(C38=stand!C38,"S",IF(C38=double!C38,"D",IF(C38=sur!C38,"R","H")))</f>
        <v>D</v>
      </c>
      <c r="P38" s="1" t="str">
        <f>IF(D38=stand!D38,"S",IF(D38=double!D38,"D",IF(D38=sur!D38,"R","H")))</f>
        <v>D</v>
      </c>
      <c r="Q38" s="1" t="str">
        <f>IF(E38=stand!E38,"S",IF(E38=double!E38,"D",IF(E38=sur!E38,"R","H")))</f>
        <v>D</v>
      </c>
      <c r="R38" s="1" t="str">
        <f>IF(F38=stand!F38,"S",IF(F38=double!F38,"D",IF(F38=sur!F38,"R","H")))</f>
        <v>D</v>
      </c>
      <c r="S38" s="1" t="str">
        <f>IF(G38=stand!G38,"S",IF(G38=double!G38,"D",IF(G38=sur!G38,"R","H")))</f>
        <v>S</v>
      </c>
      <c r="T38" s="1" t="str">
        <f>IF(H38=stand!H38,"S",IF(H38=double!H38,"D",IF(H38=sur!H38,"R","H")))</f>
        <v>S</v>
      </c>
      <c r="U38" s="1" t="str">
        <f>IF(I38=stand!I38,"S",IF(I38=double!I38,"D",IF(I38=sur!I38,"R","H")))</f>
        <v>H</v>
      </c>
      <c r="V38" s="1" t="str">
        <f>IF(J38=stand!J38,"S",IF(J38=double!J38,"D",IF(J38=sur!J38,"R","H")))</f>
        <v>H</v>
      </c>
      <c r="W38" s="1" t="str">
        <f>IF(K38=stand!K38,"S",IF(K38=double!K38,"D",IF(K38=sur!K38,"R","H")))</f>
        <v>H</v>
      </c>
    </row>
    <row r="39" spans="1:23" x14ac:dyDescent="0.3">
      <c r="A39">
        <f t="shared" si="0"/>
        <v>19</v>
      </c>
      <c r="B39">
        <f>MAX(hit!B39,stand!B39,double!B39,sur!B39)</f>
        <v>0.38630468602058987</v>
      </c>
      <c r="C39">
        <f>MAX(hit!C39,stand!C39,double!C39,sur!C39)</f>
        <v>0.40436293659775996</v>
      </c>
      <c r="D39">
        <f>MAX(hit!D39,stand!D39,double!D39,sur!D39)</f>
        <v>0.42317892482749647</v>
      </c>
      <c r="E39">
        <f>MAX(hit!E39,stand!E39,double!E39,sur!E39)</f>
        <v>0.43951210416088371</v>
      </c>
      <c r="F39">
        <f>MAX(hit!F39,stand!F39,double!F39,sur!F39)</f>
        <v>0.4959770737873192</v>
      </c>
      <c r="G39">
        <f>MAX(hit!G39,stand!G39,double!G39,sur!G39)</f>
        <v>0.6159764957534315</v>
      </c>
      <c r="H39">
        <f>MAX(hit!H39,stand!H39,double!H39,sur!H39)</f>
        <v>0.5938536682866945</v>
      </c>
      <c r="I39">
        <f>MAX(hit!I39,stand!I39,double!I39,sur!I39)</f>
        <v>0.28759675706758142</v>
      </c>
      <c r="J39">
        <f>MAX(hit!J39,stand!J39,double!J39,sur!J39)</f>
        <v>6.3118166335840831E-2</v>
      </c>
      <c r="K39">
        <f>MAX(hit!K39,stand!K39,double!K39,sur!K39)</f>
        <v>0.27763572376835594</v>
      </c>
      <c r="M39">
        <f t="shared" si="1"/>
        <v>19</v>
      </c>
      <c r="N39" s="1" t="str">
        <f>IF(B39=stand!B39,"S",IF(B39=double!B39,"D",IF(B39=sur!B39,"R","H")))</f>
        <v>S</v>
      </c>
      <c r="O39" s="1" t="str">
        <f>IF(C39=stand!C39,"S",IF(C39=double!C39,"D",IF(C39=sur!C39,"R","H")))</f>
        <v>S</v>
      </c>
      <c r="P39" s="1" t="str">
        <f>IF(D39=stand!D39,"S",IF(D39=double!D39,"D",IF(D39=sur!D39,"R","H")))</f>
        <v>S</v>
      </c>
      <c r="Q39" s="1" t="str">
        <f>IF(E39=stand!E39,"S",IF(E39=double!E39,"D",IF(E39=sur!E39,"R","H")))</f>
        <v>S</v>
      </c>
      <c r="R39" s="1" t="str">
        <f>IF(F39=stand!F39,"S",IF(F39=double!F39,"D",IF(F39=sur!F39,"R","H")))</f>
        <v>S</v>
      </c>
      <c r="S39" s="1" t="str">
        <f>IF(G39=stand!G39,"S",IF(G39=double!G39,"D",IF(G39=sur!G39,"R","H")))</f>
        <v>S</v>
      </c>
      <c r="T39" s="1" t="str">
        <f>IF(H39=stand!H39,"S",IF(H39=double!H39,"D",IF(H39=sur!H39,"R","H")))</f>
        <v>S</v>
      </c>
      <c r="U39" s="1" t="str">
        <f>IF(I39=stand!I39,"S",IF(I39=double!I39,"D",IF(I39=sur!I39,"R","H")))</f>
        <v>S</v>
      </c>
      <c r="V39" s="1" t="str">
        <f>IF(J39=stand!J39,"S",IF(J39=double!J39,"D",IF(J39=sur!J39,"R","H")))</f>
        <v>S</v>
      </c>
      <c r="W39" s="1" t="str">
        <f>IF(K39=stand!K39,"S",IF(K39=double!K39,"D",IF(K39=sur!K39,"R","H")))</f>
        <v>S</v>
      </c>
    </row>
    <row r="40" spans="1:23" x14ac:dyDescent="0.3">
      <c r="A40">
        <f t="shared" si="0"/>
        <v>20</v>
      </c>
      <c r="B40">
        <f>MAX(hit!B40,stand!B40,double!B40,sur!B40)</f>
        <v>0.63998657521683877</v>
      </c>
      <c r="C40">
        <f>MAX(hit!C40,stand!C40,double!C40,sur!C40)</f>
        <v>0.65027209425148136</v>
      </c>
      <c r="D40">
        <f>MAX(hit!D40,stand!D40,double!D40,sur!D40)</f>
        <v>0.66104996194807186</v>
      </c>
      <c r="E40">
        <f>MAX(hit!E40,stand!E40,double!E40,sur!E40)</f>
        <v>0.67035969063279999</v>
      </c>
      <c r="F40">
        <f>MAX(hit!F40,stand!F40,double!F40,sur!F40)</f>
        <v>0.70395857017134467</v>
      </c>
      <c r="G40">
        <f>MAX(hit!G40,stand!G40,double!G40,sur!G40)</f>
        <v>0.77322722653717491</v>
      </c>
      <c r="H40">
        <f>MAX(hit!H40,stand!H40,double!H40,sur!H40)</f>
        <v>0.79181515955189841</v>
      </c>
      <c r="I40">
        <f>MAX(hit!I40,stand!I40,double!I40,sur!I40)</f>
        <v>0.75835687080859615</v>
      </c>
      <c r="J40">
        <f>MAX(hit!J40,stand!J40,double!J40,sur!J40)</f>
        <v>0.55453756646817121</v>
      </c>
      <c r="K40">
        <f>MAX(hit!K40,stand!K40,double!K40,sur!K40)</f>
        <v>0.65547032314990239</v>
      </c>
      <c r="M40">
        <f t="shared" si="1"/>
        <v>20</v>
      </c>
      <c r="N40" s="1" t="str">
        <f>IF(B40=stand!B40,"S",IF(B40=double!B40,"D",IF(B40=sur!B40,"R","H")))</f>
        <v>S</v>
      </c>
      <c r="O40" s="1" t="str">
        <f>IF(C40=stand!C40,"S",IF(C40=double!C40,"D",IF(C40=sur!C40,"R","H")))</f>
        <v>S</v>
      </c>
      <c r="P40" s="1" t="str">
        <f>IF(D40=stand!D40,"S",IF(D40=double!D40,"D",IF(D40=sur!D40,"R","H")))</f>
        <v>S</v>
      </c>
      <c r="Q40" s="1" t="str">
        <f>IF(E40=stand!E40,"S",IF(E40=double!E40,"D",IF(E40=sur!E40,"R","H")))</f>
        <v>S</v>
      </c>
      <c r="R40" s="1" t="str">
        <f>IF(F40=stand!F40,"S",IF(F40=double!F40,"D",IF(F40=sur!F40,"R","H")))</f>
        <v>S</v>
      </c>
      <c r="S40" s="1" t="str">
        <f>IF(G40=stand!G40,"S",IF(G40=double!G40,"D",IF(G40=sur!G40,"R","H")))</f>
        <v>S</v>
      </c>
      <c r="T40" s="1" t="str">
        <f>IF(H40=stand!H40,"S",IF(H40=double!H40,"D",IF(H40=sur!H40,"R","H")))</f>
        <v>S</v>
      </c>
      <c r="U40" s="1" t="str">
        <f>IF(I40=stand!I40,"S",IF(I40=double!I40,"D",IF(I40=sur!I40,"R","H")))</f>
        <v>S</v>
      </c>
      <c r="V40" s="1" t="str">
        <f>IF(J40=stand!J40,"S",IF(J40=double!J40,"D",IF(J40=sur!J40,"R","H")))</f>
        <v>S</v>
      </c>
      <c r="W40" s="1" t="str">
        <f>IF(K40=stand!K40,"S",IF(K40=double!K40,"D",IF(K40=sur!K40,"R","H")))</f>
        <v>S</v>
      </c>
    </row>
    <row r="41" spans="1:23" x14ac:dyDescent="0.3">
      <c r="A41">
        <f t="shared" si="0"/>
        <v>21</v>
      </c>
      <c r="B41">
        <f>MAX(hit!B41,stand!B41,double!B41,sur!B41)</f>
        <v>0.88200651549403997</v>
      </c>
      <c r="C41">
        <f>MAX(hit!C41,stand!C41,double!C41,sur!C41)</f>
        <v>0.88530035730174927</v>
      </c>
      <c r="D41">
        <f>MAX(hit!D41,stand!D41,double!D41,sur!D41)</f>
        <v>0.88876729296591961</v>
      </c>
      <c r="E41">
        <f>MAX(hit!E41,stand!E41,double!E41,sur!E41)</f>
        <v>0.89175382659528035</v>
      </c>
      <c r="F41">
        <f>MAX(hit!F41,stand!F41,double!F41,sur!F41)</f>
        <v>0.90283674384258006</v>
      </c>
      <c r="G41">
        <f>MAX(hit!G41,stand!G41,double!G41,sur!G41)</f>
        <v>0.92592629596452325</v>
      </c>
      <c r="H41">
        <f>MAX(hit!H41,stand!H41,double!H41,sur!H41)</f>
        <v>0.93060505318396614</v>
      </c>
      <c r="I41">
        <f>MAX(hit!I41,stand!I41,double!I41,sur!I41)</f>
        <v>0.93917615614724415</v>
      </c>
      <c r="J41">
        <f>MAX(hit!J41,stand!J41,double!J41,sur!J41)</f>
        <v>0.96262363326716827</v>
      </c>
      <c r="K41">
        <f>MAX(hit!K41,stand!K41,double!K41,sur!K41)</f>
        <v>0.92219381142033785</v>
      </c>
      <c r="M41">
        <f t="shared" si="1"/>
        <v>21</v>
      </c>
      <c r="N41" s="1" t="str">
        <f>IF(B41=stand!B41,"S",IF(B41=double!B41,"D",IF(B41=sur!B41,"R","H")))</f>
        <v>S</v>
      </c>
      <c r="O41" s="1" t="str">
        <f>IF(C41=stand!C41,"S",IF(C41=double!C41,"D",IF(C41=sur!C41,"R","H")))</f>
        <v>S</v>
      </c>
      <c r="P41" s="1" t="str">
        <f>IF(D41=stand!D41,"S",IF(D41=double!D41,"D",IF(D41=sur!D41,"R","H")))</f>
        <v>S</v>
      </c>
      <c r="Q41" s="1" t="str">
        <f>IF(E41=stand!E41,"S",IF(E41=double!E41,"D",IF(E41=sur!E41,"R","H")))</f>
        <v>S</v>
      </c>
      <c r="R41" s="1" t="str">
        <f>IF(F41=stand!F41,"S",IF(F41=double!F41,"D",IF(F41=sur!F41,"R","H")))</f>
        <v>S</v>
      </c>
      <c r="S41" s="1" t="str">
        <f>IF(G41=stand!G41,"S",IF(G41=double!G41,"D",IF(G41=sur!G41,"R","H")))</f>
        <v>S</v>
      </c>
      <c r="T41" s="1" t="str">
        <f>IF(H41=stand!H41,"S",IF(H41=double!H41,"D",IF(H41=sur!H41,"R","H")))</f>
        <v>S</v>
      </c>
      <c r="U41" s="1" t="str">
        <f>IF(I41=stand!I41,"S",IF(I41=double!I41,"D",IF(I41=sur!I41,"R","H")))</f>
        <v>S</v>
      </c>
      <c r="V41" s="1" t="str">
        <f>IF(J41=stand!J41,"S",IF(J41=double!J41,"D",IF(J41=sur!J41,"R","H")))</f>
        <v>S</v>
      </c>
      <c r="W41" s="1" t="str">
        <f>IF(K41=stand!K41,"S",IF(K41=double!K41,"D",IF(K41=sur!K41,"R","H")))</f>
        <v>S</v>
      </c>
    </row>
    <row r="42" spans="1:23" x14ac:dyDescent="0.3">
      <c r="A42">
        <f t="shared" si="0"/>
        <v>22</v>
      </c>
      <c r="B42">
        <f>MAX(hit!B42,stand!B42,double!B42,sur!B42)</f>
        <v>-0.25338998596663803</v>
      </c>
      <c r="C42">
        <f>MAX(hit!C42,stand!C42,double!C42,sur!C42)</f>
        <v>-0.2336908997980866</v>
      </c>
      <c r="D42">
        <f>MAX(hit!D42,stand!D42,double!D42,sur!D42)</f>
        <v>-0.21106310899491437</v>
      </c>
      <c r="E42">
        <f>MAX(hit!E42,stand!E42,double!E42,sur!E42)</f>
        <v>-0.16719266083547524</v>
      </c>
      <c r="F42">
        <f>MAX(hit!F42,stand!F42,double!F42,sur!F42)</f>
        <v>-0.15369901583000439</v>
      </c>
      <c r="G42">
        <f>MAX(hit!G42,stand!G42,double!G42,sur!G42)</f>
        <v>-0.21284771451731427</v>
      </c>
      <c r="H42">
        <f>MAX(hit!H42,stand!H42,double!H42,sur!H42)</f>
        <v>-0.2715748050242861</v>
      </c>
      <c r="I42">
        <f>MAX(hit!I42,stand!I42,double!I42,sur!I42)</f>
        <v>-0.3400132806089356</v>
      </c>
      <c r="J42">
        <f>MAX(hit!J42,stand!J42,double!J42,sur!J42)</f>
        <v>-0.38104299284808757</v>
      </c>
      <c r="K42">
        <f>MAX(hit!K42,stand!K42,double!K42,sur!K42)</f>
        <v>-0.35054034044008009</v>
      </c>
    </row>
    <row r="43" spans="1:23" x14ac:dyDescent="0.3">
      <c r="A43">
        <f t="shared" si="0"/>
        <v>23</v>
      </c>
      <c r="B43">
        <f>MAX(hit!B43,stand!B43,double!B43,sur!B43)</f>
        <v>-0.29278372720927726</v>
      </c>
      <c r="C43">
        <f>MAX(hit!C43,stand!C43,double!C43,sur!C43)</f>
        <v>-0.2522502292357135</v>
      </c>
      <c r="D43">
        <f>MAX(hit!D43,stand!D43,double!D43,sur!D43)</f>
        <v>-0.21106310899491437</v>
      </c>
      <c r="E43">
        <f>MAX(hit!E43,stand!E43,double!E43,sur!E43)</f>
        <v>-0.16719266083547524</v>
      </c>
      <c r="F43">
        <f>MAX(hit!F43,stand!F43,double!F43,sur!F43)</f>
        <v>-0.15369901583000439</v>
      </c>
      <c r="G43">
        <f>MAX(hit!G43,stand!G43,double!G43,sur!G43)</f>
        <v>-0.26907287776607752</v>
      </c>
      <c r="H43">
        <f>MAX(hit!H43,stand!H43,double!H43,sur!H43)</f>
        <v>-0.32360517609397998</v>
      </c>
      <c r="I43">
        <f>MAX(hit!I43,stand!I43,double!I43,sur!I43)</f>
        <v>-0.38715518913686875</v>
      </c>
      <c r="J43">
        <f>MAX(hit!J43,stand!J43,double!J43,sur!J43)</f>
        <v>-0.42525420764465277</v>
      </c>
      <c r="K43">
        <f>MAX(hit!K43,stand!K43,double!K43,sur!K43)</f>
        <v>-0.3969303161229315</v>
      </c>
    </row>
    <row r="44" spans="1:23" x14ac:dyDescent="0.3">
      <c r="A44">
        <f t="shared" si="0"/>
        <v>24</v>
      </c>
      <c r="B44">
        <f>MAX(hit!B44,stand!B44,double!B44,sur!B44)</f>
        <v>-0.29278372720927726</v>
      </c>
      <c r="C44">
        <f>MAX(hit!C44,stand!C44,double!C44,sur!C44)</f>
        <v>-0.2522502292357135</v>
      </c>
      <c r="D44">
        <f>MAX(hit!D44,stand!D44,double!D44,sur!D44)</f>
        <v>-0.21106310899491437</v>
      </c>
      <c r="E44">
        <f>MAX(hit!E44,stand!E44,double!E44,sur!E44)</f>
        <v>-0.16719266083547524</v>
      </c>
      <c r="F44">
        <f>MAX(hit!F44,stand!F44,double!F44,sur!F44)</f>
        <v>-0.15369901583000439</v>
      </c>
      <c r="G44">
        <f>MAX(hit!G44,stand!G44,double!G44,sur!G44)</f>
        <v>-0.3212819579256434</v>
      </c>
      <c r="H44">
        <f>MAX(hit!H44,stand!H44,double!H44,sur!H44)</f>
        <v>-0.37191909208726709</v>
      </c>
      <c r="I44">
        <f>MAX(hit!I44,stand!I44,double!I44,sur!I44)</f>
        <v>-0.43092981848423528</v>
      </c>
      <c r="J44">
        <f>MAX(hit!J44,stand!J44,double!J44,sur!J44)</f>
        <v>-0.46630747852717758</v>
      </c>
      <c r="K44">
        <f>MAX(hit!K44,stand!K44,double!K44,sur!K44)</f>
        <v>-0.44000672211415065</v>
      </c>
    </row>
    <row r="45" spans="1:23" x14ac:dyDescent="0.3">
      <c r="A45">
        <f t="shared" si="0"/>
        <v>25</v>
      </c>
      <c r="B45">
        <f>MAX(hit!B45,stand!B45,double!B45,sur!B45)</f>
        <v>-0.29278372720927726</v>
      </c>
      <c r="C45">
        <f>MAX(hit!C45,stand!C45,double!C45,sur!C45)</f>
        <v>-0.2522502292357135</v>
      </c>
      <c r="D45">
        <f>MAX(hit!D45,stand!D45,double!D45,sur!D45)</f>
        <v>-0.21106310899491437</v>
      </c>
      <c r="E45">
        <f>MAX(hit!E45,stand!E45,double!E45,sur!E45)</f>
        <v>-0.16719266083547524</v>
      </c>
      <c r="F45">
        <f>MAX(hit!F45,stand!F45,double!F45,sur!F45)</f>
        <v>-0.15369901583000439</v>
      </c>
      <c r="G45">
        <f>MAX(hit!G45,stand!G45,double!G45,sur!G45)</f>
        <v>-0.36976181807381175</v>
      </c>
      <c r="H45">
        <f>MAX(hit!H45,stand!H45,double!H45,sur!H45)</f>
        <v>-0.41678201408103371</v>
      </c>
      <c r="I45">
        <f>MAX(hit!I45,stand!I45,double!I45,sur!I45)</f>
        <v>-0.47157768859250421</v>
      </c>
      <c r="J45">
        <f>MAX(hit!J45,stand!J45,double!J45,sur!J45)</f>
        <v>-0.5</v>
      </c>
      <c r="K45">
        <f>MAX(hit!K45,stand!K45,double!K45,sur!K45)</f>
        <v>-0.4800062419631399</v>
      </c>
    </row>
    <row r="46" spans="1:23" x14ac:dyDescent="0.3">
      <c r="A46">
        <f t="shared" si="0"/>
        <v>26</v>
      </c>
      <c r="B46">
        <f>MAX(hit!B46,stand!B46,double!B46,sur!B46)</f>
        <v>-0.29278372720927726</v>
      </c>
      <c r="C46">
        <f>MAX(hit!C46,stand!C46,double!C46,sur!C46)</f>
        <v>-0.2522502292357135</v>
      </c>
      <c r="D46">
        <f>MAX(hit!D46,stand!D46,double!D46,sur!D46)</f>
        <v>-0.21106310899491437</v>
      </c>
      <c r="E46">
        <f>MAX(hit!E46,stand!E46,double!E46,sur!E46)</f>
        <v>-0.16719266083547524</v>
      </c>
      <c r="F46">
        <f>MAX(hit!F46,stand!F46,double!F46,sur!F46)</f>
        <v>-0.15369901583000439</v>
      </c>
      <c r="G46">
        <f>MAX(hit!G46,stand!G46,double!G46,sur!G46)</f>
        <v>-0.41477883106853947</v>
      </c>
      <c r="H46">
        <f>MAX(hit!H46,stand!H46,double!H46,sur!H46)</f>
        <v>-0.45844044164667419</v>
      </c>
      <c r="I46">
        <f>MAX(hit!I46,stand!I46,double!I46,sur!I46)</f>
        <v>-0.5</v>
      </c>
      <c r="J46">
        <f>MAX(hit!J46,stand!J46,double!J46,sur!J46)</f>
        <v>-0.5</v>
      </c>
      <c r="K46">
        <f>MAX(hit!K46,stand!K46,double!K46,sur!K46)</f>
        <v>-0.5</v>
      </c>
    </row>
    <row r="47" spans="1:23" x14ac:dyDescent="0.3">
      <c r="A47">
        <f t="shared" si="0"/>
        <v>27</v>
      </c>
      <c r="B47">
        <f>MAX(hit!B47,stand!B47,double!B47,sur!B47)</f>
        <v>-0.15297458768154204</v>
      </c>
      <c r="C47">
        <f>MAX(hit!C47,stand!C47,double!C47,sur!C47)</f>
        <v>-0.11721624142457365</v>
      </c>
      <c r="D47">
        <f>MAX(hit!D47,stand!D47,double!D47,sur!D47)</f>
        <v>-8.0573373145316152E-2</v>
      </c>
      <c r="E47">
        <f>MAX(hit!E47,stand!E47,double!E47,sur!E47)</f>
        <v>-4.4941375564924446E-2</v>
      </c>
      <c r="F47">
        <f>MAX(hit!F47,stand!F47,double!F47,sur!F47)</f>
        <v>1.1739160673341964E-2</v>
      </c>
      <c r="G47">
        <f>MAX(hit!G47,stand!G47,double!G47,sur!G47)</f>
        <v>-0.10680898948269468</v>
      </c>
      <c r="H47">
        <f>MAX(hit!H47,stand!H47,double!H47,sur!H47)</f>
        <v>-0.38195097104844711</v>
      </c>
      <c r="I47">
        <f>MAX(hit!I47,stand!I47,double!I47,sur!I47)</f>
        <v>-0.42315423964521748</v>
      </c>
      <c r="J47">
        <f>MAX(hit!J47,stand!J47,double!J47,sur!J47)</f>
        <v>-0.41972063392881986</v>
      </c>
      <c r="K47">
        <f>MAX(hit!K47,stand!K47,double!K47,sur!K47)</f>
        <v>-0.47803347499473703</v>
      </c>
    </row>
    <row r="48" spans="1:23" x14ac:dyDescent="0.3">
      <c r="A48">
        <f t="shared" si="0"/>
        <v>28</v>
      </c>
      <c r="B48">
        <f>MAX(hit!B48,stand!B48,double!B48,sur!B48)</f>
        <v>0.12174190222088771</v>
      </c>
      <c r="C48">
        <f>MAX(hit!C48,stand!C48,double!C48,sur!C48)</f>
        <v>0.14830007284131114</v>
      </c>
      <c r="D48">
        <f>MAX(hit!D48,stand!D48,double!D48,sur!D48)</f>
        <v>0.17585443719748528</v>
      </c>
      <c r="E48">
        <f>MAX(hit!E48,stand!E48,double!E48,sur!E48)</f>
        <v>0.19956119497617719</v>
      </c>
      <c r="F48">
        <f>MAX(hit!F48,stand!F48,double!F48,sur!F48)</f>
        <v>0.28344391604689867</v>
      </c>
      <c r="G48">
        <f>MAX(hit!G48,stand!G48,double!G48,sur!G48)</f>
        <v>0.3995541673365518</v>
      </c>
      <c r="H48">
        <f>MAX(hit!H48,stand!H48,double!H48,sur!H48)</f>
        <v>0.10595134861912359</v>
      </c>
      <c r="I48">
        <f>MAX(hit!I48,stand!I48,double!I48,sur!I48)</f>
        <v>-0.18316335667343342</v>
      </c>
      <c r="J48">
        <f>MAX(hit!J48,stand!J48,double!J48,sur!J48)</f>
        <v>-0.17830123379648949</v>
      </c>
      <c r="K48">
        <f>MAX(hit!K48,stand!K48,double!K48,sur!K48)</f>
        <v>-0.10019887561319057</v>
      </c>
    </row>
    <row r="49" spans="1:11" x14ac:dyDescent="0.3">
      <c r="A49">
        <f t="shared" si="0"/>
        <v>29</v>
      </c>
      <c r="B49">
        <f>MAX(hit!B49,stand!B49,double!B49,sur!B49)</f>
        <v>0.38630468602058987</v>
      </c>
      <c r="C49">
        <f>MAX(hit!C49,stand!C49,double!C49,sur!C49)</f>
        <v>0.40436293659775996</v>
      </c>
      <c r="D49">
        <f>MAX(hit!D49,stand!D49,double!D49,sur!D49)</f>
        <v>0.42317892482749647</v>
      </c>
      <c r="E49">
        <f>MAX(hit!E49,stand!E49,double!E49,sur!E49)</f>
        <v>0.43951210416088371</v>
      </c>
      <c r="F49">
        <f>MAX(hit!F49,stand!F49,double!F49,sur!F49)</f>
        <v>0.4959770737873192</v>
      </c>
      <c r="G49">
        <f>MAX(hit!G49,stand!G49,double!G49,sur!G49)</f>
        <v>0.6159764957534315</v>
      </c>
      <c r="H49">
        <f>MAX(hit!H49,stand!H49,double!H49,sur!H49)</f>
        <v>0.5938536682866945</v>
      </c>
      <c r="I49">
        <f>MAX(hit!I49,stand!I49,double!I49,sur!I49)</f>
        <v>0.28759675706758142</v>
      </c>
      <c r="J49">
        <f>MAX(hit!J49,stand!J49,double!J49,sur!J49)</f>
        <v>6.3118166335840831E-2</v>
      </c>
      <c r="K49">
        <f>MAX(hit!K49,stand!K49,double!K49,sur!K49)</f>
        <v>0.27763572376835594</v>
      </c>
    </row>
    <row r="50" spans="1:11" x14ac:dyDescent="0.3">
      <c r="A50">
        <f t="shared" si="0"/>
        <v>30</v>
      </c>
      <c r="B50">
        <f>MAX(hit!B50,stand!B50,double!B50,sur!B50)</f>
        <v>0.63998657521683877</v>
      </c>
      <c r="C50">
        <f>MAX(hit!C50,stand!C50,double!C50,sur!C50)</f>
        <v>0.65027209425148136</v>
      </c>
      <c r="D50">
        <f>MAX(hit!D50,stand!D50,double!D50,sur!D50)</f>
        <v>0.66104996194807186</v>
      </c>
      <c r="E50">
        <f>MAX(hit!E50,stand!E50,double!E50,sur!E50)</f>
        <v>0.67035969063279999</v>
      </c>
      <c r="F50">
        <f>MAX(hit!F50,stand!F50,double!F50,sur!F50)</f>
        <v>0.70395857017134467</v>
      </c>
      <c r="G50">
        <f>MAX(hit!G50,stand!G50,double!G50,sur!G50)</f>
        <v>0.77322722653717491</v>
      </c>
      <c r="H50">
        <f>MAX(hit!H50,stand!H50,double!H50,sur!H50)</f>
        <v>0.79181515955189841</v>
      </c>
      <c r="I50">
        <f>MAX(hit!I50,stand!I50,double!I50,sur!I50)</f>
        <v>0.75835687080859615</v>
      </c>
      <c r="J50">
        <f>MAX(hit!J50,stand!J50,double!J50,sur!J50)</f>
        <v>0.55453756646817121</v>
      </c>
      <c r="K50">
        <f>MAX(hit!K50,stand!K50,double!K50,sur!K50)</f>
        <v>0.65547032314990239</v>
      </c>
    </row>
    <row r="51" spans="1:11" x14ac:dyDescent="0.3">
      <c r="A51">
        <f t="shared" si="0"/>
        <v>31</v>
      </c>
      <c r="B51">
        <f>MAX(hit!B51,stand!B51,double!B51,sur!B51)</f>
        <v>0.88200651549403997</v>
      </c>
      <c r="C51">
        <f>MAX(hit!C51,stand!C51,double!C51,sur!C51)</f>
        <v>0.88530035730174927</v>
      </c>
      <c r="D51">
        <f>MAX(hit!D51,stand!D51,double!D51,sur!D51)</f>
        <v>0.88876729296591961</v>
      </c>
      <c r="E51">
        <f>MAX(hit!E51,stand!E51,double!E51,sur!E51)</f>
        <v>0.89175382659528035</v>
      </c>
      <c r="F51">
        <f>MAX(hit!F51,stand!F51,double!F51,sur!F51)</f>
        <v>0.90283674384258006</v>
      </c>
      <c r="G51">
        <f>MAX(hit!G51,stand!G51,double!G51,sur!G51)</f>
        <v>0.92592629596452325</v>
      </c>
      <c r="H51">
        <f>MAX(hit!H51,stand!H51,double!H51,sur!H51)</f>
        <v>0.93060505318396614</v>
      </c>
      <c r="I51">
        <f>MAX(hit!I51,stand!I51,double!I51,sur!I51)</f>
        <v>0.93917615614724415</v>
      </c>
      <c r="J51">
        <f>MAX(hit!J51,stand!J51,double!J51,sur!J51)</f>
        <v>0.96262363326716827</v>
      </c>
      <c r="K51">
        <f>MAX(hit!K51,stand!K51,double!K51,sur!K51)</f>
        <v>0.92219381142033785</v>
      </c>
    </row>
  </sheetData>
  <conditionalFormatting sqref="N2:W41">
    <cfRule type="cellIs" dxfId="3" priority="1" operator="equal">
      <formula>"D"</formula>
    </cfRule>
    <cfRule type="cellIs" dxfId="2" priority="2" operator="equal">
      <formula>"S"</formula>
    </cfRule>
    <cfRule type="cellIs" dxfId="1" priority="3" operator="equal">
      <formula>"H"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9"/>
  <sheetViews>
    <sheetView topLeftCell="A16" zoomScale="145" zoomScaleNormal="145" workbookViewId="0">
      <selection activeCell="I44" sqref="I44"/>
    </sheetView>
  </sheetViews>
  <sheetFormatPr defaultRowHeight="14.4" x14ac:dyDescent="0.3"/>
  <sheetData>
    <row r="1" spans="1:11" x14ac:dyDescent="0.3">
      <c r="A1" t="s">
        <v>6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2</v>
      </c>
      <c r="B2">
        <f>2*(SUMPRODUCT(hsd!B2:B10,Deck!$B$6:$B$14)+hsd!B33*Deck!$B$5)/SUM(Deck!$B$5:$B$14)</f>
        <v>-8.8887240897114583E-2</v>
      </c>
      <c r="C2">
        <f>2*(SUMPRODUCT(hsd!C2:C10,Deck!$B$6:$B$14)+hsd!C33*Deck!$B$5)/SUM(Deck!$B$5:$B$14)</f>
        <v>-2.5616130479246397E-2</v>
      </c>
      <c r="D2">
        <f>2*(SUMPRODUCT(hsd!D2:D10,Deck!$B$6:$B$14)+hsd!D33*Deck!$B$5)/SUM(Deck!$B$5:$B$14)</f>
        <v>4.2946629568768907E-2</v>
      </c>
      <c r="E2">
        <f>2*(SUMPRODUCT(hsd!E2:E10,Deck!$B$6:$B$14)+hsd!E33*Deck!$B$5)/SUM(Deck!$B$5:$B$14)</f>
        <v>0.12724982334843896</v>
      </c>
      <c r="F2">
        <f>2*(SUMPRODUCT(hsd!F2:F10,Deck!$B$6:$B$14)+hsd!F33*Deck!$B$5)/SUM(Deck!$B$5:$B$14)</f>
        <v>0.19477859816579277</v>
      </c>
      <c r="G2">
        <f>2*(SUMPRODUCT(hsd!G2:G10,Deck!$B$6:$B$14)+hsd!G33*Deck!$B$5)/SUM(Deck!$B$5:$B$14)</f>
        <v>-7.3993244927046632E-3</v>
      </c>
      <c r="H2">
        <f>2*(SUMPRODUCT(hsd!H2:H10,Deck!$B$6:$B$14)+hsd!H33*Deck!$B$5)/SUM(Deck!$B$5:$B$14)</f>
        <v>-0.17410923184246499</v>
      </c>
      <c r="I2">
        <f>2*(SUMPRODUCT(hsd!I2:I10,Deck!$B$6:$B$14)+hsd!I33*Deck!$B$5)/SUM(Deck!$B$5:$B$14)</f>
        <v>-0.36512119656719894</v>
      </c>
      <c r="J2">
        <f>2*(SUMPRODUCT(hsd!J2:J10,Deck!$B$6:$B$14)+hsd!J33*Deck!$B$5)/SUM(Deck!$B$5:$B$14)</f>
        <v>-0.47473352836952298</v>
      </c>
      <c r="K2">
        <f>2*(SUMPRODUCT(hsd!K2:K10,Deck!$B$6:$B$14)+hsd!K33*Deck!$B$5)/SUM(Deck!$B$5:$B$14)</f>
        <v>-0.40670736629778759</v>
      </c>
    </row>
    <row r="3" spans="1:11" x14ac:dyDescent="0.3">
      <c r="A3">
        <f>A2+1</f>
        <v>3</v>
      </c>
      <c r="B3">
        <f>2*(SUMPRODUCT(hsd!B3:B11,Deck!$B$6:$B$14)+hsd!B34*Deck!$B$5)/SUM(Deck!$B$5:$B$14)</f>
        <v>-0.13816353305492135</v>
      </c>
      <c r="C3">
        <f>2*(SUMPRODUCT(hsd!C3:C11,Deck!$B$6:$B$14)+hsd!C34*Deck!$B$5)/SUM(Deck!$B$5:$B$14)</f>
        <v>-6.3866434744217354E-2</v>
      </c>
      <c r="D3">
        <f>2*(SUMPRODUCT(hsd!D3:D11,Deck!$B$6:$B$14)+hsd!D34*Deck!$B$5)/SUM(Deck!$B$5:$B$14)</f>
        <v>1.4624872422626957E-2</v>
      </c>
      <c r="E3">
        <f>2*(SUMPRODUCT(hsd!E3:E11,Deck!$B$6:$B$14)+hsd!E34*Deck!$B$5)/SUM(Deck!$B$5:$B$14)</f>
        <v>0.10229274834073326</v>
      </c>
      <c r="F3">
        <f>2*(SUMPRODUCT(hsd!F3:F11,Deck!$B$6:$B$14)+hsd!F34*Deck!$B$5)/SUM(Deck!$B$5:$B$14)</f>
        <v>0.16942022384102598</v>
      </c>
      <c r="G3">
        <f>2*(SUMPRODUCT(hsd!G3:G11,Deck!$B$6:$B$14)+hsd!G34*Deck!$B$5)/SUM(Deck!$B$5:$B$14)</f>
        <v>-6.7760458821693487E-2</v>
      </c>
      <c r="H3">
        <f>2*(SUMPRODUCT(hsd!H3:H11,Deck!$B$6:$B$14)+hsd!H34*Deck!$B$5)/SUM(Deck!$B$5:$B$14)</f>
        <v>-0.22966953759261258</v>
      </c>
      <c r="I3">
        <f>2*(SUMPRODUCT(hsd!I3:I11,Deck!$B$6:$B$14)+hsd!I34*Deck!$B$5)/SUM(Deck!$B$5:$B$14)</f>
        <v>-0.41518015608743075</v>
      </c>
      <c r="J3">
        <f>2*(SUMPRODUCT(hsd!J3:J11,Deck!$B$6:$B$14)+hsd!J34*Deck!$B$5)/SUM(Deck!$B$5:$B$14)</f>
        <v>-0.52139589164919231</v>
      </c>
      <c r="K3">
        <f>2*(SUMPRODUCT(hsd!K3:K11,Deck!$B$6:$B$14)+hsd!K34*Deck!$B$5)/SUM(Deck!$B$5:$B$14)</f>
        <v>-0.45587498581610703</v>
      </c>
    </row>
    <row r="4" spans="1:11" x14ac:dyDescent="0.3">
      <c r="A4">
        <f t="shared" ref="A4:A10" si="0">A3+1</f>
        <v>4</v>
      </c>
      <c r="B4">
        <f>2*(SUMPRODUCT(hsd!B4:B12,Deck!$B$6:$B$14)+hsd!B35*Deck!$B$5)/SUM(Deck!$B$5:$B$14)</f>
        <v>-0.16694517949705909</v>
      </c>
      <c r="C4">
        <f>2*(SUMPRODUCT(hsd!C4:C12,Deck!$B$6:$B$14)+hsd!C35*Deck!$B$5)/SUM(Deck!$B$5:$B$14)</f>
        <v>-9.1341346785911021E-2</v>
      </c>
      <c r="D4">
        <f>2*(SUMPRODUCT(hsd!D4:D12,Deck!$B$6:$B$14)+hsd!D35*Deck!$B$5)/SUM(Deck!$B$5:$B$14)</f>
        <v>-1.1587386373396152E-2</v>
      </c>
      <c r="E4">
        <f>2*(SUMPRODUCT(hsd!E4:E12,Deck!$B$6:$B$14)+hsd!E35*Deck!$B$5)/SUM(Deck!$B$5:$B$14)</f>
        <v>8.0259872887869343E-2</v>
      </c>
      <c r="F4">
        <f>2*(SUMPRODUCT(hsd!F4:F12,Deck!$B$6:$B$14)+hsd!F35*Deck!$B$5)/SUM(Deck!$B$5:$B$14)</f>
        <v>0.14595673491924679</v>
      </c>
      <c r="G4">
        <f>2*(SUMPRODUCT(hsd!G4:G12,Deck!$B$6:$B$14)+hsd!G35*Deck!$B$5)/SUM(Deck!$B$5:$B$14)</f>
        <v>-0.12944368385790758</v>
      </c>
      <c r="H4">
        <f>2*(SUMPRODUCT(hsd!H4:H12,Deck!$B$6:$B$14)+hsd!H35*Deck!$B$5)/SUM(Deck!$B$5:$B$14)</f>
        <v>-0.28645408161262076</v>
      </c>
      <c r="I4">
        <f>2*(SUMPRODUCT(hsd!I4:I12,Deck!$B$6:$B$14)+hsd!I35*Deck!$B$5)/SUM(Deck!$B$5:$B$14)</f>
        <v>-0.46635926876691303</v>
      </c>
      <c r="J4">
        <f>2*(SUMPRODUCT(hsd!J4:J12,Deck!$B$6:$B$14)+hsd!J35*Deck!$B$5)/SUM(Deck!$B$5:$B$14)</f>
        <v>-0.5691332910255914</v>
      </c>
      <c r="K4">
        <f>2*(SUMPRODUCT(hsd!K4:K12,Deck!$B$6:$B$14)+hsd!K35*Deck!$B$5)/SUM(Deck!$B$5:$B$14)</f>
        <v>-0.50615398880781737</v>
      </c>
    </row>
    <row r="5" spans="1:11" x14ac:dyDescent="0.3">
      <c r="A5">
        <f t="shared" si="0"/>
        <v>5</v>
      </c>
      <c r="B5">
        <f>2*(SUMPRODUCT(hsd!B5:B13,Deck!$B$6:$B$14)+hsd!B36*Deck!$B$5)/SUM(Deck!$B$5:$B$14)</f>
        <v>-0.19354965838671134</v>
      </c>
      <c r="C5">
        <f>2*(SUMPRODUCT(hsd!C5:C13,Deck!$B$6:$B$14)+hsd!C36*Deck!$B$5)/SUM(Deck!$B$5:$B$14)</f>
        <v>-0.11673517270940206</v>
      </c>
      <c r="D5">
        <f>2*(SUMPRODUCT(hsd!D5:D13,Deck!$B$6:$B$14)+hsd!D36*Deck!$B$5)/SUM(Deck!$B$5:$B$14)</f>
        <v>-3.2972744105082656E-2</v>
      </c>
      <c r="E5">
        <f>2*(SUMPRODUCT(hsd!E5:E13,Deck!$B$6:$B$14)+hsd!E36*Deck!$B$5)/SUM(Deck!$B$5:$B$14)</f>
        <v>5.9909613271658099E-2</v>
      </c>
      <c r="F5">
        <f>2*(SUMPRODUCT(hsd!F5:F13,Deck!$B$6:$B$14)+hsd!F36*Deck!$B$5)/SUM(Deck!$B$5:$B$14)</f>
        <v>0.12431163025768829</v>
      </c>
      <c r="G5">
        <f>2*(SUMPRODUCT(hsd!G5:G13,Deck!$B$6:$B$14)+hsd!G36*Deck!$B$5)/SUM(Deck!$B$5:$B$14)</f>
        <v>-0.19178016550927718</v>
      </c>
      <c r="H5">
        <f>2*(SUMPRODUCT(hsd!H5:H13,Deck!$B$6:$B$14)+hsd!H36*Deck!$B$5)/SUM(Deck!$B$5:$B$14)</f>
        <v>-0.343972384098581</v>
      </c>
      <c r="I5">
        <f>2*(SUMPRODUCT(hsd!I5:I13,Deck!$B$6:$B$14)+hsd!I36*Deck!$B$5)/SUM(Deck!$B$5:$B$14)</f>
        <v>-0.51825701717610029</v>
      </c>
      <c r="J5">
        <f>2*(SUMPRODUCT(hsd!J5:J13,Deck!$B$6:$B$14)+hsd!J36*Deck!$B$5)/SUM(Deck!$B$5:$B$14)</f>
        <v>-0.61756074878418332</v>
      </c>
      <c r="K5">
        <f>2*(SUMPRODUCT(hsd!K5:K13,Deck!$B$6:$B$14)+hsd!K36*Deck!$B$5)/SUM(Deck!$B$5:$B$14)</f>
        <v>-0.55714919510363936</v>
      </c>
    </row>
    <row r="6" spans="1:11" x14ac:dyDescent="0.3">
      <c r="A6">
        <f t="shared" si="0"/>
        <v>6</v>
      </c>
      <c r="B6">
        <f>2*(SUMPRODUCT(hsd!B6:B14,Deck!$B$6:$B$14)+hsd!B37*Deck!$B$5)/SUM(Deck!$B$5:$B$14)</f>
        <v>-0.21863675917925615</v>
      </c>
      <c r="C6">
        <f>2*(SUMPRODUCT(hsd!C6:C14,Deck!$B$6:$B$14)+hsd!C37*Deck!$B$5)/SUM(Deck!$B$5:$B$14)</f>
        <v>-0.13667841243230397</v>
      </c>
      <c r="D6">
        <f>2*(SUMPRODUCT(hsd!D6:D14,Deck!$B$6:$B$14)+hsd!D37*Deck!$B$5)/SUM(Deck!$B$5:$B$14)</f>
        <v>-4.955971072969631E-2</v>
      </c>
      <c r="E6">
        <f>2*(SUMPRODUCT(hsd!E6:E14,Deck!$B$6:$B$14)+hsd!E37*Deck!$B$5)/SUM(Deck!$B$5:$B$14)</f>
        <v>4.3986900993555816E-2</v>
      </c>
      <c r="F6">
        <f>2*(SUMPRODUCT(hsd!F6:F14,Deck!$B$6:$B$14)+hsd!F37*Deck!$B$5)/SUM(Deck!$B$5:$B$14)</f>
        <v>0.10792266460833713</v>
      </c>
      <c r="G6">
        <f>2*(SUMPRODUCT(hsd!G6:G14,Deck!$B$6:$B$14)+hsd!G37*Deck!$B$5)/SUM(Deck!$B$5:$B$14)</f>
        <v>-0.25675069621437907</v>
      </c>
      <c r="H6">
        <f>2*(SUMPRODUCT(hsd!H6:H14,Deck!$B$6:$B$14)+hsd!H37*Deck!$B$5)/SUM(Deck!$B$5:$B$14)</f>
        <v>-0.40226953893378009</v>
      </c>
      <c r="I6">
        <f>2*(SUMPRODUCT(hsd!I6:I14,Deck!$B$6:$B$14)+hsd!I37*Deck!$B$5)/SUM(Deck!$B$5:$B$14)</f>
        <v>-0.57030831085563416</v>
      </c>
      <c r="J6">
        <f>2*(SUMPRODUCT(hsd!J6:J14,Deck!$B$6:$B$14)+hsd!J37*Deck!$B$5)/SUM(Deck!$B$5:$B$14)</f>
        <v>-0.66623634281105726</v>
      </c>
      <c r="K6">
        <f>2*(SUMPRODUCT(hsd!K6:K14,Deck!$B$6:$B$14)+hsd!K37*Deck!$B$5)/SUM(Deck!$B$5:$B$14)</f>
        <v>-0.60829326195139877</v>
      </c>
    </row>
    <row r="7" spans="1:11" x14ac:dyDescent="0.3">
      <c r="A7">
        <f t="shared" si="0"/>
        <v>7</v>
      </c>
      <c r="B7">
        <f>2*(SUMPRODUCT(hsd!B7:B15,Deck!$B$6:$B$14)+hsd!B38*Deck!$B$5)/SUM(Deck!$B$5:$B$14)</f>
        <v>-0.1554853799924491</v>
      </c>
      <c r="C7">
        <f>2*(SUMPRODUCT(hsd!C7:C15,Deck!$B$6:$B$14)+hsd!C38*Deck!$B$5)/SUM(Deck!$B$5:$B$14)</f>
        <v>-7.4766650789560851E-2</v>
      </c>
      <c r="D7">
        <f>2*(SUMPRODUCT(hsd!D7:D15,Deck!$B$6:$B$14)+hsd!D38*Deck!$B$5)/SUM(Deck!$B$5:$B$14)</f>
        <v>1.0511467456082545E-2</v>
      </c>
      <c r="E7">
        <f>2*(SUMPRODUCT(hsd!E7:E15,Deck!$B$6:$B$14)+hsd!E38*Deck!$B$5)/SUM(Deck!$B$5:$B$14)</f>
        <v>9.9964621687930175E-2</v>
      </c>
      <c r="F7">
        <f>2*(SUMPRODUCT(hsd!F7:F15,Deck!$B$6:$B$14)+hsd!F38*Deck!$B$5)/SUM(Deck!$B$5:$B$14)</f>
        <v>0.1876912392044838</v>
      </c>
      <c r="G7">
        <f>2*(SUMPRODUCT(hsd!G7:G15,Deck!$B$6:$B$14)+hsd!G38*Deck!$B$5)/SUM(Deck!$B$5:$B$14)</f>
        <v>-9.0500880901835695E-2</v>
      </c>
      <c r="H7">
        <f>2*(SUMPRODUCT(hsd!H7:H15,Deck!$B$6:$B$14)+hsd!H38*Deck!$B$5)/SUM(Deck!$B$5:$B$14)</f>
        <v>-0.3889953137409099</v>
      </c>
      <c r="I7">
        <f>2*(SUMPRODUCT(hsd!I7:I15,Deck!$B$6:$B$14)+hsd!I38*Deck!$B$5)/SUM(Deck!$B$5:$B$14)</f>
        <v>-0.55575779143393533</v>
      </c>
      <c r="J7">
        <f>2*(SUMPRODUCT(hsd!J7:J15,Deck!$B$6:$B$14)+hsd!J38*Deck!$B$5)/SUM(Deck!$B$5:$B$14)</f>
        <v>-0.62884704485091814</v>
      </c>
      <c r="K7">
        <f>2*(SUMPRODUCT(hsd!K7:K15,Deck!$B$6:$B$14)+hsd!K38*Deck!$B$5)/SUM(Deck!$B$5:$B$14)</f>
        <v>-0.62014330066327394</v>
      </c>
    </row>
    <row r="8" spans="1:11" x14ac:dyDescent="0.3">
      <c r="A8">
        <f t="shared" si="0"/>
        <v>8</v>
      </c>
      <c r="B8">
        <f>2*(SUMPRODUCT(hsd!B8:B16,Deck!$B$6:$B$14)+hsd!B39*Deck!$B$5)/SUM(Deck!$B$5:$B$14)</f>
        <v>1.9285099723172248E-2</v>
      </c>
      <c r="C8">
        <f>2*(SUMPRODUCT(hsd!C8:C16,Deck!$B$6:$B$14)+hsd!C39*Deck!$B$5)/SUM(Deck!$B$5:$B$14)</f>
        <v>8.6887860476253229E-2</v>
      </c>
      <c r="D8">
        <f>2*(SUMPRODUCT(hsd!D8:D16,Deck!$B$6:$B$14)+hsd!D39*Deck!$B$5)/SUM(Deck!$B$5:$B$14)</f>
        <v>0.15656746918613532</v>
      </c>
      <c r="E8">
        <f>2*(SUMPRODUCT(hsd!E8:E16,Deck!$B$6:$B$14)+hsd!E39*Deck!$B$5)/SUM(Deck!$B$5:$B$14)</f>
        <v>0.22831820480547502</v>
      </c>
      <c r="F8">
        <f>2*(SUMPRODUCT(hsd!F8:F16,Deck!$B$6:$B$14)+hsd!F39*Deck!$B$5)/SUM(Deck!$B$5:$B$14)</f>
        <v>0.3255333973851649</v>
      </c>
      <c r="G8">
        <f>2*(SUMPRODUCT(hsd!G8:G16,Deck!$B$6:$B$14)+hsd!G39*Deck!$B$5)/SUM(Deck!$B$5:$B$14)</f>
        <v>0.21152959698650559</v>
      </c>
      <c r="H8">
        <f>2*(SUMPRODUCT(hsd!H8:H16,Deck!$B$6:$B$14)+hsd!H39*Deck!$B$5)/SUM(Deck!$B$5:$B$14)</f>
        <v>-8.7582327609523114E-2</v>
      </c>
      <c r="I8">
        <f>2*(SUMPRODUCT(hsd!I8:I16,Deck!$B$6:$B$14)+hsd!I39*Deck!$B$5)/SUM(Deck!$B$5:$B$14)</f>
        <v>-0.40539957445661745</v>
      </c>
      <c r="J8">
        <f>2*(SUMPRODUCT(hsd!J8:J16,Deck!$B$6:$B$14)+hsd!J39*Deck!$B$5)/SUM(Deck!$B$5:$B$14)</f>
        <v>-0.48948762316092631</v>
      </c>
      <c r="K8">
        <f>2*(SUMPRODUCT(hsd!K8:K16,Deck!$B$6:$B$14)+hsd!K39*Deck!$B$5)/SUM(Deck!$B$5:$B$14)</f>
        <v>-0.39405762114832721</v>
      </c>
    </row>
    <row r="9" spans="1:11" x14ac:dyDescent="0.3">
      <c r="A9">
        <f t="shared" si="0"/>
        <v>9</v>
      </c>
      <c r="B9">
        <f>2*(SUMPRODUCT(hsd!B9:B17,Deck!$B$6:$B$14)+hsd!B40*Deck!$B$5)/SUM(Deck!$B$5:$B$14)</f>
        <v>0.18462902498065625</v>
      </c>
      <c r="C9">
        <f>2*(SUMPRODUCT(hsd!C9:C17,Deck!$B$6:$B$14)+hsd!C40*Deck!$B$5)/SUM(Deck!$B$5:$B$14)</f>
        <v>0.24214017052931303</v>
      </c>
      <c r="D9">
        <f>2*(SUMPRODUCT(hsd!D9:D17,Deck!$B$6:$B$14)+hsd!D40*Deck!$B$5)/SUM(Deck!$B$5:$B$14)</f>
        <v>0.30150334319286631</v>
      </c>
      <c r="E9">
        <f>2*(SUMPRODUCT(hsd!E9:E17,Deck!$B$6:$B$14)+hsd!E40*Deck!$B$5)/SUM(Deck!$B$5:$B$14)</f>
        <v>0.36334825237219065</v>
      </c>
      <c r="F9">
        <f>2*(SUMPRODUCT(hsd!F9:F17,Deck!$B$6:$B$14)+hsd!F40*Deck!$B$5)/SUM(Deck!$B$5:$B$14)</f>
        <v>0.44337460889206304</v>
      </c>
      <c r="G9">
        <f>2*(SUMPRODUCT(hsd!G9:G17,Deck!$B$6:$B$14)+hsd!G40*Deck!$B$5)/SUM(Deck!$B$5:$B$14)</f>
        <v>0.37000371337194804</v>
      </c>
      <c r="H9">
        <f>2*(SUMPRODUCT(hsd!H9:H17,Deck!$B$6:$B$14)+hsd!H40*Deck!$B$5)/SUM(Deck!$B$5:$B$14)</f>
        <v>0.2153232726471426</v>
      </c>
      <c r="I9">
        <f>2*(SUMPRODUCT(hsd!I9:I17,Deck!$B$6:$B$14)+hsd!I40*Deck!$B$5)/SUM(Deck!$B$5:$B$14)</f>
        <v>-9.3659752356483633E-2</v>
      </c>
      <c r="J9">
        <f>2*(SUMPRODUCT(hsd!J9:J17,Deck!$B$6:$B$14)+hsd!J40*Deck!$B$5)/SUM(Deck!$B$5:$B$14)</f>
        <v>-0.29664343180334252</v>
      </c>
      <c r="K9">
        <f>2*(SUMPRODUCT(hsd!K9:K17,Deck!$B$6:$B$14)+hsd!K40*Deck!$B$5)/SUM(Deck!$B$5:$B$14)</f>
        <v>-0.13136155755613241</v>
      </c>
    </row>
    <row r="10" spans="1:11" x14ac:dyDescent="0.3">
      <c r="A10">
        <f t="shared" si="0"/>
        <v>10</v>
      </c>
      <c r="B10">
        <f>2*(SUMPRODUCT(hsd!B10:B18,Deck!$B$6:$B$14)+hsd!B41*Deck!$B$5)/SUM(Deck!$B$5:$B$14)</f>
        <v>0.36499998801808975</v>
      </c>
      <c r="C10">
        <f>2*(SUMPRODUCT(hsd!C10:C18,Deck!$B$6:$B$14)+hsd!C41*Deck!$B$5)/SUM(Deck!$B$5:$B$14)</f>
        <v>0.41217595162788179</v>
      </c>
      <c r="D10">
        <f>2*(SUMPRODUCT(hsd!D10:D18,Deck!$B$6:$B$14)+hsd!D41*Deck!$B$5)/SUM(Deck!$B$5:$B$14)</f>
        <v>0.460940243794354</v>
      </c>
      <c r="E10">
        <f>2*(SUMPRODUCT(hsd!E10:E18,Deck!$B$6:$B$14)+hsd!E41*Deck!$B$5)/SUM(Deck!$B$5:$B$14)</f>
        <v>0.51251710900326775</v>
      </c>
      <c r="F10">
        <f>2*(SUMPRODUCT(hsd!F10:F18,Deck!$B$6:$B$14)+hsd!F41*Deck!$B$5)/SUM(Deck!$B$5:$B$14)</f>
        <v>0.57559016859776868</v>
      </c>
      <c r="G10">
        <f>2*(SUMPRODUCT(hsd!G10:G18,Deck!$B$6:$B$14)+hsd!G41*Deck!$B$5)/SUM(Deck!$B$5:$B$14)</f>
        <v>0.51381748867217314</v>
      </c>
      <c r="H10">
        <f>2*(SUMPRODUCT(hsd!H10:H18,Deck!$B$6:$B$14)+hsd!H41*Deck!$B$5)/SUM(Deck!$B$5:$B$14)</f>
        <v>0.39590741666395224</v>
      </c>
      <c r="I10">
        <f>2*(SUMPRODUCT(hsd!I10:I18,Deck!$B$6:$B$14)+hsd!I41*Deck!$B$5)/SUM(Deck!$B$5:$B$14)</f>
        <v>0.23305918213856766</v>
      </c>
      <c r="J10">
        <f>2*(SUMPRODUCT(hsd!J10:J18,Deck!$B$6:$B$14)+hsd!J41*Deck!$B$5)/SUM(Deck!$B$5:$B$14)</f>
        <v>5.061704608173629E-2</v>
      </c>
      <c r="K10">
        <f>2*(SUMPRODUCT(hsd!K10:K18,Deck!$B$6:$B$14)+hsd!K41*Deck!$B$5)/SUM(Deck!$B$5:$B$14)</f>
        <v>0.16289941589055185</v>
      </c>
    </row>
    <row r="11" spans="1:11" x14ac:dyDescent="0.3">
      <c r="A11" t="s">
        <v>7</v>
      </c>
      <c r="B11">
        <f>2*SUMPRODUCT(stand!B32:B41,Deck!$B$5:$B$14)/SUM(Deck!$B$5:$B$14)</f>
        <v>0.47064092333946894</v>
      </c>
      <c r="C11">
        <f>2*SUMPRODUCT(stand!C32:C41,Deck!$B$5:$B$14)/SUM(Deck!$B$5:$B$14)</f>
        <v>0.51779525312221664</v>
      </c>
      <c r="D11">
        <f>2*SUMPRODUCT(stand!D32:D41,Deck!$B$5:$B$14)/SUM(Deck!$B$5:$B$14)</f>
        <v>0.56604055041797596</v>
      </c>
      <c r="E11">
        <f>2*SUMPRODUCT(stand!E32:E41,Deck!$B$5:$B$14)/SUM(Deck!$B$5:$B$14)</f>
        <v>0.61469901790902803</v>
      </c>
      <c r="F11">
        <f>2*SUMPRODUCT(stand!F32:F41,Deck!$B$5:$B$14)/SUM(Deck!$B$5:$B$14)</f>
        <v>0.66738009490756955</v>
      </c>
      <c r="G11">
        <f>2*SUMPRODUCT(stand!G32:G41,Deck!$B$5:$B$14)/SUM(Deck!$B$5:$B$14)</f>
        <v>0.46288894886429088</v>
      </c>
      <c r="H11">
        <f>2*SUMPRODUCT(stand!H32:H41,Deck!$B$5:$B$14)/SUM(Deck!$B$5:$B$14)</f>
        <v>0.35069259087031512</v>
      </c>
      <c r="I11">
        <f>2*SUMPRODUCT(stand!I32:I41,Deck!$B$5:$B$14)/SUM(Deck!$B$5:$B$14)</f>
        <v>0.22778342315245478</v>
      </c>
      <c r="J11">
        <f>2*SUMPRODUCT(stand!J32:J41,Deck!$B$5:$B$14)/SUM(Deck!$B$5:$B$14)</f>
        <v>0.17968872741114625</v>
      </c>
      <c r="K11">
        <f>2*SUMPRODUCT(stand!K32:K41,Deck!$B$5:$B$14)/SUM(Deck!$B$5:$B$14)</f>
        <v>0.10906077977909699</v>
      </c>
    </row>
    <row r="13" spans="1:11" x14ac:dyDescent="0.3">
      <c r="A13" s="2" t="s">
        <v>8</v>
      </c>
    </row>
    <row r="15" spans="1:11" x14ac:dyDescent="0.3">
      <c r="A15" t="s">
        <v>6</v>
      </c>
      <c r="B15">
        <v>2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9</v>
      </c>
      <c r="J15">
        <v>10</v>
      </c>
      <c r="K15" t="s">
        <v>2</v>
      </c>
    </row>
    <row r="16" spans="1:11" x14ac:dyDescent="0.3">
      <c r="A16">
        <v>2</v>
      </c>
      <c r="B16">
        <f>MAX(B2,hsd!B2)</f>
        <v>-8.8887240897114583E-2</v>
      </c>
      <c r="C16">
        <f>MAX(C2,hsd!C2)</f>
        <v>-2.5616130479246397E-2</v>
      </c>
      <c r="D16">
        <f>MAX(D2,hsd!D2)</f>
        <v>4.2946629568768907E-2</v>
      </c>
      <c r="E16">
        <f>MAX(E2,hsd!E2)</f>
        <v>0.12724982334843896</v>
      </c>
      <c r="F16">
        <f>MAX(F2,hsd!F2)</f>
        <v>0.19477859816579277</v>
      </c>
      <c r="G16">
        <f>MAX(G2,hsd!G2)</f>
        <v>-7.3993244927046632E-3</v>
      </c>
      <c r="H16">
        <f>MAX(H2,hsd!H2)</f>
        <v>-0.15933415266020509</v>
      </c>
      <c r="I16">
        <f>MAX(I2,hsd!I2)</f>
        <v>-0.24066617915336547</v>
      </c>
      <c r="J16">
        <f>MAX(J2,hsd!J2)</f>
        <v>-0.28919791448567511</v>
      </c>
      <c r="K16">
        <f>MAX(K2,hsd!K2)</f>
        <v>-0.25307699440390868</v>
      </c>
    </row>
    <row r="17" spans="1:11" x14ac:dyDescent="0.3">
      <c r="A17">
        <f>A16+1</f>
        <v>3</v>
      </c>
      <c r="B17">
        <f>MAX(B3,hsd!B4)</f>
        <v>-0.13816353305492135</v>
      </c>
      <c r="C17">
        <f>MAX(C3,hsd!C4)</f>
        <v>-6.3866434744217354E-2</v>
      </c>
      <c r="D17">
        <f>MAX(D3,hsd!D4)</f>
        <v>1.4624872422626957E-2</v>
      </c>
      <c r="E17">
        <f>MAX(E3,hsd!E4)</f>
        <v>0.10229274834073326</v>
      </c>
      <c r="F17">
        <f>MAX(F3,hsd!F4)</f>
        <v>0.16942022384102598</v>
      </c>
      <c r="G17">
        <f>MAX(G3,hsd!G4)</f>
        <v>-6.7760458821693487E-2</v>
      </c>
      <c r="H17">
        <f>MAX(H3,hsd!H4)</f>
        <v>-0.21724188132078476</v>
      </c>
      <c r="I17">
        <f>MAX(I3,hsd!I4)</f>
        <v>-0.29264070019772603</v>
      </c>
      <c r="J17">
        <f>MAX(J3,hsd!J4)</f>
        <v>-0.33774944037840804</v>
      </c>
      <c r="K17">
        <f>MAX(K3,hsd!K4)</f>
        <v>-0.30414663097569938</v>
      </c>
    </row>
    <row r="18" spans="1:11" x14ac:dyDescent="0.3">
      <c r="A18">
        <f t="shared" ref="A18:A24" si="1">A17+1</f>
        <v>4</v>
      </c>
      <c r="B18">
        <f>MAX(B4,hsd!B6)</f>
        <v>-2.1798188008805671E-2</v>
      </c>
      <c r="C18">
        <f>MAX(C4,hsd!C6)</f>
        <v>8.0052625306546703E-3</v>
      </c>
      <c r="D18">
        <f>MAX(D4,hsd!D6)</f>
        <v>3.8784473277208804E-2</v>
      </c>
      <c r="E18">
        <f>MAX(E4,hsd!E6)</f>
        <v>8.0259872887869343E-2</v>
      </c>
      <c r="F18">
        <f>MAX(F4,hsd!F6)</f>
        <v>0.14595673491924679</v>
      </c>
      <c r="G18">
        <f>MAX(G4,hsd!G6)</f>
        <v>8.2207439363742862E-2</v>
      </c>
      <c r="H18">
        <f>MAX(H4,hsd!H6)</f>
        <v>-5.9898275658656255E-2</v>
      </c>
      <c r="I18">
        <f>MAX(I4,hsd!I6)</f>
        <v>-0.21018633199821768</v>
      </c>
      <c r="J18">
        <f>MAX(J4,hsd!J6)</f>
        <v>-0.24937508055334259</v>
      </c>
      <c r="K18">
        <f>MAX(K4,hsd!K6)</f>
        <v>-0.1970288105741636</v>
      </c>
    </row>
    <row r="19" spans="1:11" x14ac:dyDescent="0.3">
      <c r="A19">
        <f t="shared" si="1"/>
        <v>5</v>
      </c>
      <c r="B19">
        <f>MAX(B5,hsd!B8)</f>
        <v>0.3589394124422991</v>
      </c>
      <c r="C19">
        <f>MAX(C5,hsd!C8)</f>
        <v>0.40932067017593915</v>
      </c>
      <c r="D19">
        <f>MAX(D5,hsd!D8)</f>
        <v>0.460940243794354</v>
      </c>
      <c r="E19">
        <f>MAX(E5,hsd!E8)</f>
        <v>0.51251710900326775</v>
      </c>
      <c r="F19">
        <f>MAX(F5,hsd!F8)</f>
        <v>0.57559016859776868</v>
      </c>
      <c r="G19">
        <f>MAX(G5,hsd!G8)</f>
        <v>0.39241245528243773</v>
      </c>
      <c r="H19">
        <f>MAX(H5,hsd!H8)</f>
        <v>0.28663571688628381</v>
      </c>
      <c r="I19">
        <f>MAX(I5,hsd!I8)</f>
        <v>0.14432836838077107</v>
      </c>
      <c r="J19">
        <f>MAX(J5,hsd!J8)</f>
        <v>2.5308523040868145E-2</v>
      </c>
      <c r="K19">
        <f>MAX(K5,hsd!K8)</f>
        <v>8.1449707945275923E-2</v>
      </c>
    </row>
    <row r="20" spans="1:11" x14ac:dyDescent="0.3">
      <c r="A20">
        <f t="shared" si="1"/>
        <v>6</v>
      </c>
      <c r="B20">
        <f>MAX(B6,hsd!B10)</f>
        <v>-0.21863675917925615</v>
      </c>
      <c r="C20">
        <f>MAX(C6,hsd!C10)</f>
        <v>-0.13667841243230397</v>
      </c>
      <c r="D20">
        <f>MAX(D6,hsd!D10)</f>
        <v>-4.955971072969631E-2</v>
      </c>
      <c r="E20">
        <f>MAX(E6,hsd!E10)</f>
        <v>4.3986900993555816E-2</v>
      </c>
      <c r="F20">
        <f>MAX(F6,hsd!F10)</f>
        <v>0.10792266460833713</v>
      </c>
      <c r="G20">
        <f>MAX(G6,hsd!G10)</f>
        <v>-0.21284771451731427</v>
      </c>
      <c r="H20">
        <f>MAX(H6,hsd!H10)</f>
        <v>-0.2715748050242861</v>
      </c>
      <c r="I20">
        <f>MAX(I6,hsd!I10)</f>
        <v>-0.3400132806089356</v>
      </c>
      <c r="J20">
        <f>MAX(J6,hsd!J10)</f>
        <v>-0.38104299284808757</v>
      </c>
      <c r="K20">
        <f>MAX(K6,hsd!K10)</f>
        <v>-0.35054034044008009</v>
      </c>
    </row>
    <row r="21" spans="1:11" x14ac:dyDescent="0.3">
      <c r="A21">
        <f t="shared" si="1"/>
        <v>7</v>
      </c>
      <c r="B21">
        <f>MAX(B7,hsd!B12)</f>
        <v>-0.1554853799924491</v>
      </c>
      <c r="C21">
        <f>MAX(C7,hsd!C12)</f>
        <v>-7.4766650789560851E-2</v>
      </c>
      <c r="D21">
        <f>MAX(D7,hsd!D12)</f>
        <v>1.0511467456082545E-2</v>
      </c>
      <c r="E21">
        <f>MAX(E7,hsd!E12)</f>
        <v>9.9964621687930175E-2</v>
      </c>
      <c r="F21">
        <f>MAX(F7,hsd!F12)</f>
        <v>0.1876912392044838</v>
      </c>
      <c r="G21">
        <f>MAX(G7,hsd!G12)</f>
        <v>-9.0500880901835695E-2</v>
      </c>
      <c r="H21">
        <f>MAX(H7,hsd!H12)</f>
        <v>-0.37191909208726709</v>
      </c>
      <c r="I21">
        <f>MAX(I7,hsd!I12)</f>
        <v>-0.43092981848423528</v>
      </c>
      <c r="J21">
        <f>MAX(J7,hsd!J12)</f>
        <v>-0.46630747852717758</v>
      </c>
      <c r="K21">
        <f>MAX(K7,hsd!K12)</f>
        <v>-0.44000672211415065</v>
      </c>
    </row>
    <row r="22" spans="1:11" x14ac:dyDescent="0.3">
      <c r="A22">
        <f t="shared" si="1"/>
        <v>8</v>
      </c>
      <c r="B22">
        <f>MAX(B8,hsd!B14)</f>
        <v>1.9285099723172248E-2</v>
      </c>
      <c r="C22">
        <f>MAX(C8,hsd!C14)</f>
        <v>8.6887860476253229E-2</v>
      </c>
      <c r="D22">
        <f>MAX(D8,hsd!D14)</f>
        <v>0.15656746918613532</v>
      </c>
      <c r="E22">
        <f>MAX(E8,hsd!E14)</f>
        <v>0.22831820480547502</v>
      </c>
      <c r="F22">
        <f>MAX(F8,hsd!F14)</f>
        <v>0.3255333973851649</v>
      </c>
      <c r="G22">
        <f>MAX(G8,hsd!G14)</f>
        <v>0.21152959698650559</v>
      </c>
      <c r="H22">
        <f>MAX(H8,hsd!H14)</f>
        <v>-8.7582327609523114E-2</v>
      </c>
      <c r="I22">
        <f>MAX(I8,hsd!I14)</f>
        <v>-0.40539957445661745</v>
      </c>
      <c r="J22">
        <f>MAX(J8,hsd!J14)</f>
        <v>-0.48948762316092631</v>
      </c>
      <c r="K22">
        <f>MAX(K8,hsd!K14)</f>
        <v>-0.39405762114832721</v>
      </c>
    </row>
    <row r="23" spans="1:11" x14ac:dyDescent="0.3">
      <c r="A23">
        <f t="shared" si="1"/>
        <v>9</v>
      </c>
      <c r="B23">
        <f>MAX(B9,hsd!B16)</f>
        <v>0.18462902498065625</v>
      </c>
      <c r="C23">
        <f>MAX(C9,hsd!C16)</f>
        <v>0.24214017052931303</v>
      </c>
      <c r="D23">
        <f>MAX(D9,hsd!D16)</f>
        <v>0.30150334319286631</v>
      </c>
      <c r="E23">
        <f>MAX(E9,hsd!E16)</f>
        <v>0.36334825237219065</v>
      </c>
      <c r="F23">
        <f>MAX(F9,hsd!F16)</f>
        <v>0.44337460889206304</v>
      </c>
      <c r="G23">
        <f>MAX(G9,hsd!G16)</f>
        <v>0.3995541673365518</v>
      </c>
      <c r="H23">
        <f>MAX(H9,hsd!H16)</f>
        <v>0.2153232726471426</v>
      </c>
      <c r="I23">
        <f>MAX(I9,hsd!I16)</f>
        <v>-9.3659752356483633E-2</v>
      </c>
      <c r="J23">
        <f>MAX(J9,hsd!J16)</f>
        <v>-0.17830123379648949</v>
      </c>
      <c r="K23">
        <f>MAX(K9,hsd!K16)</f>
        <v>-0.10019887561319057</v>
      </c>
    </row>
    <row r="24" spans="1:11" x14ac:dyDescent="0.3">
      <c r="A24">
        <f t="shared" si="1"/>
        <v>10</v>
      </c>
      <c r="B24">
        <f>MAX(B10,hsd!B18)</f>
        <v>0.63998657521683877</v>
      </c>
      <c r="C24">
        <f>MAX(C10,hsd!C18)</f>
        <v>0.65027209425148136</v>
      </c>
      <c r="D24">
        <f>MAX(D10,hsd!D18)</f>
        <v>0.66104996194807186</v>
      </c>
      <c r="E24">
        <f>MAX(E10,hsd!E18)</f>
        <v>0.67035969063279999</v>
      </c>
      <c r="F24">
        <f>MAX(F10,hsd!F18)</f>
        <v>0.70395857017134467</v>
      </c>
      <c r="G24">
        <f>MAX(G10,hsd!G18)</f>
        <v>0.77322722653717491</v>
      </c>
      <c r="H24">
        <f>MAX(H10,hsd!H18)</f>
        <v>0.79181515955189841</v>
      </c>
      <c r="I24">
        <f>MAX(I10,hsd!I18)</f>
        <v>0.75835687080859615</v>
      </c>
      <c r="J24">
        <f>MAX(J10,hsd!J18)</f>
        <v>0.55453756646817121</v>
      </c>
      <c r="K24">
        <f>MAX(K10,hsd!K18)</f>
        <v>0.65547032314990239</v>
      </c>
    </row>
    <row r="25" spans="1:11" x14ac:dyDescent="0.3">
      <c r="A25" t="s">
        <v>7</v>
      </c>
      <c r="B25">
        <f>MAX(B11,hsd!B32)</f>
        <v>0.47064092333946894</v>
      </c>
      <c r="C25">
        <f>MAX(C11,hsd!C32)</f>
        <v>0.51779525312221664</v>
      </c>
      <c r="D25">
        <f>MAX(D11,hsd!D32)</f>
        <v>0.56604055041797596</v>
      </c>
      <c r="E25">
        <f>MAX(E11,hsd!E32)</f>
        <v>0.61469901790902803</v>
      </c>
      <c r="F25">
        <f>MAX(F11,hsd!F32)</f>
        <v>0.66738009490756955</v>
      </c>
      <c r="G25">
        <f>MAX(G11,hsd!G32)</f>
        <v>0.46288894886429088</v>
      </c>
      <c r="H25">
        <f>MAX(H11,hsd!H32)</f>
        <v>0.35069259087031512</v>
      </c>
      <c r="I25">
        <f>MAX(I11,hsd!I32)</f>
        <v>0.22778342315245478</v>
      </c>
      <c r="J25">
        <f>MAX(J11,hsd!J32)</f>
        <v>0.17968872741114625</v>
      </c>
      <c r="K25">
        <f>MAX(K11,hsd!K32)</f>
        <v>0.10906077977909699</v>
      </c>
    </row>
    <row r="27" spans="1:11" x14ac:dyDescent="0.3">
      <c r="A27" s="2" t="s">
        <v>9</v>
      </c>
    </row>
    <row r="29" spans="1:11" x14ac:dyDescent="0.3">
      <c r="A29" t="s">
        <v>6</v>
      </c>
      <c r="B29">
        <v>2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  <c r="K29" t="s">
        <v>2</v>
      </c>
    </row>
    <row r="30" spans="1:11" x14ac:dyDescent="0.3">
      <c r="A30">
        <v>2</v>
      </c>
      <c r="B30" s="1" t="str">
        <f>IF(B16=B2,"Y","N")</f>
        <v>Y</v>
      </c>
      <c r="C30" s="1" t="str">
        <f t="shared" ref="C30:K30" si="2">IF(C16=C2,"Y","N")</f>
        <v>Y</v>
      </c>
      <c r="D30" s="1" t="str">
        <f t="shared" si="2"/>
        <v>Y</v>
      </c>
      <c r="E30" s="1" t="str">
        <f t="shared" si="2"/>
        <v>Y</v>
      </c>
      <c r="F30" s="1" t="str">
        <f t="shared" si="2"/>
        <v>Y</v>
      </c>
      <c r="G30" s="1" t="str">
        <f t="shared" si="2"/>
        <v>Y</v>
      </c>
      <c r="H30" s="1" t="str">
        <f t="shared" si="2"/>
        <v>N</v>
      </c>
      <c r="I30" s="1" t="str">
        <f t="shared" si="2"/>
        <v>N</v>
      </c>
      <c r="J30" s="1" t="str">
        <f t="shared" si="2"/>
        <v>N</v>
      </c>
      <c r="K30" s="1" t="str">
        <f t="shared" si="2"/>
        <v>N</v>
      </c>
    </row>
    <row r="31" spans="1:11" x14ac:dyDescent="0.3">
      <c r="A31">
        <f>A30+1</f>
        <v>3</v>
      </c>
      <c r="B31" s="1" t="str">
        <f t="shared" ref="B31:K31" si="3">IF(B17=B3,"Y","N")</f>
        <v>Y</v>
      </c>
      <c r="C31" s="1" t="str">
        <f t="shared" si="3"/>
        <v>Y</v>
      </c>
      <c r="D31" s="1" t="str">
        <f t="shared" si="3"/>
        <v>Y</v>
      </c>
      <c r="E31" s="1" t="str">
        <f t="shared" si="3"/>
        <v>Y</v>
      </c>
      <c r="F31" s="1" t="str">
        <f t="shared" si="3"/>
        <v>Y</v>
      </c>
      <c r="G31" s="1" t="str">
        <f t="shared" si="3"/>
        <v>Y</v>
      </c>
      <c r="H31" s="1" t="str">
        <f t="shared" si="3"/>
        <v>N</v>
      </c>
      <c r="I31" s="1" t="str">
        <f t="shared" si="3"/>
        <v>N</v>
      </c>
      <c r="J31" s="1" t="str">
        <f t="shared" si="3"/>
        <v>N</v>
      </c>
      <c r="K31" s="1" t="str">
        <f t="shared" si="3"/>
        <v>N</v>
      </c>
    </row>
    <row r="32" spans="1:11" x14ac:dyDescent="0.3">
      <c r="A32">
        <f t="shared" ref="A32:A38" si="4">A31+1</f>
        <v>4</v>
      </c>
      <c r="B32" s="1" t="str">
        <f t="shared" ref="B32:K32" si="5">IF(B18=B4,"Y","N")</f>
        <v>N</v>
      </c>
      <c r="C32" s="1" t="str">
        <f t="shared" si="5"/>
        <v>N</v>
      </c>
      <c r="D32" s="1" t="str">
        <f t="shared" si="5"/>
        <v>N</v>
      </c>
      <c r="E32" s="1" t="str">
        <f t="shared" si="5"/>
        <v>Y</v>
      </c>
      <c r="F32" s="1" t="str">
        <f t="shared" si="5"/>
        <v>Y</v>
      </c>
      <c r="G32" s="1" t="str">
        <f t="shared" si="5"/>
        <v>N</v>
      </c>
      <c r="H32" s="1" t="str">
        <f t="shared" si="5"/>
        <v>N</v>
      </c>
      <c r="I32" s="1" t="str">
        <f t="shared" si="5"/>
        <v>N</v>
      </c>
      <c r="J32" s="1" t="str">
        <f t="shared" si="5"/>
        <v>N</v>
      </c>
      <c r="K32" s="1" t="str">
        <f t="shared" si="5"/>
        <v>N</v>
      </c>
    </row>
    <row r="33" spans="1:11" x14ac:dyDescent="0.3">
      <c r="A33">
        <f t="shared" si="4"/>
        <v>5</v>
      </c>
      <c r="B33" s="1" t="str">
        <f t="shared" ref="B33:K33" si="6">IF(B19=B5,"Y","N")</f>
        <v>N</v>
      </c>
      <c r="C33" s="1" t="str">
        <f t="shared" si="6"/>
        <v>N</v>
      </c>
      <c r="D33" s="1" t="str">
        <f t="shared" si="6"/>
        <v>N</v>
      </c>
      <c r="E33" s="1" t="str">
        <f t="shared" si="6"/>
        <v>N</v>
      </c>
      <c r="F33" s="1" t="str">
        <f t="shared" si="6"/>
        <v>N</v>
      </c>
      <c r="G33" s="1" t="str">
        <f t="shared" si="6"/>
        <v>N</v>
      </c>
      <c r="H33" s="1" t="str">
        <f t="shared" si="6"/>
        <v>N</v>
      </c>
      <c r="I33" s="1" t="str">
        <f t="shared" si="6"/>
        <v>N</v>
      </c>
      <c r="J33" s="1" t="str">
        <f t="shared" si="6"/>
        <v>N</v>
      </c>
      <c r="K33" s="1" t="str">
        <f t="shared" si="6"/>
        <v>N</v>
      </c>
    </row>
    <row r="34" spans="1:11" x14ac:dyDescent="0.3">
      <c r="A34">
        <f t="shared" si="4"/>
        <v>6</v>
      </c>
      <c r="B34" s="1" t="str">
        <f t="shared" ref="B34:K34" si="7">IF(B20=B6,"Y","N")</f>
        <v>Y</v>
      </c>
      <c r="C34" s="1" t="str">
        <f t="shared" si="7"/>
        <v>Y</v>
      </c>
      <c r="D34" s="1" t="str">
        <f t="shared" si="7"/>
        <v>Y</v>
      </c>
      <c r="E34" s="1" t="str">
        <f t="shared" si="7"/>
        <v>Y</v>
      </c>
      <c r="F34" s="1" t="str">
        <f t="shared" si="7"/>
        <v>Y</v>
      </c>
      <c r="G34" s="1" t="str">
        <f t="shared" si="7"/>
        <v>N</v>
      </c>
      <c r="H34" s="1" t="str">
        <f t="shared" si="7"/>
        <v>N</v>
      </c>
      <c r="I34" s="1" t="str">
        <f t="shared" si="7"/>
        <v>N</v>
      </c>
      <c r="J34" s="1" t="str">
        <f t="shared" si="7"/>
        <v>N</v>
      </c>
      <c r="K34" s="1" t="str">
        <f t="shared" si="7"/>
        <v>N</v>
      </c>
    </row>
    <row r="35" spans="1:11" x14ac:dyDescent="0.3">
      <c r="A35">
        <f t="shared" si="4"/>
        <v>7</v>
      </c>
      <c r="B35" s="1" t="str">
        <f t="shared" ref="B35:K35" si="8">IF(B21=B7,"Y","N")</f>
        <v>Y</v>
      </c>
      <c r="C35" s="1" t="str">
        <f t="shared" si="8"/>
        <v>Y</v>
      </c>
      <c r="D35" s="1" t="str">
        <f t="shared" si="8"/>
        <v>Y</v>
      </c>
      <c r="E35" s="1" t="str">
        <f t="shared" si="8"/>
        <v>Y</v>
      </c>
      <c r="F35" s="1" t="str">
        <f t="shared" si="8"/>
        <v>Y</v>
      </c>
      <c r="G35" s="1" t="str">
        <f t="shared" si="8"/>
        <v>Y</v>
      </c>
      <c r="H35" s="1" t="str">
        <f t="shared" si="8"/>
        <v>N</v>
      </c>
      <c r="I35" s="1" t="str">
        <f t="shared" si="8"/>
        <v>N</v>
      </c>
      <c r="J35" s="1" t="str">
        <f t="shared" si="8"/>
        <v>N</v>
      </c>
      <c r="K35" s="1" t="str">
        <f t="shared" si="8"/>
        <v>N</v>
      </c>
    </row>
    <row r="36" spans="1:11" x14ac:dyDescent="0.3">
      <c r="A36">
        <f t="shared" si="4"/>
        <v>8</v>
      </c>
      <c r="B36" s="1" t="str">
        <f t="shared" ref="B36:K36" si="9">IF(B22=B8,"Y","N")</f>
        <v>Y</v>
      </c>
      <c r="C36" s="1" t="str">
        <f t="shared" si="9"/>
        <v>Y</v>
      </c>
      <c r="D36" s="1" t="str">
        <f t="shared" si="9"/>
        <v>Y</v>
      </c>
      <c r="E36" s="1" t="str">
        <f t="shared" si="9"/>
        <v>Y</v>
      </c>
      <c r="F36" s="1" t="str">
        <f t="shared" si="9"/>
        <v>Y</v>
      </c>
      <c r="G36" s="1" t="str">
        <f t="shared" si="9"/>
        <v>Y</v>
      </c>
      <c r="H36" s="1" t="str">
        <f t="shared" si="9"/>
        <v>Y</v>
      </c>
      <c r="I36" s="1" t="str">
        <f t="shared" si="9"/>
        <v>Y</v>
      </c>
      <c r="J36" s="1" t="str">
        <f t="shared" si="9"/>
        <v>Y</v>
      </c>
      <c r="K36" s="1" t="str">
        <f t="shared" si="9"/>
        <v>Y</v>
      </c>
    </row>
    <row r="37" spans="1:11" x14ac:dyDescent="0.3">
      <c r="A37">
        <f t="shared" si="4"/>
        <v>9</v>
      </c>
      <c r="B37" s="1" t="str">
        <f t="shared" ref="B37:K37" si="10">IF(B23=B9,"Y","N")</f>
        <v>Y</v>
      </c>
      <c r="C37" s="1" t="str">
        <f t="shared" si="10"/>
        <v>Y</v>
      </c>
      <c r="D37" s="1" t="str">
        <f t="shared" si="10"/>
        <v>Y</v>
      </c>
      <c r="E37" s="1" t="str">
        <f t="shared" si="10"/>
        <v>Y</v>
      </c>
      <c r="F37" s="1" t="str">
        <f t="shared" si="10"/>
        <v>Y</v>
      </c>
      <c r="G37" s="1" t="str">
        <f t="shared" si="10"/>
        <v>N</v>
      </c>
      <c r="H37" s="1" t="str">
        <f t="shared" si="10"/>
        <v>Y</v>
      </c>
      <c r="I37" s="1" t="str">
        <f t="shared" si="10"/>
        <v>Y</v>
      </c>
      <c r="J37" s="1" t="str">
        <f t="shared" si="10"/>
        <v>N</v>
      </c>
      <c r="K37" s="1" t="str">
        <f t="shared" si="10"/>
        <v>N</v>
      </c>
    </row>
    <row r="38" spans="1:11" x14ac:dyDescent="0.3">
      <c r="A38">
        <f t="shared" si="4"/>
        <v>10</v>
      </c>
      <c r="B38" s="1" t="str">
        <f t="shared" ref="B38:K38" si="11">IF(B24=B10,"Y","N")</f>
        <v>N</v>
      </c>
      <c r="C38" s="1" t="str">
        <f t="shared" si="11"/>
        <v>N</v>
      </c>
      <c r="D38" s="1" t="str">
        <f t="shared" si="11"/>
        <v>N</v>
      </c>
      <c r="E38" s="1" t="str">
        <f t="shared" si="11"/>
        <v>N</v>
      </c>
      <c r="F38" s="1" t="str">
        <f t="shared" si="11"/>
        <v>N</v>
      </c>
      <c r="G38" s="1" t="str">
        <f t="shared" si="11"/>
        <v>N</v>
      </c>
      <c r="H38" s="1" t="str">
        <f t="shared" si="11"/>
        <v>N</v>
      </c>
      <c r="I38" s="1" t="str">
        <f t="shared" si="11"/>
        <v>N</v>
      </c>
      <c r="J38" s="1" t="str">
        <f t="shared" si="11"/>
        <v>N</v>
      </c>
      <c r="K38" s="1" t="str">
        <f t="shared" si="11"/>
        <v>N</v>
      </c>
    </row>
    <row r="39" spans="1:11" x14ac:dyDescent="0.3">
      <c r="A39" t="s">
        <v>7</v>
      </c>
      <c r="B39" s="1" t="str">
        <f t="shared" ref="B39:K39" si="12">IF(B25=B11,"Y","N")</f>
        <v>Y</v>
      </c>
      <c r="C39" s="1" t="str">
        <f t="shared" si="12"/>
        <v>Y</v>
      </c>
      <c r="D39" s="1" t="str">
        <f t="shared" si="12"/>
        <v>Y</v>
      </c>
      <c r="E39" s="1" t="str">
        <f t="shared" si="12"/>
        <v>Y</v>
      </c>
      <c r="F39" s="1" t="str">
        <f t="shared" si="12"/>
        <v>Y</v>
      </c>
      <c r="G39" s="1" t="str">
        <f t="shared" si="12"/>
        <v>Y</v>
      </c>
      <c r="H39" s="1" t="str">
        <f t="shared" si="12"/>
        <v>Y</v>
      </c>
      <c r="I39" s="1" t="str">
        <f t="shared" si="12"/>
        <v>Y</v>
      </c>
      <c r="J39" s="1" t="str">
        <f t="shared" si="12"/>
        <v>Y</v>
      </c>
      <c r="K39" s="1" t="str">
        <f t="shared" si="12"/>
        <v>Y</v>
      </c>
    </row>
  </sheetData>
  <conditionalFormatting sqref="B30:K39">
    <cfRule type="cellIs" dxfId="0" priority="1" operator="equal">
      <formula>"Y"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2"/>
  <sheetViews>
    <sheetView topLeftCell="A41" workbookViewId="0">
      <selection activeCell="M34" sqref="M34"/>
    </sheetView>
  </sheetViews>
  <sheetFormatPr defaultRowHeight="14.4" x14ac:dyDescent="0.3"/>
  <sheetData>
    <row r="1" spans="1:1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3" x14ac:dyDescent="0.3">
      <c r="A2">
        <v>5</v>
      </c>
      <c r="B2">
        <f>$B77*(1/13)</f>
        <v>9.1033227127901696E-4</v>
      </c>
      <c r="C2">
        <f t="shared" ref="C2:I2" si="0">$B77*(1/13)</f>
        <v>9.1033227127901696E-4</v>
      </c>
      <c r="D2">
        <f t="shared" si="0"/>
        <v>9.1033227127901696E-4</v>
      </c>
      <c r="E2">
        <f t="shared" si="0"/>
        <v>9.1033227127901696E-4</v>
      </c>
      <c r="F2">
        <f t="shared" si="0"/>
        <v>9.1033227127901696E-4</v>
      </c>
      <c r="G2">
        <f t="shared" si="0"/>
        <v>9.1033227127901696E-4</v>
      </c>
      <c r="H2">
        <f t="shared" si="0"/>
        <v>9.1033227127901696E-4</v>
      </c>
      <c r="I2">
        <f t="shared" si="0"/>
        <v>9.1033227127901696E-4</v>
      </c>
      <c r="J2">
        <f>$B77*(4/13)*(12/13)</f>
        <v>3.3612268477994475E-3</v>
      </c>
      <c r="K2">
        <f>$B77*(1/13)*(9/13)</f>
        <v>6.3023003396239633E-4</v>
      </c>
    </row>
    <row r="3" spans="1:13" x14ac:dyDescent="0.3">
      <c r="A3">
        <f>A2+1</f>
        <v>6</v>
      </c>
      <c r="B3">
        <f t="shared" ref="B3:I3" ca="1" si="1">$B78*(1/13)</f>
        <v>9.1033227127901696E-4</v>
      </c>
      <c r="C3">
        <f t="shared" ca="1" si="1"/>
        <v>9.1033227127901696E-4</v>
      </c>
      <c r="D3">
        <f t="shared" ca="1" si="1"/>
        <v>9.1033227127901696E-4</v>
      </c>
      <c r="E3">
        <f t="shared" ca="1" si="1"/>
        <v>9.1033227127901696E-4</v>
      </c>
      <c r="F3">
        <f t="shared" ca="1" si="1"/>
        <v>9.1033227127901696E-4</v>
      </c>
      <c r="G3">
        <f t="shared" ca="1" si="1"/>
        <v>9.1033227127901696E-4</v>
      </c>
      <c r="H3">
        <f t="shared" ca="1" si="1"/>
        <v>9.1033227127901696E-4</v>
      </c>
      <c r="I3">
        <f t="shared" ca="1" si="1"/>
        <v>9.1033227127901696E-4</v>
      </c>
      <c r="J3">
        <f t="shared" ref="J3:J16" ca="1" si="2">$B78*(4/13)*(12/13)</f>
        <v>3.3612268477994475E-3</v>
      </c>
      <c r="K3">
        <f t="shared" ref="K3:K16" ca="1" si="3">$B78*(1/13)*(9/13)</f>
        <v>6.3023003396239633E-4</v>
      </c>
    </row>
    <row r="4" spans="1:13" x14ac:dyDescent="0.3">
      <c r="A4">
        <f t="shared" ref="A4:A40" si="4">A3+1</f>
        <v>7</v>
      </c>
      <c r="B4">
        <f t="shared" ref="B4:I4" ca="1" si="5">$B79*(1/13)</f>
        <v>1.8206645425580339E-3</v>
      </c>
      <c r="C4">
        <f t="shared" ca="1" si="5"/>
        <v>1.8206645425580339E-3</v>
      </c>
      <c r="D4">
        <f t="shared" ca="1" si="5"/>
        <v>1.8206645425580339E-3</v>
      </c>
      <c r="E4">
        <f t="shared" ca="1" si="5"/>
        <v>1.8206645425580339E-3</v>
      </c>
      <c r="F4">
        <f t="shared" ca="1" si="5"/>
        <v>1.8206645425580339E-3</v>
      </c>
      <c r="G4">
        <f t="shared" ca="1" si="5"/>
        <v>1.8206645425580339E-3</v>
      </c>
      <c r="H4">
        <f t="shared" ca="1" si="5"/>
        <v>1.8206645425580339E-3</v>
      </c>
      <c r="I4">
        <f t="shared" ca="1" si="5"/>
        <v>1.8206645425580339E-3</v>
      </c>
      <c r="J4">
        <f t="shared" ca="1" si="2"/>
        <v>6.7224536955988951E-3</v>
      </c>
      <c r="K4">
        <f t="shared" ca="1" si="3"/>
        <v>1.2604600679247927E-3</v>
      </c>
    </row>
    <row r="5" spans="1:13" x14ac:dyDescent="0.3">
      <c r="A5">
        <f t="shared" si="4"/>
        <v>8</v>
      </c>
      <c r="B5">
        <f t="shared" ref="B5:I5" ca="1" si="6">$B80*(1/13)</f>
        <v>1.8206645425580339E-3</v>
      </c>
      <c r="C5">
        <f t="shared" ca="1" si="6"/>
        <v>1.8206645425580339E-3</v>
      </c>
      <c r="D5">
        <f t="shared" ca="1" si="6"/>
        <v>1.8206645425580339E-3</v>
      </c>
      <c r="E5">
        <f t="shared" ca="1" si="6"/>
        <v>1.8206645425580339E-3</v>
      </c>
      <c r="F5">
        <f t="shared" ca="1" si="6"/>
        <v>1.8206645425580339E-3</v>
      </c>
      <c r="G5">
        <f t="shared" ca="1" si="6"/>
        <v>1.8206645425580339E-3</v>
      </c>
      <c r="H5">
        <f t="shared" ca="1" si="6"/>
        <v>1.8206645425580339E-3</v>
      </c>
      <c r="I5">
        <f t="shared" ca="1" si="6"/>
        <v>1.8206645425580339E-3</v>
      </c>
      <c r="J5">
        <f t="shared" ca="1" si="2"/>
        <v>6.7224536955988951E-3</v>
      </c>
      <c r="K5">
        <f t="shared" ca="1" si="3"/>
        <v>1.2604600679247927E-3</v>
      </c>
    </row>
    <row r="6" spans="1:13" x14ac:dyDescent="0.3">
      <c r="A6">
        <f t="shared" si="4"/>
        <v>9</v>
      </c>
      <c r="B6">
        <f t="shared" ref="B6:I6" ca="1" si="7">$B81*(1/13)</f>
        <v>2.7309968138370514E-3</v>
      </c>
      <c r="C6">
        <f t="shared" ca="1" si="7"/>
        <v>2.7309968138370514E-3</v>
      </c>
      <c r="D6">
        <f t="shared" ca="1" si="7"/>
        <v>2.7309968138370514E-3</v>
      </c>
      <c r="E6">
        <f t="shared" ca="1" si="7"/>
        <v>2.7309968138370514E-3</v>
      </c>
      <c r="F6">
        <f t="shared" ca="1" si="7"/>
        <v>2.7309968138370514E-3</v>
      </c>
      <c r="G6">
        <f t="shared" ca="1" si="7"/>
        <v>2.7309968138370514E-3</v>
      </c>
      <c r="H6">
        <f t="shared" ca="1" si="7"/>
        <v>2.7309968138370514E-3</v>
      </c>
      <c r="I6">
        <f t="shared" ca="1" si="7"/>
        <v>2.7309968138370514E-3</v>
      </c>
      <c r="J6">
        <f t="shared" ca="1" si="2"/>
        <v>1.0083680543398345E-2</v>
      </c>
      <c r="K6">
        <f t="shared" ca="1" si="3"/>
        <v>1.8906901018871894E-3</v>
      </c>
    </row>
    <row r="7" spans="1:13" x14ac:dyDescent="0.3">
      <c r="A7">
        <f t="shared" si="4"/>
        <v>10</v>
      </c>
      <c r="B7">
        <f t="shared" ref="B7:I7" ca="1" si="8">$B82*(1/13)</f>
        <v>2.7309968138370514E-3</v>
      </c>
      <c r="C7">
        <f t="shared" ca="1" si="8"/>
        <v>2.7309968138370514E-3</v>
      </c>
      <c r="D7">
        <f t="shared" ca="1" si="8"/>
        <v>2.7309968138370514E-3</v>
      </c>
      <c r="E7">
        <f t="shared" ca="1" si="8"/>
        <v>2.7309968138370514E-3</v>
      </c>
      <c r="F7">
        <f t="shared" ca="1" si="8"/>
        <v>2.7309968138370514E-3</v>
      </c>
      <c r="G7">
        <f t="shared" ca="1" si="8"/>
        <v>2.7309968138370514E-3</v>
      </c>
      <c r="H7">
        <f t="shared" ca="1" si="8"/>
        <v>2.7309968138370514E-3</v>
      </c>
      <c r="I7">
        <f t="shared" ca="1" si="8"/>
        <v>2.7309968138370514E-3</v>
      </c>
      <c r="J7">
        <f t="shared" ca="1" si="2"/>
        <v>1.0083680543398345E-2</v>
      </c>
      <c r="K7">
        <f t="shared" ca="1" si="3"/>
        <v>1.8906901018871894E-3</v>
      </c>
    </row>
    <row r="8" spans="1:13" x14ac:dyDescent="0.3">
      <c r="A8">
        <f t="shared" si="4"/>
        <v>11</v>
      </c>
      <c r="B8">
        <f t="shared" ref="B8:I8" ca="1" si="9">$B83*(1/13)</f>
        <v>3.6413290851160687E-3</v>
      </c>
      <c r="C8">
        <f t="shared" ca="1" si="9"/>
        <v>3.6413290851160687E-3</v>
      </c>
      <c r="D8">
        <f t="shared" ca="1" si="9"/>
        <v>3.6413290851160687E-3</v>
      </c>
      <c r="E8">
        <f t="shared" ca="1" si="9"/>
        <v>3.6413290851160687E-3</v>
      </c>
      <c r="F8">
        <f t="shared" ca="1" si="9"/>
        <v>3.6413290851160687E-3</v>
      </c>
      <c r="G8">
        <f t="shared" ca="1" si="9"/>
        <v>3.6413290851160687E-3</v>
      </c>
      <c r="H8">
        <f t="shared" ca="1" si="9"/>
        <v>3.6413290851160687E-3</v>
      </c>
      <c r="I8">
        <f t="shared" ca="1" si="9"/>
        <v>3.6413290851160687E-3</v>
      </c>
      <c r="J8">
        <f t="shared" ca="1" si="2"/>
        <v>1.3444907391197794E-2</v>
      </c>
      <c r="K8">
        <f t="shared" ca="1" si="3"/>
        <v>2.5209201358495858E-3</v>
      </c>
    </row>
    <row r="9" spans="1:13" x14ac:dyDescent="0.3">
      <c r="A9">
        <f t="shared" si="4"/>
        <v>12</v>
      </c>
      <c r="B9">
        <f t="shared" ref="B9:I9" ca="1" si="10">$B84*(1/13)</f>
        <v>6.3723258989531201E-3</v>
      </c>
      <c r="C9">
        <f t="shared" ca="1" si="10"/>
        <v>6.3723258989531201E-3</v>
      </c>
      <c r="D9">
        <f t="shared" ca="1" si="10"/>
        <v>6.3723258989531201E-3</v>
      </c>
      <c r="E9">
        <f t="shared" ca="1" si="10"/>
        <v>6.3723258989531201E-3</v>
      </c>
      <c r="F9">
        <f t="shared" ca="1" si="10"/>
        <v>6.3723258989531201E-3</v>
      </c>
      <c r="G9">
        <f t="shared" ca="1" si="10"/>
        <v>6.3723258989531201E-3</v>
      </c>
      <c r="H9">
        <f t="shared" ca="1" si="10"/>
        <v>6.3723258989531201E-3</v>
      </c>
      <c r="I9">
        <f t="shared" ca="1" si="10"/>
        <v>6.3723258989531201E-3</v>
      </c>
      <c r="J9">
        <f t="shared" ca="1" si="2"/>
        <v>2.3528587934596137E-2</v>
      </c>
      <c r="K9">
        <f t="shared" ca="1" si="3"/>
        <v>4.4116102377367754E-3</v>
      </c>
    </row>
    <row r="10" spans="1:13" x14ac:dyDescent="0.3">
      <c r="A10">
        <f t="shared" si="4"/>
        <v>13</v>
      </c>
      <c r="B10">
        <f t="shared" ref="B10:I10" ca="1" si="11">$B85*(1/13)</f>
        <v>6.3723258989531201E-3</v>
      </c>
      <c r="C10">
        <f t="shared" ca="1" si="11"/>
        <v>6.3723258989531201E-3</v>
      </c>
      <c r="D10">
        <f t="shared" ca="1" si="11"/>
        <v>6.3723258989531201E-3</v>
      </c>
      <c r="E10">
        <f t="shared" ca="1" si="11"/>
        <v>6.3723258989531201E-3</v>
      </c>
      <c r="F10">
        <f t="shared" ca="1" si="11"/>
        <v>6.3723258989531201E-3</v>
      </c>
      <c r="G10">
        <f t="shared" ca="1" si="11"/>
        <v>6.3723258989531201E-3</v>
      </c>
      <c r="H10">
        <f t="shared" ca="1" si="11"/>
        <v>6.3723258989531201E-3</v>
      </c>
      <c r="I10">
        <f t="shared" ca="1" si="11"/>
        <v>6.3723258989531201E-3</v>
      </c>
      <c r="J10">
        <f t="shared" ca="1" si="2"/>
        <v>2.3528587934596137E-2</v>
      </c>
      <c r="K10">
        <f t="shared" ca="1" si="3"/>
        <v>4.4116102377367754E-3</v>
      </c>
    </row>
    <row r="11" spans="1:13" x14ac:dyDescent="0.3">
      <c r="A11">
        <f t="shared" si="4"/>
        <v>14</v>
      </c>
      <c r="B11">
        <f t="shared" ref="B11:I11" ca="1" si="12">$B86*(1/13)</f>
        <v>5.4619936276741029E-3</v>
      </c>
      <c r="C11">
        <f t="shared" ca="1" si="12"/>
        <v>5.4619936276741029E-3</v>
      </c>
      <c r="D11">
        <f t="shared" ca="1" si="12"/>
        <v>5.4619936276741029E-3</v>
      </c>
      <c r="E11">
        <f t="shared" ca="1" si="12"/>
        <v>5.4619936276741029E-3</v>
      </c>
      <c r="F11">
        <f t="shared" ca="1" si="12"/>
        <v>5.4619936276741029E-3</v>
      </c>
      <c r="G11">
        <f t="shared" ca="1" si="12"/>
        <v>5.4619936276741029E-3</v>
      </c>
      <c r="H11">
        <f t="shared" ca="1" si="12"/>
        <v>5.4619936276741029E-3</v>
      </c>
      <c r="I11">
        <f t="shared" ca="1" si="12"/>
        <v>5.4619936276741029E-3</v>
      </c>
      <c r="J11">
        <f t="shared" ca="1" si="2"/>
        <v>2.016736108679669E-2</v>
      </c>
      <c r="K11">
        <f t="shared" ca="1" si="3"/>
        <v>3.7813802037743789E-3</v>
      </c>
    </row>
    <row r="12" spans="1:13" x14ac:dyDescent="0.3">
      <c r="A12">
        <f t="shared" si="4"/>
        <v>15</v>
      </c>
      <c r="B12">
        <f t="shared" ref="B12:I12" ca="1" si="13">$B87*(1/13)</f>
        <v>5.4619936276741029E-3</v>
      </c>
      <c r="C12">
        <f t="shared" ca="1" si="13"/>
        <v>5.4619936276741029E-3</v>
      </c>
      <c r="D12">
        <f t="shared" ca="1" si="13"/>
        <v>5.4619936276741029E-3</v>
      </c>
      <c r="E12">
        <f t="shared" ca="1" si="13"/>
        <v>5.4619936276741029E-3</v>
      </c>
      <c r="F12">
        <f t="shared" ca="1" si="13"/>
        <v>5.4619936276741029E-3</v>
      </c>
      <c r="G12">
        <f t="shared" ca="1" si="13"/>
        <v>5.4619936276741029E-3</v>
      </c>
      <c r="H12">
        <f t="shared" ca="1" si="13"/>
        <v>5.4619936276741029E-3</v>
      </c>
      <c r="I12">
        <f t="shared" ca="1" si="13"/>
        <v>5.4619936276741029E-3</v>
      </c>
      <c r="J12">
        <f t="shared" ca="1" si="2"/>
        <v>2.016736108679669E-2</v>
      </c>
      <c r="K12">
        <f t="shared" ca="1" si="3"/>
        <v>3.7813802037743789E-3</v>
      </c>
    </row>
    <row r="13" spans="1:13" x14ac:dyDescent="0.3">
      <c r="A13">
        <f t="shared" si="4"/>
        <v>16</v>
      </c>
      <c r="B13">
        <f t="shared" ref="B13:I13" ca="1" si="14">$B88*(1/13)</f>
        <v>4.5516613563950856E-3</v>
      </c>
      <c r="C13">
        <f t="shared" ca="1" si="14"/>
        <v>4.5516613563950856E-3</v>
      </c>
      <c r="D13">
        <f t="shared" ca="1" si="14"/>
        <v>4.5516613563950856E-3</v>
      </c>
      <c r="E13">
        <f t="shared" ca="1" si="14"/>
        <v>4.5516613563950856E-3</v>
      </c>
      <c r="F13">
        <f t="shared" ca="1" si="14"/>
        <v>4.5516613563950856E-3</v>
      </c>
      <c r="G13">
        <f t="shared" ca="1" si="14"/>
        <v>4.5516613563950856E-3</v>
      </c>
      <c r="H13">
        <f t="shared" ca="1" si="14"/>
        <v>4.5516613563950856E-3</v>
      </c>
      <c r="I13">
        <f t="shared" ca="1" si="14"/>
        <v>4.5516613563950856E-3</v>
      </c>
      <c r="J13">
        <f t="shared" ca="1" si="2"/>
        <v>1.6806134238997239E-2</v>
      </c>
      <c r="K13">
        <f t="shared" ca="1" si="3"/>
        <v>3.1511501698119823E-3</v>
      </c>
    </row>
    <row r="14" spans="1:13" x14ac:dyDescent="0.3">
      <c r="A14">
        <f t="shared" si="4"/>
        <v>17</v>
      </c>
      <c r="B14">
        <f t="shared" ref="B14:I14" ca="1" si="15">$B89*(1/13)</f>
        <v>4.5516613563950856E-3</v>
      </c>
      <c r="C14">
        <f t="shared" ca="1" si="15"/>
        <v>4.5516613563950856E-3</v>
      </c>
      <c r="D14">
        <f t="shared" ca="1" si="15"/>
        <v>4.5516613563950856E-3</v>
      </c>
      <c r="E14">
        <f t="shared" ca="1" si="15"/>
        <v>4.5516613563950856E-3</v>
      </c>
      <c r="F14">
        <f t="shared" ca="1" si="15"/>
        <v>4.5516613563950856E-3</v>
      </c>
      <c r="G14">
        <f t="shared" ca="1" si="15"/>
        <v>4.5516613563950856E-3</v>
      </c>
      <c r="H14">
        <f t="shared" ca="1" si="15"/>
        <v>4.5516613563950856E-3</v>
      </c>
      <c r="I14">
        <f t="shared" ca="1" si="15"/>
        <v>4.5516613563950856E-3</v>
      </c>
      <c r="J14">
        <f t="shared" ca="1" si="2"/>
        <v>1.6806134238997239E-2</v>
      </c>
      <c r="K14">
        <f t="shared" ca="1" si="3"/>
        <v>3.1511501698119823E-3</v>
      </c>
    </row>
    <row r="15" spans="1:13" x14ac:dyDescent="0.3">
      <c r="A15">
        <f t="shared" si="4"/>
        <v>18</v>
      </c>
      <c r="B15">
        <f t="shared" ref="B15:I15" ca="1" si="16">$B90*(1/13)</f>
        <v>3.6413290851160678E-3</v>
      </c>
      <c r="C15">
        <f t="shared" ca="1" si="16"/>
        <v>3.6413290851160678E-3</v>
      </c>
      <c r="D15">
        <f t="shared" ca="1" si="16"/>
        <v>3.6413290851160678E-3</v>
      </c>
      <c r="E15">
        <f t="shared" ca="1" si="16"/>
        <v>3.6413290851160678E-3</v>
      </c>
      <c r="F15">
        <f t="shared" ca="1" si="16"/>
        <v>3.6413290851160678E-3</v>
      </c>
      <c r="G15">
        <f t="shared" ca="1" si="16"/>
        <v>3.6413290851160678E-3</v>
      </c>
      <c r="H15">
        <f t="shared" ca="1" si="16"/>
        <v>3.6413290851160678E-3</v>
      </c>
      <c r="I15">
        <f t="shared" ca="1" si="16"/>
        <v>3.6413290851160678E-3</v>
      </c>
      <c r="J15">
        <f t="shared" ca="1" si="2"/>
        <v>1.344490739119779E-2</v>
      </c>
      <c r="K15">
        <f t="shared" ca="1" si="3"/>
        <v>2.5209201358495853E-3</v>
      </c>
    </row>
    <row r="16" spans="1:13" x14ac:dyDescent="0.3">
      <c r="A16">
        <f t="shared" si="4"/>
        <v>19</v>
      </c>
      <c r="B16">
        <f t="shared" ref="B16:I16" ca="1" si="17">$B91*(1/13)</f>
        <v>3.6413290851160678E-3</v>
      </c>
      <c r="C16">
        <f t="shared" ca="1" si="17"/>
        <v>3.6413290851160678E-3</v>
      </c>
      <c r="D16">
        <f t="shared" ca="1" si="17"/>
        <v>3.6413290851160678E-3</v>
      </c>
      <c r="E16">
        <f t="shared" ca="1" si="17"/>
        <v>3.6413290851160678E-3</v>
      </c>
      <c r="F16">
        <f t="shared" ca="1" si="17"/>
        <v>3.6413290851160678E-3</v>
      </c>
      <c r="G16">
        <f t="shared" ca="1" si="17"/>
        <v>3.6413290851160678E-3</v>
      </c>
      <c r="H16">
        <f t="shared" ca="1" si="17"/>
        <v>3.6413290851160678E-3</v>
      </c>
      <c r="I16">
        <f t="shared" ca="1" si="17"/>
        <v>3.6413290851160678E-3</v>
      </c>
      <c r="J16">
        <f t="shared" ca="1" si="2"/>
        <v>1.344490739119779E-2</v>
      </c>
      <c r="K16">
        <f t="shared" ca="1" si="3"/>
        <v>2.5209201358495853E-3</v>
      </c>
      <c r="M16">
        <f ca="1">SUM(B2:K16)</f>
        <v>0.67644690311963807</v>
      </c>
    </row>
    <row r="20" spans="1:11" x14ac:dyDescent="0.3">
      <c r="A20" t="s">
        <v>3</v>
      </c>
    </row>
    <row r="21" spans="1:11" x14ac:dyDescent="0.3">
      <c r="A21">
        <v>13</v>
      </c>
      <c r="B21">
        <f>2*(1/13)^3</f>
        <v>9.1033227127901696E-4</v>
      </c>
      <c r="C21">
        <f t="shared" ref="C21:I28" si="18">2*(1/13)^3</f>
        <v>9.1033227127901696E-4</v>
      </c>
      <c r="D21">
        <f t="shared" si="18"/>
        <v>9.1033227127901696E-4</v>
      </c>
      <c r="E21">
        <f t="shared" si="18"/>
        <v>9.1033227127901696E-4</v>
      </c>
      <c r="F21">
        <f t="shared" si="18"/>
        <v>9.1033227127901696E-4</v>
      </c>
      <c r="G21">
        <f t="shared" si="18"/>
        <v>9.1033227127901696E-4</v>
      </c>
      <c r="H21">
        <f t="shared" si="18"/>
        <v>9.1033227127901696E-4</v>
      </c>
      <c r="I21">
        <f t="shared" si="18"/>
        <v>9.1033227127901696E-4</v>
      </c>
      <c r="J21">
        <f>2*(1/13)^2*(4/13)*(12/13)</f>
        <v>3.3612268477994475E-3</v>
      </c>
      <c r="K21">
        <f>2*(1/13)^3*(9/13)</f>
        <v>6.3023003396239633E-4</v>
      </c>
    </row>
    <row r="22" spans="1:11" x14ac:dyDescent="0.3">
      <c r="A22">
        <f t="shared" si="4"/>
        <v>14</v>
      </c>
      <c r="B22">
        <f t="shared" ref="B22:B28" si="19">2*(1/13)^3</f>
        <v>9.1033227127901696E-4</v>
      </c>
      <c r="C22">
        <f t="shared" si="18"/>
        <v>9.1033227127901696E-4</v>
      </c>
      <c r="D22">
        <f t="shared" si="18"/>
        <v>9.1033227127901696E-4</v>
      </c>
      <c r="E22">
        <f t="shared" si="18"/>
        <v>9.1033227127901696E-4</v>
      </c>
      <c r="F22">
        <f t="shared" si="18"/>
        <v>9.1033227127901696E-4</v>
      </c>
      <c r="G22">
        <f t="shared" si="18"/>
        <v>9.1033227127901696E-4</v>
      </c>
      <c r="H22">
        <f t="shared" si="18"/>
        <v>9.1033227127901696E-4</v>
      </c>
      <c r="I22">
        <f t="shared" si="18"/>
        <v>9.1033227127901696E-4</v>
      </c>
      <c r="J22">
        <f t="shared" ref="J22:J28" si="20">2*(1/13)^2*(4/13)*(12/13)</f>
        <v>3.3612268477994475E-3</v>
      </c>
      <c r="K22">
        <f t="shared" ref="K22:K28" si="21">2*(1/13)^3*(9/13)</f>
        <v>6.3023003396239633E-4</v>
      </c>
    </row>
    <row r="23" spans="1:11" x14ac:dyDescent="0.3">
      <c r="A23">
        <f t="shared" si="4"/>
        <v>15</v>
      </c>
      <c r="B23">
        <f t="shared" si="19"/>
        <v>9.1033227127901696E-4</v>
      </c>
      <c r="C23">
        <f t="shared" si="18"/>
        <v>9.1033227127901696E-4</v>
      </c>
      <c r="D23">
        <f t="shared" si="18"/>
        <v>9.1033227127901696E-4</v>
      </c>
      <c r="E23">
        <f t="shared" si="18"/>
        <v>9.1033227127901696E-4</v>
      </c>
      <c r="F23">
        <f t="shared" si="18"/>
        <v>9.1033227127901696E-4</v>
      </c>
      <c r="G23">
        <f t="shared" si="18"/>
        <v>9.1033227127901696E-4</v>
      </c>
      <c r="H23">
        <f t="shared" si="18"/>
        <v>9.1033227127901696E-4</v>
      </c>
      <c r="I23">
        <f t="shared" si="18"/>
        <v>9.1033227127901696E-4</v>
      </c>
      <c r="J23">
        <f t="shared" si="20"/>
        <v>3.3612268477994475E-3</v>
      </c>
      <c r="K23">
        <f t="shared" si="21"/>
        <v>6.3023003396239633E-4</v>
      </c>
    </row>
    <row r="24" spans="1:11" x14ac:dyDescent="0.3">
      <c r="A24">
        <f t="shared" si="4"/>
        <v>16</v>
      </c>
      <c r="B24">
        <f t="shared" si="19"/>
        <v>9.1033227127901696E-4</v>
      </c>
      <c r="C24">
        <f t="shared" si="18"/>
        <v>9.1033227127901696E-4</v>
      </c>
      <c r="D24">
        <f t="shared" si="18"/>
        <v>9.1033227127901696E-4</v>
      </c>
      <c r="E24">
        <f t="shared" si="18"/>
        <v>9.1033227127901696E-4</v>
      </c>
      <c r="F24">
        <f t="shared" si="18"/>
        <v>9.1033227127901696E-4</v>
      </c>
      <c r="G24">
        <f t="shared" si="18"/>
        <v>9.1033227127901696E-4</v>
      </c>
      <c r="H24">
        <f t="shared" si="18"/>
        <v>9.1033227127901696E-4</v>
      </c>
      <c r="I24">
        <f t="shared" si="18"/>
        <v>9.1033227127901696E-4</v>
      </c>
      <c r="J24">
        <f t="shared" si="20"/>
        <v>3.3612268477994475E-3</v>
      </c>
      <c r="K24">
        <f t="shared" si="21"/>
        <v>6.3023003396239633E-4</v>
      </c>
    </row>
    <row r="25" spans="1:11" x14ac:dyDescent="0.3">
      <c r="A25">
        <f t="shared" si="4"/>
        <v>17</v>
      </c>
      <c r="B25">
        <f t="shared" si="19"/>
        <v>9.1033227127901696E-4</v>
      </c>
      <c r="C25">
        <f t="shared" si="18"/>
        <v>9.1033227127901696E-4</v>
      </c>
      <c r="D25">
        <f t="shared" si="18"/>
        <v>9.1033227127901696E-4</v>
      </c>
      <c r="E25">
        <f t="shared" si="18"/>
        <v>9.1033227127901696E-4</v>
      </c>
      <c r="F25">
        <f t="shared" si="18"/>
        <v>9.1033227127901696E-4</v>
      </c>
      <c r="G25">
        <f t="shared" si="18"/>
        <v>9.1033227127901696E-4</v>
      </c>
      <c r="H25">
        <f t="shared" si="18"/>
        <v>9.1033227127901696E-4</v>
      </c>
      <c r="I25">
        <f t="shared" si="18"/>
        <v>9.1033227127901696E-4</v>
      </c>
      <c r="J25">
        <f t="shared" si="20"/>
        <v>3.3612268477994475E-3</v>
      </c>
      <c r="K25">
        <f t="shared" si="21"/>
        <v>6.3023003396239633E-4</v>
      </c>
    </row>
    <row r="26" spans="1:11" x14ac:dyDescent="0.3">
      <c r="A26">
        <f t="shared" si="4"/>
        <v>18</v>
      </c>
      <c r="B26">
        <f t="shared" si="19"/>
        <v>9.1033227127901696E-4</v>
      </c>
      <c r="C26">
        <f t="shared" si="18"/>
        <v>9.1033227127901696E-4</v>
      </c>
      <c r="D26">
        <f t="shared" si="18"/>
        <v>9.1033227127901696E-4</v>
      </c>
      <c r="E26">
        <f t="shared" si="18"/>
        <v>9.1033227127901696E-4</v>
      </c>
      <c r="F26">
        <f t="shared" si="18"/>
        <v>9.1033227127901696E-4</v>
      </c>
      <c r="G26">
        <f t="shared" si="18"/>
        <v>9.1033227127901696E-4</v>
      </c>
      <c r="H26">
        <f t="shared" si="18"/>
        <v>9.1033227127901696E-4</v>
      </c>
      <c r="I26">
        <f t="shared" si="18"/>
        <v>9.1033227127901696E-4</v>
      </c>
      <c r="J26">
        <f t="shared" si="20"/>
        <v>3.3612268477994475E-3</v>
      </c>
      <c r="K26">
        <f t="shared" si="21"/>
        <v>6.3023003396239633E-4</v>
      </c>
    </row>
    <row r="27" spans="1:11" x14ac:dyDescent="0.3">
      <c r="A27">
        <f t="shared" si="4"/>
        <v>19</v>
      </c>
      <c r="B27">
        <f t="shared" si="19"/>
        <v>9.1033227127901696E-4</v>
      </c>
      <c r="C27">
        <f t="shared" si="18"/>
        <v>9.1033227127901696E-4</v>
      </c>
      <c r="D27">
        <f t="shared" si="18"/>
        <v>9.1033227127901696E-4</v>
      </c>
      <c r="E27">
        <f t="shared" si="18"/>
        <v>9.1033227127901696E-4</v>
      </c>
      <c r="F27">
        <f t="shared" si="18"/>
        <v>9.1033227127901696E-4</v>
      </c>
      <c r="G27">
        <f t="shared" si="18"/>
        <v>9.1033227127901696E-4</v>
      </c>
      <c r="H27">
        <f t="shared" si="18"/>
        <v>9.1033227127901696E-4</v>
      </c>
      <c r="I27">
        <f t="shared" si="18"/>
        <v>9.1033227127901696E-4</v>
      </c>
      <c r="J27">
        <f t="shared" si="20"/>
        <v>3.3612268477994475E-3</v>
      </c>
      <c r="K27">
        <f t="shared" si="21"/>
        <v>6.3023003396239633E-4</v>
      </c>
    </row>
    <row r="28" spans="1:11" x14ac:dyDescent="0.3">
      <c r="A28">
        <f t="shared" si="4"/>
        <v>20</v>
      </c>
      <c r="B28">
        <f t="shared" si="19"/>
        <v>9.1033227127901696E-4</v>
      </c>
      <c r="C28">
        <f t="shared" si="18"/>
        <v>9.1033227127901696E-4</v>
      </c>
      <c r="D28">
        <f t="shared" si="18"/>
        <v>9.1033227127901696E-4</v>
      </c>
      <c r="E28">
        <f t="shared" si="18"/>
        <v>9.1033227127901696E-4</v>
      </c>
      <c r="F28">
        <f t="shared" si="18"/>
        <v>9.1033227127901696E-4</v>
      </c>
      <c r="G28">
        <f t="shared" si="18"/>
        <v>9.1033227127901696E-4</v>
      </c>
      <c r="H28">
        <f t="shared" si="18"/>
        <v>9.1033227127901696E-4</v>
      </c>
      <c r="I28">
        <f t="shared" si="18"/>
        <v>9.1033227127901696E-4</v>
      </c>
      <c r="J28">
        <f t="shared" si="20"/>
        <v>3.3612268477994475E-3</v>
      </c>
      <c r="K28">
        <f t="shared" si="21"/>
        <v>6.3023003396239633E-4</v>
      </c>
    </row>
    <row r="29" spans="1:11" x14ac:dyDescent="0.3">
      <c r="A29">
        <f t="shared" si="4"/>
        <v>21</v>
      </c>
      <c r="B29">
        <f>2*(1/13)^2*(4/13)</f>
        <v>3.6413290851160678E-3</v>
      </c>
      <c r="C29">
        <f t="shared" ref="C29:I29" si="22">2*(1/13)^2*(4/13)</f>
        <v>3.6413290851160678E-3</v>
      </c>
      <c r="D29">
        <f t="shared" si="22"/>
        <v>3.6413290851160678E-3</v>
      </c>
      <c r="E29">
        <f t="shared" si="22"/>
        <v>3.6413290851160678E-3</v>
      </c>
      <c r="F29">
        <f t="shared" si="22"/>
        <v>3.6413290851160678E-3</v>
      </c>
      <c r="G29">
        <f t="shared" si="22"/>
        <v>3.6413290851160678E-3</v>
      </c>
      <c r="H29">
        <f t="shared" si="22"/>
        <v>3.6413290851160678E-3</v>
      </c>
      <c r="I29">
        <f t="shared" si="22"/>
        <v>3.6413290851160678E-3</v>
      </c>
      <c r="J29">
        <f>2*(1/13)*(4/13)*(4/13)*(12/13)</f>
        <v>1.344490739119779E-2</v>
      </c>
      <c r="K29">
        <f>2*(1/13)*(4/13)*(1/13)*(9/13)</f>
        <v>2.5209201358495853E-3</v>
      </c>
    </row>
    <row r="31" spans="1:11" x14ac:dyDescent="0.3">
      <c r="A31" t="s">
        <v>6</v>
      </c>
    </row>
    <row r="32" spans="1:11" x14ac:dyDescent="0.3">
      <c r="A32">
        <v>2</v>
      </c>
      <c r="B32">
        <f>(1/13)^3</f>
        <v>4.5516613563950848E-4</v>
      </c>
      <c r="C32">
        <f t="shared" ref="C32:I39" si="23">(1/13)^3</f>
        <v>4.5516613563950848E-4</v>
      </c>
      <c r="D32">
        <f t="shared" si="23"/>
        <v>4.5516613563950848E-4</v>
      </c>
      <c r="E32">
        <f t="shared" si="23"/>
        <v>4.5516613563950848E-4</v>
      </c>
      <c r="F32">
        <f t="shared" si="23"/>
        <v>4.5516613563950848E-4</v>
      </c>
      <c r="G32">
        <f t="shared" si="23"/>
        <v>4.5516613563950848E-4</v>
      </c>
      <c r="H32">
        <f t="shared" si="23"/>
        <v>4.5516613563950848E-4</v>
      </c>
      <c r="I32">
        <f t="shared" si="23"/>
        <v>4.5516613563950848E-4</v>
      </c>
      <c r="J32">
        <f>(1/13)^2*(4/13)*(12/13)</f>
        <v>1.6806134238997238E-3</v>
      </c>
      <c r="K32">
        <f>(1/13)^3*(9/13)</f>
        <v>3.1511501698119817E-4</v>
      </c>
    </row>
    <row r="33" spans="1:11" x14ac:dyDescent="0.3">
      <c r="A33">
        <f t="shared" si="4"/>
        <v>3</v>
      </c>
      <c r="B33">
        <f t="shared" ref="B33:B39" si="24">(1/13)^3</f>
        <v>4.5516613563950848E-4</v>
      </c>
      <c r="C33">
        <f t="shared" si="23"/>
        <v>4.5516613563950848E-4</v>
      </c>
      <c r="D33">
        <f t="shared" si="23"/>
        <v>4.5516613563950848E-4</v>
      </c>
      <c r="E33">
        <f t="shared" si="23"/>
        <v>4.5516613563950848E-4</v>
      </c>
      <c r="F33">
        <f t="shared" si="23"/>
        <v>4.5516613563950848E-4</v>
      </c>
      <c r="G33">
        <f t="shared" si="23"/>
        <v>4.5516613563950848E-4</v>
      </c>
      <c r="H33">
        <f t="shared" si="23"/>
        <v>4.5516613563950848E-4</v>
      </c>
      <c r="I33">
        <f t="shared" si="23"/>
        <v>4.5516613563950848E-4</v>
      </c>
      <c r="J33">
        <f t="shared" ref="J33:J39" si="25">(1/13)^2*(4/13)*(12/13)</f>
        <v>1.6806134238997238E-3</v>
      </c>
      <c r="K33">
        <f t="shared" ref="K33:K39" si="26">(1/13)^3*(9/13)</f>
        <v>3.1511501698119817E-4</v>
      </c>
    </row>
    <row r="34" spans="1:11" x14ac:dyDescent="0.3">
      <c r="A34">
        <f t="shared" si="4"/>
        <v>4</v>
      </c>
      <c r="B34">
        <f t="shared" si="24"/>
        <v>4.5516613563950848E-4</v>
      </c>
      <c r="C34">
        <f t="shared" si="23"/>
        <v>4.5516613563950848E-4</v>
      </c>
      <c r="D34">
        <f t="shared" si="23"/>
        <v>4.5516613563950848E-4</v>
      </c>
      <c r="E34">
        <f t="shared" si="23"/>
        <v>4.5516613563950848E-4</v>
      </c>
      <c r="F34">
        <f t="shared" si="23"/>
        <v>4.5516613563950848E-4</v>
      </c>
      <c r="G34">
        <f t="shared" si="23"/>
        <v>4.5516613563950848E-4</v>
      </c>
      <c r="H34">
        <f t="shared" si="23"/>
        <v>4.5516613563950848E-4</v>
      </c>
      <c r="I34">
        <f t="shared" si="23"/>
        <v>4.5516613563950848E-4</v>
      </c>
      <c r="J34">
        <f t="shared" si="25"/>
        <v>1.6806134238997238E-3</v>
      </c>
      <c r="K34">
        <f t="shared" si="26"/>
        <v>3.1511501698119817E-4</v>
      </c>
    </row>
    <row r="35" spans="1:11" x14ac:dyDescent="0.3">
      <c r="A35">
        <f t="shared" si="4"/>
        <v>5</v>
      </c>
      <c r="B35">
        <f t="shared" si="24"/>
        <v>4.5516613563950848E-4</v>
      </c>
      <c r="C35">
        <f t="shared" si="23"/>
        <v>4.5516613563950848E-4</v>
      </c>
      <c r="D35">
        <f t="shared" si="23"/>
        <v>4.5516613563950848E-4</v>
      </c>
      <c r="E35">
        <f t="shared" si="23"/>
        <v>4.5516613563950848E-4</v>
      </c>
      <c r="F35">
        <f t="shared" si="23"/>
        <v>4.5516613563950848E-4</v>
      </c>
      <c r="G35">
        <f t="shared" si="23"/>
        <v>4.5516613563950848E-4</v>
      </c>
      <c r="H35">
        <f t="shared" si="23"/>
        <v>4.5516613563950848E-4</v>
      </c>
      <c r="I35">
        <f t="shared" si="23"/>
        <v>4.5516613563950848E-4</v>
      </c>
      <c r="J35">
        <f t="shared" si="25"/>
        <v>1.6806134238997238E-3</v>
      </c>
      <c r="K35">
        <f t="shared" si="26"/>
        <v>3.1511501698119817E-4</v>
      </c>
    </row>
    <row r="36" spans="1:11" x14ac:dyDescent="0.3">
      <c r="A36">
        <f t="shared" si="4"/>
        <v>6</v>
      </c>
      <c r="B36">
        <f t="shared" si="24"/>
        <v>4.5516613563950848E-4</v>
      </c>
      <c r="C36">
        <f t="shared" si="23"/>
        <v>4.5516613563950848E-4</v>
      </c>
      <c r="D36">
        <f t="shared" si="23"/>
        <v>4.5516613563950848E-4</v>
      </c>
      <c r="E36">
        <f t="shared" si="23"/>
        <v>4.5516613563950848E-4</v>
      </c>
      <c r="F36">
        <f t="shared" si="23"/>
        <v>4.5516613563950848E-4</v>
      </c>
      <c r="G36">
        <f t="shared" si="23"/>
        <v>4.5516613563950848E-4</v>
      </c>
      <c r="H36">
        <f t="shared" si="23"/>
        <v>4.5516613563950848E-4</v>
      </c>
      <c r="I36">
        <f t="shared" si="23"/>
        <v>4.5516613563950848E-4</v>
      </c>
      <c r="J36">
        <f t="shared" si="25"/>
        <v>1.6806134238997238E-3</v>
      </c>
      <c r="K36">
        <f t="shared" si="26"/>
        <v>3.1511501698119817E-4</v>
      </c>
    </row>
    <row r="37" spans="1:11" x14ac:dyDescent="0.3">
      <c r="A37">
        <f t="shared" si="4"/>
        <v>7</v>
      </c>
      <c r="B37">
        <f t="shared" si="24"/>
        <v>4.5516613563950848E-4</v>
      </c>
      <c r="C37">
        <f t="shared" si="23"/>
        <v>4.5516613563950848E-4</v>
      </c>
      <c r="D37">
        <f t="shared" si="23"/>
        <v>4.5516613563950848E-4</v>
      </c>
      <c r="E37">
        <f t="shared" si="23"/>
        <v>4.5516613563950848E-4</v>
      </c>
      <c r="F37">
        <f t="shared" si="23"/>
        <v>4.5516613563950848E-4</v>
      </c>
      <c r="G37">
        <f t="shared" si="23"/>
        <v>4.5516613563950848E-4</v>
      </c>
      <c r="H37">
        <f t="shared" si="23"/>
        <v>4.5516613563950848E-4</v>
      </c>
      <c r="I37">
        <f t="shared" si="23"/>
        <v>4.5516613563950848E-4</v>
      </c>
      <c r="J37">
        <f t="shared" si="25"/>
        <v>1.6806134238997238E-3</v>
      </c>
      <c r="K37">
        <f t="shared" si="26"/>
        <v>3.1511501698119817E-4</v>
      </c>
    </row>
    <row r="38" spans="1:11" x14ac:dyDescent="0.3">
      <c r="A38">
        <f t="shared" si="4"/>
        <v>8</v>
      </c>
      <c r="B38">
        <f t="shared" si="24"/>
        <v>4.5516613563950848E-4</v>
      </c>
      <c r="C38">
        <f t="shared" si="23"/>
        <v>4.5516613563950848E-4</v>
      </c>
      <c r="D38">
        <f t="shared" si="23"/>
        <v>4.5516613563950848E-4</v>
      </c>
      <c r="E38">
        <f t="shared" si="23"/>
        <v>4.5516613563950848E-4</v>
      </c>
      <c r="F38">
        <f t="shared" si="23"/>
        <v>4.5516613563950848E-4</v>
      </c>
      <c r="G38">
        <f t="shared" si="23"/>
        <v>4.5516613563950848E-4</v>
      </c>
      <c r="H38">
        <f t="shared" si="23"/>
        <v>4.5516613563950848E-4</v>
      </c>
      <c r="I38">
        <f t="shared" si="23"/>
        <v>4.5516613563950848E-4</v>
      </c>
      <c r="J38">
        <f t="shared" si="25"/>
        <v>1.6806134238997238E-3</v>
      </c>
      <c r="K38">
        <f t="shared" si="26"/>
        <v>3.1511501698119817E-4</v>
      </c>
    </row>
    <row r="39" spans="1:11" x14ac:dyDescent="0.3">
      <c r="A39">
        <f t="shared" si="4"/>
        <v>9</v>
      </c>
      <c r="B39">
        <f t="shared" si="24"/>
        <v>4.5516613563950848E-4</v>
      </c>
      <c r="C39">
        <f t="shared" si="23"/>
        <v>4.5516613563950848E-4</v>
      </c>
      <c r="D39">
        <f t="shared" si="23"/>
        <v>4.5516613563950848E-4</v>
      </c>
      <c r="E39">
        <f t="shared" si="23"/>
        <v>4.5516613563950848E-4</v>
      </c>
      <c r="F39">
        <f t="shared" si="23"/>
        <v>4.5516613563950848E-4</v>
      </c>
      <c r="G39">
        <f t="shared" si="23"/>
        <v>4.5516613563950848E-4</v>
      </c>
      <c r="H39">
        <f t="shared" si="23"/>
        <v>4.5516613563950848E-4</v>
      </c>
      <c r="I39">
        <f t="shared" si="23"/>
        <v>4.5516613563950848E-4</v>
      </c>
      <c r="J39">
        <f t="shared" si="25"/>
        <v>1.6806134238997238E-3</v>
      </c>
      <c r="K39">
        <f t="shared" si="26"/>
        <v>3.1511501698119817E-4</v>
      </c>
    </row>
    <row r="40" spans="1:11" x14ac:dyDescent="0.3">
      <c r="A40">
        <f t="shared" si="4"/>
        <v>10</v>
      </c>
      <c r="B40">
        <f>(4/13)^2*(1/13)</f>
        <v>7.2826581702321357E-3</v>
      </c>
      <c r="C40">
        <f t="shared" ref="C40:I40" si="27">(4/13)^2*(1/13)</f>
        <v>7.2826581702321357E-3</v>
      </c>
      <c r="D40">
        <f t="shared" si="27"/>
        <v>7.2826581702321357E-3</v>
      </c>
      <c r="E40">
        <f t="shared" si="27"/>
        <v>7.2826581702321357E-3</v>
      </c>
      <c r="F40">
        <f t="shared" si="27"/>
        <v>7.2826581702321357E-3</v>
      </c>
      <c r="G40">
        <f t="shared" si="27"/>
        <v>7.2826581702321357E-3</v>
      </c>
      <c r="H40">
        <f t="shared" si="27"/>
        <v>7.2826581702321357E-3</v>
      </c>
      <c r="I40">
        <f t="shared" si="27"/>
        <v>7.2826581702321357E-3</v>
      </c>
      <c r="J40">
        <f>(4/13)^3*(12/13)</f>
        <v>2.688981478239558E-2</v>
      </c>
      <c r="K40">
        <f>(4/13)^2*(1/13)*(9/13)</f>
        <v>5.0418402716991707E-3</v>
      </c>
    </row>
    <row r="41" spans="1:11" x14ac:dyDescent="0.3">
      <c r="A41" t="s">
        <v>10</v>
      </c>
      <c r="B41">
        <f t="shared" ref="B41:I41" si="28">(1/13)^3</f>
        <v>4.5516613563950848E-4</v>
      </c>
      <c r="C41">
        <f t="shared" si="28"/>
        <v>4.5516613563950848E-4</v>
      </c>
      <c r="D41">
        <f t="shared" si="28"/>
        <v>4.5516613563950848E-4</v>
      </c>
      <c r="E41">
        <f t="shared" si="28"/>
        <v>4.5516613563950848E-4</v>
      </c>
      <c r="F41">
        <f t="shared" si="28"/>
        <v>4.5516613563950848E-4</v>
      </c>
      <c r="G41">
        <f t="shared" si="28"/>
        <v>4.5516613563950848E-4</v>
      </c>
      <c r="H41">
        <f t="shared" si="28"/>
        <v>4.5516613563950848E-4</v>
      </c>
      <c r="I41">
        <f t="shared" si="28"/>
        <v>4.5516613563950848E-4</v>
      </c>
      <c r="J41">
        <f>(1/13)^2*(4/13)*(12/13)</f>
        <v>1.6806134238997238E-3</v>
      </c>
      <c r="K41">
        <f>(1/13)^3*(9/13)</f>
        <v>3.1511501698119817E-4</v>
      </c>
    </row>
    <row r="44" spans="1:11" x14ac:dyDescent="0.3">
      <c r="B44" t="s">
        <v>12</v>
      </c>
    </row>
    <row r="45" spans="1:11" x14ac:dyDescent="0.3">
      <c r="A45" t="s">
        <v>11</v>
      </c>
      <c r="B45">
        <v>2</v>
      </c>
      <c r="C45">
        <f t="shared" ref="C45:J45" si="29">B45+1</f>
        <v>3</v>
      </c>
      <c r="D45">
        <f t="shared" si="29"/>
        <v>4</v>
      </c>
      <c r="E45">
        <f t="shared" si="29"/>
        <v>5</v>
      </c>
      <c r="F45">
        <f t="shared" si="29"/>
        <v>6</v>
      </c>
      <c r="G45">
        <f t="shared" si="29"/>
        <v>7</v>
      </c>
      <c r="H45">
        <f t="shared" si="29"/>
        <v>8</v>
      </c>
      <c r="I45">
        <f t="shared" si="29"/>
        <v>9</v>
      </c>
      <c r="J45">
        <f t="shared" si="29"/>
        <v>10</v>
      </c>
      <c r="K45" t="s">
        <v>10</v>
      </c>
    </row>
    <row r="46" spans="1:11" x14ac:dyDescent="0.3">
      <c r="A46">
        <v>2</v>
      </c>
      <c r="C46">
        <f t="shared" ref="C46:J54" si="30">$A46+C$45</f>
        <v>5</v>
      </c>
      <c r="D46">
        <f t="shared" si="30"/>
        <v>6</v>
      </c>
      <c r="E46">
        <f t="shared" si="30"/>
        <v>7</v>
      </c>
      <c r="F46">
        <f t="shared" si="30"/>
        <v>8</v>
      </c>
      <c r="G46">
        <f t="shared" si="30"/>
        <v>9</v>
      </c>
      <c r="H46">
        <f t="shared" si="30"/>
        <v>10</v>
      </c>
      <c r="I46">
        <f t="shared" si="30"/>
        <v>11</v>
      </c>
      <c r="J46">
        <f t="shared" si="30"/>
        <v>12</v>
      </c>
    </row>
    <row r="47" spans="1:11" x14ac:dyDescent="0.3">
      <c r="A47">
        <f t="shared" ref="A47:A54" si="31">A46+1</f>
        <v>3</v>
      </c>
      <c r="B47">
        <f>$A47+B$45</f>
        <v>5</v>
      </c>
      <c r="D47">
        <f t="shared" si="30"/>
        <v>7</v>
      </c>
      <c r="E47">
        <f t="shared" si="30"/>
        <v>8</v>
      </c>
      <c r="F47">
        <f t="shared" si="30"/>
        <v>9</v>
      </c>
      <c r="G47">
        <f t="shared" si="30"/>
        <v>10</v>
      </c>
      <c r="H47">
        <f t="shared" si="30"/>
        <v>11</v>
      </c>
      <c r="I47">
        <f t="shared" si="30"/>
        <v>12</v>
      </c>
      <c r="J47">
        <f t="shared" si="30"/>
        <v>13</v>
      </c>
    </row>
    <row r="48" spans="1:11" x14ac:dyDescent="0.3">
      <c r="A48">
        <f t="shared" si="31"/>
        <v>4</v>
      </c>
      <c r="B48">
        <f t="shared" ref="B48:B54" si="32">$A48+B$45</f>
        <v>6</v>
      </c>
      <c r="C48">
        <f t="shared" si="30"/>
        <v>7</v>
      </c>
      <c r="E48">
        <f t="shared" si="30"/>
        <v>9</v>
      </c>
      <c r="F48">
        <f t="shared" si="30"/>
        <v>10</v>
      </c>
      <c r="G48">
        <f t="shared" si="30"/>
        <v>11</v>
      </c>
      <c r="H48">
        <f t="shared" si="30"/>
        <v>12</v>
      </c>
      <c r="I48">
        <f t="shared" si="30"/>
        <v>13</v>
      </c>
      <c r="J48">
        <f t="shared" si="30"/>
        <v>14</v>
      </c>
    </row>
    <row r="49" spans="1:11" x14ac:dyDescent="0.3">
      <c r="A49">
        <f t="shared" si="31"/>
        <v>5</v>
      </c>
      <c r="B49">
        <f t="shared" si="32"/>
        <v>7</v>
      </c>
      <c r="C49">
        <f t="shared" si="30"/>
        <v>8</v>
      </c>
      <c r="D49">
        <f t="shared" si="30"/>
        <v>9</v>
      </c>
      <c r="F49">
        <f t="shared" si="30"/>
        <v>11</v>
      </c>
      <c r="G49">
        <f t="shared" si="30"/>
        <v>12</v>
      </c>
      <c r="H49">
        <f t="shared" si="30"/>
        <v>13</v>
      </c>
      <c r="I49">
        <f t="shared" si="30"/>
        <v>14</v>
      </c>
      <c r="J49">
        <f t="shared" si="30"/>
        <v>15</v>
      </c>
    </row>
    <row r="50" spans="1:11" x14ac:dyDescent="0.3">
      <c r="A50">
        <f t="shared" si="31"/>
        <v>6</v>
      </c>
      <c r="B50">
        <f t="shared" si="32"/>
        <v>8</v>
      </c>
      <c r="C50">
        <f t="shared" si="30"/>
        <v>9</v>
      </c>
      <c r="D50">
        <f t="shared" si="30"/>
        <v>10</v>
      </c>
      <c r="E50">
        <f t="shared" si="30"/>
        <v>11</v>
      </c>
      <c r="G50">
        <f t="shared" si="30"/>
        <v>13</v>
      </c>
      <c r="H50">
        <f t="shared" si="30"/>
        <v>14</v>
      </c>
      <c r="I50">
        <f t="shared" si="30"/>
        <v>15</v>
      </c>
      <c r="J50">
        <f t="shared" si="30"/>
        <v>16</v>
      </c>
    </row>
    <row r="51" spans="1:11" x14ac:dyDescent="0.3">
      <c r="A51">
        <f t="shared" si="31"/>
        <v>7</v>
      </c>
      <c r="B51">
        <f t="shared" si="32"/>
        <v>9</v>
      </c>
      <c r="C51">
        <f t="shared" si="30"/>
        <v>10</v>
      </c>
      <c r="D51">
        <f t="shared" si="30"/>
        <v>11</v>
      </c>
      <c r="E51">
        <f t="shared" si="30"/>
        <v>12</v>
      </c>
      <c r="F51">
        <f t="shared" si="30"/>
        <v>13</v>
      </c>
      <c r="H51">
        <f t="shared" si="30"/>
        <v>15</v>
      </c>
      <c r="I51">
        <f t="shared" si="30"/>
        <v>16</v>
      </c>
      <c r="J51">
        <f t="shared" si="30"/>
        <v>17</v>
      </c>
    </row>
    <row r="52" spans="1:11" x14ac:dyDescent="0.3">
      <c r="A52">
        <f t="shared" si="31"/>
        <v>8</v>
      </c>
      <c r="B52">
        <f t="shared" si="32"/>
        <v>10</v>
      </c>
      <c r="C52">
        <f t="shared" si="30"/>
        <v>11</v>
      </c>
      <c r="D52">
        <f t="shared" si="30"/>
        <v>12</v>
      </c>
      <c r="E52">
        <f t="shared" si="30"/>
        <v>13</v>
      </c>
      <c r="F52">
        <f t="shared" si="30"/>
        <v>14</v>
      </c>
      <c r="G52">
        <f t="shared" si="30"/>
        <v>15</v>
      </c>
      <c r="I52">
        <f t="shared" si="30"/>
        <v>17</v>
      </c>
      <c r="J52">
        <f t="shared" si="30"/>
        <v>18</v>
      </c>
    </row>
    <row r="53" spans="1:11" x14ac:dyDescent="0.3">
      <c r="A53">
        <f t="shared" si="31"/>
        <v>9</v>
      </c>
      <c r="B53">
        <f t="shared" si="32"/>
        <v>11</v>
      </c>
      <c r="C53">
        <f t="shared" si="30"/>
        <v>12</v>
      </c>
      <c r="D53">
        <f t="shared" si="30"/>
        <v>13</v>
      </c>
      <c r="E53">
        <f t="shared" si="30"/>
        <v>14</v>
      </c>
      <c r="F53">
        <f t="shared" si="30"/>
        <v>15</v>
      </c>
      <c r="G53">
        <f t="shared" si="30"/>
        <v>16</v>
      </c>
      <c r="H53">
        <f t="shared" si="30"/>
        <v>17</v>
      </c>
      <c r="J53">
        <f t="shared" si="30"/>
        <v>19</v>
      </c>
    </row>
    <row r="54" spans="1:11" x14ac:dyDescent="0.3">
      <c r="A54">
        <f t="shared" si="31"/>
        <v>10</v>
      </c>
      <c r="B54">
        <f t="shared" si="32"/>
        <v>12</v>
      </c>
      <c r="C54">
        <f t="shared" si="30"/>
        <v>13</v>
      </c>
      <c r="D54">
        <f t="shared" si="30"/>
        <v>14</v>
      </c>
      <c r="E54">
        <f t="shared" si="30"/>
        <v>15</v>
      </c>
      <c r="F54">
        <f t="shared" si="30"/>
        <v>16</v>
      </c>
      <c r="G54">
        <f t="shared" si="30"/>
        <v>17</v>
      </c>
      <c r="H54">
        <f t="shared" si="30"/>
        <v>18</v>
      </c>
      <c r="I54">
        <f t="shared" si="30"/>
        <v>19</v>
      </c>
    </row>
    <row r="55" spans="1:11" x14ac:dyDescent="0.3">
      <c r="A55" t="s">
        <v>10</v>
      </c>
    </row>
    <row r="57" spans="1:11" x14ac:dyDescent="0.3">
      <c r="A57" t="s">
        <v>13</v>
      </c>
    </row>
    <row r="59" spans="1:11" x14ac:dyDescent="0.3">
      <c r="B59" t="s">
        <v>12</v>
      </c>
    </row>
    <row r="60" spans="1:11" x14ac:dyDescent="0.3">
      <c r="A60" t="s">
        <v>11</v>
      </c>
      <c r="B60">
        <v>2</v>
      </c>
      <c r="C60">
        <f t="shared" ref="C60:J60" si="33">B60+1</f>
        <v>3</v>
      </c>
      <c r="D60">
        <f t="shared" si="33"/>
        <v>4</v>
      </c>
      <c r="E60">
        <f t="shared" si="33"/>
        <v>5</v>
      </c>
      <c r="F60">
        <f t="shared" si="33"/>
        <v>6</v>
      </c>
      <c r="G60">
        <f t="shared" si="33"/>
        <v>7</v>
      </c>
      <c r="H60">
        <f t="shared" si="33"/>
        <v>8</v>
      </c>
      <c r="I60">
        <f t="shared" si="33"/>
        <v>9</v>
      </c>
      <c r="J60">
        <f t="shared" si="33"/>
        <v>10</v>
      </c>
      <c r="K60" t="s">
        <v>10</v>
      </c>
    </row>
    <row r="61" spans="1:11" x14ac:dyDescent="0.3">
      <c r="A61">
        <v>2</v>
      </c>
      <c r="B61">
        <f>(1/13)^2</f>
        <v>5.9171597633136102E-3</v>
      </c>
      <c r="C61">
        <f t="shared" ref="C61:I68" si="34">(1/13)^2</f>
        <v>5.9171597633136102E-3</v>
      </c>
      <c r="D61">
        <f t="shared" si="34"/>
        <v>5.9171597633136102E-3</v>
      </c>
      <c r="E61">
        <f t="shared" si="34"/>
        <v>5.9171597633136102E-3</v>
      </c>
      <c r="F61">
        <f t="shared" si="34"/>
        <v>5.9171597633136102E-3</v>
      </c>
      <c r="G61">
        <f t="shared" si="34"/>
        <v>5.9171597633136102E-3</v>
      </c>
      <c r="H61">
        <f t="shared" si="34"/>
        <v>5.9171597633136102E-3</v>
      </c>
      <c r="I61">
        <f t="shared" si="34"/>
        <v>5.9171597633136102E-3</v>
      </c>
      <c r="J61">
        <f t="shared" ref="J61:J68" si="35">(1/13)*(4/13)</f>
        <v>2.3668639053254441E-2</v>
      </c>
    </row>
    <row r="62" spans="1:11" x14ac:dyDescent="0.3">
      <c r="A62">
        <f t="shared" ref="A62:A69" si="36">A61+1</f>
        <v>3</v>
      </c>
      <c r="B62">
        <f t="shared" ref="B62:B68" si="37">(1/13)^2</f>
        <v>5.9171597633136102E-3</v>
      </c>
      <c r="C62">
        <f t="shared" si="34"/>
        <v>5.9171597633136102E-3</v>
      </c>
      <c r="D62">
        <f t="shared" si="34"/>
        <v>5.9171597633136102E-3</v>
      </c>
      <c r="E62">
        <f t="shared" si="34"/>
        <v>5.9171597633136102E-3</v>
      </c>
      <c r="F62">
        <f t="shared" si="34"/>
        <v>5.9171597633136102E-3</v>
      </c>
      <c r="G62">
        <f t="shared" si="34"/>
        <v>5.9171597633136102E-3</v>
      </c>
      <c r="H62">
        <f t="shared" si="34"/>
        <v>5.9171597633136102E-3</v>
      </c>
      <c r="I62">
        <f t="shared" si="34"/>
        <v>5.9171597633136102E-3</v>
      </c>
      <c r="J62">
        <f t="shared" si="35"/>
        <v>2.3668639053254441E-2</v>
      </c>
    </row>
    <row r="63" spans="1:11" x14ac:dyDescent="0.3">
      <c r="A63">
        <f t="shared" si="36"/>
        <v>4</v>
      </c>
      <c r="B63">
        <f t="shared" si="37"/>
        <v>5.9171597633136102E-3</v>
      </c>
      <c r="C63">
        <f t="shared" si="34"/>
        <v>5.9171597633136102E-3</v>
      </c>
      <c r="D63">
        <f t="shared" si="34"/>
        <v>5.9171597633136102E-3</v>
      </c>
      <c r="E63">
        <f t="shared" si="34"/>
        <v>5.9171597633136102E-3</v>
      </c>
      <c r="F63">
        <f t="shared" si="34"/>
        <v>5.9171597633136102E-3</v>
      </c>
      <c r="G63">
        <f t="shared" si="34"/>
        <v>5.9171597633136102E-3</v>
      </c>
      <c r="H63">
        <f t="shared" si="34"/>
        <v>5.9171597633136102E-3</v>
      </c>
      <c r="I63">
        <f t="shared" si="34"/>
        <v>5.9171597633136102E-3</v>
      </c>
      <c r="J63">
        <f t="shared" si="35"/>
        <v>2.3668639053254441E-2</v>
      </c>
    </row>
    <row r="64" spans="1:11" x14ac:dyDescent="0.3">
      <c r="A64">
        <f t="shared" si="36"/>
        <v>5</v>
      </c>
      <c r="B64">
        <f t="shared" si="37"/>
        <v>5.9171597633136102E-3</v>
      </c>
      <c r="C64">
        <f t="shared" si="34"/>
        <v>5.9171597633136102E-3</v>
      </c>
      <c r="D64">
        <f t="shared" si="34"/>
        <v>5.9171597633136102E-3</v>
      </c>
      <c r="E64">
        <f t="shared" si="34"/>
        <v>5.9171597633136102E-3</v>
      </c>
      <c r="F64">
        <f t="shared" si="34"/>
        <v>5.9171597633136102E-3</v>
      </c>
      <c r="G64">
        <f t="shared" si="34"/>
        <v>5.9171597633136102E-3</v>
      </c>
      <c r="H64">
        <f t="shared" si="34"/>
        <v>5.9171597633136102E-3</v>
      </c>
      <c r="I64">
        <f t="shared" si="34"/>
        <v>5.9171597633136102E-3</v>
      </c>
      <c r="J64">
        <f t="shared" si="35"/>
        <v>2.3668639053254441E-2</v>
      </c>
    </row>
    <row r="65" spans="1:10" x14ac:dyDescent="0.3">
      <c r="A65">
        <f t="shared" si="36"/>
        <v>6</v>
      </c>
      <c r="B65">
        <f t="shared" si="37"/>
        <v>5.9171597633136102E-3</v>
      </c>
      <c r="C65">
        <f t="shared" si="34"/>
        <v>5.9171597633136102E-3</v>
      </c>
      <c r="D65">
        <f t="shared" si="34"/>
        <v>5.9171597633136102E-3</v>
      </c>
      <c r="E65">
        <f t="shared" si="34"/>
        <v>5.9171597633136102E-3</v>
      </c>
      <c r="F65">
        <f t="shared" si="34"/>
        <v>5.9171597633136102E-3</v>
      </c>
      <c r="G65">
        <f t="shared" si="34"/>
        <v>5.9171597633136102E-3</v>
      </c>
      <c r="H65">
        <f t="shared" si="34"/>
        <v>5.9171597633136102E-3</v>
      </c>
      <c r="I65">
        <f t="shared" si="34"/>
        <v>5.9171597633136102E-3</v>
      </c>
      <c r="J65">
        <f t="shared" si="35"/>
        <v>2.3668639053254441E-2</v>
      </c>
    </row>
    <row r="66" spans="1:10" x14ac:dyDescent="0.3">
      <c r="A66">
        <f t="shared" si="36"/>
        <v>7</v>
      </c>
      <c r="B66">
        <f t="shared" si="37"/>
        <v>5.9171597633136102E-3</v>
      </c>
      <c r="C66">
        <f t="shared" si="34"/>
        <v>5.9171597633136102E-3</v>
      </c>
      <c r="D66">
        <f t="shared" si="34"/>
        <v>5.9171597633136102E-3</v>
      </c>
      <c r="E66">
        <f t="shared" si="34"/>
        <v>5.9171597633136102E-3</v>
      </c>
      <c r="F66">
        <f t="shared" si="34"/>
        <v>5.9171597633136102E-3</v>
      </c>
      <c r="G66">
        <f t="shared" si="34"/>
        <v>5.9171597633136102E-3</v>
      </c>
      <c r="H66">
        <f t="shared" si="34"/>
        <v>5.9171597633136102E-3</v>
      </c>
      <c r="I66">
        <f t="shared" si="34"/>
        <v>5.9171597633136102E-3</v>
      </c>
      <c r="J66">
        <f t="shared" si="35"/>
        <v>2.3668639053254441E-2</v>
      </c>
    </row>
    <row r="67" spans="1:10" x14ac:dyDescent="0.3">
      <c r="A67">
        <f t="shared" si="36"/>
        <v>8</v>
      </c>
      <c r="B67">
        <f t="shared" si="37"/>
        <v>5.9171597633136102E-3</v>
      </c>
      <c r="C67">
        <f t="shared" si="34"/>
        <v>5.9171597633136102E-3</v>
      </c>
      <c r="D67">
        <f t="shared" si="34"/>
        <v>5.9171597633136102E-3</v>
      </c>
      <c r="E67">
        <f t="shared" si="34"/>
        <v>5.9171597633136102E-3</v>
      </c>
      <c r="F67">
        <f t="shared" si="34"/>
        <v>5.9171597633136102E-3</v>
      </c>
      <c r="G67">
        <f t="shared" si="34"/>
        <v>5.9171597633136102E-3</v>
      </c>
      <c r="H67">
        <f t="shared" si="34"/>
        <v>5.9171597633136102E-3</v>
      </c>
      <c r="I67">
        <f t="shared" si="34"/>
        <v>5.9171597633136102E-3</v>
      </c>
      <c r="J67">
        <f t="shared" si="35"/>
        <v>2.3668639053254441E-2</v>
      </c>
    </row>
    <row r="68" spans="1:10" x14ac:dyDescent="0.3">
      <c r="A68">
        <f t="shared" si="36"/>
        <v>9</v>
      </c>
      <c r="B68">
        <f t="shared" si="37"/>
        <v>5.9171597633136102E-3</v>
      </c>
      <c r="C68">
        <f t="shared" si="34"/>
        <v>5.9171597633136102E-3</v>
      </c>
      <c r="D68">
        <f t="shared" si="34"/>
        <v>5.9171597633136102E-3</v>
      </c>
      <c r="E68">
        <f t="shared" si="34"/>
        <v>5.9171597633136102E-3</v>
      </c>
      <c r="F68">
        <f t="shared" si="34"/>
        <v>5.9171597633136102E-3</v>
      </c>
      <c r="G68">
        <f t="shared" si="34"/>
        <v>5.9171597633136102E-3</v>
      </c>
      <c r="H68">
        <f t="shared" si="34"/>
        <v>5.9171597633136102E-3</v>
      </c>
      <c r="I68">
        <f t="shared" si="34"/>
        <v>5.9171597633136102E-3</v>
      </c>
      <c r="J68">
        <f t="shared" si="35"/>
        <v>2.3668639053254441E-2</v>
      </c>
    </row>
    <row r="69" spans="1:10" x14ac:dyDescent="0.3">
      <c r="A69">
        <f t="shared" si="36"/>
        <v>10</v>
      </c>
      <c r="B69">
        <f>(1/13)*(4/13)</f>
        <v>2.3668639053254441E-2</v>
      </c>
      <c r="C69">
        <f t="shared" ref="C69:I69" si="38">(1/13)*(4/13)</f>
        <v>2.3668639053254441E-2</v>
      </c>
      <c r="D69">
        <f t="shared" si="38"/>
        <v>2.3668639053254441E-2</v>
      </c>
      <c r="E69">
        <f t="shared" si="38"/>
        <v>2.3668639053254441E-2</v>
      </c>
      <c r="F69">
        <f t="shared" si="38"/>
        <v>2.3668639053254441E-2</v>
      </c>
      <c r="G69">
        <f t="shared" si="38"/>
        <v>2.3668639053254441E-2</v>
      </c>
      <c r="H69">
        <f t="shared" si="38"/>
        <v>2.3668639053254441E-2</v>
      </c>
      <c r="I69">
        <f t="shared" si="38"/>
        <v>2.3668639053254441E-2</v>
      </c>
    </row>
    <row r="70" spans="1:10" x14ac:dyDescent="0.3">
      <c r="A70" t="s">
        <v>10</v>
      </c>
    </row>
    <row r="76" spans="1:10" x14ac:dyDescent="0.3">
      <c r="A76" t="s">
        <v>5</v>
      </c>
      <c r="B76" t="s">
        <v>13</v>
      </c>
    </row>
    <row r="77" spans="1:10" x14ac:dyDescent="0.3">
      <c r="A77">
        <v>5</v>
      </c>
      <c r="B77">
        <f>SUMIF($B$46:J54,A77,$B$61:$J$69)</f>
        <v>1.183431952662722E-2</v>
      </c>
    </row>
    <row r="78" spans="1:10" x14ac:dyDescent="0.3">
      <c r="A78">
        <f>A77+1</f>
        <v>6</v>
      </c>
      <c r="B78">
        <f ca="1">SUMIF($B$46:J55,A78,$B$61:$J$69)</f>
        <v>1.183431952662722E-2</v>
      </c>
    </row>
    <row r="79" spans="1:10" x14ac:dyDescent="0.3">
      <c r="A79">
        <f t="shared" ref="A79:A92" si="39">A78+1</f>
        <v>7</v>
      </c>
      <c r="B79">
        <f ca="1">SUMIF($B$46:J56,A79,$B$61:$J$69)</f>
        <v>2.3668639053254441E-2</v>
      </c>
    </row>
    <row r="80" spans="1:10" x14ac:dyDescent="0.3">
      <c r="A80">
        <f t="shared" si="39"/>
        <v>8</v>
      </c>
      <c r="B80">
        <f ca="1">SUMIF($B$46:J57,A80,$B$61:$J$69)</f>
        <v>2.3668639053254441E-2</v>
      </c>
    </row>
    <row r="81" spans="1:2" x14ac:dyDescent="0.3">
      <c r="A81">
        <f t="shared" si="39"/>
        <v>9</v>
      </c>
      <c r="B81">
        <f ca="1">SUMIF($B$46:J58,A81,$B$61:$J$69)</f>
        <v>3.5502958579881665E-2</v>
      </c>
    </row>
    <row r="82" spans="1:2" x14ac:dyDescent="0.3">
      <c r="A82">
        <f t="shared" si="39"/>
        <v>10</v>
      </c>
      <c r="B82">
        <f ca="1">SUMIF($B$46:J59,A82,$B$61:$J$69)</f>
        <v>3.5502958579881665E-2</v>
      </c>
    </row>
    <row r="83" spans="1:2" x14ac:dyDescent="0.3">
      <c r="A83">
        <f t="shared" si="39"/>
        <v>11</v>
      </c>
      <c r="B83">
        <f ca="1">SUMIF($B$46:J60,A83,$B$61:$J$69)</f>
        <v>4.7337278106508889E-2</v>
      </c>
    </row>
    <row r="84" spans="1:2" x14ac:dyDescent="0.3">
      <c r="A84">
        <f t="shared" si="39"/>
        <v>12</v>
      </c>
      <c r="B84">
        <f ca="1">SUMIF($B$46:J61,A84,$B$61:$J$69)</f>
        <v>8.2840236686390553E-2</v>
      </c>
    </row>
    <row r="85" spans="1:2" x14ac:dyDescent="0.3">
      <c r="A85">
        <f t="shared" si="39"/>
        <v>13</v>
      </c>
      <c r="B85">
        <f ca="1">SUMIF($B$46:J62,A85,$B$61:$J$69)</f>
        <v>8.2840236686390553E-2</v>
      </c>
    </row>
    <row r="86" spans="1:2" x14ac:dyDescent="0.3">
      <c r="A86">
        <f t="shared" si="39"/>
        <v>14</v>
      </c>
      <c r="B86">
        <f ca="1">SUMIF($B$46:J63,A86,$B$61:$J$69)</f>
        <v>7.1005917159763329E-2</v>
      </c>
    </row>
    <row r="87" spans="1:2" x14ac:dyDescent="0.3">
      <c r="A87">
        <f t="shared" si="39"/>
        <v>15</v>
      </c>
      <c r="B87">
        <f ca="1">SUMIF($B$46:J64,A87,$B$61:$J$69)</f>
        <v>7.1005917159763329E-2</v>
      </c>
    </row>
    <row r="88" spans="1:2" x14ac:dyDescent="0.3">
      <c r="A88">
        <f t="shared" si="39"/>
        <v>16</v>
      </c>
      <c r="B88">
        <f ca="1">SUMIF($B$46:J65,A88,$B$61:$J$69)</f>
        <v>5.9171597633136105E-2</v>
      </c>
    </row>
    <row r="89" spans="1:2" x14ac:dyDescent="0.3">
      <c r="A89">
        <f t="shared" si="39"/>
        <v>17</v>
      </c>
      <c r="B89">
        <f ca="1">SUMIF($B$46:J66,A89,$B$61:$J$69)</f>
        <v>5.9171597633136105E-2</v>
      </c>
    </row>
    <row r="90" spans="1:2" x14ac:dyDescent="0.3">
      <c r="A90">
        <f t="shared" si="39"/>
        <v>18</v>
      </c>
      <c r="B90">
        <f ca="1">SUMIF($B$46:J67,A90,$B$61:$J$69)</f>
        <v>4.7337278106508882E-2</v>
      </c>
    </row>
    <row r="91" spans="1:2" x14ac:dyDescent="0.3">
      <c r="A91">
        <f t="shared" si="39"/>
        <v>19</v>
      </c>
      <c r="B91">
        <f ca="1">SUMIF($B$46:J68,A91,$B$61:$J$69)</f>
        <v>4.7337278106508882E-2</v>
      </c>
    </row>
    <row r="92" spans="1:2" x14ac:dyDescent="0.3">
      <c r="A92">
        <f t="shared" si="39"/>
        <v>20</v>
      </c>
      <c r="B92">
        <f ca="1">SUMIF($B$46:J69,A92,$B$61:$J$69)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1"/>
  <sheetViews>
    <sheetView workbookViewId="0">
      <selection activeCell="K45" sqref="K45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5</v>
      </c>
      <c r="B2">
        <f>hsdr!B3</f>
        <v>-0.12821556706374745</v>
      </c>
      <c r="C2">
        <f>hsdr!C3</f>
        <v>-9.5310227261489883E-2</v>
      </c>
      <c r="D2">
        <f>hsdr!D3</f>
        <v>-6.1479464199694238E-2</v>
      </c>
      <c r="E2">
        <f>hsdr!E3</f>
        <v>-2.397897039185962E-2</v>
      </c>
      <c r="F2">
        <f>hsdr!F3</f>
        <v>-1.1863378384400908E-3</v>
      </c>
      <c r="G2">
        <f>hsdr!G3</f>
        <v>-0.11944744188414852</v>
      </c>
      <c r="H2">
        <f>hsdr!H3</f>
        <v>-0.18809330390318516</v>
      </c>
      <c r="I2">
        <f>hsdr!I3</f>
        <v>-0.2666150533579591</v>
      </c>
      <c r="J2">
        <f>hsdr!J3</f>
        <v>-0.31341164336497107</v>
      </c>
      <c r="K2">
        <f>hsdr!K3</f>
        <v>-0.27857459755181968</v>
      </c>
    </row>
    <row r="3" spans="1:11" x14ac:dyDescent="0.3">
      <c r="A3">
        <f>A2+1</f>
        <v>6</v>
      </c>
      <c r="B3">
        <f>hsdr!B4</f>
        <v>-0.14075911746001987</v>
      </c>
      <c r="C3">
        <f>hsdr!C4</f>
        <v>-0.10729107800860836</v>
      </c>
      <c r="D3">
        <f>hsdr!D4</f>
        <v>-7.2917141926387305E-2</v>
      </c>
      <c r="E3">
        <f>hsdr!E4</f>
        <v>-3.4915973330102178E-2</v>
      </c>
      <c r="F3">
        <f>hsdr!F4</f>
        <v>-1.3005835529874204E-2</v>
      </c>
      <c r="G3">
        <f>hsdr!G4</f>
        <v>-0.15193270723669944</v>
      </c>
      <c r="H3">
        <f>hsdr!H4</f>
        <v>-0.21724188132078476</v>
      </c>
      <c r="I3">
        <f>hsdr!I4</f>
        <v>-0.29264070019772603</v>
      </c>
      <c r="J3">
        <f>hsdr!J4</f>
        <v>-0.33774944037840804</v>
      </c>
      <c r="K3">
        <f>hsdr!K4</f>
        <v>-0.30414663097569938</v>
      </c>
    </row>
    <row r="4" spans="1:11" x14ac:dyDescent="0.3">
      <c r="A4">
        <f t="shared" ref="A4:A40" si="0">A3+1</f>
        <v>7</v>
      </c>
      <c r="B4">
        <f>hsdr!B5</f>
        <v>-0.10918342786661633</v>
      </c>
      <c r="C4">
        <f>hsdr!C5</f>
        <v>-7.658298190446361E-2</v>
      </c>
      <c r="D4">
        <f>hsdr!D5</f>
        <v>-4.3021794004341876E-2</v>
      </c>
      <c r="E4">
        <f>hsdr!E5</f>
        <v>-7.2713609029408845E-3</v>
      </c>
      <c r="F4">
        <f>hsdr!F5</f>
        <v>2.9185342353860964E-2</v>
      </c>
      <c r="G4">
        <f>hsdr!G5</f>
        <v>-6.8807799580427764E-2</v>
      </c>
      <c r="H4">
        <f>hsdr!H5</f>
        <v>-0.21060476872434966</v>
      </c>
      <c r="I4">
        <f>hsdr!I5</f>
        <v>-0.28536544048687662</v>
      </c>
      <c r="J4">
        <f>hsdr!J5</f>
        <v>-0.31905479139833842</v>
      </c>
      <c r="K4">
        <f>hsdr!K5</f>
        <v>-0.31007165033163697</v>
      </c>
    </row>
    <row r="5" spans="1:11" x14ac:dyDescent="0.3">
      <c r="A5">
        <f t="shared" si="0"/>
        <v>8</v>
      </c>
      <c r="B5">
        <f>hsdr!B6</f>
        <v>-2.1798188008805671E-2</v>
      </c>
      <c r="C5">
        <f>hsdr!C6</f>
        <v>8.0052625306546703E-3</v>
      </c>
      <c r="D5">
        <f>hsdr!D6</f>
        <v>3.8784473277208804E-2</v>
      </c>
      <c r="E5">
        <f>hsdr!E6</f>
        <v>7.0804635983033826E-2</v>
      </c>
      <c r="F5">
        <f>hsdr!F6</f>
        <v>0.11496015009622332</v>
      </c>
      <c r="G5">
        <f>hsdr!G6</f>
        <v>8.2207439363742862E-2</v>
      </c>
      <c r="H5">
        <f>hsdr!H6</f>
        <v>-5.9898275658656255E-2</v>
      </c>
      <c r="I5">
        <f>hsdr!I6</f>
        <v>-0.21018633199821768</v>
      </c>
      <c r="J5">
        <f>hsdr!J6</f>
        <v>-0.24937508055334259</v>
      </c>
      <c r="K5">
        <f>hsdr!K6</f>
        <v>-0.1970288105741636</v>
      </c>
    </row>
    <row r="6" spans="1:11" x14ac:dyDescent="0.3">
      <c r="A6">
        <f t="shared" si="0"/>
        <v>9</v>
      </c>
      <c r="B6">
        <f>hsdr!B7</f>
        <v>7.444603757634051E-2</v>
      </c>
      <c r="C6">
        <f>hsdr!C7</f>
        <v>0.12081635332999653</v>
      </c>
      <c r="D6">
        <f>hsdr!D7</f>
        <v>0.1819489340524216</v>
      </c>
      <c r="E6">
        <f>hsdr!E7</f>
        <v>0.24305722487303633</v>
      </c>
      <c r="F6">
        <f>hsdr!F7</f>
        <v>0.31705474570166703</v>
      </c>
      <c r="G6">
        <f>hsdr!G7</f>
        <v>0.17186785993695267</v>
      </c>
      <c r="H6">
        <f>hsdr!H7</f>
        <v>9.8376217435392585E-2</v>
      </c>
      <c r="I6">
        <f>hsdr!I7</f>
        <v>-5.2178053462651731E-2</v>
      </c>
      <c r="J6">
        <f>hsdr!J7</f>
        <v>-0.15295298487455075</v>
      </c>
      <c r="K6">
        <f>hsdr!K7</f>
        <v>-6.5680778778066204E-2</v>
      </c>
    </row>
    <row r="7" spans="1:11" x14ac:dyDescent="0.3">
      <c r="A7">
        <f t="shared" si="0"/>
        <v>10</v>
      </c>
      <c r="B7">
        <f>hsdr!B8</f>
        <v>0.3589394124422991</v>
      </c>
      <c r="C7">
        <f>hsdr!C8</f>
        <v>0.40932067017593915</v>
      </c>
      <c r="D7">
        <f>hsdr!D8</f>
        <v>0.460940243794354</v>
      </c>
      <c r="E7">
        <f>hsdr!E8</f>
        <v>0.51251710900326775</v>
      </c>
      <c r="F7">
        <f>hsdr!F8</f>
        <v>0.57559016859776868</v>
      </c>
      <c r="G7">
        <f>hsdr!G8</f>
        <v>0.39241245528243773</v>
      </c>
      <c r="H7">
        <f>hsdr!H8</f>
        <v>0.28663571688628381</v>
      </c>
      <c r="I7">
        <f>hsdr!I8</f>
        <v>0.14432836838077107</v>
      </c>
      <c r="J7">
        <f>hsdr!J8</f>
        <v>2.5308523040868145E-2</v>
      </c>
      <c r="K7">
        <f>hsdr!K8</f>
        <v>8.1449707945275923E-2</v>
      </c>
    </row>
    <row r="8" spans="1:11" x14ac:dyDescent="0.3">
      <c r="A8">
        <f t="shared" si="0"/>
        <v>11</v>
      </c>
      <c r="B8">
        <f>hsdr!B9</f>
        <v>0.47064092333946889</v>
      </c>
      <c r="C8">
        <f>hsdr!C9</f>
        <v>0.51779525312221664</v>
      </c>
      <c r="D8">
        <f>hsdr!D9</f>
        <v>0.56604055041797607</v>
      </c>
      <c r="E8">
        <f>hsdr!E9</f>
        <v>0.61469901790902803</v>
      </c>
      <c r="F8">
        <f>hsdr!F9</f>
        <v>0.66738009490756967</v>
      </c>
      <c r="G8">
        <f>hsdr!G9</f>
        <v>0.46288894886429094</v>
      </c>
      <c r="H8">
        <f>hsdr!H9</f>
        <v>0.35069259087031512</v>
      </c>
      <c r="I8">
        <f>hsdr!I9</f>
        <v>0.22778342315245473</v>
      </c>
      <c r="J8">
        <f>hsdr!J9</f>
        <v>0.1796887274111463</v>
      </c>
      <c r="K8">
        <f>hsdr!K9</f>
        <v>0.14300128216153019</v>
      </c>
    </row>
    <row r="9" spans="1:11" x14ac:dyDescent="0.3">
      <c r="A9">
        <f t="shared" si="0"/>
        <v>12</v>
      </c>
      <c r="B9">
        <f>hsdr!B10</f>
        <v>-0.25338998596663803</v>
      </c>
      <c r="C9">
        <f>hsdr!C10</f>
        <v>-0.2336908997980866</v>
      </c>
      <c r="D9">
        <f>hsdr!D10</f>
        <v>-0.21106310899491437</v>
      </c>
      <c r="E9">
        <f>hsdr!E10</f>
        <v>-0.16719266083547524</v>
      </c>
      <c r="F9">
        <f>hsdr!F10</f>
        <v>-0.15369901583000439</v>
      </c>
      <c r="G9">
        <f>hsdr!G10</f>
        <v>-0.21284771451731427</v>
      </c>
      <c r="H9">
        <f>hsdr!H10</f>
        <v>-0.2715748050242861</v>
      </c>
      <c r="I9">
        <f>hsdr!I10</f>
        <v>-0.3400132806089356</v>
      </c>
      <c r="J9">
        <f>hsdr!J10</f>
        <v>-0.38104299284808757</v>
      </c>
      <c r="K9">
        <f>hsdr!K10</f>
        <v>-0.35054034044008009</v>
      </c>
    </row>
    <row r="10" spans="1:11" x14ac:dyDescent="0.3">
      <c r="A10">
        <f t="shared" si="0"/>
        <v>13</v>
      </c>
      <c r="B10">
        <f>hsdr!B11</f>
        <v>-0.29278372720927726</v>
      </c>
      <c r="C10">
        <f>hsdr!C11</f>
        <v>-0.2522502292357135</v>
      </c>
      <c r="D10">
        <f>hsdr!D11</f>
        <v>-0.21106310899491437</v>
      </c>
      <c r="E10">
        <f>hsdr!E11</f>
        <v>-0.16719266083547524</v>
      </c>
      <c r="F10">
        <f>hsdr!F11</f>
        <v>-0.15369901583000439</v>
      </c>
      <c r="G10">
        <f>hsdr!G11</f>
        <v>-0.26907287776607752</v>
      </c>
      <c r="H10">
        <f>hsdr!H11</f>
        <v>-0.32360517609397998</v>
      </c>
      <c r="I10">
        <f>hsdr!I11</f>
        <v>-0.38715518913686875</v>
      </c>
      <c r="J10">
        <f>hsdr!J11</f>
        <v>-0.42525420764465277</v>
      </c>
      <c r="K10">
        <f>hsdr!K11</f>
        <v>-0.3969303161229315</v>
      </c>
    </row>
    <row r="11" spans="1:11" x14ac:dyDescent="0.3">
      <c r="A11">
        <f t="shared" si="0"/>
        <v>14</v>
      </c>
      <c r="B11">
        <f>hsdr!B12</f>
        <v>-0.29278372720927726</v>
      </c>
      <c r="C11">
        <f>hsdr!C12</f>
        <v>-0.2522502292357135</v>
      </c>
      <c r="D11">
        <f>hsdr!D12</f>
        <v>-0.21106310899491437</v>
      </c>
      <c r="E11">
        <f>hsdr!E12</f>
        <v>-0.16719266083547524</v>
      </c>
      <c r="F11">
        <f>hsdr!F12</f>
        <v>-0.15369901583000439</v>
      </c>
      <c r="G11">
        <f>hsdr!G12</f>
        <v>-0.3212819579256434</v>
      </c>
      <c r="H11">
        <f>hsdr!H12</f>
        <v>-0.37191909208726709</v>
      </c>
      <c r="I11">
        <f>hsdr!I12</f>
        <v>-0.43092981848423528</v>
      </c>
      <c r="J11">
        <f>hsdr!J12</f>
        <v>-0.46630747852717758</v>
      </c>
      <c r="K11">
        <f>hsdr!K12</f>
        <v>-0.44000672211415065</v>
      </c>
    </row>
    <row r="12" spans="1:11" x14ac:dyDescent="0.3">
      <c r="A12">
        <f t="shared" si="0"/>
        <v>15</v>
      </c>
      <c r="B12">
        <f>hsdr!B13</f>
        <v>-0.29278372720927726</v>
      </c>
      <c r="C12">
        <f>hsdr!C13</f>
        <v>-0.2522502292357135</v>
      </c>
      <c r="D12">
        <f>hsdr!D13</f>
        <v>-0.21106310899491437</v>
      </c>
      <c r="E12">
        <f>hsdr!E13</f>
        <v>-0.16719266083547524</v>
      </c>
      <c r="F12">
        <f>hsdr!F13</f>
        <v>-0.15369901583000439</v>
      </c>
      <c r="G12">
        <f>hsdr!G13</f>
        <v>-0.36976181807381175</v>
      </c>
      <c r="H12">
        <f>hsdr!H13</f>
        <v>-0.41678201408103371</v>
      </c>
      <c r="I12">
        <f>hsdr!I13</f>
        <v>-0.47157768859250421</v>
      </c>
      <c r="J12">
        <f>hsdr!J13</f>
        <v>-0.5</v>
      </c>
      <c r="K12">
        <f>hsdr!K13</f>
        <v>-0.4800062419631399</v>
      </c>
    </row>
    <row r="13" spans="1:11" x14ac:dyDescent="0.3">
      <c r="A13">
        <f t="shared" si="0"/>
        <v>16</v>
      </c>
      <c r="B13">
        <f>hsdr!B14</f>
        <v>-0.29278372720927726</v>
      </c>
      <c r="C13">
        <f>hsdr!C14</f>
        <v>-0.2522502292357135</v>
      </c>
      <c r="D13">
        <f>hsdr!D14</f>
        <v>-0.21106310899491437</v>
      </c>
      <c r="E13">
        <f>hsdr!E14</f>
        <v>-0.16719266083547524</v>
      </c>
      <c r="F13">
        <f>hsdr!F14</f>
        <v>-0.15369901583000439</v>
      </c>
      <c r="G13">
        <f>hsdr!G14</f>
        <v>-0.41477883106853947</v>
      </c>
      <c r="H13">
        <f>hsdr!H14</f>
        <v>-0.45844044164667419</v>
      </c>
      <c r="I13">
        <f>hsdr!I14</f>
        <v>-0.5</v>
      </c>
      <c r="J13">
        <f>hsdr!J14</f>
        <v>-0.5</v>
      </c>
      <c r="K13">
        <f>hsdr!K14</f>
        <v>-0.5</v>
      </c>
    </row>
    <row r="14" spans="1:11" x14ac:dyDescent="0.3">
      <c r="A14">
        <f t="shared" si="0"/>
        <v>17</v>
      </c>
      <c r="B14">
        <f>hsdr!B15</f>
        <v>-0.15297458768154204</v>
      </c>
      <c r="C14">
        <f>hsdr!C15</f>
        <v>-0.11721624142457365</v>
      </c>
      <c r="D14">
        <f>hsdr!D15</f>
        <v>-8.0573373145316152E-2</v>
      </c>
      <c r="E14">
        <f>hsdr!E15</f>
        <v>-4.4941375564924446E-2</v>
      </c>
      <c r="F14">
        <f>hsdr!F15</f>
        <v>1.1739160673341964E-2</v>
      </c>
      <c r="G14">
        <f>hsdr!G15</f>
        <v>-0.10680898948269468</v>
      </c>
      <c r="H14">
        <f>hsdr!H15</f>
        <v>-0.38195097104844711</v>
      </c>
      <c r="I14">
        <f>hsdr!I15</f>
        <v>-0.42315423964521748</v>
      </c>
      <c r="J14">
        <f>hsdr!J15</f>
        <v>-0.41972063392881986</v>
      </c>
      <c r="K14">
        <f>hsdr!K15</f>
        <v>-0.47803347499473703</v>
      </c>
    </row>
    <row r="15" spans="1:11" x14ac:dyDescent="0.3">
      <c r="A15">
        <f t="shared" si="0"/>
        <v>18</v>
      </c>
      <c r="B15">
        <f>hsdr!B16</f>
        <v>0.12174190222088771</v>
      </c>
      <c r="C15">
        <f>hsdr!C16</f>
        <v>0.14830007284131114</v>
      </c>
      <c r="D15">
        <f>hsdr!D16</f>
        <v>0.17585443719748528</v>
      </c>
      <c r="E15">
        <f>hsdr!E16</f>
        <v>0.19956119497617719</v>
      </c>
      <c r="F15">
        <f>hsdr!F16</f>
        <v>0.28344391604689867</v>
      </c>
      <c r="G15">
        <f>hsdr!G16</f>
        <v>0.3995541673365518</v>
      </c>
      <c r="H15">
        <f>hsdr!H16</f>
        <v>0.10595134861912359</v>
      </c>
      <c r="I15">
        <f>hsdr!I16</f>
        <v>-0.18316335667343342</v>
      </c>
      <c r="J15">
        <f>hsdr!J16</f>
        <v>-0.17830123379648949</v>
      </c>
      <c r="K15">
        <f>hsdr!K16</f>
        <v>-0.10019887561319057</v>
      </c>
    </row>
    <row r="16" spans="1:11" x14ac:dyDescent="0.3">
      <c r="A16">
        <f t="shared" si="0"/>
        <v>19</v>
      </c>
      <c r="B16">
        <f>hsdr!B17</f>
        <v>0.38630468602058987</v>
      </c>
      <c r="C16">
        <f>hsdr!C17</f>
        <v>0.40436293659775996</v>
      </c>
      <c r="D16">
        <f>hsdr!D17</f>
        <v>0.42317892482749647</v>
      </c>
      <c r="E16">
        <f>hsdr!E17</f>
        <v>0.43951210416088371</v>
      </c>
      <c r="F16">
        <f>hsdr!F17</f>
        <v>0.4959770737873192</v>
      </c>
      <c r="G16">
        <f>hsdr!G17</f>
        <v>0.6159764957534315</v>
      </c>
      <c r="H16">
        <f>hsdr!H17</f>
        <v>0.5938536682866945</v>
      </c>
      <c r="I16">
        <f>hsdr!I17</f>
        <v>0.28759675706758142</v>
      </c>
      <c r="J16">
        <f>hsdr!J17</f>
        <v>6.3118166335840831E-2</v>
      </c>
      <c r="K16">
        <f>hsdr!K17</f>
        <v>0.27763572376835594</v>
      </c>
    </row>
    <row r="20" spans="1:11" x14ac:dyDescent="0.3">
      <c r="A20" t="s">
        <v>3</v>
      </c>
    </row>
    <row r="21" spans="1:11" x14ac:dyDescent="0.3">
      <c r="A21">
        <v>13</v>
      </c>
      <c r="B21">
        <f>hsdr!B33</f>
        <v>4.6636132695309543E-2</v>
      </c>
      <c r="C21">
        <f>hsdr!C33</f>
        <v>7.4118813392744051E-2</v>
      </c>
      <c r="D21">
        <f>hsdr!D33</f>
        <v>0.10247714687203523</v>
      </c>
      <c r="E21">
        <f>hsdr!E33</f>
        <v>0.13336273848321728</v>
      </c>
      <c r="F21">
        <f>hsdr!F33</f>
        <v>0.17974820582791531</v>
      </c>
      <c r="G21">
        <f>hsdr!G33</f>
        <v>0.12238569517899196</v>
      </c>
      <c r="H21">
        <f>hsdr!H33</f>
        <v>5.4057070196311334E-2</v>
      </c>
      <c r="I21">
        <f>hsdr!I33</f>
        <v>-3.7694688127479919E-2</v>
      </c>
      <c r="J21">
        <f>hsdr!J33</f>
        <v>-0.10485135840627777</v>
      </c>
      <c r="K21">
        <f>hsdr!K33</f>
        <v>-5.7308046666810254E-2</v>
      </c>
    </row>
    <row r="22" spans="1:11" x14ac:dyDescent="0.3">
      <c r="A22">
        <f t="shared" si="0"/>
        <v>14</v>
      </c>
      <c r="B22">
        <f>hsdr!B34</f>
        <v>2.2391856987839083E-2</v>
      </c>
      <c r="C22">
        <f>hsdr!C34</f>
        <v>5.0806738919282814E-2</v>
      </c>
      <c r="D22">
        <f>hsdr!D34</f>
        <v>8.0081414310110233E-2</v>
      </c>
      <c r="E22">
        <f>hsdr!E34</f>
        <v>0.12595448524867925</v>
      </c>
      <c r="F22">
        <f>hsdr!F34</f>
        <v>0.17974820582791531</v>
      </c>
      <c r="G22">
        <f>hsdr!G34</f>
        <v>7.9507488494468148E-2</v>
      </c>
      <c r="H22">
        <f>hsdr!H34</f>
        <v>1.3277219463208496E-2</v>
      </c>
      <c r="I22">
        <f>hsdr!I34</f>
        <v>-7.5163189441683848E-2</v>
      </c>
      <c r="J22">
        <f>hsdr!J34</f>
        <v>-0.1394667821754545</v>
      </c>
      <c r="K22">
        <f>hsdr!K34</f>
        <v>-9.3874324768310105E-2</v>
      </c>
    </row>
    <row r="23" spans="1:11" x14ac:dyDescent="0.3">
      <c r="A23">
        <f t="shared" si="0"/>
        <v>15</v>
      </c>
      <c r="B23">
        <f>hsdr!B35</f>
        <v>-1.2068474052636583E-4</v>
      </c>
      <c r="C23">
        <f>hsdr!C35</f>
        <v>2.9159812622497363E-2</v>
      </c>
      <c r="D23">
        <f>hsdr!D35</f>
        <v>5.9285376931179926E-2</v>
      </c>
      <c r="E23">
        <f>hsdr!E35</f>
        <v>0.12595448524867925</v>
      </c>
      <c r="F23">
        <f>hsdr!F35</f>
        <v>0.17974820582791523</v>
      </c>
      <c r="G23">
        <f>hsdr!G35</f>
        <v>3.7028282279269235E-2</v>
      </c>
      <c r="H23">
        <f>hsdr!H35</f>
        <v>-2.7054780502901658E-2</v>
      </c>
      <c r="I23">
        <f>hsdr!I35</f>
        <v>-0.11218876868994292</v>
      </c>
      <c r="J23">
        <f>hsdr!J35</f>
        <v>-0.17370423031226784</v>
      </c>
      <c r="K23">
        <f>hsdr!K35</f>
        <v>-0.13002650167843849</v>
      </c>
    </row>
    <row r="24" spans="1:11" x14ac:dyDescent="0.3">
      <c r="A24">
        <f t="shared" si="0"/>
        <v>16</v>
      </c>
      <c r="B24">
        <f>hsdr!B36</f>
        <v>-2.1025187774008566E-2</v>
      </c>
      <c r="C24">
        <f>hsdr!C36</f>
        <v>9.0590953469108244E-3</v>
      </c>
      <c r="D24">
        <f>hsdr!D36</f>
        <v>5.8426518743744889E-2</v>
      </c>
      <c r="E24">
        <f>hsdr!E36</f>
        <v>0.12595448524867925</v>
      </c>
      <c r="F24">
        <f>hsdr!F36</f>
        <v>0.17974820582791523</v>
      </c>
      <c r="G24">
        <f>hsdr!G36</f>
        <v>-4.8901571730158942E-3</v>
      </c>
      <c r="H24">
        <f>hsdr!H36</f>
        <v>-6.6794847920094089E-2</v>
      </c>
      <c r="I24">
        <f>hsdr!I36</f>
        <v>-0.14864353463007476</v>
      </c>
      <c r="J24">
        <f>hsdr!J36</f>
        <v>-0.20744109003068206</v>
      </c>
      <c r="K24">
        <f>hsdr!K36</f>
        <v>-0.16563717206687348</v>
      </c>
    </row>
    <row r="25" spans="1:11" x14ac:dyDescent="0.3">
      <c r="A25">
        <f t="shared" si="0"/>
        <v>17</v>
      </c>
      <c r="B25">
        <f>hsdr!B37</f>
        <v>-4.9104358288916297E-4</v>
      </c>
      <c r="C25">
        <f>hsdr!C37</f>
        <v>5.5095284479298338E-2</v>
      </c>
      <c r="D25">
        <f>hsdr!D37</f>
        <v>0.11865255067432869</v>
      </c>
      <c r="E25">
        <f>hsdr!E37</f>
        <v>0.18237815537354879</v>
      </c>
      <c r="F25">
        <f>hsdr!F37</f>
        <v>0.25610428729099821</v>
      </c>
      <c r="G25">
        <f>hsdr!G37</f>
        <v>5.3823463716116654E-2</v>
      </c>
      <c r="H25">
        <f>hsdr!H37</f>
        <v>-7.2915398729642061E-2</v>
      </c>
      <c r="I25">
        <f>hsdr!I37</f>
        <v>-0.14978689218213329</v>
      </c>
      <c r="J25">
        <f>hsdr!J37</f>
        <v>-0.19686697623363469</v>
      </c>
      <c r="K25">
        <f>hsdr!K37</f>
        <v>-0.17956936979241733</v>
      </c>
    </row>
    <row r="26" spans="1:11" x14ac:dyDescent="0.3">
      <c r="A26">
        <f t="shared" si="0"/>
        <v>18</v>
      </c>
      <c r="B26">
        <f>hsdr!B38</f>
        <v>0.12174190222088771</v>
      </c>
      <c r="C26">
        <f>hsdr!C38</f>
        <v>0.1776412756789375</v>
      </c>
      <c r="D26">
        <f>hsdr!D38</f>
        <v>0.23700384775562164</v>
      </c>
      <c r="E26">
        <f>hsdr!E38</f>
        <v>0.29522549562328804</v>
      </c>
      <c r="F26">
        <f>hsdr!F38</f>
        <v>0.38150648207879362</v>
      </c>
      <c r="G26">
        <f>hsdr!G38</f>
        <v>0.3995541673365518</v>
      </c>
      <c r="H26">
        <f>hsdr!H38</f>
        <v>0.10595134861912359</v>
      </c>
      <c r="I26">
        <f>hsdr!I38</f>
        <v>-0.10074430758041525</v>
      </c>
      <c r="J26">
        <f>hsdr!J38</f>
        <v>-0.14380812317405353</v>
      </c>
      <c r="K26">
        <f>hsdr!K38</f>
        <v>-9.2935491769284034E-2</v>
      </c>
    </row>
    <row r="27" spans="1:11" x14ac:dyDescent="0.3">
      <c r="A27">
        <f t="shared" si="0"/>
        <v>19</v>
      </c>
      <c r="B27">
        <f>hsdr!B39</f>
        <v>0.38630468602058987</v>
      </c>
      <c r="C27">
        <f>hsdr!C39</f>
        <v>0.40436293659775996</v>
      </c>
      <c r="D27">
        <f>hsdr!D39</f>
        <v>0.42317892482749647</v>
      </c>
      <c r="E27">
        <f>hsdr!E39</f>
        <v>0.43951210416088371</v>
      </c>
      <c r="F27">
        <f>hsdr!F39</f>
        <v>0.4959770737873192</v>
      </c>
      <c r="G27">
        <f>hsdr!G39</f>
        <v>0.6159764957534315</v>
      </c>
      <c r="H27">
        <f>hsdr!H39</f>
        <v>0.5938536682866945</v>
      </c>
      <c r="I27">
        <f>hsdr!I39</f>
        <v>0.28759675706758142</v>
      </c>
      <c r="J27">
        <f>hsdr!J39</f>
        <v>6.3118166335840831E-2</v>
      </c>
      <c r="K27">
        <f>hsdr!K39</f>
        <v>0.27763572376835594</v>
      </c>
    </row>
    <row r="28" spans="1:11" x14ac:dyDescent="0.3">
      <c r="A28">
        <f t="shared" si="0"/>
        <v>20</v>
      </c>
      <c r="B28">
        <f>hsdr!B40</f>
        <v>0.63998657521683877</v>
      </c>
      <c r="C28">
        <f>hsdr!C40</f>
        <v>0.65027209425148136</v>
      </c>
      <c r="D28">
        <f>hsdr!D40</f>
        <v>0.66104996194807186</v>
      </c>
      <c r="E28">
        <f>hsdr!E40</f>
        <v>0.67035969063279999</v>
      </c>
      <c r="F28">
        <f>hsdr!F40</f>
        <v>0.70395857017134467</v>
      </c>
      <c r="G28">
        <f>hsdr!G40</f>
        <v>0.77322722653717491</v>
      </c>
      <c r="H28">
        <f>hsdr!H40</f>
        <v>0.79181515955189841</v>
      </c>
      <c r="I28">
        <f>hsdr!I40</f>
        <v>0.75835687080859615</v>
      </c>
      <c r="J28">
        <f>hsdr!J40</f>
        <v>0.55453756646817121</v>
      </c>
      <c r="K28">
        <f>hsdr!K40</f>
        <v>0.65547032314990239</v>
      </c>
    </row>
    <row r="29" spans="1:11" x14ac:dyDescent="0.3">
      <c r="A29">
        <f t="shared" si="0"/>
        <v>21</v>
      </c>
      <c r="B29">
        <v>1.5</v>
      </c>
      <c r="C29">
        <v>1.5</v>
      </c>
      <c r="D29">
        <v>1.5</v>
      </c>
      <c r="E29">
        <v>1.5</v>
      </c>
      <c r="F29">
        <v>1.5</v>
      </c>
      <c r="G29">
        <v>1.5</v>
      </c>
      <c r="H29">
        <v>1.5</v>
      </c>
      <c r="I29">
        <v>1.5</v>
      </c>
      <c r="J29">
        <v>1.5</v>
      </c>
      <c r="K29">
        <v>1.5</v>
      </c>
    </row>
    <row r="31" spans="1:11" x14ac:dyDescent="0.3">
      <c r="A31" t="s">
        <v>6</v>
      </c>
    </row>
    <row r="32" spans="1:11" x14ac:dyDescent="0.3">
      <c r="A32">
        <v>2</v>
      </c>
      <c r="B32">
        <f>split1!B16</f>
        <v>-8.8887240897114583E-2</v>
      </c>
      <c r="C32">
        <f>split1!C16</f>
        <v>-2.5616130479246397E-2</v>
      </c>
      <c r="D32">
        <f>split1!D16</f>
        <v>4.2946629568768907E-2</v>
      </c>
      <c r="E32">
        <f>split1!E16</f>
        <v>0.12724982334843896</v>
      </c>
      <c r="F32">
        <f>split1!F16</f>
        <v>0.19477859816579277</v>
      </c>
      <c r="G32">
        <f>split1!G16</f>
        <v>-7.3993244927046632E-3</v>
      </c>
      <c r="H32">
        <f>split1!H16</f>
        <v>-0.15933415266020509</v>
      </c>
      <c r="I32">
        <f>split1!I16</f>
        <v>-0.24066617915336547</v>
      </c>
      <c r="J32">
        <f>split1!J16</f>
        <v>-0.28919791448567511</v>
      </c>
      <c r="K32">
        <f>split1!K16</f>
        <v>-0.25307699440390868</v>
      </c>
    </row>
    <row r="33" spans="1:11" x14ac:dyDescent="0.3">
      <c r="A33">
        <f t="shared" si="0"/>
        <v>3</v>
      </c>
      <c r="B33">
        <f>split1!B17</f>
        <v>-0.13816353305492135</v>
      </c>
      <c r="C33">
        <f>split1!C17</f>
        <v>-6.3866434744217354E-2</v>
      </c>
      <c r="D33">
        <f>split1!D17</f>
        <v>1.4624872422626957E-2</v>
      </c>
      <c r="E33">
        <f>split1!E17</f>
        <v>0.10229274834073326</v>
      </c>
      <c r="F33">
        <f>split1!F17</f>
        <v>0.16942022384102598</v>
      </c>
      <c r="G33">
        <f>split1!G17</f>
        <v>-6.7760458821693487E-2</v>
      </c>
      <c r="H33">
        <f>split1!H17</f>
        <v>-0.21724188132078476</v>
      </c>
      <c r="I33">
        <f>split1!I17</f>
        <v>-0.29264070019772603</v>
      </c>
      <c r="J33">
        <f>split1!J17</f>
        <v>-0.33774944037840804</v>
      </c>
      <c r="K33">
        <f>split1!K17</f>
        <v>-0.30414663097569938</v>
      </c>
    </row>
    <row r="34" spans="1:11" x14ac:dyDescent="0.3">
      <c r="A34">
        <f t="shared" si="0"/>
        <v>4</v>
      </c>
      <c r="B34">
        <f>split1!B18</f>
        <v>-2.1798188008805671E-2</v>
      </c>
      <c r="C34">
        <f>split1!C18</f>
        <v>8.0052625306546703E-3</v>
      </c>
      <c r="D34">
        <f>split1!D18</f>
        <v>3.8784473277208804E-2</v>
      </c>
      <c r="E34">
        <f>split1!E18</f>
        <v>8.0259872887869343E-2</v>
      </c>
      <c r="F34">
        <f>split1!F18</f>
        <v>0.14595673491924679</v>
      </c>
      <c r="G34">
        <f>split1!G18</f>
        <v>8.2207439363742862E-2</v>
      </c>
      <c r="H34">
        <f>split1!H18</f>
        <v>-5.9898275658656255E-2</v>
      </c>
      <c r="I34">
        <f>split1!I18</f>
        <v>-0.21018633199821768</v>
      </c>
      <c r="J34">
        <f>split1!J18</f>
        <v>-0.24937508055334259</v>
      </c>
      <c r="K34">
        <f>split1!K18</f>
        <v>-0.1970288105741636</v>
      </c>
    </row>
    <row r="35" spans="1:11" x14ac:dyDescent="0.3">
      <c r="A35">
        <f t="shared" si="0"/>
        <v>5</v>
      </c>
      <c r="B35">
        <f>split1!B19</f>
        <v>0.3589394124422991</v>
      </c>
      <c r="C35">
        <f>split1!C19</f>
        <v>0.40932067017593915</v>
      </c>
      <c r="D35">
        <f>split1!D19</f>
        <v>0.460940243794354</v>
      </c>
      <c r="E35">
        <f>split1!E19</f>
        <v>0.51251710900326775</v>
      </c>
      <c r="F35">
        <f>split1!F19</f>
        <v>0.57559016859776868</v>
      </c>
      <c r="G35">
        <f>split1!G19</f>
        <v>0.39241245528243773</v>
      </c>
      <c r="H35">
        <f>split1!H19</f>
        <v>0.28663571688628381</v>
      </c>
      <c r="I35">
        <f>split1!I19</f>
        <v>0.14432836838077107</v>
      </c>
      <c r="J35">
        <f>split1!J19</f>
        <v>2.5308523040868145E-2</v>
      </c>
      <c r="K35">
        <f>split1!K19</f>
        <v>8.1449707945275923E-2</v>
      </c>
    </row>
    <row r="36" spans="1:11" x14ac:dyDescent="0.3">
      <c r="A36">
        <f t="shared" si="0"/>
        <v>6</v>
      </c>
      <c r="B36">
        <f>split1!B20</f>
        <v>-0.21863675917925615</v>
      </c>
      <c r="C36">
        <f>split1!C20</f>
        <v>-0.13667841243230397</v>
      </c>
      <c r="D36">
        <f>split1!D20</f>
        <v>-4.955971072969631E-2</v>
      </c>
      <c r="E36">
        <f>split1!E20</f>
        <v>4.3986900993555816E-2</v>
      </c>
      <c r="F36">
        <f>split1!F20</f>
        <v>0.10792266460833713</v>
      </c>
      <c r="G36">
        <f>split1!G20</f>
        <v>-0.21284771451731427</v>
      </c>
      <c r="H36">
        <f>split1!H20</f>
        <v>-0.2715748050242861</v>
      </c>
      <c r="I36">
        <f>split1!I20</f>
        <v>-0.3400132806089356</v>
      </c>
      <c r="J36">
        <f>split1!J20</f>
        <v>-0.38104299284808757</v>
      </c>
      <c r="K36">
        <f>split1!K20</f>
        <v>-0.35054034044008009</v>
      </c>
    </row>
    <row r="37" spans="1:11" x14ac:dyDescent="0.3">
      <c r="A37">
        <f t="shared" si="0"/>
        <v>7</v>
      </c>
      <c r="B37">
        <f>split1!B21</f>
        <v>-0.1554853799924491</v>
      </c>
      <c r="C37">
        <f>split1!C21</f>
        <v>-7.4766650789560851E-2</v>
      </c>
      <c r="D37">
        <f>split1!D21</f>
        <v>1.0511467456082545E-2</v>
      </c>
      <c r="E37">
        <f>split1!E21</f>
        <v>9.9964621687930175E-2</v>
      </c>
      <c r="F37">
        <f>split1!F21</f>
        <v>0.1876912392044838</v>
      </c>
      <c r="G37">
        <f>split1!G21</f>
        <v>-9.0500880901835695E-2</v>
      </c>
      <c r="H37">
        <f>split1!H21</f>
        <v>-0.37191909208726709</v>
      </c>
      <c r="I37">
        <f>split1!I21</f>
        <v>-0.43092981848423528</v>
      </c>
      <c r="J37">
        <f>split1!J21</f>
        <v>-0.46630747852717758</v>
      </c>
      <c r="K37">
        <f>split1!K21</f>
        <v>-0.44000672211415065</v>
      </c>
    </row>
    <row r="38" spans="1:11" x14ac:dyDescent="0.3">
      <c r="A38">
        <f t="shared" si="0"/>
        <v>8</v>
      </c>
      <c r="B38">
        <f>split1!B22</f>
        <v>1.9285099723172248E-2</v>
      </c>
      <c r="C38">
        <f>split1!C22</f>
        <v>8.6887860476253229E-2</v>
      </c>
      <c r="D38">
        <f>split1!D22</f>
        <v>0.15656746918613532</v>
      </c>
      <c r="E38">
        <f>split1!E22</f>
        <v>0.22831820480547502</v>
      </c>
      <c r="F38">
        <f>split1!F22</f>
        <v>0.3255333973851649</v>
      </c>
      <c r="G38">
        <f>split1!G22</f>
        <v>0.21152959698650559</v>
      </c>
      <c r="H38">
        <f>split1!H22</f>
        <v>-8.7582327609523114E-2</v>
      </c>
      <c r="I38">
        <f>split1!I22</f>
        <v>-0.40539957445661745</v>
      </c>
      <c r="J38">
        <f>split1!J22</f>
        <v>-0.48948762316092631</v>
      </c>
      <c r="K38">
        <f>split1!K22</f>
        <v>-0.39405762114832721</v>
      </c>
    </row>
    <row r="39" spans="1:11" x14ac:dyDescent="0.3">
      <c r="A39">
        <f t="shared" si="0"/>
        <v>9</v>
      </c>
      <c r="B39">
        <f>split1!B23</f>
        <v>0.18462902498065625</v>
      </c>
      <c r="C39">
        <f>split1!C23</f>
        <v>0.24214017052931303</v>
      </c>
      <c r="D39">
        <f>split1!D23</f>
        <v>0.30150334319286631</v>
      </c>
      <c r="E39">
        <f>split1!E23</f>
        <v>0.36334825237219065</v>
      </c>
      <c r="F39">
        <f>split1!F23</f>
        <v>0.44337460889206304</v>
      </c>
      <c r="G39">
        <f>split1!G23</f>
        <v>0.3995541673365518</v>
      </c>
      <c r="H39">
        <f>split1!H23</f>
        <v>0.2153232726471426</v>
      </c>
      <c r="I39">
        <f>split1!I23</f>
        <v>-9.3659752356483633E-2</v>
      </c>
      <c r="J39">
        <f>split1!J23</f>
        <v>-0.17830123379648949</v>
      </c>
      <c r="K39">
        <f>split1!K23</f>
        <v>-0.10019887561319057</v>
      </c>
    </row>
    <row r="40" spans="1:11" x14ac:dyDescent="0.3">
      <c r="A40">
        <f t="shared" si="0"/>
        <v>10</v>
      </c>
      <c r="B40">
        <f>split1!B24</f>
        <v>0.63998657521683877</v>
      </c>
      <c r="C40">
        <f>split1!C24</f>
        <v>0.65027209425148136</v>
      </c>
      <c r="D40">
        <f>split1!D24</f>
        <v>0.66104996194807186</v>
      </c>
      <c r="E40">
        <f>split1!E24</f>
        <v>0.67035969063279999</v>
      </c>
      <c r="F40">
        <f>split1!F24</f>
        <v>0.70395857017134467</v>
      </c>
      <c r="G40">
        <f>split1!G24</f>
        <v>0.77322722653717491</v>
      </c>
      <c r="H40">
        <f>split1!H24</f>
        <v>0.79181515955189841</v>
      </c>
      <c r="I40">
        <f>split1!I24</f>
        <v>0.75835687080859615</v>
      </c>
      <c r="J40">
        <f>split1!J24</f>
        <v>0.55453756646817121</v>
      </c>
      <c r="K40">
        <f>split1!K24</f>
        <v>0.65547032314990239</v>
      </c>
    </row>
    <row r="41" spans="1:11" x14ac:dyDescent="0.3">
      <c r="A41" t="s">
        <v>10</v>
      </c>
      <c r="B41">
        <f>split1!B25</f>
        <v>0.47064092333946894</v>
      </c>
      <c r="C41">
        <f>split1!C25</f>
        <v>0.51779525312221664</v>
      </c>
      <c r="D41">
        <f>split1!D25</f>
        <v>0.56604055041797596</v>
      </c>
      <c r="E41">
        <f>split1!E25</f>
        <v>0.61469901790902803</v>
      </c>
      <c r="F41">
        <f>split1!F25</f>
        <v>0.66738009490756955</v>
      </c>
      <c r="G41">
        <f>split1!G25</f>
        <v>0.46288894886429088</v>
      </c>
      <c r="H41">
        <f>split1!H25</f>
        <v>0.35069259087031512</v>
      </c>
      <c r="I41">
        <f>split1!I25</f>
        <v>0.22778342315245478</v>
      </c>
      <c r="J41">
        <f>split1!J25</f>
        <v>0.17968872741114625</v>
      </c>
      <c r="K41">
        <f>split1!K25</f>
        <v>0.10906077977909699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8"/>
  <sheetViews>
    <sheetView topLeftCell="A16" workbookViewId="0">
      <selection activeCell="F51" sqref="F51"/>
    </sheetView>
  </sheetViews>
  <sheetFormatPr defaultRowHeight="14.4" x14ac:dyDescent="0.3"/>
  <cols>
    <col min="1" max="1" width="16.6640625" customWidth="1"/>
  </cols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5</v>
      </c>
      <c r="B2">
        <f>prob!B2*er!B2</f>
        <v>-1.1671876837846834E-4</v>
      </c>
      <c r="C2">
        <f>prob!C2*er!C2</f>
        <v>-8.6763975659071366E-5</v>
      </c>
      <c r="D2">
        <f>prob!D2*er!D2</f>
        <v>-5.5966740281924667E-5</v>
      </c>
      <c r="E2">
        <f>prob!E2*er!E2</f>
        <v>-2.1828830579753868E-5</v>
      </c>
      <c r="F2">
        <f>prob!F2*er!F2</f>
        <v>-1.0799616189714074E-6</v>
      </c>
      <c r="G2">
        <f>prob!G2*er!G2</f>
        <v>-1.0873686106886531E-4</v>
      </c>
      <c r="H2">
        <f>prob!H2*er!H2</f>
        <v>-1.7122740455456092E-4</v>
      </c>
      <c r="I2">
        <f>prob!I2*er!I2</f>
        <v>-2.4270828708052719E-4</v>
      </c>
      <c r="J2">
        <f>prob!J2*er!J2</f>
        <v>-1.0534476300912863E-3</v>
      </c>
      <c r="K2">
        <f>prob!K2*er!K2</f>
        <v>-1.755660780761442E-4</v>
      </c>
    </row>
    <row r="3" spans="1:11" x14ac:dyDescent="0.3">
      <c r="A3">
        <f>A2+1</f>
        <v>6</v>
      </c>
      <c r="B3">
        <f ca="1">prob!B3*er!B3</f>
        <v>-1.2813756710060984E-4</v>
      </c>
      <c r="C3">
        <f ca="1">prob!C3*er!C3</f>
        <v>-9.7670530731550645E-5</v>
      </c>
      <c r="D3">
        <f ca="1">prob!D3*er!D3</f>
        <v>-6.6378827425022589E-5</v>
      </c>
      <c r="E3">
        <f ca="1">prob!E3*er!E3</f>
        <v>-3.17851373055095E-5</v>
      </c>
      <c r="F3">
        <f ca="1">prob!F3*er!F3</f>
        <v>-1.1839631797791721E-5</v>
      </c>
      <c r="G3">
        <f ca="1">prob!G3*er!G3</f>
        <v>-1.3830924646035455E-4</v>
      </c>
      <c r="H3">
        <f ca="1">prob!H3*er!H3</f>
        <v>-1.9776229523967663E-4</v>
      </c>
      <c r="I3">
        <f ca="1">prob!I3*er!I3</f>
        <v>-2.6640027327967783E-4</v>
      </c>
      <c r="J3">
        <f ca="1">prob!J3*er!J3</f>
        <v>-1.1352524868291438E-3</v>
      </c>
      <c r="K3">
        <f ca="1">prob!K3*er!K3</f>
        <v>-1.9168234156936344E-4</v>
      </c>
    </row>
    <row r="4" spans="1:11" x14ac:dyDescent="0.3">
      <c r="A4">
        <f t="shared" ref="A4:A40" si="0">A3+1</f>
        <v>7</v>
      </c>
      <c r="B4">
        <f ca="1">prob!B4*er!B4</f>
        <v>-1.9878639575169113E-4</v>
      </c>
      <c r="C4">
        <f ca="1">prob!C4*er!C4</f>
        <v>-1.3943191971682042E-4</v>
      </c>
      <c r="D4">
        <f ca="1">prob!D4*er!D4</f>
        <v>-7.8328254900941066E-5</v>
      </c>
      <c r="E4">
        <f ca="1">prob!E4*er!E4</f>
        <v>-1.3238708972127238E-5</v>
      </c>
      <c r="F4">
        <f ca="1">prob!F4*er!F4</f>
        <v>5.3136717986091887E-5</v>
      </c>
      <c r="G4">
        <f ca="1">prob!G4*er!G4</f>
        <v>-1.252759209475244E-4</v>
      </c>
      <c r="H4">
        <f ca="1">prob!H4*er!H4</f>
        <v>-3.8344063491005858E-4</v>
      </c>
      <c r="I4">
        <f ca="1">prob!I4*er!I4</f>
        <v>-5.1955473916591108E-4</v>
      </c>
      <c r="J4">
        <f ca="1">prob!J4*er!J4</f>
        <v>-2.1448310615342948E-3</v>
      </c>
      <c r="K4">
        <f ca="1">prob!K4*er!K4</f>
        <v>-3.9083293343856768E-4</v>
      </c>
    </row>
    <row r="5" spans="1:11" x14ac:dyDescent="0.3">
      <c r="A5">
        <f t="shared" si="0"/>
        <v>8</v>
      </c>
      <c r="B5">
        <f ca="1">prob!B5*er!B5</f>
        <v>-3.96871879996462E-5</v>
      </c>
      <c r="C5">
        <f ca="1">prob!C5*er!C5</f>
        <v>1.4574897643431355E-5</v>
      </c>
      <c r="D5">
        <f ca="1">prob!D5*er!D5</f>
        <v>7.0613515297603656E-5</v>
      </c>
      <c r="E5">
        <f ca="1">prob!E5*er!E5</f>
        <v>1.2891149018303839E-4</v>
      </c>
      <c r="F5">
        <f ca="1">prob!F5*er!F5</f>
        <v>2.0930386908734334E-4</v>
      </c>
      <c r="G5">
        <f ca="1">prob!G5*er!G5</f>
        <v>1.4967216998405621E-4</v>
      </c>
      <c r="H5">
        <f ca="1">prob!H5*er!H5</f>
        <v>-1.090546666520824E-4</v>
      </c>
      <c r="I5">
        <f ca="1">prob!I5*er!I5</f>
        <v>-3.8267880199948604E-4</v>
      </c>
      <c r="J5">
        <f ca="1">prob!J5*er!J5</f>
        <v>-1.6764124318560901E-3</v>
      </c>
      <c r="K5">
        <f ca="1">prob!K5*er!K5</f>
        <v>-2.4834694795945137E-4</v>
      </c>
    </row>
    <row r="6" spans="1:11" x14ac:dyDescent="0.3">
      <c r="A6">
        <f t="shared" si="0"/>
        <v>9</v>
      </c>
      <c r="B6">
        <f ca="1">prob!B6*er!B6</f>
        <v>2.0331189142377935E-4</v>
      </c>
      <c r="C6">
        <f ca="1">prob!C6*er!C6</f>
        <v>3.2994907600363194E-4</v>
      </c>
      <c r="D6">
        <f ca="1">prob!D6*er!D6</f>
        <v>4.9690195917821115E-4</v>
      </c>
      <c r="E6">
        <f ca="1">prob!E6*er!E6</f>
        <v>6.6378850670833795E-4</v>
      </c>
      <c r="F6">
        <f ca="1">prob!F6*er!F6</f>
        <v>8.6587550032316918E-4</v>
      </c>
      <c r="G6">
        <f ca="1">prob!G6*er!G6</f>
        <v>4.6937057788881036E-4</v>
      </c>
      <c r="H6">
        <f ca="1">prob!H6*er!H6</f>
        <v>2.6866513637339816E-4</v>
      </c>
      <c r="I6">
        <f ca="1">prob!I6*er!I6</f>
        <v>-1.4249809775872122E-4</v>
      </c>
      <c r="J6">
        <f ca="1">prob!J6*er!J6</f>
        <v>-1.5423290376342087E-3</v>
      </c>
      <c r="K6">
        <f ca="1">prob!K6*er!K6</f>
        <v>-1.2418199831993194E-4</v>
      </c>
    </row>
    <row r="7" spans="1:11" x14ac:dyDescent="0.3">
      <c r="A7">
        <f t="shared" si="0"/>
        <v>10</v>
      </c>
      <c r="B7">
        <f ca="1">prob!B7*er!B7</f>
        <v>9.8026239174046209E-4</v>
      </c>
      <c r="C7">
        <f ca="1">prob!C7*er!C7</f>
        <v>1.1178534460881365E-3</v>
      </c>
      <c r="D7">
        <f ca="1">prob!D7*er!D7</f>
        <v>1.2588263371716545E-3</v>
      </c>
      <c r="E7">
        <f ca="1">prob!E7*er!E7</f>
        <v>1.399682591724901E-3</v>
      </c>
      <c r="F7">
        <f ca="1">prob!F7*er!F7</f>
        <v>1.5719349165164375E-3</v>
      </c>
      <c r="G7">
        <f ca="1">prob!G7*er!G7</f>
        <v>1.0716771650863119E-3</v>
      </c>
      <c r="H7">
        <f ca="1">prob!H7*er!H7</f>
        <v>7.8280122954834015E-4</v>
      </c>
      <c r="I7">
        <f ca="1">prob!I7*er!I7</f>
        <v>3.9416031419418603E-4</v>
      </c>
      <c r="J7">
        <f ca="1">prob!J7*er!J7</f>
        <v>2.5520306136935081E-4</v>
      </c>
      <c r="K7">
        <f ca="1">prob!K7*er!K7</f>
        <v>1.5399615661373556E-4</v>
      </c>
    </row>
    <row r="8" spans="1:11" x14ac:dyDescent="0.3">
      <c r="A8">
        <f t="shared" si="0"/>
        <v>11</v>
      </c>
      <c r="B8">
        <f ca="1">prob!B8*er!B8</f>
        <v>1.7137584828018902E-3</v>
      </c>
      <c r="C8">
        <f ca="1">prob!C8*er!C8</f>
        <v>1.8854629153289644E-3</v>
      </c>
      <c r="D8">
        <f ca="1">prob!D8*er!D8</f>
        <v>2.0611399195920848E-3</v>
      </c>
      <c r="E8">
        <f ca="1">prob!E8*er!E8</f>
        <v>2.238321412504427E-3</v>
      </c>
      <c r="F8">
        <f ca="1">prob!F8*er!F8</f>
        <v>2.4301505504144556E-3</v>
      </c>
      <c r="G8">
        <f ca="1">prob!G8*er!G8</f>
        <v>1.6855309926783473E-3</v>
      </c>
      <c r="H8">
        <f ca="1">prob!H8*er!H8</f>
        <v>1.2769871310707884E-3</v>
      </c>
      <c r="I8">
        <f ca="1">prob!I8*er!I8</f>
        <v>8.2943440383233431E-4</v>
      </c>
      <c r="J8">
        <f ca="1">prob!J8*er!J8</f>
        <v>2.4158982992850465E-3</v>
      </c>
      <c r="K8">
        <f ca="1">prob!K8*er!K8</f>
        <v>3.6049481165330961E-4</v>
      </c>
    </row>
    <row r="9" spans="1:11" x14ac:dyDescent="0.3">
      <c r="A9">
        <f t="shared" si="0"/>
        <v>12</v>
      </c>
      <c r="B9">
        <f ca="1">prob!B9*er!B9</f>
        <v>-1.6146835701105753E-3</v>
      </c>
      <c r="C9">
        <f ca="1">prob!C9*er!C9</f>
        <v>-1.4891545731330058E-3</v>
      </c>
      <c r="D9">
        <f ca="1">prob!D9*er!D9</f>
        <v>-1.3449629157618582E-3</v>
      </c>
      <c r="E9">
        <f ca="1">prob!E9*er!E9</f>
        <v>-1.0654061227567838E-3</v>
      </c>
      <c r="F9">
        <f ca="1">prob!F9*er!F9</f>
        <v>-9.7942021921714265E-4</v>
      </c>
      <c r="G9">
        <f ca="1">prob!G9*er!G9</f>
        <v>-1.3563350037516617E-3</v>
      </c>
      <c r="H9">
        <f ca="1">prob!H9*er!H9</f>
        <v>-1.7305631635594022E-3</v>
      </c>
      <c r="I9">
        <f ca="1">prob!I9*er!I9</f>
        <v>-2.166675434012335E-3</v>
      </c>
      <c r="J9">
        <f ca="1">prob!J9*er!J9</f>
        <v>-8.9654035640879155E-3</v>
      </c>
      <c r="K9">
        <f ca="1">prob!K9*er!K9</f>
        <v>-1.5464473546251919E-3</v>
      </c>
    </row>
    <row r="10" spans="1:11" x14ac:dyDescent="0.3">
      <c r="A10">
        <f t="shared" si="0"/>
        <v>13</v>
      </c>
      <c r="B10">
        <f ca="1">prob!B10*er!B10</f>
        <v>-1.8657133276877029E-3</v>
      </c>
      <c r="C10">
        <f ca="1">prob!C10*er!C10</f>
        <v>-1.6074206687755987E-3</v>
      </c>
      <c r="D10">
        <f ca="1">prob!D10*er!D10</f>
        <v>-1.3449629157618582E-3</v>
      </c>
      <c r="E10">
        <f ca="1">prob!E10*er!E10</f>
        <v>-1.0654061227567838E-3</v>
      </c>
      <c r="F10">
        <f ca="1">prob!F10*er!F10</f>
        <v>-9.7942021921714265E-4</v>
      </c>
      <c r="G10">
        <f ca="1">prob!G10*er!G10</f>
        <v>-1.7146200676946229E-3</v>
      </c>
      <c r="H10">
        <f ca="1">prob!H10*er!H10</f>
        <v>-2.0621176446589539E-3</v>
      </c>
      <c r="I10">
        <f ca="1">prob!I10*er!I10</f>
        <v>-2.4670790386509623E-3</v>
      </c>
      <c r="J10">
        <f ca="1">prob!J10*er!J10</f>
        <v>-1.0005631019124217E-2</v>
      </c>
      <c r="K10">
        <f ca="1">prob!K10*er!K10</f>
        <v>-1.7511018462760192E-3</v>
      </c>
    </row>
    <row r="11" spans="1:11" x14ac:dyDescent="0.3">
      <c r="A11">
        <f t="shared" si="0"/>
        <v>14</v>
      </c>
      <c r="B11">
        <f ca="1">prob!B11*er!B11</f>
        <v>-1.5991828523037451E-3</v>
      </c>
      <c r="C11">
        <f ca="1">prob!C11*er!C11</f>
        <v>-1.3777891446647987E-3</v>
      </c>
      <c r="D11">
        <f ca="1">prob!D11*er!D11</f>
        <v>-1.1528253563673069E-3</v>
      </c>
      <c r="E11">
        <f ca="1">prob!E11*er!E11</f>
        <v>-9.1320524807724326E-4</v>
      </c>
      <c r="F11">
        <f ca="1">prob!F11*er!F11</f>
        <v>-8.3950304504326503E-4</v>
      </c>
      <c r="G11">
        <f ca="1">prob!G11*er!G11</f>
        <v>-1.7548400068765236E-3</v>
      </c>
      <c r="H11">
        <f ca="1">prob!H11*er!H11</f>
        <v>-2.0314197109909905E-3</v>
      </c>
      <c r="I11">
        <f ca="1">prob!I11*er!I11</f>
        <v>-2.3537359225356508E-3</v>
      </c>
      <c r="J11">
        <f ca="1">prob!J11*er!J11</f>
        <v>-9.4041912969312844E-3</v>
      </c>
      <c r="K11">
        <f ca="1">prob!K11*er!K11</f>
        <v>-1.6638327085301036E-3</v>
      </c>
    </row>
    <row r="12" spans="1:11" x14ac:dyDescent="0.3">
      <c r="A12">
        <f t="shared" si="0"/>
        <v>15</v>
      </c>
      <c r="B12">
        <f ca="1">prob!B12*er!B12</f>
        <v>-1.5991828523037451E-3</v>
      </c>
      <c r="C12">
        <f ca="1">prob!C12*er!C12</f>
        <v>-1.3777891446647987E-3</v>
      </c>
      <c r="D12">
        <f ca="1">prob!D12*er!D12</f>
        <v>-1.1528253563673069E-3</v>
      </c>
      <c r="E12">
        <f ca="1">prob!E12*er!E12</f>
        <v>-9.1320524807724326E-4</v>
      </c>
      <c r="F12">
        <f ca="1">prob!F12*er!F12</f>
        <v>-8.3950304504326503E-4</v>
      </c>
      <c r="G12">
        <f ca="1">prob!G12*er!G12</f>
        <v>-2.0196366940763506E-3</v>
      </c>
      <c r="H12">
        <f ca="1">prob!H12*er!H12</f>
        <v>-2.2764607050397845E-3</v>
      </c>
      <c r="I12">
        <f ca="1">prob!I12*er!I12</f>
        <v>-2.5757543300455404E-3</v>
      </c>
      <c r="J12">
        <f ca="1">prob!J12*er!J12</f>
        <v>-1.0083680543398345E-2</v>
      </c>
      <c r="K12">
        <f ca="1">prob!K12*er!K12</f>
        <v>-1.8150861010475517E-3</v>
      </c>
    </row>
    <row r="13" spans="1:11" x14ac:dyDescent="0.3">
      <c r="A13">
        <f t="shared" si="0"/>
        <v>16</v>
      </c>
      <c r="B13">
        <f ca="1">prob!B13*er!B13</f>
        <v>-1.3326523769197876E-3</v>
      </c>
      <c r="C13">
        <f ca="1">prob!C13*er!C13</f>
        <v>-1.1481576205539989E-3</v>
      </c>
      <c r="D13">
        <f ca="1">prob!D13*er!D13</f>
        <v>-9.6068779697275569E-4</v>
      </c>
      <c r="E13">
        <f ca="1">prob!E13*er!E13</f>
        <v>-7.6100437339770275E-4</v>
      </c>
      <c r="F13">
        <f ca="1">prob!F13*er!F13</f>
        <v>-6.9958587086938753E-4</v>
      </c>
      <c r="G13">
        <f ca="1">prob!G13*er!G13</f>
        <v>-1.8879327768253965E-3</v>
      </c>
      <c r="H13">
        <f ca="1">prob!H13*er!H13</f>
        <v>-2.0866656424518631E-3</v>
      </c>
      <c r="I13">
        <f ca="1">prob!I13*er!I13</f>
        <v>-2.2758306781975428E-3</v>
      </c>
      <c r="J13">
        <f ca="1">prob!J13*er!J13</f>
        <v>-8.4030671194986195E-3</v>
      </c>
      <c r="K13">
        <f ca="1">prob!K13*er!K13</f>
        <v>-1.5755750849059912E-3</v>
      </c>
    </row>
    <row r="14" spans="1:11" x14ac:dyDescent="0.3">
      <c r="A14">
        <f t="shared" si="0"/>
        <v>17</v>
      </c>
      <c r="B14">
        <f ca="1">prob!B14*er!B14</f>
        <v>-6.9628851926054655E-4</v>
      </c>
      <c r="C14">
        <f ca="1">prob!C14*er!C14</f>
        <v>-5.3352863643410877E-4</v>
      </c>
      <c r="D14">
        <f ca="1">prob!D14*er!D14</f>
        <v>-3.667427088999371E-4</v>
      </c>
      <c r="E14">
        <f ca="1">prob!E14*er!E14</f>
        <v>-2.0455792246210495E-4</v>
      </c>
      <c r="F14">
        <f ca="1">prob!F14*er!F14</f>
        <v>5.3432683993363528E-5</v>
      </c>
      <c r="G14">
        <f ca="1">prob!G14*er!G14</f>
        <v>-4.861583499439905E-4</v>
      </c>
      <c r="H14">
        <f ca="1">prob!H14*er!H14</f>
        <v>-1.7385114749587948E-3</v>
      </c>
      <c r="I14">
        <f ca="1">prob!I14*er!I14</f>
        <v>-1.9260548003878816E-3</v>
      </c>
      <c r="J14">
        <f ca="1">prob!J14*er!J14</f>
        <v>-7.0538813166847658E-3</v>
      </c>
      <c r="K14">
        <f ca="1">prob!K14*er!K14</f>
        <v>-1.5063552659054776E-3</v>
      </c>
    </row>
    <row r="15" spans="1:11" x14ac:dyDescent="0.3">
      <c r="A15">
        <f t="shared" si="0"/>
        <v>18</v>
      </c>
      <c r="B15">
        <f ca="1">prob!B15*er!B15</f>
        <v>4.4330232943427485E-4</v>
      </c>
      <c r="C15">
        <f ca="1">prob!C15*er!C15</f>
        <v>5.4000936856189773E-4</v>
      </c>
      <c r="D15">
        <f ca="1">prob!D15*er!D15</f>
        <v>6.4034387691392009E-4</v>
      </c>
      <c r="E15">
        <f ca="1">prob!E15*er!E15</f>
        <v>7.266679835272725E-4</v>
      </c>
      <c r="F15">
        <f ca="1">prob!F15*er!F15</f>
        <v>1.0321125755007692E-3</v>
      </c>
      <c r="G15">
        <f ca="1">prob!G15*er!G15</f>
        <v>1.4549082106019185E-3</v>
      </c>
      <c r="H15">
        <f ca="1">prob!H15*er!H15</f>
        <v>3.8580372733408683E-4</v>
      </c>
      <c r="I15">
        <f ca="1">prob!I15*er!I15</f>
        <v>-6.6695805798246133E-4</v>
      </c>
      <c r="J15">
        <f ca="1">prob!J15*er!J15</f>
        <v>-2.3972435761301066E-3</v>
      </c>
      <c r="K15">
        <f ca="1">prob!K15*er!K15</f>
        <v>-2.5259336312278007E-4</v>
      </c>
    </row>
    <row r="16" spans="1:11" x14ac:dyDescent="0.3">
      <c r="A16">
        <f t="shared" si="0"/>
        <v>19</v>
      </c>
      <c r="B16">
        <f ca="1">prob!B16*er!B16</f>
        <v>1.4066624889234043E-3</v>
      </c>
      <c r="C16">
        <f ca="1">prob!C16*er!C16</f>
        <v>1.4724185219763678E-3</v>
      </c>
      <c r="D16">
        <f ca="1">prob!D16*er!D16</f>
        <v>1.5409337271825091E-3</v>
      </c>
      <c r="E16">
        <f ca="1">prob!E16*er!E16</f>
        <v>1.6004082081415886E-3</v>
      </c>
      <c r="F16">
        <f ca="1">prob!F16*er!F16</f>
        <v>1.8060157443325236E-3</v>
      </c>
      <c r="G16">
        <f ca="1">prob!G16*er!G16</f>
        <v>2.2429731297348441E-3</v>
      </c>
      <c r="H16">
        <f ca="1">prob!H16*er!H16</f>
        <v>2.1624166346352102E-3</v>
      </c>
      <c r="I16">
        <f ca="1">prob!I16*er!I16</f>
        <v>1.0472344362952443E-3</v>
      </c>
      <c r="J16">
        <f ca="1">prob!J16*er!J16</f>
        <v>8.4861790108759795E-4</v>
      </c>
      <c r="K16">
        <f ca="1">prob!K16*er!K16</f>
        <v>6.9989748647882174E-4</v>
      </c>
    </row>
    <row r="20" spans="1:11" x14ac:dyDescent="0.3">
      <c r="A20" t="s">
        <v>3</v>
      </c>
    </row>
    <row r="21" spans="1:11" x14ac:dyDescent="0.3">
      <c r="A21">
        <v>13</v>
      </c>
      <c r="B21">
        <f>prob!B21*er!B21</f>
        <v>4.2454376600190761E-5</v>
      </c>
      <c r="C21">
        <f>prob!C21*er!C21</f>
        <v>6.7472747740322317E-5</v>
      </c>
      <c r="D21">
        <f>prob!D21*er!D21</f>
        <v>9.328825386621324E-5</v>
      </c>
      <c r="E21">
        <f>prob!E21*er!E21</f>
        <v>1.2140440462741674E-4</v>
      </c>
      <c r="F21">
        <f>prob!F21*er!F21</f>
        <v>1.6363059246965437E-4</v>
      </c>
      <c r="G21">
        <f>prob!G21*er!G21</f>
        <v>1.114116478643532E-4</v>
      </c>
      <c r="H21">
        <f>prob!H21*er!H21</f>
        <v>4.920989549049735E-5</v>
      </c>
      <c r="I21">
        <f>prob!I21*er!I21</f>
        <v>-3.4314691058242989E-5</v>
      </c>
      <c r="J21">
        <f>prob!J21*er!J21</f>
        <v>-3.524292009034231E-4</v>
      </c>
      <c r="K21">
        <f>prob!K21*er!K21</f>
        <v>-3.6117252197142422E-5</v>
      </c>
    </row>
    <row r="22" spans="1:11" x14ac:dyDescent="0.3">
      <c r="A22">
        <f t="shared" si="0"/>
        <v>14</v>
      </c>
      <c r="B22">
        <f>prob!B22*er!B22</f>
        <v>2.0384030029894478E-5</v>
      </c>
      <c r="C22">
        <f>prob!C22*er!C22</f>
        <v>4.6251014036670753E-5</v>
      </c>
      <c r="D22">
        <f>prob!D22*er!D22</f>
        <v>7.2900695776158622E-5</v>
      </c>
      <c r="E22">
        <f>prob!E22*er!E22</f>
        <v>1.1466043263420962E-4</v>
      </c>
      <c r="F22">
        <f>prob!F22*er!F22</f>
        <v>1.6363059246965437E-4</v>
      </c>
      <c r="G22">
        <f>prob!G22*er!G22</f>
        <v>7.2378232584859498E-5</v>
      </c>
      <c r="H22">
        <f>prob!H22*er!H22</f>
        <v>1.2086681350212561E-5</v>
      </c>
      <c r="I22">
        <f>prob!I22*er!I22</f>
        <v>-6.8423476961023078E-5</v>
      </c>
      <c r="J22">
        <f>prob!J22*er!J22</f>
        <v>-4.687794926243351E-4</v>
      </c>
      <c r="K22">
        <f>prob!K22*er!K22</f>
        <v>-5.9162418886929097E-5</v>
      </c>
    </row>
    <row r="23" spans="1:11" x14ac:dyDescent="0.3">
      <c r="A23">
        <f t="shared" si="0"/>
        <v>15</v>
      </c>
      <c r="B23">
        <f>prob!B23*er!B23</f>
        <v>-1.0986321395208543E-7</v>
      </c>
      <c r="C23">
        <f>prob!C23*er!C23</f>
        <v>2.6545118454708574E-5</v>
      </c>
      <c r="D23">
        <f>prob!D23*er!D23</f>
        <v>5.3969391835393658E-5</v>
      </c>
      <c r="E23">
        <f>prob!E23*er!E23</f>
        <v>1.1466043263420962E-4</v>
      </c>
      <c r="F23">
        <f>prob!F23*er!F23</f>
        <v>1.6363059246965431E-4</v>
      </c>
      <c r="G23">
        <f>prob!G23*er!G23</f>
        <v>3.3708040308847741E-5</v>
      </c>
      <c r="H23">
        <f>prob!H23*er!H23</f>
        <v>-2.4628839784161731E-5</v>
      </c>
      <c r="I23">
        <f>prob!I23*er!I23</f>
        <v>-1.02129056613512E-4</v>
      </c>
      <c r="J23">
        <f>prob!J23*er!J23</f>
        <v>-5.838593225019333E-4</v>
      </c>
      <c r="K23">
        <f>prob!K23*er!K23</f>
        <v>-8.1946606568813872E-5</v>
      </c>
    </row>
    <row r="24" spans="1:11" x14ac:dyDescent="0.3">
      <c r="A24">
        <f t="shared" si="0"/>
        <v>16</v>
      </c>
      <c r="B24">
        <f>prob!B24*er!B24</f>
        <v>-1.9139906940381036E-5</v>
      </c>
      <c r="C24">
        <f>prob!C24*er!C24</f>
        <v>8.2467868428865046E-6</v>
      </c>
      <c r="D24">
        <f>prob!D24*er!D24</f>
        <v>5.3187545510919339E-5</v>
      </c>
      <c r="E24">
        <f>prob!E24*er!E24</f>
        <v>1.1466043263420962E-4</v>
      </c>
      <c r="F24">
        <f>prob!F24*er!F24</f>
        <v>1.6363059246965431E-4</v>
      </c>
      <c r="G24">
        <f>prob!G24*er!G24</f>
        <v>-4.4516678862229355E-6</v>
      </c>
      <c r="H24">
        <f>prob!H24*er!H24</f>
        <v>-6.0805505616835772E-5</v>
      </c>
      <c r="I24">
        <f>prob!I24*er!I24</f>
        <v>-1.3531500649073718E-4</v>
      </c>
      <c r="J24">
        <f>prob!J24*er!J24</f>
        <v>-6.9725656114791085E-4</v>
      </c>
      <c r="K24">
        <f>prob!K24*er!K24</f>
        <v>-1.0438952057714096E-4</v>
      </c>
    </row>
    <row r="25" spans="1:11" x14ac:dyDescent="0.3">
      <c r="A25">
        <f t="shared" si="0"/>
        <v>17</v>
      </c>
      <c r="B25">
        <f>prob!B25*er!B25</f>
        <v>-4.4701282010847796E-7</v>
      </c>
      <c r="C25">
        <f>prob!C25*er!C25</f>
        <v>5.0155015456803226E-5</v>
      </c>
      <c r="D25">
        <f>prob!D25*er!D25</f>
        <v>1.0801324594841029E-4</v>
      </c>
      <c r="E25">
        <f>prob!E25*er!E25</f>
        <v>1.6602472041288012E-4</v>
      </c>
      <c r="F25">
        <f>prob!F25*er!F25</f>
        <v>2.3313999753390828E-4</v>
      </c>
      <c r="G25">
        <f>prob!G25*er!G25</f>
        <v>4.8997235972796233E-5</v>
      </c>
      <c r="H25">
        <f>prob!H25*er!H25</f>
        <v>-6.6377240536770208E-5</v>
      </c>
      <c r="I25">
        <f>prob!I25*er!I25</f>
        <v>-1.3635584176798662E-4</v>
      </c>
      <c r="J25">
        <f>prob!J25*er!J25</f>
        <v>-6.6171456596158867E-4</v>
      </c>
      <c r="K25">
        <f>prob!K25*er!K25</f>
        <v>-1.1317001002288128E-4</v>
      </c>
    </row>
    <row r="26" spans="1:11" x14ac:dyDescent="0.3">
      <c r="A26">
        <f t="shared" si="0"/>
        <v>18</v>
      </c>
      <c r="B26">
        <f>prob!B26*er!B26</f>
        <v>1.1082558235856871E-4</v>
      </c>
      <c r="C26">
        <f>prob!C26*er!C26</f>
        <v>1.6171258596170917E-4</v>
      </c>
      <c r="D26">
        <f>prob!D26*er!D26</f>
        <v>2.1575225102924138E-4</v>
      </c>
      <c r="E26">
        <f>prob!E26*er!E26</f>
        <v>2.6875329597022131E-4</v>
      </c>
      <c r="F26">
        <f>prob!F26*er!F26</f>
        <v>3.4729766233845577E-4</v>
      </c>
      <c r="G26">
        <f>prob!G26*er!G26</f>
        <v>3.6372705265047962E-4</v>
      </c>
      <c r="H26">
        <f>prob!H26*er!H26</f>
        <v>9.6450931833521708E-5</v>
      </c>
      <c r="I26">
        <f>prob!I26*er!I26</f>
        <v>-9.1710794338111293E-5</v>
      </c>
      <c r="J26">
        <f>prob!J26*er!J26</f>
        <v>-4.8337172454427865E-4</v>
      </c>
      <c r="K26">
        <f>prob!K26*er!K26</f>
        <v>-5.8570738134067882E-5</v>
      </c>
    </row>
    <row r="27" spans="1:11" x14ac:dyDescent="0.3">
      <c r="A27">
        <f t="shared" si="0"/>
        <v>19</v>
      </c>
      <c r="B27">
        <f>prob!B27*er!B27</f>
        <v>3.5166562223085107E-4</v>
      </c>
      <c r="C27">
        <f>prob!C27*er!C27</f>
        <v>3.6810463049409195E-4</v>
      </c>
      <c r="D27">
        <f>prob!D27*er!D27</f>
        <v>3.8523343179562726E-4</v>
      </c>
      <c r="E27">
        <f>prob!E27*er!E27</f>
        <v>4.0010205203539715E-4</v>
      </c>
      <c r="F27">
        <f>prob!F27*er!F27</f>
        <v>4.5150393608313089E-4</v>
      </c>
      <c r="G27">
        <f>prob!G27*er!G27</f>
        <v>5.6074328243371102E-4</v>
      </c>
      <c r="H27">
        <f>prob!H27*er!H27</f>
        <v>5.4060415865880254E-4</v>
      </c>
      <c r="I27">
        <f>prob!I27*er!I27</f>
        <v>2.6180860907381106E-4</v>
      </c>
      <c r="J27">
        <f>prob!J27*er!J27</f>
        <v>2.1215447527189949E-4</v>
      </c>
      <c r="K27">
        <f>prob!K27*er!K27</f>
        <v>1.7497437161970544E-4</v>
      </c>
    </row>
    <row r="28" spans="1:11" x14ac:dyDescent="0.3">
      <c r="A28">
        <f t="shared" si="0"/>
        <v>20</v>
      </c>
      <c r="B28">
        <f>prob!B28*er!B28</f>
        <v>5.8260043260522428E-4</v>
      </c>
      <c r="C28">
        <f>prob!C28*er!C28</f>
        <v>5.9196367250931401E-4</v>
      </c>
      <c r="D28">
        <f>prob!D28*er!D28</f>
        <v>6.0177511328909602E-4</v>
      </c>
      <c r="E28">
        <f>prob!E28*er!E28</f>
        <v>6.1025005974765594E-4</v>
      </c>
      <c r="F28">
        <f>prob!F28*er!F28</f>
        <v>6.4083620407040943E-4</v>
      </c>
      <c r="G28">
        <f>prob!G28*er!G28</f>
        <v>7.0389369734836138E-4</v>
      </c>
      <c r="H28">
        <f>prob!H28*er!H28</f>
        <v>7.2081489262803688E-4</v>
      </c>
      <c r="I28">
        <f>prob!I28*er!I28</f>
        <v>6.9035673264323735E-4</v>
      </c>
      <c r="J28">
        <f>prob!J28*er!J28</f>
        <v>1.8639265565261877E-3</v>
      </c>
      <c r="K28">
        <f>prob!K28*er!K28</f>
        <v>4.1309708402010589E-4</v>
      </c>
    </row>
    <row r="29" spans="1:11" x14ac:dyDescent="0.3">
      <c r="A29">
        <f t="shared" si="0"/>
        <v>21</v>
      </c>
      <c r="B29">
        <f>prob!B29*er!B29</f>
        <v>5.461993627674102E-3</v>
      </c>
      <c r="C29">
        <f>prob!C29*er!C29</f>
        <v>5.461993627674102E-3</v>
      </c>
      <c r="D29">
        <f>prob!D29*er!D29</f>
        <v>5.461993627674102E-3</v>
      </c>
      <c r="E29">
        <f>prob!E29*er!E29</f>
        <v>5.461993627674102E-3</v>
      </c>
      <c r="F29">
        <f>prob!F29*er!F29</f>
        <v>5.461993627674102E-3</v>
      </c>
      <c r="G29">
        <f>prob!G29*er!G29</f>
        <v>5.461993627674102E-3</v>
      </c>
      <c r="H29">
        <f>prob!H29*er!H29</f>
        <v>5.461993627674102E-3</v>
      </c>
      <c r="I29">
        <f>prob!I29*er!I29</f>
        <v>5.461993627674102E-3</v>
      </c>
      <c r="J29">
        <f>prob!J29*er!J29</f>
        <v>2.0167361086796686E-2</v>
      </c>
      <c r="K29">
        <f>prob!K29*er!K29</f>
        <v>3.781380203774378E-3</v>
      </c>
    </row>
    <row r="31" spans="1:11" x14ac:dyDescent="0.3">
      <c r="A31" t="s">
        <v>6</v>
      </c>
    </row>
    <row r="32" spans="1:11" x14ac:dyDescent="0.3">
      <c r="A32">
        <v>2</v>
      </c>
      <c r="B32">
        <f>prob!B32*er!B32</f>
        <v>-4.045846194679772E-5</v>
      </c>
      <c r="C32">
        <f>prob!C32*er!C32</f>
        <v>-1.1659595120276013E-5</v>
      </c>
      <c r="D32">
        <f>prob!D32*er!D32</f>
        <v>1.9547851419557993E-5</v>
      </c>
      <c r="E32">
        <f>prob!E32*er!E32</f>
        <v>5.791981035431906E-5</v>
      </c>
      <c r="F32">
        <f>prob!F32*er!F32</f>
        <v>8.8656621832404551E-5</v>
      </c>
      <c r="G32">
        <f>prob!G32*er!G32</f>
        <v>-3.3679219356871479E-6</v>
      </c>
      <c r="H32">
        <f>prob!H32*er!H32</f>
        <v>-7.2523510541741069E-5</v>
      </c>
      <c r="I32">
        <f>prob!I32*er!I32</f>
        <v>-1.0954309474436299E-4</v>
      </c>
      <c r="J32">
        <f>prob!J32*er!J32</f>
        <v>-4.8602989724842998E-4</v>
      </c>
      <c r="K32">
        <f>prob!K32*er!K32</f>
        <v>-7.9748361389138283E-5</v>
      </c>
    </row>
    <row r="33" spans="1:11" x14ac:dyDescent="0.3">
      <c r="A33">
        <f t="shared" si="0"/>
        <v>3</v>
      </c>
      <c r="B33">
        <f>prob!B33*er!B33</f>
        <v>-6.2887361426910044E-5</v>
      </c>
      <c r="C33">
        <f>prob!C33*er!C33</f>
        <v>-2.9069838299598252E-5</v>
      </c>
      <c r="D33">
        <f>prob!D33*er!D33</f>
        <v>6.6567466648279281E-6</v>
      </c>
      <c r="E33">
        <f>prob!E33*er!E33</f>
        <v>4.6560194966196306E-5</v>
      </c>
      <c r="F33">
        <f>prob!F33*er!F33</f>
        <v>7.7114348584900319E-5</v>
      </c>
      <c r="G33">
        <f>prob!G33*er!G33</f>
        <v>-3.0842266191030265E-5</v>
      </c>
      <c r="H33">
        <f>prob!H33*er!H33</f>
        <v>-9.8881147619838314E-5</v>
      </c>
      <c r="I33">
        <f>prob!I33*er!I33</f>
        <v>-1.3320013663983891E-4</v>
      </c>
      <c r="J33">
        <f>prob!J33*er!J33</f>
        <v>-5.6762624341457192E-4</v>
      </c>
      <c r="K33">
        <f>prob!K33*er!K33</f>
        <v>-9.5841170784681718E-5</v>
      </c>
    </row>
    <row r="34" spans="1:11" x14ac:dyDescent="0.3">
      <c r="A34">
        <f t="shared" si="0"/>
        <v>4</v>
      </c>
      <c r="B34">
        <f>prob!B34*er!B34</f>
        <v>-9.92179699991155E-6</v>
      </c>
      <c r="C34">
        <f>prob!C34*er!C34</f>
        <v>3.6437244108578387E-6</v>
      </c>
      <c r="D34">
        <f>prob!D34*er!D34</f>
        <v>1.7653378824400914E-5</v>
      </c>
      <c r="E34">
        <f>prob!E34*er!E34</f>
        <v>3.6531576189289646E-5</v>
      </c>
      <c r="F34">
        <f>prob!F34*er!F34</f>
        <v>6.6434563003753665E-5</v>
      </c>
      <c r="G34">
        <f>prob!G34*er!G34</f>
        <v>3.7418042496014052E-5</v>
      </c>
      <c r="H34">
        <f>prob!H34*er!H34</f>
        <v>-2.7263666663020601E-5</v>
      </c>
      <c r="I34">
        <f>prob!I34*er!I34</f>
        <v>-9.566970049987151E-5</v>
      </c>
      <c r="J34">
        <f>prob!J34*er!J34</f>
        <v>-4.1910310796402253E-4</v>
      </c>
      <c r="K34">
        <f>prob!K34*er!K34</f>
        <v>-6.2086736989862843E-5</v>
      </c>
    </row>
    <row r="35" spans="1:11" x14ac:dyDescent="0.3">
      <c r="A35">
        <f t="shared" si="0"/>
        <v>5</v>
      </c>
      <c r="B35">
        <f>prob!B35*er!B35</f>
        <v>1.6337706529007698E-4</v>
      </c>
      <c r="C35">
        <f>prob!C35*er!C35</f>
        <v>1.8630890768135604E-4</v>
      </c>
      <c r="D35">
        <f>prob!D35*er!D35</f>
        <v>2.0980438952860903E-4</v>
      </c>
      <c r="E35">
        <f>prob!E35*er!E35</f>
        <v>2.3328043195415012E-4</v>
      </c>
      <c r="F35">
        <f>prob!F35*er!F35</f>
        <v>2.6198915275273951E-4</v>
      </c>
      <c r="G35">
        <f>prob!G35*er!G35</f>
        <v>1.7861286084771861E-4</v>
      </c>
      <c r="H35">
        <f>prob!H35*er!H35</f>
        <v>1.3046687159139E-4</v>
      </c>
      <c r="I35">
        <f>prob!I35*er!I35</f>
        <v>6.5693385699030991E-5</v>
      </c>
      <c r="J35">
        <f>prob!J35*er!J35</f>
        <v>4.2533843561558463E-5</v>
      </c>
      <c r="K35">
        <f>prob!K35*er!K35</f>
        <v>2.5666026102289253E-5</v>
      </c>
    </row>
    <row r="36" spans="1:11" x14ac:dyDescent="0.3">
      <c r="A36">
        <f t="shared" si="0"/>
        <v>6</v>
      </c>
      <c r="B36">
        <f>prob!B36*er!B36</f>
        <v>-9.9516048784367863E-5</v>
      </c>
      <c r="C36">
        <f>prob!C36*er!C36</f>
        <v>-6.2211384812154748E-5</v>
      </c>
      <c r="D36">
        <f>prob!D36*er!D36</f>
        <v>-2.2557902016247754E-5</v>
      </c>
      <c r="E36">
        <f>prob!E36*er!E36</f>
        <v>2.0021347743994458E-5</v>
      </c>
      <c r="F36">
        <f>prob!F36*er!F36</f>
        <v>4.9122742197695563E-5</v>
      </c>
      <c r="G36">
        <f>prob!G36*er!G36</f>
        <v>-9.6881071696547241E-5</v>
      </c>
      <c r="H36">
        <f>prob!H36*er!H36</f>
        <v>-1.2361165453995729E-4</v>
      </c>
      <c r="I36">
        <f>prob!I36*er!I36</f>
        <v>-1.5476253100088104E-4</v>
      </c>
      <c r="J36">
        <f>prob!J36*er!J36</f>
        <v>-6.4038596886342237E-4</v>
      </c>
      <c r="K36">
        <f>prob!K36*er!K36</f>
        <v>-1.1046052533037082E-4</v>
      </c>
    </row>
    <row r="37" spans="1:11" x14ac:dyDescent="0.3">
      <c r="A37">
        <f t="shared" si="0"/>
        <v>7</v>
      </c>
      <c r="B37">
        <f>prob!B37*er!B37</f>
        <v>-7.0771679559603607E-5</v>
      </c>
      <c r="C37">
        <f>prob!C37*er!C37</f>
        <v>-3.4031247514593016E-5</v>
      </c>
      <c r="D37">
        <f>prob!D37*er!D37</f>
        <v>4.784464021885547E-6</v>
      </c>
      <c r="E37">
        <f>prob!E37*er!E37</f>
        <v>4.5500510554360577E-5</v>
      </c>
      <c r="F37">
        <f>prob!F37*er!F37</f>
        <v>8.5430696042095502E-5</v>
      </c>
      <c r="G37">
        <f>prob!G37*er!G37</f>
        <v>-4.1192936232059951E-5</v>
      </c>
      <c r="H37">
        <f>prob!H37*er!H37</f>
        <v>-1.6928497591591586E-4</v>
      </c>
      <c r="I37">
        <f>prob!I37*er!I37</f>
        <v>-1.961446602113042E-4</v>
      </c>
      <c r="J37">
        <f>prob!J37*er!J37</f>
        <v>-7.8368260807760678E-4</v>
      </c>
      <c r="K37">
        <f>prob!K37*er!K37</f>
        <v>-1.3865272571084194E-4</v>
      </c>
    </row>
    <row r="38" spans="1:11" x14ac:dyDescent="0.3">
      <c r="A38">
        <f t="shared" si="0"/>
        <v>8</v>
      </c>
      <c r="B38">
        <f>prob!B38*er!B38</f>
        <v>8.7779243164188662E-6</v>
      </c>
      <c r="C38">
        <f>prob!C38*er!C38</f>
        <v>3.9548411686960965E-5</v>
      </c>
      <c r="D38">
        <f>prob!D38*er!D38</f>
        <v>7.1264209916311032E-5</v>
      </c>
      <c r="E38">
        <f>prob!E38*er!E38</f>
        <v>1.0392271497745792E-4</v>
      </c>
      <c r="F38">
        <f>prob!F38*er!F38</f>
        <v>1.4817177850940598E-4</v>
      </c>
      <c r="G38">
        <f>prob!G38*er!G38</f>
        <v>9.628110923373036E-5</v>
      </c>
      <c r="H38">
        <f>prob!H38*er!H38</f>
        <v>-3.9864509608340068E-5</v>
      </c>
      <c r="I38">
        <f>prob!I38*er!I38</f>
        <v>-1.8452415769531976E-4</v>
      </c>
      <c r="J38">
        <f>prob!J38*er!J38</f>
        <v>-8.226394703170221E-4</v>
      </c>
      <c r="K38">
        <f>prob!K38*er!K38</f>
        <v>-1.2417347397972569E-4</v>
      </c>
    </row>
    <row r="39" spans="1:11" x14ac:dyDescent="0.3">
      <c r="A39">
        <f t="shared" si="0"/>
        <v>9</v>
      </c>
      <c r="B39">
        <f>prob!B39*er!B39</f>
        <v>8.4036879827335587E-5</v>
      </c>
      <c r="C39">
        <f>prob!C39*er!C39</f>
        <v>1.1021400570291901E-4</v>
      </c>
      <c r="D39">
        <f>prob!D39*er!D39</f>
        <v>1.3723411160348946E-4</v>
      </c>
      <c r="E39">
        <f>prob!E39*er!E39</f>
        <v>1.6538381992361889E-4</v>
      </c>
      <c r="F39">
        <f>prob!F39*er!F39</f>
        <v>2.0180910737007879E-4</v>
      </c>
      <c r="G39">
        <f>prob!G39*er!G39</f>
        <v>1.8186352632523981E-4</v>
      </c>
      <c r="H39">
        <f>prob!H39*er!H39</f>
        <v>9.8007861924052177E-5</v>
      </c>
      <c r="I39">
        <f>prob!I39*er!I39</f>
        <v>-4.2630747545054006E-5</v>
      </c>
      <c r="J39">
        <f>prob!J39*er!J39</f>
        <v>-2.9965544701626332E-4</v>
      </c>
      <c r="K39">
        <f>prob!K39*er!K39</f>
        <v>-3.1574170390347508E-5</v>
      </c>
    </row>
    <row r="40" spans="1:11" x14ac:dyDescent="0.3">
      <c r="A40">
        <f t="shared" si="0"/>
        <v>10</v>
      </c>
      <c r="B40">
        <f>prob!B40*er!B40</f>
        <v>4.6608034608417942E-3</v>
      </c>
      <c r="C40">
        <f>prob!C40*er!C40</f>
        <v>4.7357093800745121E-3</v>
      </c>
      <c r="D40">
        <f>prob!D40*er!D40</f>
        <v>4.8142009063127681E-3</v>
      </c>
      <c r="E40">
        <f>prob!E40*er!E40</f>
        <v>4.8820004779812475E-3</v>
      </c>
      <c r="F40">
        <f>prob!F40*er!F40</f>
        <v>5.1266896325632754E-3</v>
      </c>
      <c r="G40">
        <f>prob!G40*er!G40</f>
        <v>5.631149578786891E-3</v>
      </c>
      <c r="H40">
        <f>prob!H40*er!H40</f>
        <v>5.766519141024295E-3</v>
      </c>
      <c r="I40">
        <f>prob!I40*er!I40</f>
        <v>5.5228538611458988E-3</v>
      </c>
      <c r="J40">
        <f>prob!J40*er!J40</f>
        <v>1.4911412452209501E-2</v>
      </c>
      <c r="K40">
        <f>prob!K40*er!K40</f>
        <v>3.3047766721608471E-3</v>
      </c>
    </row>
    <row r="41" spans="1:11" x14ac:dyDescent="0.3">
      <c r="A41" t="s">
        <v>10</v>
      </c>
      <c r="B41">
        <f>prob!B41*er!B41</f>
        <v>2.1421981035023624E-4</v>
      </c>
      <c r="C41">
        <f>prob!C41*er!C41</f>
        <v>2.3568286441612049E-4</v>
      </c>
      <c r="D41">
        <f>prob!D41*er!D41</f>
        <v>2.5764248994901049E-4</v>
      </c>
      <c r="E41">
        <f>prob!E41*er!E41</f>
        <v>2.7979017656305332E-4</v>
      </c>
      <c r="F41">
        <f>prob!F41*er!F41</f>
        <v>3.0376881880180684E-4</v>
      </c>
      <c r="G41">
        <f>prob!G41*er!G41</f>
        <v>2.1069137408479333E-4</v>
      </c>
      <c r="H41">
        <f>prob!H41*er!H41</f>
        <v>1.5962339138384852E-4</v>
      </c>
      <c r="I41">
        <f>prob!I41*er!I41</f>
        <v>1.0367930047904179E-4</v>
      </c>
      <c r="J41">
        <f>prob!J41*er!J41</f>
        <v>3.0198728741063065E-4</v>
      </c>
      <c r="K41">
        <f>prob!K41*er!K41</f>
        <v>3.4366689472072862E-5</v>
      </c>
    </row>
    <row r="43" spans="1:11" x14ac:dyDescent="0.3">
      <c r="A43" t="s">
        <v>17</v>
      </c>
      <c r="B43">
        <f ca="1">SUM(B2:K41)</f>
        <v>4.0247684806059759E-2</v>
      </c>
    </row>
    <row r="44" spans="1:11" x14ac:dyDescent="0.3">
      <c r="A44" t="s">
        <v>15</v>
      </c>
      <c r="B44">
        <f>B48*(1-B48)*-1</f>
        <v>-4.5096460207975919E-2</v>
      </c>
    </row>
    <row r="45" spans="1:11" x14ac:dyDescent="0.3">
      <c r="A45" t="s">
        <v>16</v>
      </c>
      <c r="B45">
        <f ca="1">B44+B43</f>
        <v>-4.8487754019161597E-3</v>
      </c>
    </row>
    <row r="48" spans="1:11" x14ac:dyDescent="0.3">
      <c r="A48" t="s">
        <v>14</v>
      </c>
      <c r="B48">
        <f>2*(4/13)*(1/13)</f>
        <v>4.7337278106508882E-2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D3DD-5677-4B44-9B0F-817375002D68}">
  <dimension ref="A1:K11"/>
  <sheetViews>
    <sheetView workbookViewId="0"/>
  </sheetViews>
  <sheetFormatPr defaultRowHeight="14.4" x14ac:dyDescent="0.3"/>
  <cols>
    <col min="2" max="11" width="5.109375" customWidth="1"/>
  </cols>
  <sheetData>
    <row r="1" spans="1:11" x14ac:dyDescent="0.3">
      <c r="A1" t="s">
        <v>3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 x14ac:dyDescent="0.3">
      <c r="A2">
        <v>12</v>
      </c>
      <c r="B2" s="1" t="str">
        <f>hsdr!N32</f>
        <v>H</v>
      </c>
      <c r="C2" s="1" t="str">
        <f>hsdr!O32</f>
        <v>H</v>
      </c>
      <c r="D2" s="1" t="str">
        <f>hsdr!P32</f>
        <v>H</v>
      </c>
      <c r="E2" s="1" t="str">
        <f>hsdr!Q32</f>
        <v>H</v>
      </c>
      <c r="F2" s="1" t="str">
        <f>hsdr!R32</f>
        <v>H</v>
      </c>
      <c r="G2" s="1" t="str">
        <f>hsdr!S32</f>
        <v>H</v>
      </c>
      <c r="H2" s="1" t="str">
        <f>hsdr!T32</f>
        <v>H</v>
      </c>
      <c r="I2" s="1" t="str">
        <f>hsdr!U32</f>
        <v>H</v>
      </c>
      <c r="J2" s="1" t="str">
        <f>hsdr!V32</f>
        <v>H</v>
      </c>
      <c r="K2" s="1" t="str">
        <f>hsdr!W32</f>
        <v>H</v>
      </c>
    </row>
    <row r="3" spans="1:11" x14ac:dyDescent="0.3">
      <c r="A3">
        <f t="shared" ref="A3:A11" si="0">A2+1</f>
        <v>13</v>
      </c>
      <c r="B3" s="1" t="str">
        <f>hsdr!N33</f>
        <v>H</v>
      </c>
      <c r="C3" s="1" t="str">
        <f>hsdr!O33</f>
        <v>H</v>
      </c>
      <c r="D3" s="1" t="str">
        <f>hsdr!P33</f>
        <v>H</v>
      </c>
      <c r="E3" s="1" t="str">
        <f>hsdr!Q33</f>
        <v>H</v>
      </c>
      <c r="F3" s="1" t="str">
        <f>hsdr!R33</f>
        <v>D</v>
      </c>
      <c r="G3" s="1" t="str">
        <f>hsdr!S33</f>
        <v>H</v>
      </c>
      <c r="H3" s="1" t="str">
        <f>hsdr!T33</f>
        <v>H</v>
      </c>
      <c r="I3" s="1" t="str">
        <f>hsdr!U33</f>
        <v>H</v>
      </c>
      <c r="J3" s="1" t="str">
        <f>hsdr!V33</f>
        <v>H</v>
      </c>
      <c r="K3" s="1" t="str">
        <f>hsdr!W33</f>
        <v>H</v>
      </c>
    </row>
    <row r="4" spans="1:11" x14ac:dyDescent="0.3">
      <c r="A4">
        <f t="shared" si="0"/>
        <v>14</v>
      </c>
      <c r="B4" s="1" t="str">
        <f>hsdr!N34</f>
        <v>H</v>
      </c>
      <c r="C4" s="1" t="str">
        <f>hsdr!O34</f>
        <v>H</v>
      </c>
      <c r="D4" s="1" t="str">
        <f>hsdr!P34</f>
        <v>H</v>
      </c>
      <c r="E4" s="1" t="str">
        <f>hsdr!Q34</f>
        <v>D</v>
      </c>
      <c r="F4" s="1" t="str">
        <f>hsdr!R34</f>
        <v>D</v>
      </c>
      <c r="G4" s="1" t="str">
        <f>hsdr!S34</f>
        <v>H</v>
      </c>
      <c r="H4" s="1" t="str">
        <f>hsdr!T34</f>
        <v>H</v>
      </c>
      <c r="I4" s="1" t="str">
        <f>hsdr!U34</f>
        <v>H</v>
      </c>
      <c r="J4" s="1" t="str">
        <f>hsdr!V34</f>
        <v>H</v>
      </c>
      <c r="K4" s="1" t="str">
        <f>hsdr!W34</f>
        <v>H</v>
      </c>
    </row>
    <row r="5" spans="1:11" x14ac:dyDescent="0.3">
      <c r="A5">
        <f t="shared" si="0"/>
        <v>15</v>
      </c>
      <c r="B5" s="1" t="str">
        <f>hsdr!N35</f>
        <v>H</v>
      </c>
      <c r="C5" s="1" t="str">
        <f>hsdr!O35</f>
        <v>H</v>
      </c>
      <c r="D5" s="1" t="str">
        <f>hsdr!P35</f>
        <v>H</v>
      </c>
      <c r="E5" s="1" t="str">
        <f>hsdr!Q35</f>
        <v>D</v>
      </c>
      <c r="F5" s="1" t="str">
        <f>hsdr!R35</f>
        <v>D</v>
      </c>
      <c r="G5" s="1" t="str">
        <f>hsdr!S35</f>
        <v>H</v>
      </c>
      <c r="H5" s="1" t="str">
        <f>hsdr!T35</f>
        <v>H</v>
      </c>
      <c r="I5" s="1" t="str">
        <f>hsdr!U35</f>
        <v>H</v>
      </c>
      <c r="J5" s="1" t="str">
        <f>hsdr!V35</f>
        <v>H</v>
      </c>
      <c r="K5" s="1" t="str">
        <f>hsdr!W35</f>
        <v>H</v>
      </c>
    </row>
    <row r="6" spans="1:11" x14ac:dyDescent="0.3">
      <c r="A6">
        <f t="shared" si="0"/>
        <v>16</v>
      </c>
      <c r="B6" s="1" t="str">
        <f>hsdr!N36</f>
        <v>H</v>
      </c>
      <c r="C6" s="1" t="str">
        <f>hsdr!O36</f>
        <v>H</v>
      </c>
      <c r="D6" s="1" t="str">
        <f>hsdr!P36</f>
        <v>D</v>
      </c>
      <c r="E6" s="1" t="str">
        <f>hsdr!Q36</f>
        <v>D</v>
      </c>
      <c r="F6" s="1" t="str">
        <f>hsdr!R36</f>
        <v>D</v>
      </c>
      <c r="G6" s="1" t="str">
        <f>hsdr!S36</f>
        <v>H</v>
      </c>
      <c r="H6" s="1" t="str">
        <f>hsdr!T36</f>
        <v>H</v>
      </c>
      <c r="I6" s="1" t="str">
        <f>hsdr!U36</f>
        <v>H</v>
      </c>
      <c r="J6" s="1" t="str">
        <f>hsdr!V36</f>
        <v>H</v>
      </c>
      <c r="K6" s="1" t="str">
        <f>hsdr!W36</f>
        <v>H</v>
      </c>
    </row>
    <row r="7" spans="1:11" x14ac:dyDescent="0.3">
      <c r="A7">
        <f t="shared" si="0"/>
        <v>17</v>
      </c>
      <c r="B7" s="1" t="str">
        <f>hsdr!N37</f>
        <v>H</v>
      </c>
      <c r="C7" s="1" t="str">
        <f>hsdr!O37</f>
        <v>D</v>
      </c>
      <c r="D7" s="1" t="str">
        <f>hsdr!P37</f>
        <v>D</v>
      </c>
      <c r="E7" s="1" t="str">
        <f>hsdr!Q37</f>
        <v>D</v>
      </c>
      <c r="F7" s="1" t="str">
        <f>hsdr!R37</f>
        <v>D</v>
      </c>
      <c r="G7" s="1" t="str">
        <f>hsdr!S37</f>
        <v>H</v>
      </c>
      <c r="H7" s="1" t="str">
        <f>hsdr!T37</f>
        <v>H</v>
      </c>
      <c r="I7" s="1" t="str">
        <f>hsdr!U37</f>
        <v>H</v>
      </c>
      <c r="J7" s="1" t="str">
        <f>hsdr!V37</f>
        <v>H</v>
      </c>
      <c r="K7" s="1" t="str">
        <f>hsdr!W37</f>
        <v>H</v>
      </c>
    </row>
    <row r="8" spans="1:11" x14ac:dyDescent="0.3">
      <c r="A8">
        <f t="shared" si="0"/>
        <v>18</v>
      </c>
      <c r="B8" s="1" t="str">
        <f>hsdr!N38</f>
        <v>S</v>
      </c>
      <c r="C8" s="1" t="str">
        <f>hsdr!O38</f>
        <v>D</v>
      </c>
      <c r="D8" s="1" t="str">
        <f>hsdr!P38</f>
        <v>D</v>
      </c>
      <c r="E8" s="1" t="str">
        <f>hsdr!Q38</f>
        <v>D</v>
      </c>
      <c r="F8" s="1" t="str">
        <f>hsdr!R38</f>
        <v>D</v>
      </c>
      <c r="G8" s="1" t="str">
        <f>hsdr!S38</f>
        <v>S</v>
      </c>
      <c r="H8" s="1" t="str">
        <f>hsdr!T38</f>
        <v>S</v>
      </c>
      <c r="I8" s="1" t="str">
        <f>hsdr!U38</f>
        <v>H</v>
      </c>
      <c r="J8" s="1" t="str">
        <f>hsdr!V38</f>
        <v>H</v>
      </c>
      <c r="K8" s="1" t="str">
        <f>hsdr!W38</f>
        <v>H</v>
      </c>
    </row>
    <row r="9" spans="1:11" x14ac:dyDescent="0.3">
      <c r="A9">
        <f t="shared" si="0"/>
        <v>19</v>
      </c>
      <c r="B9" s="1" t="str">
        <f>hsdr!N39</f>
        <v>S</v>
      </c>
      <c r="C9" s="1" t="str">
        <f>hsdr!O39</f>
        <v>S</v>
      </c>
      <c r="D9" s="1" t="str">
        <f>hsdr!P39</f>
        <v>S</v>
      </c>
      <c r="E9" s="1" t="str">
        <f>hsdr!Q39</f>
        <v>S</v>
      </c>
      <c r="F9" s="1" t="str">
        <f>hsdr!R39</f>
        <v>S</v>
      </c>
      <c r="G9" s="1" t="str">
        <f>hsdr!S39</f>
        <v>S</v>
      </c>
      <c r="H9" s="1" t="str">
        <f>hsdr!T39</f>
        <v>S</v>
      </c>
      <c r="I9" s="1" t="str">
        <f>hsdr!U39</f>
        <v>S</v>
      </c>
      <c r="J9" s="1" t="str">
        <f>hsdr!V39</f>
        <v>S</v>
      </c>
      <c r="K9" s="1" t="str">
        <f>hsdr!W39</f>
        <v>S</v>
      </c>
    </row>
    <row r="10" spans="1:11" x14ac:dyDescent="0.3">
      <c r="A10">
        <f t="shared" si="0"/>
        <v>20</v>
      </c>
      <c r="B10" s="1" t="str">
        <f>hsdr!N40</f>
        <v>S</v>
      </c>
      <c r="C10" s="1" t="str">
        <f>hsdr!O40</f>
        <v>S</v>
      </c>
      <c r="D10" s="1" t="str">
        <f>hsdr!P40</f>
        <v>S</v>
      </c>
      <c r="E10" s="1" t="str">
        <f>hsdr!Q40</f>
        <v>S</v>
      </c>
      <c r="F10" s="1" t="str">
        <f>hsdr!R40</f>
        <v>S</v>
      </c>
      <c r="G10" s="1" t="str">
        <f>hsdr!S40</f>
        <v>S</v>
      </c>
      <c r="H10" s="1" t="str">
        <f>hsdr!T40</f>
        <v>S</v>
      </c>
      <c r="I10" s="1" t="str">
        <f>hsdr!U40</f>
        <v>S</v>
      </c>
      <c r="J10" s="1" t="str">
        <f>hsdr!V40</f>
        <v>S</v>
      </c>
      <c r="K10" s="1" t="str">
        <f>hsdr!W40</f>
        <v>S</v>
      </c>
    </row>
    <row r="11" spans="1:11" x14ac:dyDescent="0.3">
      <c r="A11">
        <f t="shared" si="0"/>
        <v>21</v>
      </c>
      <c r="B11" s="1" t="str">
        <f>hsdr!N41</f>
        <v>S</v>
      </c>
      <c r="C11" s="1" t="str">
        <f>hsdr!O41</f>
        <v>S</v>
      </c>
      <c r="D11" s="1" t="str">
        <f>hsdr!P41</f>
        <v>S</v>
      </c>
      <c r="E11" s="1" t="str">
        <f>hsdr!Q41</f>
        <v>S</v>
      </c>
      <c r="F11" s="1" t="str">
        <f>hsdr!R41</f>
        <v>S</v>
      </c>
      <c r="G11" s="1" t="str">
        <f>hsdr!S41</f>
        <v>S</v>
      </c>
      <c r="H11" s="1" t="str">
        <f>hsdr!T41</f>
        <v>S</v>
      </c>
      <c r="I11" s="1" t="str">
        <f>hsdr!U41</f>
        <v>S</v>
      </c>
      <c r="J11" s="1" t="str">
        <f>hsdr!V41</f>
        <v>S</v>
      </c>
      <c r="K11" s="1" t="str">
        <f>hsdr!W41</f>
        <v>S</v>
      </c>
    </row>
  </sheetData>
  <conditionalFormatting sqref="B2:K11">
    <cfRule type="cellIs" dxfId="12" priority="1" operator="equal">
      <formula>"D"</formula>
    </cfRule>
    <cfRule type="cellIs" dxfId="11" priority="2" operator="equal">
      <formula>"S"</formula>
    </cfRule>
    <cfRule type="cellIs" dxfId="10" priority="3" operator="equal">
      <formula>"H"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A426-1137-410F-81E3-18729871AA5A}">
  <dimension ref="A1:K11"/>
  <sheetViews>
    <sheetView zoomScale="145" zoomScaleNormal="145" workbookViewId="0"/>
  </sheetViews>
  <sheetFormatPr defaultRowHeight="14.4" x14ac:dyDescent="0.3"/>
  <sheetData>
    <row r="1" spans="1:11" x14ac:dyDescent="0.3">
      <c r="A1" t="s">
        <v>6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 x14ac:dyDescent="0.3">
      <c r="A2">
        <v>2</v>
      </c>
      <c r="B2" s="1" t="str">
        <f>split1!B30</f>
        <v>Y</v>
      </c>
      <c r="C2" s="1" t="str">
        <f>split1!C30</f>
        <v>Y</v>
      </c>
      <c r="D2" s="1" t="str">
        <f>split1!D30</f>
        <v>Y</v>
      </c>
      <c r="E2" s="1" t="str">
        <f>split1!E30</f>
        <v>Y</v>
      </c>
      <c r="F2" s="1" t="str">
        <f>split1!F30</f>
        <v>Y</v>
      </c>
      <c r="G2" s="1" t="str">
        <f>split1!G30</f>
        <v>Y</v>
      </c>
      <c r="H2" s="1" t="str">
        <f>split1!H30</f>
        <v>N</v>
      </c>
      <c r="I2" s="1" t="str">
        <f>split1!I30</f>
        <v>N</v>
      </c>
      <c r="J2" s="1" t="str">
        <f>split1!J30</f>
        <v>N</v>
      </c>
      <c r="K2" s="1" t="str">
        <f>split1!K30</f>
        <v>N</v>
      </c>
    </row>
    <row r="3" spans="1:11" x14ac:dyDescent="0.3">
      <c r="A3">
        <f>A2+1</f>
        <v>3</v>
      </c>
      <c r="B3" s="1" t="str">
        <f>split1!B31</f>
        <v>Y</v>
      </c>
      <c r="C3" s="1" t="str">
        <f>split1!C31</f>
        <v>Y</v>
      </c>
      <c r="D3" s="1" t="str">
        <f>split1!D31</f>
        <v>Y</v>
      </c>
      <c r="E3" s="1" t="str">
        <f>split1!E31</f>
        <v>Y</v>
      </c>
      <c r="F3" s="1" t="str">
        <f>split1!F31</f>
        <v>Y</v>
      </c>
      <c r="G3" s="1" t="str">
        <f>split1!G31</f>
        <v>Y</v>
      </c>
      <c r="H3" s="1" t="str">
        <f>split1!H31</f>
        <v>N</v>
      </c>
      <c r="I3" s="1" t="str">
        <f>split1!I31</f>
        <v>N</v>
      </c>
      <c r="J3" s="1" t="str">
        <f>split1!J31</f>
        <v>N</v>
      </c>
      <c r="K3" s="1" t="str">
        <f>split1!K31</f>
        <v>N</v>
      </c>
    </row>
    <row r="4" spans="1:11" x14ac:dyDescent="0.3">
      <c r="A4">
        <f t="shared" ref="A4:A10" si="0">A3+1</f>
        <v>4</v>
      </c>
      <c r="B4" s="1" t="str">
        <f>split1!B32</f>
        <v>N</v>
      </c>
      <c r="C4" s="1" t="str">
        <f>split1!C32</f>
        <v>N</v>
      </c>
      <c r="D4" s="1" t="str">
        <f>split1!D32</f>
        <v>N</v>
      </c>
      <c r="E4" s="1" t="str">
        <f>split1!E32</f>
        <v>Y</v>
      </c>
      <c r="F4" s="1" t="str">
        <f>split1!F32</f>
        <v>Y</v>
      </c>
      <c r="G4" s="1" t="str">
        <f>split1!G32</f>
        <v>N</v>
      </c>
      <c r="H4" s="1" t="str">
        <f>split1!H32</f>
        <v>N</v>
      </c>
      <c r="I4" s="1" t="str">
        <f>split1!I32</f>
        <v>N</v>
      </c>
      <c r="J4" s="1" t="str">
        <f>split1!J32</f>
        <v>N</v>
      </c>
      <c r="K4" s="1" t="str">
        <f>split1!K32</f>
        <v>N</v>
      </c>
    </row>
    <row r="5" spans="1:11" x14ac:dyDescent="0.3">
      <c r="A5">
        <f t="shared" si="0"/>
        <v>5</v>
      </c>
      <c r="B5" s="1" t="str">
        <f>split1!B33</f>
        <v>N</v>
      </c>
      <c r="C5" s="1" t="str">
        <f>split1!C33</f>
        <v>N</v>
      </c>
      <c r="D5" s="1" t="str">
        <f>split1!D33</f>
        <v>N</v>
      </c>
      <c r="E5" s="1" t="str">
        <f>split1!E33</f>
        <v>N</v>
      </c>
      <c r="F5" s="1" t="str">
        <f>split1!F33</f>
        <v>N</v>
      </c>
      <c r="G5" s="1" t="str">
        <f>split1!G33</f>
        <v>N</v>
      </c>
      <c r="H5" s="1" t="str">
        <f>split1!H33</f>
        <v>N</v>
      </c>
      <c r="I5" s="1" t="str">
        <f>split1!I33</f>
        <v>N</v>
      </c>
      <c r="J5" s="1" t="str">
        <f>split1!J33</f>
        <v>N</v>
      </c>
      <c r="K5" s="1" t="str">
        <f>split1!K33</f>
        <v>N</v>
      </c>
    </row>
    <row r="6" spans="1:11" x14ac:dyDescent="0.3">
      <c r="A6">
        <f t="shared" si="0"/>
        <v>6</v>
      </c>
      <c r="B6" s="1" t="str">
        <f>split1!B34</f>
        <v>Y</v>
      </c>
      <c r="C6" s="1" t="str">
        <f>split1!C34</f>
        <v>Y</v>
      </c>
      <c r="D6" s="1" t="str">
        <f>split1!D34</f>
        <v>Y</v>
      </c>
      <c r="E6" s="1" t="str">
        <f>split1!E34</f>
        <v>Y</v>
      </c>
      <c r="F6" s="1" t="str">
        <f>split1!F34</f>
        <v>Y</v>
      </c>
      <c r="G6" s="1" t="str">
        <f>split1!G34</f>
        <v>N</v>
      </c>
      <c r="H6" s="1" t="str">
        <f>split1!H34</f>
        <v>N</v>
      </c>
      <c r="I6" s="1" t="str">
        <f>split1!I34</f>
        <v>N</v>
      </c>
      <c r="J6" s="1" t="str">
        <f>split1!J34</f>
        <v>N</v>
      </c>
      <c r="K6" s="1" t="str">
        <f>split1!K34</f>
        <v>N</v>
      </c>
    </row>
    <row r="7" spans="1:11" x14ac:dyDescent="0.3">
      <c r="A7">
        <f t="shared" si="0"/>
        <v>7</v>
      </c>
      <c r="B7" s="1" t="str">
        <f>split1!B35</f>
        <v>Y</v>
      </c>
      <c r="C7" s="1" t="str">
        <f>split1!C35</f>
        <v>Y</v>
      </c>
      <c r="D7" s="1" t="str">
        <f>split1!D35</f>
        <v>Y</v>
      </c>
      <c r="E7" s="1" t="str">
        <f>split1!E35</f>
        <v>Y</v>
      </c>
      <c r="F7" s="1" t="str">
        <f>split1!F35</f>
        <v>Y</v>
      </c>
      <c r="G7" s="1" t="str">
        <f>split1!G35</f>
        <v>Y</v>
      </c>
      <c r="H7" s="1" t="str">
        <f>split1!H35</f>
        <v>N</v>
      </c>
      <c r="I7" s="1" t="str">
        <f>split1!I35</f>
        <v>N</v>
      </c>
      <c r="J7" s="1" t="str">
        <f>split1!J35</f>
        <v>N</v>
      </c>
      <c r="K7" s="1" t="str">
        <f>split1!K35</f>
        <v>N</v>
      </c>
    </row>
    <row r="8" spans="1:11" x14ac:dyDescent="0.3">
      <c r="A8">
        <f t="shared" si="0"/>
        <v>8</v>
      </c>
      <c r="B8" s="1" t="str">
        <f>split1!B36</f>
        <v>Y</v>
      </c>
      <c r="C8" s="1" t="str">
        <f>split1!C36</f>
        <v>Y</v>
      </c>
      <c r="D8" s="1" t="str">
        <f>split1!D36</f>
        <v>Y</v>
      </c>
      <c r="E8" s="1" t="str">
        <f>split1!E36</f>
        <v>Y</v>
      </c>
      <c r="F8" s="1" t="str">
        <f>split1!F36</f>
        <v>Y</v>
      </c>
      <c r="G8" s="1" t="str">
        <f>split1!G36</f>
        <v>Y</v>
      </c>
      <c r="H8" s="1" t="str">
        <f>split1!H36</f>
        <v>Y</v>
      </c>
      <c r="I8" s="1" t="str">
        <f>split1!I36</f>
        <v>Y</v>
      </c>
      <c r="J8" s="1" t="str">
        <f>split1!J36</f>
        <v>Y</v>
      </c>
      <c r="K8" s="1" t="str">
        <f>split1!K36</f>
        <v>Y</v>
      </c>
    </row>
    <row r="9" spans="1:11" x14ac:dyDescent="0.3">
      <c r="A9">
        <f t="shared" si="0"/>
        <v>9</v>
      </c>
      <c r="B9" s="1" t="str">
        <f>split1!B37</f>
        <v>Y</v>
      </c>
      <c r="C9" s="1" t="str">
        <f>split1!C37</f>
        <v>Y</v>
      </c>
      <c r="D9" s="1" t="str">
        <f>split1!D37</f>
        <v>Y</v>
      </c>
      <c r="E9" s="1" t="str">
        <f>split1!E37</f>
        <v>Y</v>
      </c>
      <c r="F9" s="1" t="str">
        <f>split1!F37</f>
        <v>Y</v>
      </c>
      <c r="G9" s="1" t="str">
        <f>split1!G37</f>
        <v>N</v>
      </c>
      <c r="H9" s="1" t="str">
        <f>split1!H37</f>
        <v>Y</v>
      </c>
      <c r="I9" s="1" t="str">
        <f>split1!I37</f>
        <v>Y</v>
      </c>
      <c r="J9" s="1" t="str">
        <f>split1!J37</f>
        <v>N</v>
      </c>
      <c r="K9" s="1" t="str">
        <f>split1!K37</f>
        <v>N</v>
      </c>
    </row>
    <row r="10" spans="1:11" x14ac:dyDescent="0.3">
      <c r="A10">
        <f t="shared" si="0"/>
        <v>10</v>
      </c>
      <c r="B10" s="1" t="str">
        <f>split1!B38</f>
        <v>N</v>
      </c>
      <c r="C10" s="1" t="str">
        <f>split1!C38</f>
        <v>N</v>
      </c>
      <c r="D10" s="1" t="str">
        <f>split1!D38</f>
        <v>N</v>
      </c>
      <c r="E10" s="1" t="str">
        <f>split1!E38</f>
        <v>N</v>
      </c>
      <c r="F10" s="1" t="str">
        <f>split1!F38</f>
        <v>N</v>
      </c>
      <c r="G10" s="1" t="str">
        <f>split1!G38</f>
        <v>N</v>
      </c>
      <c r="H10" s="1" t="str">
        <f>split1!H38</f>
        <v>N</v>
      </c>
      <c r="I10" s="1" t="str">
        <f>split1!I38</f>
        <v>N</v>
      </c>
      <c r="J10" s="1" t="str">
        <f>split1!J38</f>
        <v>N</v>
      </c>
      <c r="K10" s="1" t="str">
        <f>split1!K38</f>
        <v>N</v>
      </c>
    </row>
    <row r="11" spans="1:11" x14ac:dyDescent="0.3">
      <c r="A11">
        <v>11</v>
      </c>
      <c r="B11" s="1" t="str">
        <f>split1!B39</f>
        <v>Y</v>
      </c>
      <c r="C11" s="1" t="str">
        <f>split1!C39</f>
        <v>Y</v>
      </c>
      <c r="D11" s="1" t="str">
        <f>split1!D39</f>
        <v>Y</v>
      </c>
      <c r="E11" s="1" t="str">
        <f>split1!E39</f>
        <v>Y</v>
      </c>
      <c r="F11" s="1" t="str">
        <f>split1!F39</f>
        <v>Y</v>
      </c>
      <c r="G11" s="1" t="str">
        <f>split1!G39</f>
        <v>Y</v>
      </c>
      <c r="H11" s="1" t="str">
        <f>split1!H39</f>
        <v>Y</v>
      </c>
      <c r="I11" s="1" t="str">
        <f>split1!I39</f>
        <v>Y</v>
      </c>
      <c r="J11" s="1" t="str">
        <f>split1!J39</f>
        <v>Y</v>
      </c>
      <c r="K11" s="1" t="str">
        <f>split1!K39</f>
        <v>Y</v>
      </c>
    </row>
  </sheetData>
  <conditionalFormatting sqref="B2:K11">
    <cfRule type="cellIs" dxfId="9" priority="1" operator="equal">
      <formula>"Y"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348B-2746-489B-BB25-5E1F8F9ACAE2}">
  <dimension ref="A1:K14"/>
  <sheetViews>
    <sheetView workbookViewId="0">
      <selection activeCell="B1" sqref="B1"/>
    </sheetView>
  </sheetViews>
  <sheetFormatPr defaultRowHeight="14.4" x14ac:dyDescent="0.3"/>
  <sheetData>
    <row r="1" spans="1:11" x14ac:dyDescent="0.3">
      <c r="A1" s="2" t="s">
        <v>20</v>
      </c>
      <c r="B1">
        <v>11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 s="2" t="s">
        <v>21</v>
      </c>
      <c r="B2">
        <v>32</v>
      </c>
      <c r="C2">
        <v>32</v>
      </c>
      <c r="D2">
        <v>32</v>
      </c>
      <c r="E2">
        <v>32</v>
      </c>
      <c r="F2">
        <v>32</v>
      </c>
      <c r="G2">
        <v>32</v>
      </c>
      <c r="H2">
        <v>32</v>
      </c>
      <c r="I2">
        <v>32</v>
      </c>
      <c r="J2">
        <v>32</v>
      </c>
      <c r="K2">
        <v>128</v>
      </c>
    </row>
    <row r="4" spans="1:11" x14ac:dyDescent="0.3">
      <c r="A4" s="2" t="s">
        <v>20</v>
      </c>
      <c r="B4" s="2" t="s">
        <v>21</v>
      </c>
    </row>
    <row r="5" spans="1:11" x14ac:dyDescent="0.3">
      <c r="A5" s="8" t="s">
        <v>2</v>
      </c>
      <c r="B5">
        <f>B2</f>
        <v>32</v>
      </c>
    </row>
    <row r="6" spans="1:11" x14ac:dyDescent="0.3">
      <c r="A6">
        <v>2</v>
      </c>
      <c r="B6">
        <f>C2</f>
        <v>32</v>
      </c>
    </row>
    <row r="7" spans="1:11" x14ac:dyDescent="0.3">
      <c r="A7">
        <v>3</v>
      </c>
      <c r="B7">
        <f>D2</f>
        <v>32</v>
      </c>
    </row>
    <row r="8" spans="1:11" x14ac:dyDescent="0.3">
      <c r="A8">
        <v>4</v>
      </c>
      <c r="B8">
        <f>E2</f>
        <v>32</v>
      </c>
    </row>
    <row r="9" spans="1:11" x14ac:dyDescent="0.3">
      <c r="A9">
        <v>5</v>
      </c>
      <c r="B9">
        <f>F2</f>
        <v>32</v>
      </c>
    </row>
    <row r="10" spans="1:11" x14ac:dyDescent="0.3">
      <c r="A10">
        <v>6</v>
      </c>
      <c r="B10">
        <f>G2</f>
        <v>32</v>
      </c>
    </row>
    <row r="11" spans="1:11" x14ac:dyDescent="0.3">
      <c r="A11">
        <v>7</v>
      </c>
      <c r="B11">
        <f>H2</f>
        <v>32</v>
      </c>
    </row>
    <row r="12" spans="1:11" x14ac:dyDescent="0.3">
      <c r="A12">
        <v>8</v>
      </c>
      <c r="B12">
        <f>I2</f>
        <v>32</v>
      </c>
    </row>
    <row r="13" spans="1:11" x14ac:dyDescent="0.3">
      <c r="A13">
        <v>9</v>
      </c>
      <c r="B13">
        <f>J2</f>
        <v>32</v>
      </c>
    </row>
    <row r="14" spans="1:11" x14ac:dyDescent="0.3">
      <c r="A14">
        <v>10</v>
      </c>
      <c r="B14">
        <f>K2</f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9"/>
  <sheetViews>
    <sheetView workbookViewId="0">
      <selection activeCell="P13" sqref="P13"/>
    </sheetView>
  </sheetViews>
  <sheetFormatPr defaultRowHeight="14.4" x14ac:dyDescent="0.3"/>
  <cols>
    <col min="2" max="2" width="8.88671875" customWidth="1"/>
  </cols>
  <sheetData>
    <row r="1" spans="1:60" x14ac:dyDescent="0.3">
      <c r="A1" s="2" t="s">
        <v>22</v>
      </c>
    </row>
    <row r="2" spans="1:60" x14ac:dyDescent="0.3">
      <c r="A2" s="5" t="s">
        <v>0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  <c r="I2" s="4">
        <v>9</v>
      </c>
      <c r="J2" s="4">
        <v>10</v>
      </c>
      <c r="K2" s="4" t="s">
        <v>2</v>
      </c>
    </row>
    <row r="3" spans="1:60" x14ac:dyDescent="0.3">
      <c r="A3" s="6" t="s">
        <v>1</v>
      </c>
      <c r="B3">
        <f t="shared" ref="B3:B8" si="0">B13</f>
        <v>0.35360813639536137</v>
      </c>
      <c r="C3">
        <f t="shared" ref="C3" si="1">C13</f>
        <v>0.3738748853821432</v>
      </c>
      <c r="D3">
        <f t="shared" ref="D3:I8" si="2">D13</f>
        <v>0.39446844550254284</v>
      </c>
      <c r="E3">
        <f t="shared" si="2"/>
        <v>0.41640366958226238</v>
      </c>
      <c r="F3">
        <f t="shared" si="2"/>
        <v>0.42315049208499783</v>
      </c>
      <c r="G3">
        <f t="shared" si="2"/>
        <v>0.26231240836153336</v>
      </c>
      <c r="H3">
        <f t="shared" si="2"/>
        <v>0.2447412422511914</v>
      </c>
      <c r="I3">
        <f t="shared" si="2"/>
        <v>0.2284251594344453</v>
      </c>
      <c r="J3">
        <f>SUMPRODUCT(L13:T13,Deck!$C$2:$K$2)/SUM(Deck!$C$2:$K$2)</f>
        <v>0.22978483300250749</v>
      </c>
      <c r="K3">
        <f>SUMPRODUCT(AG13:AO13,Deck!$B$2:$J$2)/SUM(Deck!$B$2:$J$2)</f>
        <v>0.16652461265724483</v>
      </c>
    </row>
    <row r="4" spans="1:60" x14ac:dyDescent="0.3">
      <c r="A4" s="3">
        <v>17</v>
      </c>
      <c r="B4">
        <f t="shared" si="0"/>
        <v>0.13980913952773527</v>
      </c>
      <c r="C4">
        <f>C14</f>
        <v>0.13503398781113993</v>
      </c>
      <c r="D4">
        <f t="shared" si="2"/>
        <v>0.13048973584959825</v>
      </c>
      <c r="E4">
        <f t="shared" si="2"/>
        <v>0.12225128527055079</v>
      </c>
      <c r="F4">
        <f t="shared" si="2"/>
        <v>0.16543817650334638</v>
      </c>
      <c r="G4">
        <f t="shared" si="2"/>
        <v>0.36856619379423861</v>
      </c>
      <c r="H4">
        <f t="shared" si="2"/>
        <v>0.12856654444917001</v>
      </c>
      <c r="I4">
        <f t="shared" si="2"/>
        <v>0.119995441485892</v>
      </c>
      <c r="J4">
        <f>SUMPRODUCT(L14:T14,Deck!$C$2:$K$2)/SUM(Deck!$C$2:$K$2)</f>
        <v>0.12070970006616517</v>
      </c>
      <c r="K4">
        <f>SUMPRODUCT(AG14:AO14,Deck!$B$2:$J$2)/SUM(Deck!$B$2:$J$2)</f>
        <v>0.18891729969077325</v>
      </c>
    </row>
    <row r="5" spans="1:60" x14ac:dyDescent="0.3">
      <c r="A5" s="3">
        <v>18</v>
      </c>
      <c r="B5">
        <f t="shared" si="0"/>
        <v>0.13490735037469442</v>
      </c>
      <c r="C5">
        <f>C15</f>
        <v>0.13048232645474483</v>
      </c>
      <c r="D5">
        <f t="shared" si="2"/>
        <v>0.12593807449320316</v>
      </c>
      <c r="E5">
        <f t="shared" si="2"/>
        <v>0.12225128527055079</v>
      </c>
      <c r="F5">
        <f t="shared" si="2"/>
        <v>0.10626657887021028</v>
      </c>
      <c r="G5">
        <f t="shared" si="2"/>
        <v>0.13779696302500785</v>
      </c>
      <c r="H5">
        <f t="shared" si="2"/>
        <v>0.35933577521840082</v>
      </c>
      <c r="I5">
        <f t="shared" si="2"/>
        <v>0.119995441485892</v>
      </c>
      <c r="J5">
        <f>SUMPRODUCT(L15:T15,Deck!$C$2:$K$2)/SUM(Deck!$C$2:$K$2)</f>
        <v>0.12070970006616517</v>
      </c>
      <c r="K5">
        <f>SUMPRODUCT(AG15:AO15,Deck!$B$2:$J$2)/SUM(Deck!$B$2:$J$2)</f>
        <v>0.18891729969077325</v>
      </c>
    </row>
    <row r="6" spans="1:60" x14ac:dyDescent="0.3">
      <c r="A6" s="3">
        <v>19</v>
      </c>
      <c r="B6">
        <f t="shared" si="0"/>
        <v>0.12965543342500779</v>
      </c>
      <c r="C6">
        <f>C16</f>
        <v>0.12558053730170399</v>
      </c>
      <c r="D6">
        <f t="shared" si="2"/>
        <v>0.12138641313680808</v>
      </c>
      <c r="E6">
        <f t="shared" si="2"/>
        <v>0.11769962391415568</v>
      </c>
      <c r="F6">
        <f t="shared" si="2"/>
        <v>0.10626657887021028</v>
      </c>
      <c r="G6">
        <f t="shared" si="2"/>
        <v>7.8625365391871746E-2</v>
      </c>
      <c r="H6">
        <f t="shared" si="2"/>
        <v>0.12856654444917001</v>
      </c>
      <c r="I6">
        <f t="shared" si="2"/>
        <v>0.35076467225512281</v>
      </c>
      <c r="J6">
        <f>SUMPRODUCT(L16:T16,Deck!$C$2:$K$2)/SUM(Deck!$C$2:$K$2)</f>
        <v>0.12070970006616517</v>
      </c>
      <c r="K6">
        <f>SUMPRODUCT(AG16:AO16,Deck!$B$2:$J$2)/SUM(Deck!$B$2:$J$2)</f>
        <v>0.18891729969077325</v>
      </c>
    </row>
    <row r="7" spans="1:60" x14ac:dyDescent="0.3">
      <c r="A7" s="3">
        <v>20</v>
      </c>
      <c r="B7">
        <f t="shared" si="0"/>
        <v>0.12402645577124111</v>
      </c>
      <c r="C7">
        <f>C17</f>
        <v>0.12032862035201736</v>
      </c>
      <c r="D7">
        <f t="shared" si="2"/>
        <v>0.1164846239837672</v>
      </c>
      <c r="E7">
        <f t="shared" si="2"/>
        <v>0.11314796255776062</v>
      </c>
      <c r="F7">
        <f t="shared" si="2"/>
        <v>0.1017149175138152</v>
      </c>
      <c r="G7">
        <f t="shared" si="2"/>
        <v>7.8625365391871746E-2</v>
      </c>
      <c r="H7">
        <f t="shared" si="2"/>
        <v>6.9394946816033906E-2</v>
      </c>
      <c r="I7">
        <f t="shared" si="2"/>
        <v>0.119995441485892</v>
      </c>
      <c r="J7">
        <f>SUMPRODUCT(L17:T17,Deck!$C$2:$K$2)/SUM(Deck!$C$2:$K$2)</f>
        <v>0.37070970006616516</v>
      </c>
      <c r="K7">
        <f>SUMPRODUCT(AG17:AO17,Deck!$B$2:$J$2)/SUM(Deck!$B$2:$J$2)</f>
        <v>0.18891729969077325</v>
      </c>
    </row>
    <row r="8" spans="1:60" x14ac:dyDescent="0.3">
      <c r="A8" s="5">
        <v>21</v>
      </c>
      <c r="B8" s="4">
        <f t="shared" si="0"/>
        <v>0.11799348450596003</v>
      </c>
      <c r="C8" s="4">
        <f>C18</f>
        <v>0.11469964269825066</v>
      </c>
      <c r="D8" s="4">
        <f t="shared" si="2"/>
        <v>0.11123270703408056</v>
      </c>
      <c r="E8" s="4">
        <f t="shared" si="2"/>
        <v>0.10824617340471974</v>
      </c>
      <c r="F8" s="4">
        <f t="shared" si="2"/>
        <v>9.7163256157420108E-2</v>
      </c>
      <c r="G8" s="4">
        <f t="shared" si="2"/>
        <v>7.4073704035476667E-2</v>
      </c>
      <c r="H8" s="4">
        <f t="shared" si="2"/>
        <v>6.9394946816033906E-2</v>
      </c>
      <c r="I8" s="4">
        <f t="shared" si="2"/>
        <v>6.0823843852755917E-2</v>
      </c>
      <c r="J8" s="4">
        <f>SUMPRODUCT(L18:T18,Deck!$C$2:$K$2)/SUM(Deck!$C$2:$K$2)</f>
        <v>3.7376366732831838E-2</v>
      </c>
      <c r="K8" s="4">
        <f>SUMPRODUCT(AG18:AO18,Deck!$B$2:$J$2)/SUM(Deck!$B$2:$J$2)</f>
        <v>7.780618857966215E-2</v>
      </c>
    </row>
    <row r="9" spans="1:60" x14ac:dyDescent="0.3">
      <c r="A9" s="3" t="s">
        <v>4</v>
      </c>
      <c r="B9">
        <f>SUM(B3:B8)</f>
        <v>1</v>
      </c>
      <c r="C9">
        <f t="shared" ref="C9:K9" si="3">SUM(C3:C8)</f>
        <v>0.99999999999999989</v>
      </c>
      <c r="D9">
        <f t="shared" si="3"/>
        <v>1.0000000000000002</v>
      </c>
      <c r="E9">
        <f t="shared" si="3"/>
        <v>1</v>
      </c>
      <c r="F9">
        <f t="shared" si="3"/>
        <v>1.0000000000000002</v>
      </c>
      <c r="G9">
        <f t="shared" si="3"/>
        <v>0.99999999999999989</v>
      </c>
      <c r="H9">
        <f t="shared" si="3"/>
        <v>1</v>
      </c>
      <c r="I9">
        <f t="shared" si="3"/>
        <v>1</v>
      </c>
      <c r="J9">
        <f t="shared" si="3"/>
        <v>1</v>
      </c>
      <c r="K9">
        <f t="shared" si="3"/>
        <v>1</v>
      </c>
    </row>
    <row r="10" spans="1:60" x14ac:dyDescent="0.3">
      <c r="AG10" t="s">
        <v>19</v>
      </c>
    </row>
    <row r="11" spans="1:60" x14ac:dyDescent="0.3">
      <c r="A11" s="2" t="s">
        <v>18</v>
      </c>
    </row>
    <row r="12" spans="1:60" x14ac:dyDescent="0.3">
      <c r="A12" s="5" t="s">
        <v>0</v>
      </c>
      <c r="B12" s="4">
        <v>2</v>
      </c>
      <c r="C12" s="4">
        <v>3</v>
      </c>
      <c r="D12" s="4">
        <v>4</v>
      </c>
      <c r="E12" s="4">
        <v>5</v>
      </c>
      <c r="F12" s="4">
        <v>6</v>
      </c>
      <c r="G12" s="4">
        <v>7</v>
      </c>
      <c r="H12" s="4">
        <v>8</v>
      </c>
      <c r="I12" s="4">
        <v>9</v>
      </c>
      <c r="J12" s="4">
        <v>10</v>
      </c>
      <c r="K12" s="4">
        <f>J12+1</f>
        <v>11</v>
      </c>
      <c r="L12" s="4">
        <f t="shared" ref="L12:AE12" si="4">K12+1</f>
        <v>12</v>
      </c>
      <c r="M12" s="4">
        <f t="shared" si="4"/>
        <v>13</v>
      </c>
      <c r="N12" s="4">
        <f t="shared" si="4"/>
        <v>14</v>
      </c>
      <c r="O12" s="4">
        <f t="shared" si="4"/>
        <v>15</v>
      </c>
      <c r="P12" s="4">
        <f t="shared" si="4"/>
        <v>16</v>
      </c>
      <c r="Q12" s="4">
        <f t="shared" si="4"/>
        <v>17</v>
      </c>
      <c r="R12" s="4">
        <f t="shared" si="4"/>
        <v>18</v>
      </c>
      <c r="S12" s="4">
        <f t="shared" si="4"/>
        <v>19</v>
      </c>
      <c r="T12" s="4">
        <f t="shared" si="4"/>
        <v>20</v>
      </c>
      <c r="U12" s="4">
        <f t="shared" si="4"/>
        <v>21</v>
      </c>
      <c r="V12" s="4">
        <f t="shared" si="4"/>
        <v>22</v>
      </c>
      <c r="W12" s="4">
        <f t="shared" si="4"/>
        <v>23</v>
      </c>
      <c r="X12" s="4">
        <f t="shared" si="4"/>
        <v>24</v>
      </c>
      <c r="Y12" s="4">
        <f t="shared" si="4"/>
        <v>25</v>
      </c>
      <c r="Z12" s="4">
        <f t="shared" si="4"/>
        <v>26</v>
      </c>
      <c r="AA12" s="4">
        <f t="shared" si="4"/>
        <v>27</v>
      </c>
      <c r="AB12" s="4">
        <f t="shared" si="4"/>
        <v>28</v>
      </c>
      <c r="AC12" s="4">
        <f t="shared" si="4"/>
        <v>29</v>
      </c>
      <c r="AD12" s="4">
        <f t="shared" si="4"/>
        <v>30</v>
      </c>
      <c r="AE12" s="4">
        <f t="shared" si="4"/>
        <v>31</v>
      </c>
      <c r="AG12" s="4">
        <v>12</v>
      </c>
      <c r="AH12" s="4">
        <f t="shared" ref="AH12:BH12" si="5">AG12+1</f>
        <v>13</v>
      </c>
      <c r="AI12" s="4">
        <f t="shared" si="5"/>
        <v>14</v>
      </c>
      <c r="AJ12" s="4">
        <f t="shared" si="5"/>
        <v>15</v>
      </c>
      <c r="AK12" s="4">
        <f t="shared" si="5"/>
        <v>16</v>
      </c>
      <c r="AL12" s="4">
        <f t="shared" si="5"/>
        <v>17</v>
      </c>
      <c r="AM12" s="4">
        <f t="shared" si="5"/>
        <v>18</v>
      </c>
      <c r="AN12" s="4">
        <f t="shared" si="5"/>
        <v>19</v>
      </c>
      <c r="AO12" s="4">
        <f t="shared" si="5"/>
        <v>20</v>
      </c>
      <c r="AP12" s="4">
        <f t="shared" si="5"/>
        <v>21</v>
      </c>
      <c r="AQ12" s="4">
        <f t="shared" si="5"/>
        <v>22</v>
      </c>
      <c r="AR12" s="4">
        <f t="shared" si="5"/>
        <v>23</v>
      </c>
      <c r="AS12" s="4">
        <f t="shared" si="5"/>
        <v>24</v>
      </c>
      <c r="AT12" s="4">
        <f t="shared" si="5"/>
        <v>25</v>
      </c>
      <c r="AU12" s="4">
        <f t="shared" si="5"/>
        <v>26</v>
      </c>
      <c r="AV12" s="4">
        <f t="shared" si="5"/>
        <v>27</v>
      </c>
      <c r="AW12" s="4">
        <f t="shared" si="5"/>
        <v>28</v>
      </c>
      <c r="AX12" s="4">
        <f t="shared" si="5"/>
        <v>29</v>
      </c>
      <c r="AY12" s="4">
        <f t="shared" si="5"/>
        <v>30</v>
      </c>
      <c r="AZ12" s="4">
        <f t="shared" si="5"/>
        <v>31</v>
      </c>
      <c r="BE12">
        <f t="shared" si="5"/>
        <v>1</v>
      </c>
      <c r="BF12">
        <f t="shared" si="5"/>
        <v>2</v>
      </c>
      <c r="BG12">
        <f t="shared" si="5"/>
        <v>3</v>
      </c>
      <c r="BH12">
        <f t="shared" si="5"/>
        <v>4</v>
      </c>
    </row>
    <row r="13" spans="1:60" x14ac:dyDescent="0.3">
      <c r="A13" s="6" t="s">
        <v>1</v>
      </c>
      <c r="B13">
        <f>((SUMPRODUCT(D13:L13,Deck!$C$2:$K$2)+AH13*Deck!$B$2)/SUM(Deck!$B$2:$K$2))</f>
        <v>0.35360813639536137</v>
      </c>
      <c r="C13">
        <f>((SUMPRODUCT(E13:M13,Deck!$C$2:$K$2)+AI13*Deck!$B$2)/SUM(Deck!$B$2:$K$2))</f>
        <v>0.3738748853821432</v>
      </c>
      <c r="D13">
        <f>((SUMPRODUCT(F13:N13,Deck!$C$2:$K$2)+AJ13*Deck!$B$2)/SUM(Deck!$B$2:$K$2))</f>
        <v>0.39446844550254284</v>
      </c>
      <c r="E13">
        <f>((SUMPRODUCT(G13:O13,Deck!$C$2:$K$2)+AK13*Deck!$B$2)/SUM(Deck!$B$2:$K$2))</f>
        <v>0.41640366958226238</v>
      </c>
      <c r="F13">
        <f>((SUMPRODUCT(H13:P13,Deck!$C$2:$K$2)+AL13*Deck!$B$2)/SUM(Deck!$B$2:$K$2))</f>
        <v>0.42315049208499783</v>
      </c>
      <c r="G13">
        <f>((SUMPRODUCT(I13:Q13,Deck!$C$2:$K$2)+AM13*Deck!$B$2)/SUM(Deck!$B$2:$K$2))</f>
        <v>0.26231240836153336</v>
      </c>
      <c r="H13">
        <f>((SUMPRODUCT(J13:R13,Deck!$C$2:$K$2)+AN13*Deck!$B$2)/SUM(Deck!$B$2:$K$2))</f>
        <v>0.2447412422511914</v>
      </c>
      <c r="I13">
        <f>((SUMPRODUCT(K13:S13,Deck!$C$2:$K$2)+AO13*Deck!$B$2)/SUM(Deck!$B$2:$K$2))</f>
        <v>0.2284251594344453</v>
      </c>
      <c r="J13">
        <f>((SUMPRODUCT(L13:T13,Deck!$C$2:$K$2)+AP13*Deck!$B$2)/SUM(Deck!$B$2:$K$2))</f>
        <v>0.2121090766176992</v>
      </c>
      <c r="K13">
        <f>((SUMPRODUCT(M13:U13,Deck!$C$2:$K$2)+AQ13*Deck!$B$2)/SUM(Deck!$B$2:$K$2))</f>
        <v>0.2121090766176992</v>
      </c>
      <c r="L13">
        <f>((SUMPRODUCT(N13:V13,Deck!$C$2:$K$2)+AR13*Deck!$B$2)/SUM(Deck!$B$2:$K$2))</f>
        <v>0.48267271400214928</v>
      </c>
      <c r="M13">
        <f>((SUMPRODUCT(O13:W13,Deck!$C$2:$K$2)+AS13*Deck!$B$2)/SUM(Deck!$B$2:$K$2))</f>
        <v>0.51962466300199572</v>
      </c>
      <c r="N13">
        <f>((SUMPRODUCT(P13:X13,Deck!$C$2:$K$2)+AT13*Deck!$B$2)/SUM(Deck!$B$2:$K$2))</f>
        <v>0.55393718707328177</v>
      </c>
      <c r="O13">
        <f>((SUMPRODUCT(Q13:Y13,Deck!$C$2:$K$2)+AU13*Deck!$B$2)/SUM(Deck!$B$2:$K$2))</f>
        <v>0.58579881656804733</v>
      </c>
      <c r="P13">
        <f>((SUMPRODUCT(R13:Z13,Deck!$C$2:$K$2)+AV13*Deck!$B$2)/SUM(Deck!$B$2:$K$2))</f>
        <v>0.61538461538461542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G13">
        <f>SUMPRODUCT(dealer!AH13:AQ13,Deck!$B$2:$K$2)/SUM(Deck!$B$2:$K$2)</f>
        <v>0.24495802642312861</v>
      </c>
      <c r="AH13">
        <f>SUMPRODUCT(dealer!AI13:AR13,Deck!$B$2:$K$2)/SUM(Deck!$B$2:$K$2)</f>
        <v>0.27249534667872904</v>
      </c>
      <c r="AI13">
        <f>SUMPRODUCT(dealer!AJ13:AS13,Deck!$B$2:$K$2)/SUM(Deck!$B$2:$K$2)</f>
        <v>0.29995101900790128</v>
      </c>
      <c r="AJ13">
        <f>SUMPRODUCT(dealer!AK13:AT13,Deck!$B$2:$K$2)/SUM(Deck!$B$2:$K$2)</f>
        <v>0.32719621086821865</v>
      </c>
      <c r="AK13">
        <f>SUMPRODUCT(dealer!AL13:AU13,Deck!$B$2:$K$2)/SUM(Deck!$B$2:$K$2)</f>
        <v>0.35412091093722581</v>
      </c>
      <c r="AQ13">
        <f>L13</f>
        <v>0.48267271400214928</v>
      </c>
      <c r="AR13">
        <f t="shared" ref="AR13:AR18" si="6">M13</f>
        <v>0.51962466300199572</v>
      </c>
      <c r="AS13">
        <f t="shared" ref="AS13:AS18" si="7">N13</f>
        <v>0.55393718707328177</v>
      </c>
      <c r="AT13">
        <f t="shared" ref="AT13:AT18" si="8">O13</f>
        <v>0.58579881656804733</v>
      </c>
      <c r="AU13">
        <f t="shared" ref="AU13:AU18" si="9">P13</f>
        <v>0.61538461538461542</v>
      </c>
      <c r="AV13">
        <f t="shared" ref="AV13:AV18" si="10">Q13</f>
        <v>0</v>
      </c>
      <c r="AW13">
        <f t="shared" ref="AW13:AW18" si="11">R13</f>
        <v>0</v>
      </c>
      <c r="AX13">
        <f t="shared" ref="AX13:AX18" si="12">S13</f>
        <v>0</v>
      </c>
      <c r="AY13">
        <f t="shared" ref="AY13:AY18" si="13">T13</f>
        <v>0</v>
      </c>
      <c r="AZ13">
        <f>U13</f>
        <v>0</v>
      </c>
    </row>
    <row r="14" spans="1:60" x14ac:dyDescent="0.3">
      <c r="A14" s="3">
        <v>17</v>
      </c>
      <c r="B14">
        <f>((SUMPRODUCT(D14:L14,Deck!$C$2:$K$2)+AH14*Deck!$B$2)/SUM(Deck!$B$2:$K$2))</f>
        <v>0.13980913952773527</v>
      </c>
      <c r="C14">
        <f>((SUMPRODUCT(E14:M14,Deck!$C$2:$K$2)+AI14*Deck!$B$2)/SUM(Deck!$B$2:$K$2))</f>
        <v>0.13503398781113993</v>
      </c>
      <c r="D14">
        <f>((SUMPRODUCT(F14:N14,Deck!$C$2:$K$2)+AJ14*Deck!$B$2)/SUM(Deck!$B$2:$K$2))</f>
        <v>0.13048973584959825</v>
      </c>
      <c r="E14">
        <f>((SUMPRODUCT(G14:O14,Deck!$C$2:$K$2)+AK14*Deck!$B$2)/SUM(Deck!$B$2:$K$2))</f>
        <v>0.12225128527055079</v>
      </c>
      <c r="F14">
        <f>((SUMPRODUCT(H14:P14,Deck!$C$2:$K$2)+AL14*Deck!$B$2)/SUM(Deck!$B$2:$K$2))</f>
        <v>0.16543817650334638</v>
      </c>
      <c r="G14">
        <f>((SUMPRODUCT(I14:Q14,Deck!$C$2:$K$2)+AM14*Deck!$B$2)/SUM(Deck!$B$2:$K$2))</f>
        <v>0.36856619379423861</v>
      </c>
      <c r="H14">
        <f>((SUMPRODUCT(J14:R14,Deck!$C$2:$K$2)+AN14*Deck!$B$2)/SUM(Deck!$B$2:$K$2))</f>
        <v>0.12856654444917001</v>
      </c>
      <c r="I14">
        <f>((SUMPRODUCT(K14:S14,Deck!$C$2:$K$2)+AO14*Deck!$B$2)/SUM(Deck!$B$2:$K$2))</f>
        <v>0.119995441485892</v>
      </c>
      <c r="J14">
        <f>((SUMPRODUCT(L14:T14,Deck!$C$2:$K$2)+AP14*Deck!$B$2)/SUM(Deck!$B$2:$K$2))</f>
        <v>0.11142433852261401</v>
      </c>
      <c r="K14">
        <f>((SUMPRODUCT(M14:U14,Deck!$C$2:$K$2)+AQ14*Deck!$B$2)/SUM(Deck!$B$2:$K$2))</f>
        <v>0.11142433852261401</v>
      </c>
      <c r="L14">
        <f>((SUMPRODUCT(N14:V14,Deck!$C$2:$K$2)+AR14*Deck!$B$2)/SUM(Deck!$B$2:$K$2))</f>
        <v>0.10346545719957015</v>
      </c>
      <c r="M14">
        <f>((SUMPRODUCT(O14:W14,Deck!$C$2:$K$2)+AS14*Deck!$B$2)/SUM(Deck!$B$2:$K$2))</f>
        <v>9.6075067399600853E-2</v>
      </c>
      <c r="N14">
        <f>((SUMPRODUCT(P14:X14,Deck!$C$2:$K$2)+AT14*Deck!$B$2)/SUM(Deck!$B$2:$K$2))</f>
        <v>8.9212562585343644E-2</v>
      </c>
      <c r="O14">
        <f>((SUMPRODUCT(Q14:Y14,Deck!$C$2:$K$2)+AU14*Deck!$B$2)/SUM(Deck!$B$2:$K$2))</f>
        <v>8.2840236686390525E-2</v>
      </c>
      <c r="P14">
        <f>((SUMPRODUCT(R14:Z14,Deck!$C$2:$K$2)+AV14*Deck!$B$2)/SUM(Deck!$B$2:$K$2))</f>
        <v>7.6923076923076927E-2</v>
      </c>
      <c r="Q14">
        <v>1</v>
      </c>
      <c r="AG14">
        <f>SUMPRODUCT(dealer!AH14:AQ14,Deck!$B$2:$K$2)/SUM(Deck!$B$2:$K$2)</f>
        <v>0.15100839471537425</v>
      </c>
      <c r="AH14">
        <f>SUMPRODUCT(dealer!AI14:AR14,Deck!$B$2:$K$2)/SUM(Deck!$B$2:$K$2)</f>
        <v>0.14550093066425418</v>
      </c>
      <c r="AI14">
        <f>SUMPRODUCT(dealer!AJ14:AS14,Deck!$B$2:$K$2)/SUM(Deck!$B$2:$K$2)</f>
        <v>0.14000979619841974</v>
      </c>
      <c r="AJ14">
        <f>SUMPRODUCT(dealer!AK14:AT14,Deck!$B$2:$K$2)/SUM(Deck!$B$2:$K$2)</f>
        <v>0.13456075782635629</v>
      </c>
      <c r="AK14">
        <f>SUMPRODUCT(dealer!AL14:AU14,Deck!$B$2:$K$2)/SUM(Deck!$B$2:$K$2)</f>
        <v>0.12917581781255486</v>
      </c>
      <c r="AL14">
        <v>1</v>
      </c>
      <c r="AQ14">
        <f t="shared" ref="AQ14:AQ18" si="14">L14</f>
        <v>0.10346545719957015</v>
      </c>
      <c r="AR14">
        <f t="shared" si="6"/>
        <v>9.6075067399600853E-2</v>
      </c>
      <c r="AS14">
        <f t="shared" si="7"/>
        <v>8.9212562585343644E-2</v>
      </c>
      <c r="AT14">
        <f t="shared" si="8"/>
        <v>8.2840236686390525E-2</v>
      </c>
      <c r="AU14">
        <f t="shared" si="9"/>
        <v>7.6923076923076927E-2</v>
      </c>
      <c r="AV14">
        <f t="shared" si="10"/>
        <v>1</v>
      </c>
      <c r="AW14">
        <f t="shared" si="11"/>
        <v>0</v>
      </c>
      <c r="AX14">
        <f t="shared" si="12"/>
        <v>0</v>
      </c>
      <c r="AY14">
        <f t="shared" si="13"/>
        <v>0</v>
      </c>
      <c r="AZ14">
        <f t="shared" ref="AZ14:AZ18" si="15">U14</f>
        <v>0</v>
      </c>
    </row>
    <row r="15" spans="1:60" x14ac:dyDescent="0.3">
      <c r="A15" s="3">
        <v>18</v>
      </c>
      <c r="B15">
        <f>((SUMPRODUCT(D15:L15,Deck!$C$2:$K$2)+AH15*Deck!$B$2)/SUM(Deck!$B$2:$K$2))</f>
        <v>0.13490735037469442</v>
      </c>
      <c r="C15">
        <f>((SUMPRODUCT(E15:M15,Deck!$C$2:$K$2)+AI15*Deck!$B$2)/SUM(Deck!$B$2:$K$2))</f>
        <v>0.13048232645474483</v>
      </c>
      <c r="D15">
        <f>((SUMPRODUCT(F15:N15,Deck!$C$2:$K$2)+AJ15*Deck!$B$2)/SUM(Deck!$B$2:$K$2))</f>
        <v>0.12593807449320316</v>
      </c>
      <c r="E15">
        <f>((SUMPRODUCT(G15:O15,Deck!$C$2:$K$2)+AK15*Deck!$B$2)/SUM(Deck!$B$2:$K$2))</f>
        <v>0.12225128527055079</v>
      </c>
      <c r="F15">
        <f>((SUMPRODUCT(H15:P15,Deck!$C$2:$K$2)+AL15*Deck!$B$2)/SUM(Deck!$B$2:$K$2))</f>
        <v>0.10626657887021028</v>
      </c>
      <c r="G15">
        <f>((SUMPRODUCT(I15:Q15,Deck!$C$2:$K$2)+AM15*Deck!$B$2)/SUM(Deck!$B$2:$K$2))</f>
        <v>0.13779696302500785</v>
      </c>
      <c r="H15">
        <f>((SUMPRODUCT(J15:R15,Deck!$C$2:$K$2)+AN15*Deck!$B$2)/SUM(Deck!$B$2:$K$2))</f>
        <v>0.35933577521840082</v>
      </c>
      <c r="I15">
        <f>((SUMPRODUCT(K15:S15,Deck!$C$2:$K$2)+AO15*Deck!$B$2)/SUM(Deck!$B$2:$K$2))</f>
        <v>0.119995441485892</v>
      </c>
      <c r="J15">
        <f>((SUMPRODUCT(L15:T15,Deck!$C$2:$K$2)+AP15*Deck!$B$2)/SUM(Deck!$B$2:$K$2))</f>
        <v>0.11142433852261401</v>
      </c>
      <c r="K15">
        <f>((SUMPRODUCT(M15:U15,Deck!$C$2:$K$2)+AQ15*Deck!$B$2)/SUM(Deck!$B$2:$K$2))</f>
        <v>0.11142433852261401</v>
      </c>
      <c r="L15">
        <f>((SUMPRODUCT(N15:V15,Deck!$C$2:$K$2)+AR15*Deck!$B$2)/SUM(Deck!$B$2:$K$2))</f>
        <v>0.10346545719957015</v>
      </c>
      <c r="M15">
        <f>((SUMPRODUCT(O15:W15,Deck!$C$2:$K$2)+AS15*Deck!$B$2)/SUM(Deck!$B$2:$K$2))</f>
        <v>9.6075067399600853E-2</v>
      </c>
      <c r="N15">
        <f>((SUMPRODUCT(P15:X15,Deck!$C$2:$K$2)+AT15*Deck!$B$2)/SUM(Deck!$B$2:$K$2))</f>
        <v>8.9212562585343644E-2</v>
      </c>
      <c r="O15">
        <f>((SUMPRODUCT(Q15:Y15,Deck!$C$2:$K$2)+AU15*Deck!$B$2)/SUM(Deck!$B$2:$K$2))</f>
        <v>8.2840236686390525E-2</v>
      </c>
      <c r="P15">
        <f>((SUMPRODUCT(R15:Z15,Deck!$C$2:$K$2)+AV15*Deck!$B$2)/SUM(Deck!$B$2:$K$2))</f>
        <v>7.6923076923076927E-2</v>
      </c>
      <c r="R15">
        <v>1</v>
      </c>
      <c r="AG15">
        <f>SUMPRODUCT(dealer!AH15:AQ15,Deck!$B$2:$K$2)/SUM(Deck!$B$2:$K$2)</f>
        <v>0.15100839471537425</v>
      </c>
      <c r="AH15">
        <f>SUMPRODUCT(dealer!AI15:AR15,Deck!$B$2:$K$2)/SUM(Deck!$B$2:$K$2)</f>
        <v>0.14550093066425418</v>
      </c>
      <c r="AI15">
        <f>SUMPRODUCT(dealer!AJ15:AS15,Deck!$B$2:$K$2)/SUM(Deck!$B$2:$K$2)</f>
        <v>0.14000979619841974</v>
      </c>
      <c r="AJ15">
        <f>SUMPRODUCT(dealer!AK15:AT15,Deck!$B$2:$K$2)/SUM(Deck!$B$2:$K$2)</f>
        <v>0.13456075782635629</v>
      </c>
      <c r="AK15">
        <f>SUMPRODUCT(dealer!AL15:AU15,Deck!$B$2:$K$2)/SUM(Deck!$B$2:$K$2)</f>
        <v>0.12917581781255486</v>
      </c>
      <c r="AM15">
        <v>1</v>
      </c>
      <c r="AQ15">
        <f t="shared" si="14"/>
        <v>0.10346545719957015</v>
      </c>
      <c r="AR15">
        <f t="shared" si="6"/>
        <v>9.6075067399600853E-2</v>
      </c>
      <c r="AS15">
        <f t="shared" si="7"/>
        <v>8.9212562585343644E-2</v>
      </c>
      <c r="AT15">
        <f t="shared" si="8"/>
        <v>8.2840236686390525E-2</v>
      </c>
      <c r="AU15">
        <f t="shared" si="9"/>
        <v>7.6923076923076927E-2</v>
      </c>
      <c r="AV15">
        <f t="shared" si="10"/>
        <v>0</v>
      </c>
      <c r="AW15">
        <f t="shared" si="11"/>
        <v>1</v>
      </c>
      <c r="AX15">
        <f t="shared" si="12"/>
        <v>0</v>
      </c>
      <c r="AY15">
        <f t="shared" si="13"/>
        <v>0</v>
      </c>
      <c r="AZ15">
        <f t="shared" si="15"/>
        <v>0</v>
      </c>
    </row>
    <row r="16" spans="1:60" x14ac:dyDescent="0.3">
      <c r="A16" s="3">
        <v>19</v>
      </c>
      <c r="B16">
        <f>((SUMPRODUCT(D16:L16,Deck!$C$2:$K$2)+AH16*Deck!$B$2)/SUM(Deck!$B$2:$K$2))</f>
        <v>0.12965543342500779</v>
      </c>
      <c r="C16">
        <f>((SUMPRODUCT(E16:M16,Deck!$C$2:$K$2)+AI16*Deck!$B$2)/SUM(Deck!$B$2:$K$2))</f>
        <v>0.12558053730170399</v>
      </c>
      <c r="D16">
        <f>((SUMPRODUCT(F16:N16,Deck!$C$2:$K$2)+AJ16*Deck!$B$2)/SUM(Deck!$B$2:$K$2))</f>
        <v>0.12138641313680808</v>
      </c>
      <c r="E16">
        <f>((SUMPRODUCT(G16:O16,Deck!$C$2:$K$2)+AK16*Deck!$B$2)/SUM(Deck!$B$2:$K$2))</f>
        <v>0.11769962391415568</v>
      </c>
      <c r="F16">
        <f>((SUMPRODUCT(H16:P16,Deck!$C$2:$K$2)+AL16*Deck!$B$2)/SUM(Deck!$B$2:$K$2))</f>
        <v>0.10626657887021028</v>
      </c>
      <c r="G16">
        <f>((SUMPRODUCT(I16:Q16,Deck!$C$2:$K$2)+AM16*Deck!$B$2)/SUM(Deck!$B$2:$K$2))</f>
        <v>7.8625365391871746E-2</v>
      </c>
      <c r="H16">
        <f>((SUMPRODUCT(J16:R16,Deck!$C$2:$K$2)+AN16*Deck!$B$2)/SUM(Deck!$B$2:$K$2))</f>
        <v>0.12856654444917001</v>
      </c>
      <c r="I16">
        <f>((SUMPRODUCT(K16:S16,Deck!$C$2:$K$2)+AO16*Deck!$B$2)/SUM(Deck!$B$2:$K$2))</f>
        <v>0.35076467225512281</v>
      </c>
      <c r="J16">
        <f>((SUMPRODUCT(L16:T16,Deck!$C$2:$K$2)+AP16*Deck!$B$2)/SUM(Deck!$B$2:$K$2))</f>
        <v>0.11142433852261401</v>
      </c>
      <c r="K16">
        <f>((SUMPRODUCT(M16:U16,Deck!$C$2:$K$2)+AQ16*Deck!$B$2)/SUM(Deck!$B$2:$K$2))</f>
        <v>0.11142433852261401</v>
      </c>
      <c r="L16">
        <f>((SUMPRODUCT(N16:V16,Deck!$C$2:$K$2)+AR16*Deck!$B$2)/SUM(Deck!$B$2:$K$2))</f>
        <v>0.10346545719957015</v>
      </c>
      <c r="M16">
        <f>((SUMPRODUCT(O16:W16,Deck!$C$2:$K$2)+AS16*Deck!$B$2)/SUM(Deck!$B$2:$K$2))</f>
        <v>9.6075067399600853E-2</v>
      </c>
      <c r="N16">
        <f>((SUMPRODUCT(P16:X16,Deck!$C$2:$K$2)+AT16*Deck!$B$2)/SUM(Deck!$B$2:$K$2))</f>
        <v>8.9212562585343644E-2</v>
      </c>
      <c r="O16">
        <f>((SUMPRODUCT(Q16:Y16,Deck!$C$2:$K$2)+AU16*Deck!$B$2)/SUM(Deck!$B$2:$K$2))</f>
        <v>8.2840236686390525E-2</v>
      </c>
      <c r="P16">
        <f>((SUMPRODUCT(R16:Z16,Deck!$C$2:$K$2)+AV16*Deck!$B$2)/SUM(Deck!$B$2:$K$2))</f>
        <v>7.6923076923076927E-2</v>
      </c>
      <c r="S16">
        <v>1</v>
      </c>
      <c r="AG16">
        <f>SUMPRODUCT(dealer!AH16:AQ16,Deck!$B$2:$K$2)/SUM(Deck!$B$2:$K$2)</f>
        <v>0.15100839471537425</v>
      </c>
      <c r="AH16">
        <f>SUMPRODUCT(dealer!AI16:AR16,Deck!$B$2:$K$2)/SUM(Deck!$B$2:$K$2)</f>
        <v>0.14550093066425418</v>
      </c>
      <c r="AI16">
        <f>SUMPRODUCT(dealer!AJ16:AS16,Deck!$B$2:$K$2)/SUM(Deck!$B$2:$K$2)</f>
        <v>0.14000979619841974</v>
      </c>
      <c r="AJ16">
        <f>SUMPRODUCT(dealer!AK16:AT16,Deck!$B$2:$K$2)/SUM(Deck!$B$2:$K$2)</f>
        <v>0.13456075782635629</v>
      </c>
      <c r="AK16">
        <f>SUMPRODUCT(dealer!AL16:AU16,Deck!$B$2:$K$2)/SUM(Deck!$B$2:$K$2)</f>
        <v>0.12917581781255486</v>
      </c>
      <c r="AN16">
        <v>1</v>
      </c>
      <c r="AQ16">
        <f t="shared" si="14"/>
        <v>0.10346545719957015</v>
      </c>
      <c r="AR16">
        <f t="shared" si="6"/>
        <v>9.6075067399600853E-2</v>
      </c>
      <c r="AS16">
        <f t="shared" si="7"/>
        <v>8.9212562585343644E-2</v>
      </c>
      <c r="AT16">
        <f t="shared" si="8"/>
        <v>8.2840236686390525E-2</v>
      </c>
      <c r="AU16">
        <f t="shared" si="9"/>
        <v>7.6923076923076927E-2</v>
      </c>
      <c r="AV16">
        <f t="shared" si="10"/>
        <v>0</v>
      </c>
      <c r="AW16">
        <f t="shared" si="11"/>
        <v>0</v>
      </c>
      <c r="AX16">
        <f t="shared" si="12"/>
        <v>1</v>
      </c>
      <c r="AY16">
        <f t="shared" si="13"/>
        <v>0</v>
      </c>
      <c r="AZ16">
        <f t="shared" si="15"/>
        <v>0</v>
      </c>
    </row>
    <row r="17" spans="1:52" x14ac:dyDescent="0.3">
      <c r="A17" s="3">
        <v>20</v>
      </c>
      <c r="B17">
        <f>((SUMPRODUCT(D17:L17,Deck!$C$2:$K$2)+AH17*Deck!$B$2)/SUM(Deck!$B$2:$K$2))</f>
        <v>0.12402645577124111</v>
      </c>
      <c r="C17">
        <f>((SUMPRODUCT(E17:M17,Deck!$C$2:$K$2)+AI17*Deck!$B$2)/SUM(Deck!$B$2:$K$2))</f>
        <v>0.12032862035201736</v>
      </c>
      <c r="D17">
        <f>((SUMPRODUCT(F17:N17,Deck!$C$2:$K$2)+AJ17*Deck!$B$2)/SUM(Deck!$B$2:$K$2))</f>
        <v>0.1164846239837672</v>
      </c>
      <c r="E17">
        <f>((SUMPRODUCT(G17:O17,Deck!$C$2:$K$2)+AK17*Deck!$B$2)/SUM(Deck!$B$2:$K$2))</f>
        <v>0.11314796255776062</v>
      </c>
      <c r="F17">
        <f>((SUMPRODUCT(H17:P17,Deck!$C$2:$K$2)+AL17*Deck!$B$2)/SUM(Deck!$B$2:$K$2))</f>
        <v>0.1017149175138152</v>
      </c>
      <c r="G17">
        <f>((SUMPRODUCT(I17:Q17,Deck!$C$2:$K$2)+AM17*Deck!$B$2)/SUM(Deck!$B$2:$K$2))</f>
        <v>7.8625365391871746E-2</v>
      </c>
      <c r="H17">
        <f>((SUMPRODUCT(J17:R17,Deck!$C$2:$K$2)+AN17*Deck!$B$2)/SUM(Deck!$B$2:$K$2))</f>
        <v>6.9394946816033906E-2</v>
      </c>
      <c r="I17">
        <f>((SUMPRODUCT(K17:S17,Deck!$C$2:$K$2)+AO17*Deck!$B$2)/SUM(Deck!$B$2:$K$2))</f>
        <v>0.119995441485892</v>
      </c>
      <c r="J17">
        <f>((SUMPRODUCT(L17:T17,Deck!$C$2:$K$2)+AP17*Deck!$B$2)/SUM(Deck!$B$2:$K$2))</f>
        <v>0.34219356929184475</v>
      </c>
      <c r="K17">
        <f>((SUMPRODUCT(M17:U17,Deck!$C$2:$K$2)+AQ17*Deck!$B$2)/SUM(Deck!$B$2:$K$2))</f>
        <v>0.11142433852261401</v>
      </c>
      <c r="L17">
        <f>((SUMPRODUCT(N17:V17,Deck!$C$2:$K$2)+AR17*Deck!$B$2)/SUM(Deck!$B$2:$K$2))</f>
        <v>0.10346545719957015</v>
      </c>
      <c r="M17">
        <f>((SUMPRODUCT(O17:W17,Deck!$C$2:$K$2)+AS17*Deck!$B$2)/SUM(Deck!$B$2:$K$2))</f>
        <v>9.6075067399600853E-2</v>
      </c>
      <c r="N17">
        <f>((SUMPRODUCT(P17:X17,Deck!$C$2:$K$2)+AT17*Deck!$B$2)/SUM(Deck!$B$2:$K$2))</f>
        <v>8.9212562585343644E-2</v>
      </c>
      <c r="O17">
        <f>((SUMPRODUCT(Q17:Y17,Deck!$C$2:$K$2)+AU17*Deck!$B$2)/SUM(Deck!$B$2:$K$2))</f>
        <v>8.2840236686390525E-2</v>
      </c>
      <c r="P17">
        <f>((SUMPRODUCT(R17:Z17,Deck!$C$2:$K$2)+AV17*Deck!$B$2)/SUM(Deck!$B$2:$K$2))</f>
        <v>7.6923076923076927E-2</v>
      </c>
      <c r="T17">
        <v>1</v>
      </c>
      <c r="AG17">
        <f>SUMPRODUCT(dealer!AH17:AQ17,Deck!$B$2:$K$2)/SUM(Deck!$B$2:$K$2)</f>
        <v>0.15100839471537425</v>
      </c>
      <c r="AH17">
        <f>SUMPRODUCT(dealer!AI17:AR17,Deck!$B$2:$K$2)/SUM(Deck!$B$2:$K$2)</f>
        <v>0.14550093066425418</v>
      </c>
      <c r="AI17">
        <f>SUMPRODUCT(dealer!AJ17:AS17,Deck!$B$2:$K$2)/SUM(Deck!$B$2:$K$2)</f>
        <v>0.14000979619841974</v>
      </c>
      <c r="AJ17">
        <f>SUMPRODUCT(dealer!AK17:AT17,Deck!$B$2:$K$2)/SUM(Deck!$B$2:$K$2)</f>
        <v>0.13456075782635629</v>
      </c>
      <c r="AK17">
        <f>SUMPRODUCT(dealer!AL17:AU17,Deck!$B$2:$K$2)/SUM(Deck!$B$2:$K$2)</f>
        <v>0.12917581781255486</v>
      </c>
      <c r="AO17">
        <v>1</v>
      </c>
      <c r="AQ17">
        <f t="shared" si="14"/>
        <v>0.10346545719957015</v>
      </c>
      <c r="AR17">
        <f t="shared" si="6"/>
        <v>9.6075067399600853E-2</v>
      </c>
      <c r="AS17">
        <f t="shared" si="7"/>
        <v>8.9212562585343644E-2</v>
      </c>
      <c r="AT17">
        <f t="shared" si="8"/>
        <v>8.2840236686390525E-2</v>
      </c>
      <c r="AU17">
        <f t="shared" si="9"/>
        <v>7.6923076923076927E-2</v>
      </c>
      <c r="AV17">
        <f t="shared" si="10"/>
        <v>0</v>
      </c>
      <c r="AW17">
        <f t="shared" si="11"/>
        <v>0</v>
      </c>
      <c r="AX17">
        <f t="shared" si="12"/>
        <v>0</v>
      </c>
      <c r="AY17">
        <f t="shared" si="13"/>
        <v>1</v>
      </c>
      <c r="AZ17">
        <f t="shared" si="15"/>
        <v>0</v>
      </c>
    </row>
    <row r="18" spans="1:52" x14ac:dyDescent="0.3">
      <c r="A18" s="5">
        <v>21</v>
      </c>
      <c r="B18" s="7">
        <f>((SUMPRODUCT(D18:L18,Deck!$C$2:$K$2)+AH18*Deck!$B$2)/SUM(Deck!$B$2:$K$2))</f>
        <v>0.11799348450596003</v>
      </c>
      <c r="C18" s="4">
        <f>((SUMPRODUCT(E18:M18,Deck!$C$2:$K$2)+AI18*Deck!$B$2)/SUM(Deck!$B$2:$K$2))</f>
        <v>0.11469964269825066</v>
      </c>
      <c r="D18" s="4">
        <f>((SUMPRODUCT(F18:N18,Deck!$C$2:$K$2)+AJ18*Deck!$B$2)/SUM(Deck!$B$2:$K$2))</f>
        <v>0.11123270703408056</v>
      </c>
      <c r="E18" s="4">
        <f>((SUMPRODUCT(G18:O18,Deck!$C$2:$K$2)+AK18*Deck!$B$2)/SUM(Deck!$B$2:$K$2))</f>
        <v>0.10824617340471974</v>
      </c>
      <c r="F18" s="4">
        <f>((SUMPRODUCT(H18:P18,Deck!$C$2:$K$2)+AL18*Deck!$B$2)/SUM(Deck!$B$2:$K$2))</f>
        <v>9.7163256157420108E-2</v>
      </c>
      <c r="G18" s="4">
        <f>((SUMPRODUCT(I18:Q18,Deck!$C$2:$K$2)+AM18*Deck!$B$2)/SUM(Deck!$B$2:$K$2))</f>
        <v>7.4073704035476667E-2</v>
      </c>
      <c r="H18" s="4">
        <f>((SUMPRODUCT(J18:R18,Deck!$C$2:$K$2)+AN18*Deck!$B$2)/SUM(Deck!$B$2:$K$2))</f>
        <v>6.9394946816033906E-2</v>
      </c>
      <c r="I18" s="4">
        <f>((SUMPRODUCT(K18:S18,Deck!$C$2:$K$2)+AO18*Deck!$B$2)/SUM(Deck!$B$2:$K$2))</f>
        <v>6.0823843852755917E-2</v>
      </c>
      <c r="J18" s="4">
        <f>((SUMPRODUCT(L18:T18,Deck!$C$2:$K$2)+AP18*Deck!$B$2)/SUM(Deck!$B$2:$K$2))</f>
        <v>0.11142433852261401</v>
      </c>
      <c r="K18" s="4">
        <f>((SUMPRODUCT(M18:U18,Deck!$C$2:$K$2)+AQ18*Deck!$B$2)/SUM(Deck!$B$2:$K$2))</f>
        <v>0.3421935692918448</v>
      </c>
      <c r="L18" s="4">
        <f>((SUMPRODUCT(N18:V18,Deck!$C$2:$K$2)+AR18*Deck!$B$2)/SUM(Deck!$B$2:$K$2))</f>
        <v>0.10346545719957015</v>
      </c>
      <c r="M18" s="4">
        <f>((SUMPRODUCT(O18:W18,Deck!$C$2:$K$2)+AS18*Deck!$B$2)/SUM(Deck!$B$2:$K$2))</f>
        <v>9.6075067399600853E-2</v>
      </c>
      <c r="N18" s="4">
        <f>((SUMPRODUCT(P18:X18,Deck!$C$2:$K$2)+AT18*Deck!$B$2)/SUM(Deck!$B$2:$K$2))</f>
        <v>8.9212562585343644E-2</v>
      </c>
      <c r="O18" s="4">
        <f>((SUMPRODUCT(Q18:Y18,Deck!$C$2:$K$2)+AU18*Deck!$B$2)/SUM(Deck!$B$2:$K$2))</f>
        <v>8.2840236686390525E-2</v>
      </c>
      <c r="P18" s="4">
        <f>((SUMPRODUCT(R18:Z18,Deck!$C$2:$K$2)+AV18*Deck!$B$2)/SUM(Deck!$B$2:$K$2))</f>
        <v>7.6923076923076927E-2</v>
      </c>
      <c r="Q18" s="4"/>
      <c r="R18" s="4"/>
      <c r="S18" s="4"/>
      <c r="T18" s="4"/>
      <c r="U18" s="4">
        <v>1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G18" s="4">
        <f>SUMPRODUCT(dealer!AH18:AQ18,Deck!$B$2:$K$2)/SUM(Deck!$B$2:$K$2)</f>
        <v>0.15100839471537425</v>
      </c>
      <c r="AH18" s="4">
        <f>SUMPRODUCT(dealer!AI18:AR18,Deck!$B$2:$K$2)/SUM(Deck!$B$2:$K$2)</f>
        <v>0.14550093066425418</v>
      </c>
      <c r="AI18" s="4">
        <f>SUMPRODUCT(dealer!AJ18:AS18,Deck!$B$2:$K$2)/SUM(Deck!$B$2:$K$2)</f>
        <v>0.14000979619841974</v>
      </c>
      <c r="AJ18" s="4">
        <f>SUMPRODUCT(dealer!AK18:AT18,Deck!$B$2:$K$2)/SUM(Deck!$B$2:$K$2)</f>
        <v>0.13456075782635629</v>
      </c>
      <c r="AK18" s="4">
        <f>SUMPRODUCT(dealer!AL18:AU18,Deck!$B$2:$K$2)/SUM(Deck!$B$2:$K$2)</f>
        <v>0.12917581781255486</v>
      </c>
      <c r="AL18" s="4"/>
      <c r="AM18" s="4"/>
      <c r="AN18" s="4"/>
      <c r="AO18" s="4"/>
      <c r="AP18" s="4">
        <v>1</v>
      </c>
      <c r="AQ18" s="4">
        <f t="shared" si="14"/>
        <v>0.10346545719957015</v>
      </c>
      <c r="AR18" s="4">
        <f t="shared" si="6"/>
        <v>9.6075067399600853E-2</v>
      </c>
      <c r="AS18" s="4">
        <f t="shared" si="7"/>
        <v>8.9212562585343644E-2</v>
      </c>
      <c r="AT18" s="4">
        <f t="shared" si="8"/>
        <v>8.2840236686390525E-2</v>
      </c>
      <c r="AU18" s="4">
        <f t="shared" si="9"/>
        <v>7.6923076923076927E-2</v>
      </c>
      <c r="AV18" s="4">
        <f t="shared" si="10"/>
        <v>0</v>
      </c>
      <c r="AW18" s="4">
        <f t="shared" si="11"/>
        <v>0</v>
      </c>
      <c r="AX18" s="4">
        <f t="shared" si="12"/>
        <v>0</v>
      </c>
      <c r="AY18" s="4">
        <f t="shared" si="13"/>
        <v>0</v>
      </c>
      <c r="AZ18" s="4">
        <f t="shared" si="15"/>
        <v>1</v>
      </c>
    </row>
    <row r="19" spans="1:52" x14ac:dyDescent="0.3">
      <c r="A19" s="3" t="s">
        <v>4</v>
      </c>
      <c r="B19">
        <f>SUM(B13:B18)</f>
        <v>1</v>
      </c>
      <c r="C19">
        <f t="shared" ref="C19:AZ19" si="16">SUM(C13:C18)</f>
        <v>0.99999999999999989</v>
      </c>
      <c r="D19">
        <f t="shared" si="16"/>
        <v>1.0000000000000002</v>
      </c>
      <c r="E19">
        <f t="shared" si="16"/>
        <v>1</v>
      </c>
      <c r="F19">
        <f t="shared" si="16"/>
        <v>1.0000000000000002</v>
      </c>
      <c r="G19">
        <f t="shared" si="16"/>
        <v>0.99999999999999989</v>
      </c>
      <c r="H19">
        <f t="shared" si="16"/>
        <v>1</v>
      </c>
      <c r="I19">
        <f t="shared" si="16"/>
        <v>1</v>
      </c>
      <c r="J19">
        <f t="shared" si="16"/>
        <v>1</v>
      </c>
      <c r="K19">
        <f t="shared" si="16"/>
        <v>1</v>
      </c>
      <c r="L19">
        <f t="shared" si="16"/>
        <v>0.99999999999999989</v>
      </c>
      <c r="M19">
        <f t="shared" si="16"/>
        <v>0.99999999999999978</v>
      </c>
      <c r="N19">
        <f t="shared" si="16"/>
        <v>0.99999999999999978</v>
      </c>
      <c r="O19">
        <f t="shared" si="16"/>
        <v>0.99999999999999989</v>
      </c>
      <c r="P19">
        <f t="shared" si="16"/>
        <v>0.99999999999999978</v>
      </c>
      <c r="Q19">
        <f t="shared" si="16"/>
        <v>1</v>
      </c>
      <c r="R19">
        <f t="shared" si="16"/>
        <v>1</v>
      </c>
      <c r="S19">
        <f t="shared" si="16"/>
        <v>1</v>
      </c>
      <c r="T19">
        <f t="shared" si="16"/>
        <v>1</v>
      </c>
      <c r="U19">
        <f t="shared" si="16"/>
        <v>1</v>
      </c>
      <c r="V19">
        <f t="shared" si="16"/>
        <v>1</v>
      </c>
      <c r="W19">
        <f t="shared" si="16"/>
        <v>1</v>
      </c>
      <c r="X19">
        <f t="shared" si="16"/>
        <v>1</v>
      </c>
      <c r="Y19">
        <f t="shared" si="16"/>
        <v>1</v>
      </c>
      <c r="Z19">
        <f t="shared" si="16"/>
        <v>1</v>
      </c>
      <c r="AA19">
        <f t="shared" si="16"/>
        <v>1</v>
      </c>
      <c r="AB19">
        <f t="shared" si="16"/>
        <v>1</v>
      </c>
      <c r="AC19">
        <f t="shared" si="16"/>
        <v>1</v>
      </c>
      <c r="AD19">
        <f t="shared" si="16"/>
        <v>1</v>
      </c>
      <c r="AE19">
        <f t="shared" si="16"/>
        <v>1</v>
      </c>
      <c r="AG19">
        <f t="shared" si="16"/>
        <v>0.99999999999999978</v>
      </c>
      <c r="AH19">
        <f t="shared" si="16"/>
        <v>0.99999999999999989</v>
      </c>
      <c r="AI19">
        <f t="shared" si="16"/>
        <v>0.99999999999999978</v>
      </c>
      <c r="AJ19">
        <f t="shared" si="16"/>
        <v>1.0000000000000002</v>
      </c>
      <c r="AK19">
        <f t="shared" si="16"/>
        <v>1</v>
      </c>
      <c r="AL19">
        <f t="shared" si="16"/>
        <v>1</v>
      </c>
      <c r="AM19">
        <f t="shared" si="16"/>
        <v>1</v>
      </c>
      <c r="AN19">
        <f t="shared" si="16"/>
        <v>1</v>
      </c>
      <c r="AO19">
        <f t="shared" si="16"/>
        <v>1</v>
      </c>
      <c r="AP19">
        <f t="shared" si="16"/>
        <v>1</v>
      </c>
      <c r="AQ19">
        <f t="shared" si="16"/>
        <v>0.99999999999999989</v>
      </c>
      <c r="AR19">
        <f t="shared" si="16"/>
        <v>0.99999999999999978</v>
      </c>
      <c r="AS19">
        <f t="shared" si="16"/>
        <v>0.99999999999999978</v>
      </c>
      <c r="AT19">
        <f t="shared" si="16"/>
        <v>0.99999999999999989</v>
      </c>
      <c r="AU19">
        <f t="shared" si="16"/>
        <v>0.99999999999999978</v>
      </c>
      <c r="AV19">
        <f t="shared" si="16"/>
        <v>1</v>
      </c>
      <c r="AW19">
        <f t="shared" si="16"/>
        <v>1</v>
      </c>
      <c r="AX19">
        <f t="shared" si="16"/>
        <v>1</v>
      </c>
      <c r="AY19">
        <f t="shared" si="16"/>
        <v>1</v>
      </c>
      <c r="AZ19">
        <f t="shared" si="16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workbookViewId="0">
      <selection activeCell="B15" sqref="B15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f>dealer!B3-SUM(dealer!B4:B8)</f>
        <v>-0.29278372720927726</v>
      </c>
      <c r="C2">
        <f>dealer!C3-SUM(dealer!C4:C8)</f>
        <v>-0.2522502292357135</v>
      </c>
      <c r="D2">
        <f>dealer!D3-SUM(dealer!D4:D8)</f>
        <v>-0.21106310899491437</v>
      </c>
      <c r="E2">
        <f>dealer!E3-SUM(dealer!E4:E8)</f>
        <v>-0.16719266083547524</v>
      </c>
      <c r="F2">
        <f>dealer!F3-SUM(dealer!F4:F8)</f>
        <v>-0.15369901583000439</v>
      </c>
      <c r="G2">
        <f>dealer!G3-SUM(dealer!G4:G8)</f>
        <v>-0.47537518327693318</v>
      </c>
      <c r="H2">
        <f>dealer!H3-SUM(dealer!H4:H8)</f>
        <v>-0.51051751549761715</v>
      </c>
      <c r="I2">
        <f>dealer!I3-SUM(dealer!I4:I8)</f>
        <v>-0.54314968113110951</v>
      </c>
      <c r="J2">
        <f>dealer!J3-SUM(dealer!J4:J8)</f>
        <v>-0.54043033399498497</v>
      </c>
      <c r="K2">
        <f>dealer!K3-SUM(dealer!K4:K8)</f>
        <v>-0.66695077468551034</v>
      </c>
    </row>
    <row r="3" spans="1:11" x14ac:dyDescent="0.3">
      <c r="A3">
        <f>A2+1</f>
        <v>5</v>
      </c>
      <c r="B3">
        <f>B2</f>
        <v>-0.29278372720927726</v>
      </c>
      <c r="C3">
        <f t="shared" ref="C3:K14" si="0">C2</f>
        <v>-0.2522502292357135</v>
      </c>
      <c r="D3">
        <f t="shared" si="0"/>
        <v>-0.21106310899491437</v>
      </c>
      <c r="E3">
        <f t="shared" si="0"/>
        <v>-0.16719266083547524</v>
      </c>
      <c r="F3">
        <f t="shared" si="0"/>
        <v>-0.15369901583000439</v>
      </c>
      <c r="G3">
        <f t="shared" si="0"/>
        <v>-0.47537518327693318</v>
      </c>
      <c r="H3">
        <f t="shared" si="0"/>
        <v>-0.51051751549761715</v>
      </c>
      <c r="I3">
        <f t="shared" si="0"/>
        <v>-0.54314968113110951</v>
      </c>
      <c r="J3">
        <f t="shared" si="0"/>
        <v>-0.54043033399498497</v>
      </c>
      <c r="K3">
        <f t="shared" si="0"/>
        <v>-0.66695077468551034</v>
      </c>
    </row>
    <row r="4" spans="1:11" x14ac:dyDescent="0.3">
      <c r="A4">
        <f t="shared" ref="A4:A51" si="1">A3+1</f>
        <v>6</v>
      </c>
      <c r="B4">
        <f t="shared" ref="B4:B14" si="2">B3</f>
        <v>-0.29278372720927726</v>
      </c>
      <c r="C4">
        <f t="shared" si="0"/>
        <v>-0.2522502292357135</v>
      </c>
      <c r="D4">
        <f t="shared" si="0"/>
        <v>-0.21106310899491437</v>
      </c>
      <c r="E4">
        <f t="shared" si="0"/>
        <v>-0.16719266083547524</v>
      </c>
      <c r="F4">
        <f t="shared" si="0"/>
        <v>-0.15369901583000439</v>
      </c>
      <c r="G4">
        <f t="shared" si="0"/>
        <v>-0.47537518327693318</v>
      </c>
      <c r="H4">
        <f t="shared" si="0"/>
        <v>-0.51051751549761715</v>
      </c>
      <c r="I4">
        <f t="shared" si="0"/>
        <v>-0.54314968113110951</v>
      </c>
      <c r="J4">
        <f t="shared" si="0"/>
        <v>-0.54043033399498497</v>
      </c>
      <c r="K4">
        <f t="shared" si="0"/>
        <v>-0.66695077468551034</v>
      </c>
    </row>
    <row r="5" spans="1:11" x14ac:dyDescent="0.3">
      <c r="A5">
        <f t="shared" si="1"/>
        <v>7</v>
      </c>
      <c r="B5">
        <f t="shared" si="2"/>
        <v>-0.29278372720927726</v>
      </c>
      <c r="C5">
        <f t="shared" si="0"/>
        <v>-0.2522502292357135</v>
      </c>
      <c r="D5">
        <f t="shared" si="0"/>
        <v>-0.21106310899491437</v>
      </c>
      <c r="E5">
        <f t="shared" si="0"/>
        <v>-0.16719266083547524</v>
      </c>
      <c r="F5">
        <f t="shared" si="0"/>
        <v>-0.15369901583000439</v>
      </c>
      <c r="G5">
        <f t="shared" si="0"/>
        <v>-0.47537518327693318</v>
      </c>
      <c r="H5">
        <f t="shared" si="0"/>
        <v>-0.51051751549761715</v>
      </c>
      <c r="I5">
        <f t="shared" si="0"/>
        <v>-0.54314968113110951</v>
      </c>
      <c r="J5">
        <f t="shared" si="0"/>
        <v>-0.54043033399498497</v>
      </c>
      <c r="K5">
        <f t="shared" si="0"/>
        <v>-0.66695077468551034</v>
      </c>
    </row>
    <row r="6" spans="1:11" x14ac:dyDescent="0.3">
      <c r="A6">
        <f t="shared" si="1"/>
        <v>8</v>
      </c>
      <c r="B6">
        <f t="shared" si="2"/>
        <v>-0.29278372720927726</v>
      </c>
      <c r="C6">
        <f t="shared" si="0"/>
        <v>-0.2522502292357135</v>
      </c>
      <c r="D6">
        <f t="shared" si="0"/>
        <v>-0.21106310899491437</v>
      </c>
      <c r="E6">
        <f t="shared" si="0"/>
        <v>-0.16719266083547524</v>
      </c>
      <c r="F6">
        <f t="shared" si="0"/>
        <v>-0.15369901583000439</v>
      </c>
      <c r="G6">
        <f t="shared" si="0"/>
        <v>-0.47537518327693318</v>
      </c>
      <c r="H6">
        <f t="shared" si="0"/>
        <v>-0.51051751549761715</v>
      </c>
      <c r="I6">
        <f t="shared" si="0"/>
        <v>-0.54314968113110951</v>
      </c>
      <c r="J6">
        <f t="shared" si="0"/>
        <v>-0.54043033399498497</v>
      </c>
      <c r="K6">
        <f t="shared" si="0"/>
        <v>-0.66695077468551034</v>
      </c>
    </row>
    <row r="7" spans="1:11" x14ac:dyDescent="0.3">
      <c r="A7">
        <f t="shared" si="1"/>
        <v>9</v>
      </c>
      <c r="B7">
        <f t="shared" si="2"/>
        <v>-0.29278372720927726</v>
      </c>
      <c r="C7">
        <f t="shared" si="0"/>
        <v>-0.2522502292357135</v>
      </c>
      <c r="D7">
        <f t="shared" si="0"/>
        <v>-0.21106310899491437</v>
      </c>
      <c r="E7">
        <f t="shared" si="0"/>
        <v>-0.16719266083547524</v>
      </c>
      <c r="F7">
        <f t="shared" si="0"/>
        <v>-0.15369901583000439</v>
      </c>
      <c r="G7">
        <f t="shared" si="0"/>
        <v>-0.47537518327693318</v>
      </c>
      <c r="H7">
        <f t="shared" si="0"/>
        <v>-0.51051751549761715</v>
      </c>
      <c r="I7">
        <f t="shared" si="0"/>
        <v>-0.54314968113110951</v>
      </c>
      <c r="J7">
        <f t="shared" si="0"/>
        <v>-0.54043033399498497</v>
      </c>
      <c r="K7">
        <f t="shared" si="0"/>
        <v>-0.66695077468551034</v>
      </c>
    </row>
    <row r="8" spans="1:11" x14ac:dyDescent="0.3">
      <c r="A8">
        <f t="shared" si="1"/>
        <v>10</v>
      </c>
      <c r="B8">
        <f t="shared" si="2"/>
        <v>-0.29278372720927726</v>
      </c>
      <c r="C8">
        <f t="shared" si="0"/>
        <v>-0.2522502292357135</v>
      </c>
      <c r="D8">
        <f t="shared" si="0"/>
        <v>-0.21106310899491437</v>
      </c>
      <c r="E8">
        <f t="shared" si="0"/>
        <v>-0.16719266083547524</v>
      </c>
      <c r="F8">
        <f t="shared" si="0"/>
        <v>-0.15369901583000439</v>
      </c>
      <c r="G8">
        <f t="shared" si="0"/>
        <v>-0.47537518327693318</v>
      </c>
      <c r="H8">
        <f t="shared" si="0"/>
        <v>-0.51051751549761715</v>
      </c>
      <c r="I8">
        <f t="shared" si="0"/>
        <v>-0.54314968113110951</v>
      </c>
      <c r="J8">
        <f t="shared" si="0"/>
        <v>-0.54043033399498497</v>
      </c>
      <c r="K8">
        <f t="shared" si="0"/>
        <v>-0.66695077468551034</v>
      </c>
    </row>
    <row r="9" spans="1:11" x14ac:dyDescent="0.3">
      <c r="A9">
        <f t="shared" si="1"/>
        <v>11</v>
      </c>
      <c r="B9">
        <f t="shared" si="2"/>
        <v>-0.29278372720927726</v>
      </c>
      <c r="C9">
        <f t="shared" si="0"/>
        <v>-0.2522502292357135</v>
      </c>
      <c r="D9">
        <f t="shared" si="0"/>
        <v>-0.21106310899491437</v>
      </c>
      <c r="E9">
        <f t="shared" si="0"/>
        <v>-0.16719266083547524</v>
      </c>
      <c r="F9">
        <f t="shared" si="0"/>
        <v>-0.15369901583000439</v>
      </c>
      <c r="G9">
        <f t="shared" si="0"/>
        <v>-0.47537518327693318</v>
      </c>
      <c r="H9">
        <f t="shared" si="0"/>
        <v>-0.51051751549761715</v>
      </c>
      <c r="I9">
        <f t="shared" si="0"/>
        <v>-0.54314968113110951</v>
      </c>
      <c r="J9">
        <f t="shared" si="0"/>
        <v>-0.54043033399498497</v>
      </c>
      <c r="K9">
        <f t="shared" si="0"/>
        <v>-0.66695077468551034</v>
      </c>
    </row>
    <row r="10" spans="1:11" x14ac:dyDescent="0.3">
      <c r="A10">
        <f t="shared" si="1"/>
        <v>12</v>
      </c>
      <c r="B10">
        <f t="shared" si="2"/>
        <v>-0.29278372720927726</v>
      </c>
      <c r="C10">
        <f t="shared" si="0"/>
        <v>-0.2522502292357135</v>
      </c>
      <c r="D10">
        <f t="shared" si="0"/>
        <v>-0.21106310899491437</v>
      </c>
      <c r="E10">
        <f t="shared" si="0"/>
        <v>-0.16719266083547524</v>
      </c>
      <c r="F10">
        <f t="shared" si="0"/>
        <v>-0.15369901583000439</v>
      </c>
      <c r="G10">
        <f t="shared" si="0"/>
        <v>-0.47537518327693318</v>
      </c>
      <c r="H10">
        <f t="shared" si="0"/>
        <v>-0.51051751549761715</v>
      </c>
      <c r="I10">
        <f t="shared" si="0"/>
        <v>-0.54314968113110951</v>
      </c>
      <c r="J10">
        <f t="shared" si="0"/>
        <v>-0.54043033399498497</v>
      </c>
      <c r="K10">
        <f t="shared" si="0"/>
        <v>-0.66695077468551034</v>
      </c>
    </row>
    <row r="11" spans="1:11" x14ac:dyDescent="0.3">
      <c r="A11">
        <f t="shared" si="1"/>
        <v>13</v>
      </c>
      <c r="B11">
        <f t="shared" si="2"/>
        <v>-0.29278372720927726</v>
      </c>
      <c r="C11">
        <f t="shared" si="0"/>
        <v>-0.2522502292357135</v>
      </c>
      <c r="D11">
        <f t="shared" si="0"/>
        <v>-0.21106310899491437</v>
      </c>
      <c r="E11">
        <f t="shared" si="0"/>
        <v>-0.16719266083547524</v>
      </c>
      <c r="F11">
        <f t="shared" si="0"/>
        <v>-0.15369901583000439</v>
      </c>
      <c r="G11">
        <f t="shared" si="0"/>
        <v>-0.47537518327693318</v>
      </c>
      <c r="H11">
        <f t="shared" si="0"/>
        <v>-0.51051751549761715</v>
      </c>
      <c r="I11">
        <f t="shared" si="0"/>
        <v>-0.54314968113110951</v>
      </c>
      <c r="J11">
        <f t="shared" si="0"/>
        <v>-0.54043033399498497</v>
      </c>
      <c r="K11">
        <f t="shared" si="0"/>
        <v>-0.66695077468551034</v>
      </c>
    </row>
    <row r="12" spans="1:11" x14ac:dyDescent="0.3">
      <c r="A12">
        <f t="shared" si="1"/>
        <v>14</v>
      </c>
      <c r="B12">
        <f t="shared" si="2"/>
        <v>-0.29278372720927726</v>
      </c>
      <c r="C12">
        <f t="shared" si="0"/>
        <v>-0.2522502292357135</v>
      </c>
      <c r="D12">
        <f t="shared" si="0"/>
        <v>-0.21106310899491437</v>
      </c>
      <c r="E12">
        <f t="shared" si="0"/>
        <v>-0.16719266083547524</v>
      </c>
      <c r="F12">
        <f t="shared" si="0"/>
        <v>-0.15369901583000439</v>
      </c>
      <c r="G12">
        <f t="shared" si="0"/>
        <v>-0.47537518327693318</v>
      </c>
      <c r="H12">
        <f t="shared" si="0"/>
        <v>-0.51051751549761715</v>
      </c>
      <c r="I12">
        <f t="shared" si="0"/>
        <v>-0.54314968113110951</v>
      </c>
      <c r="J12">
        <f t="shared" si="0"/>
        <v>-0.54043033399498497</v>
      </c>
      <c r="K12">
        <f t="shared" si="0"/>
        <v>-0.66695077468551034</v>
      </c>
    </row>
    <row r="13" spans="1:11" x14ac:dyDescent="0.3">
      <c r="A13">
        <f t="shared" si="1"/>
        <v>15</v>
      </c>
      <c r="B13">
        <f t="shared" si="2"/>
        <v>-0.29278372720927726</v>
      </c>
      <c r="C13">
        <f t="shared" si="0"/>
        <v>-0.2522502292357135</v>
      </c>
      <c r="D13">
        <f t="shared" si="0"/>
        <v>-0.21106310899491437</v>
      </c>
      <c r="E13">
        <f t="shared" si="0"/>
        <v>-0.16719266083547524</v>
      </c>
      <c r="F13">
        <f t="shared" si="0"/>
        <v>-0.15369901583000439</v>
      </c>
      <c r="G13">
        <f t="shared" si="0"/>
        <v>-0.47537518327693318</v>
      </c>
      <c r="H13">
        <f t="shared" si="0"/>
        <v>-0.51051751549761715</v>
      </c>
      <c r="I13">
        <f t="shared" si="0"/>
        <v>-0.54314968113110951</v>
      </c>
      <c r="J13">
        <f t="shared" si="0"/>
        <v>-0.54043033399498497</v>
      </c>
      <c r="K13">
        <f t="shared" si="0"/>
        <v>-0.66695077468551034</v>
      </c>
    </row>
    <row r="14" spans="1:11" x14ac:dyDescent="0.3">
      <c r="A14">
        <f t="shared" si="1"/>
        <v>16</v>
      </c>
      <c r="B14">
        <f t="shared" si="2"/>
        <v>-0.29278372720927726</v>
      </c>
      <c r="C14">
        <f t="shared" si="0"/>
        <v>-0.2522502292357135</v>
      </c>
      <c r="D14">
        <f t="shared" si="0"/>
        <v>-0.21106310899491437</v>
      </c>
      <c r="E14">
        <f t="shared" si="0"/>
        <v>-0.16719266083547524</v>
      </c>
      <c r="F14">
        <f t="shared" si="0"/>
        <v>-0.15369901583000439</v>
      </c>
      <c r="G14">
        <f t="shared" si="0"/>
        <v>-0.47537518327693318</v>
      </c>
      <c r="H14">
        <f t="shared" si="0"/>
        <v>-0.51051751549761715</v>
      </c>
      <c r="I14">
        <f t="shared" si="0"/>
        <v>-0.54314968113110951</v>
      </c>
      <c r="J14">
        <f t="shared" si="0"/>
        <v>-0.54043033399498497</v>
      </c>
      <c r="K14">
        <f t="shared" si="0"/>
        <v>-0.66695077468551034</v>
      </c>
    </row>
    <row r="15" spans="1:11" x14ac:dyDescent="0.3">
      <c r="A15">
        <f t="shared" si="1"/>
        <v>17</v>
      </c>
      <c r="B15">
        <f>dealer!B3-SUM(dealer!B5:B8)</f>
        <v>-0.15297458768154204</v>
      </c>
      <c r="C15">
        <f>dealer!C3-SUM(dealer!C5:C8)</f>
        <v>-0.11721624142457365</v>
      </c>
      <c r="D15">
        <f>dealer!D3-SUM(dealer!D5:D8)</f>
        <v>-8.0573373145316152E-2</v>
      </c>
      <c r="E15">
        <f>dealer!E3-SUM(dealer!E5:E8)</f>
        <v>-4.4941375564924446E-2</v>
      </c>
      <c r="F15">
        <f>dealer!F3-SUM(dealer!F5:F8)</f>
        <v>1.1739160673341964E-2</v>
      </c>
      <c r="G15">
        <f>dealer!G3-SUM(dealer!G5:G8)</f>
        <v>-0.10680898948269468</v>
      </c>
      <c r="H15">
        <f>dealer!H3-SUM(dealer!H5:H8)</f>
        <v>-0.38195097104844711</v>
      </c>
      <c r="I15">
        <f>dealer!I3-SUM(dealer!I5:I8)</f>
        <v>-0.42315423964521748</v>
      </c>
      <c r="J15">
        <f>dealer!J3-SUM(dealer!J5:J8)</f>
        <v>-0.41972063392881986</v>
      </c>
      <c r="K15">
        <f>dealer!K3-SUM(dealer!K5:K8)</f>
        <v>-0.47803347499473703</v>
      </c>
    </row>
    <row r="16" spans="1:11" x14ac:dyDescent="0.3">
      <c r="A16">
        <f t="shared" si="1"/>
        <v>18</v>
      </c>
      <c r="B16">
        <f>dealer!B3+dealer!B4-SUM(dealer!B6:B8)</f>
        <v>0.12174190222088771</v>
      </c>
      <c r="C16">
        <f>dealer!C3+dealer!C4-SUM(dealer!C6:C8)</f>
        <v>0.14830007284131114</v>
      </c>
      <c r="D16">
        <f>dealer!D3+dealer!D4-SUM(dealer!D6:D8)</f>
        <v>0.17585443719748528</v>
      </c>
      <c r="E16">
        <f>dealer!E3+dealer!E4-SUM(dealer!E6:E8)</f>
        <v>0.19956119497617719</v>
      </c>
      <c r="F16">
        <f>dealer!F3+dealer!F4-SUM(dealer!F6:F8)</f>
        <v>0.28344391604689867</v>
      </c>
      <c r="G16">
        <f>dealer!G3+dealer!G4-SUM(dealer!G6:G8)</f>
        <v>0.3995541673365518</v>
      </c>
      <c r="H16">
        <f>dealer!H3+dealer!H4-SUM(dealer!H6:H8)</f>
        <v>0.10595134861912359</v>
      </c>
      <c r="I16">
        <f>dealer!I3+dealer!I4-SUM(dealer!I6:I8)</f>
        <v>-0.18316335667343342</v>
      </c>
      <c r="J16">
        <f>dealer!J3+dealer!J4-SUM(dealer!J6:J8)</f>
        <v>-0.17830123379648949</v>
      </c>
      <c r="K16">
        <f>dealer!K3+dealer!K4-SUM(dealer!K6:K8)</f>
        <v>-0.10019887561319057</v>
      </c>
    </row>
    <row r="17" spans="1:11" x14ac:dyDescent="0.3">
      <c r="A17">
        <f t="shared" si="1"/>
        <v>19</v>
      </c>
      <c r="B17">
        <f>SUM(dealer!B3:B5)-dealer!B7-dealer!B8</f>
        <v>0.38630468602058987</v>
      </c>
      <c r="C17">
        <f>SUM(dealer!C3:C5)-dealer!C7-dealer!C8</f>
        <v>0.40436293659775996</v>
      </c>
      <c r="D17">
        <f>SUM(dealer!D3:D5)-dealer!D7-dealer!D8</f>
        <v>0.42317892482749647</v>
      </c>
      <c r="E17">
        <f>SUM(dealer!E3:E5)-dealer!E7-dealer!E8</f>
        <v>0.43951210416088371</v>
      </c>
      <c r="F17">
        <f>SUM(dealer!F3:F5)-dealer!F7-dealer!F8</f>
        <v>0.4959770737873192</v>
      </c>
      <c r="G17">
        <f>SUM(dealer!G3:G5)-dealer!G7-dealer!G8</f>
        <v>0.6159764957534315</v>
      </c>
      <c r="H17">
        <f>SUM(dealer!H3:H5)-dealer!H7-dealer!H8</f>
        <v>0.5938536682866945</v>
      </c>
      <c r="I17">
        <f>SUM(dealer!I3:I5)-dealer!I7-dealer!I8</f>
        <v>0.28759675706758142</v>
      </c>
      <c r="J17">
        <f>SUM(dealer!J3:J5)-dealer!J7-dealer!J8</f>
        <v>6.3118166335840831E-2</v>
      </c>
      <c r="K17">
        <f>SUM(dealer!K3:K5)-dealer!K7-dealer!K8</f>
        <v>0.27763572376835594</v>
      </c>
    </row>
    <row r="18" spans="1:11" x14ac:dyDescent="0.3">
      <c r="A18">
        <f t="shared" si="1"/>
        <v>20</v>
      </c>
      <c r="B18">
        <f>SUM(dealer!B3:B6)-dealer!B8</f>
        <v>0.63998657521683877</v>
      </c>
      <c r="C18">
        <f>SUM(dealer!C3:C6)-dealer!C8</f>
        <v>0.65027209425148136</v>
      </c>
      <c r="D18">
        <f>SUM(dealer!D3:D6)-dealer!D8</f>
        <v>0.66104996194807186</v>
      </c>
      <c r="E18">
        <f>SUM(dealer!E3:E6)-dealer!E8</f>
        <v>0.67035969063279999</v>
      </c>
      <c r="F18">
        <f>SUM(dealer!F3:F6)-dealer!F8</f>
        <v>0.70395857017134467</v>
      </c>
      <c r="G18">
        <f>SUM(dealer!G3:G6)-dealer!G8</f>
        <v>0.77322722653717491</v>
      </c>
      <c r="H18">
        <f>SUM(dealer!H3:H6)-dealer!H8</f>
        <v>0.79181515955189841</v>
      </c>
      <c r="I18">
        <f>SUM(dealer!I3:I6)-dealer!I8</f>
        <v>0.75835687080859615</v>
      </c>
      <c r="J18">
        <f>SUM(dealer!J3:J6)-dealer!J8</f>
        <v>0.55453756646817121</v>
      </c>
      <c r="K18">
        <f>SUM(dealer!K3:K6)-dealer!K8</f>
        <v>0.65547032314990239</v>
      </c>
    </row>
    <row r="19" spans="1:11" x14ac:dyDescent="0.3">
      <c r="A19">
        <f t="shared" si="1"/>
        <v>21</v>
      </c>
      <c r="B19">
        <f>SUM(dealer!B3:B7)</f>
        <v>0.88200651549403997</v>
      </c>
      <c r="C19">
        <f>SUM(dealer!C3:C7)</f>
        <v>0.88530035730174927</v>
      </c>
      <c r="D19">
        <f>SUM(dealer!D3:D7)</f>
        <v>0.88876729296591961</v>
      </c>
      <c r="E19">
        <f>SUM(dealer!E3:E7)</f>
        <v>0.89175382659528035</v>
      </c>
      <c r="F19">
        <f>SUM(dealer!F3:F7)</f>
        <v>0.90283674384258006</v>
      </c>
      <c r="G19">
        <f>SUM(dealer!G3:G7)</f>
        <v>0.92592629596452325</v>
      </c>
      <c r="H19">
        <f>SUM(dealer!H3:H7)</f>
        <v>0.93060505318396614</v>
      </c>
      <c r="I19">
        <f>SUM(dealer!I3:I7)</f>
        <v>0.93917615614724415</v>
      </c>
      <c r="J19">
        <f>SUM(dealer!J3:J7)</f>
        <v>0.96262363326716827</v>
      </c>
      <c r="K19">
        <f>SUM(dealer!K3:K7)</f>
        <v>0.92219381142033785</v>
      </c>
    </row>
    <row r="20" spans="1:11" x14ac:dyDescent="0.3">
      <c r="A20">
        <f t="shared" si="1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3">
      <c r="A21">
        <f t="shared" si="1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3">
      <c r="A22">
        <f t="shared" si="1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3">
      <c r="A23">
        <f t="shared" si="1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3">
      <c r="A24">
        <f t="shared" si="1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3">
      <c r="A25">
        <f t="shared" si="1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3">
      <c r="A26">
        <f t="shared" si="1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3">
      <c r="A27">
        <f t="shared" si="1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3">
      <c r="A28">
        <f t="shared" si="1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3">
      <c r="A29">
        <f t="shared" si="1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3">
      <c r="A31" t="s">
        <v>3</v>
      </c>
    </row>
    <row r="32" spans="1:11" x14ac:dyDescent="0.3">
      <c r="A32">
        <v>12</v>
      </c>
      <c r="B32">
        <f>B10</f>
        <v>-0.29278372720927726</v>
      </c>
      <c r="C32">
        <f t="shared" ref="C32:K32" si="3">C10</f>
        <v>-0.2522502292357135</v>
      </c>
      <c r="D32">
        <f t="shared" si="3"/>
        <v>-0.21106310899491437</v>
      </c>
      <c r="E32">
        <f t="shared" si="3"/>
        <v>-0.16719266083547524</v>
      </c>
      <c r="F32">
        <f t="shared" si="3"/>
        <v>-0.15369901583000439</v>
      </c>
      <c r="G32">
        <f t="shared" si="3"/>
        <v>-0.47537518327693318</v>
      </c>
      <c r="H32">
        <f t="shared" si="3"/>
        <v>-0.51051751549761715</v>
      </c>
      <c r="I32">
        <f t="shared" si="3"/>
        <v>-0.54314968113110951</v>
      </c>
      <c r="J32">
        <f t="shared" si="3"/>
        <v>-0.54043033399498497</v>
      </c>
      <c r="K32">
        <f t="shared" si="3"/>
        <v>-0.66695077468551034</v>
      </c>
    </row>
    <row r="33" spans="1:11" x14ac:dyDescent="0.3">
      <c r="A33">
        <f t="shared" si="1"/>
        <v>13</v>
      </c>
      <c r="B33">
        <f t="shared" ref="B33:K33" si="4">B11</f>
        <v>-0.29278372720927726</v>
      </c>
      <c r="C33">
        <f t="shared" si="4"/>
        <v>-0.2522502292357135</v>
      </c>
      <c r="D33">
        <f t="shared" si="4"/>
        <v>-0.21106310899491437</v>
      </c>
      <c r="E33">
        <f t="shared" si="4"/>
        <v>-0.16719266083547524</v>
      </c>
      <c r="F33">
        <f t="shared" si="4"/>
        <v>-0.15369901583000439</v>
      </c>
      <c r="G33">
        <f t="shared" si="4"/>
        <v>-0.47537518327693318</v>
      </c>
      <c r="H33">
        <f t="shared" si="4"/>
        <v>-0.51051751549761715</v>
      </c>
      <c r="I33">
        <f t="shared" si="4"/>
        <v>-0.54314968113110951</v>
      </c>
      <c r="J33">
        <f t="shared" si="4"/>
        <v>-0.54043033399498497</v>
      </c>
      <c r="K33">
        <f t="shared" si="4"/>
        <v>-0.66695077468551034</v>
      </c>
    </row>
    <row r="34" spans="1:11" x14ac:dyDescent="0.3">
      <c r="A34">
        <f t="shared" si="1"/>
        <v>14</v>
      </c>
      <c r="B34">
        <f t="shared" ref="B34:K34" si="5">B12</f>
        <v>-0.29278372720927726</v>
      </c>
      <c r="C34">
        <f t="shared" si="5"/>
        <v>-0.2522502292357135</v>
      </c>
      <c r="D34">
        <f t="shared" si="5"/>
        <v>-0.21106310899491437</v>
      </c>
      <c r="E34">
        <f t="shared" si="5"/>
        <v>-0.16719266083547524</v>
      </c>
      <c r="F34">
        <f t="shared" si="5"/>
        <v>-0.15369901583000439</v>
      </c>
      <c r="G34">
        <f t="shared" si="5"/>
        <v>-0.47537518327693318</v>
      </c>
      <c r="H34">
        <f t="shared" si="5"/>
        <v>-0.51051751549761715</v>
      </c>
      <c r="I34">
        <f t="shared" si="5"/>
        <v>-0.54314968113110951</v>
      </c>
      <c r="J34">
        <f t="shared" si="5"/>
        <v>-0.54043033399498497</v>
      </c>
      <c r="K34">
        <f t="shared" si="5"/>
        <v>-0.66695077468551034</v>
      </c>
    </row>
    <row r="35" spans="1:11" x14ac:dyDescent="0.3">
      <c r="A35">
        <f t="shared" si="1"/>
        <v>15</v>
      </c>
      <c r="B35">
        <f t="shared" ref="B35:K35" si="6">B13</f>
        <v>-0.29278372720927726</v>
      </c>
      <c r="C35">
        <f t="shared" si="6"/>
        <v>-0.2522502292357135</v>
      </c>
      <c r="D35">
        <f t="shared" si="6"/>
        <v>-0.21106310899491437</v>
      </c>
      <c r="E35">
        <f t="shared" si="6"/>
        <v>-0.16719266083547524</v>
      </c>
      <c r="F35">
        <f t="shared" si="6"/>
        <v>-0.15369901583000439</v>
      </c>
      <c r="G35">
        <f t="shared" si="6"/>
        <v>-0.47537518327693318</v>
      </c>
      <c r="H35">
        <f t="shared" si="6"/>
        <v>-0.51051751549761715</v>
      </c>
      <c r="I35">
        <f t="shared" si="6"/>
        <v>-0.54314968113110951</v>
      </c>
      <c r="J35">
        <f t="shared" si="6"/>
        <v>-0.54043033399498497</v>
      </c>
      <c r="K35">
        <f t="shared" si="6"/>
        <v>-0.66695077468551034</v>
      </c>
    </row>
    <row r="36" spans="1:11" x14ac:dyDescent="0.3">
      <c r="A36">
        <f t="shared" si="1"/>
        <v>16</v>
      </c>
      <c r="B36">
        <f t="shared" ref="B36:K36" si="7">B14</f>
        <v>-0.29278372720927726</v>
      </c>
      <c r="C36">
        <f t="shared" si="7"/>
        <v>-0.2522502292357135</v>
      </c>
      <c r="D36">
        <f t="shared" si="7"/>
        <v>-0.21106310899491437</v>
      </c>
      <c r="E36">
        <f t="shared" si="7"/>
        <v>-0.16719266083547524</v>
      </c>
      <c r="F36">
        <f t="shared" si="7"/>
        <v>-0.15369901583000439</v>
      </c>
      <c r="G36">
        <f t="shared" si="7"/>
        <v>-0.47537518327693318</v>
      </c>
      <c r="H36">
        <f t="shared" si="7"/>
        <v>-0.51051751549761715</v>
      </c>
      <c r="I36">
        <f t="shared" si="7"/>
        <v>-0.54314968113110951</v>
      </c>
      <c r="J36">
        <f t="shared" si="7"/>
        <v>-0.54043033399498497</v>
      </c>
      <c r="K36">
        <f t="shared" si="7"/>
        <v>-0.66695077468551034</v>
      </c>
    </row>
    <row r="37" spans="1:11" x14ac:dyDescent="0.3">
      <c r="A37">
        <f t="shared" si="1"/>
        <v>17</v>
      </c>
      <c r="B37">
        <f t="shared" ref="B37:K37" si="8">B15</f>
        <v>-0.15297458768154204</v>
      </c>
      <c r="C37">
        <f t="shared" si="8"/>
        <v>-0.11721624142457365</v>
      </c>
      <c r="D37">
        <f t="shared" si="8"/>
        <v>-8.0573373145316152E-2</v>
      </c>
      <c r="E37">
        <f t="shared" si="8"/>
        <v>-4.4941375564924446E-2</v>
      </c>
      <c r="F37">
        <f t="shared" si="8"/>
        <v>1.1739160673341964E-2</v>
      </c>
      <c r="G37">
        <f t="shared" si="8"/>
        <v>-0.10680898948269468</v>
      </c>
      <c r="H37">
        <f t="shared" si="8"/>
        <v>-0.38195097104844711</v>
      </c>
      <c r="I37">
        <f t="shared" si="8"/>
        <v>-0.42315423964521748</v>
      </c>
      <c r="J37">
        <f t="shared" si="8"/>
        <v>-0.41972063392881986</v>
      </c>
      <c r="K37">
        <f t="shared" si="8"/>
        <v>-0.47803347499473703</v>
      </c>
    </row>
    <row r="38" spans="1:11" x14ac:dyDescent="0.3">
      <c r="A38">
        <f t="shared" si="1"/>
        <v>18</v>
      </c>
      <c r="B38">
        <f t="shared" ref="B38:K38" si="9">B16</f>
        <v>0.12174190222088771</v>
      </c>
      <c r="C38">
        <f t="shared" si="9"/>
        <v>0.14830007284131114</v>
      </c>
      <c r="D38">
        <f t="shared" si="9"/>
        <v>0.17585443719748528</v>
      </c>
      <c r="E38">
        <f t="shared" si="9"/>
        <v>0.19956119497617719</v>
      </c>
      <c r="F38">
        <f t="shared" si="9"/>
        <v>0.28344391604689867</v>
      </c>
      <c r="G38">
        <f t="shared" si="9"/>
        <v>0.3995541673365518</v>
      </c>
      <c r="H38">
        <f t="shared" si="9"/>
        <v>0.10595134861912359</v>
      </c>
      <c r="I38">
        <f t="shared" si="9"/>
        <v>-0.18316335667343342</v>
      </c>
      <c r="J38">
        <f t="shared" si="9"/>
        <v>-0.17830123379648949</v>
      </c>
      <c r="K38">
        <f t="shared" si="9"/>
        <v>-0.10019887561319057</v>
      </c>
    </row>
    <row r="39" spans="1:11" x14ac:dyDescent="0.3">
      <c r="A39">
        <f t="shared" si="1"/>
        <v>19</v>
      </c>
      <c r="B39">
        <f t="shared" ref="B39:K39" si="10">B17</f>
        <v>0.38630468602058987</v>
      </c>
      <c r="C39">
        <f t="shared" si="10"/>
        <v>0.40436293659775996</v>
      </c>
      <c r="D39">
        <f t="shared" si="10"/>
        <v>0.42317892482749647</v>
      </c>
      <c r="E39">
        <f t="shared" si="10"/>
        <v>0.43951210416088371</v>
      </c>
      <c r="F39">
        <f t="shared" si="10"/>
        <v>0.4959770737873192</v>
      </c>
      <c r="G39">
        <f t="shared" si="10"/>
        <v>0.6159764957534315</v>
      </c>
      <c r="H39">
        <f t="shared" si="10"/>
        <v>0.5938536682866945</v>
      </c>
      <c r="I39">
        <f t="shared" si="10"/>
        <v>0.28759675706758142</v>
      </c>
      <c r="J39">
        <f t="shared" si="10"/>
        <v>6.3118166335840831E-2</v>
      </c>
      <c r="K39">
        <f t="shared" si="10"/>
        <v>0.27763572376835594</v>
      </c>
    </row>
    <row r="40" spans="1:11" x14ac:dyDescent="0.3">
      <c r="A40">
        <f t="shared" si="1"/>
        <v>20</v>
      </c>
      <c r="B40">
        <f t="shared" ref="B40:K40" si="11">B18</f>
        <v>0.63998657521683877</v>
      </c>
      <c r="C40">
        <f t="shared" si="11"/>
        <v>0.65027209425148136</v>
      </c>
      <c r="D40">
        <f t="shared" si="11"/>
        <v>0.66104996194807186</v>
      </c>
      <c r="E40">
        <f t="shared" si="11"/>
        <v>0.67035969063279999</v>
      </c>
      <c r="F40">
        <f t="shared" si="11"/>
        <v>0.70395857017134467</v>
      </c>
      <c r="G40">
        <f t="shared" si="11"/>
        <v>0.77322722653717491</v>
      </c>
      <c r="H40">
        <f t="shared" si="11"/>
        <v>0.79181515955189841</v>
      </c>
      <c r="I40">
        <f t="shared" si="11"/>
        <v>0.75835687080859615</v>
      </c>
      <c r="J40">
        <f t="shared" si="11"/>
        <v>0.55453756646817121</v>
      </c>
      <c r="K40">
        <f t="shared" si="11"/>
        <v>0.65547032314990239</v>
      </c>
    </row>
    <row r="41" spans="1:11" x14ac:dyDescent="0.3">
      <c r="A41">
        <f t="shared" si="1"/>
        <v>21</v>
      </c>
      <c r="B41">
        <f t="shared" ref="B41:K41" si="12">B19</f>
        <v>0.88200651549403997</v>
      </c>
      <c r="C41">
        <f t="shared" si="12"/>
        <v>0.88530035730174927</v>
      </c>
      <c r="D41">
        <f t="shared" si="12"/>
        <v>0.88876729296591961</v>
      </c>
      <c r="E41">
        <f t="shared" si="12"/>
        <v>0.89175382659528035</v>
      </c>
      <c r="F41">
        <f t="shared" si="12"/>
        <v>0.90283674384258006</v>
      </c>
      <c r="G41">
        <f t="shared" si="12"/>
        <v>0.92592629596452325</v>
      </c>
      <c r="H41">
        <f t="shared" si="12"/>
        <v>0.93060505318396614</v>
      </c>
      <c r="I41">
        <f t="shared" si="12"/>
        <v>0.93917615614724415</v>
      </c>
      <c r="J41">
        <f t="shared" si="12"/>
        <v>0.96262363326716827</v>
      </c>
      <c r="K41">
        <f t="shared" si="12"/>
        <v>0.92219381142033785</v>
      </c>
    </row>
    <row r="42" spans="1:11" x14ac:dyDescent="0.3">
      <c r="A42">
        <f t="shared" si="1"/>
        <v>22</v>
      </c>
      <c r="B42">
        <f>B10</f>
        <v>-0.29278372720927726</v>
      </c>
      <c r="C42">
        <f t="shared" ref="C42:K42" si="13">C10</f>
        <v>-0.2522502292357135</v>
      </c>
      <c r="D42">
        <f t="shared" si="13"/>
        <v>-0.21106310899491437</v>
      </c>
      <c r="E42">
        <f t="shared" si="13"/>
        <v>-0.16719266083547524</v>
      </c>
      <c r="F42">
        <f t="shared" si="13"/>
        <v>-0.15369901583000439</v>
      </c>
      <c r="G42">
        <f t="shared" si="13"/>
        <v>-0.47537518327693318</v>
      </c>
      <c r="H42">
        <f t="shared" si="13"/>
        <v>-0.51051751549761715</v>
      </c>
      <c r="I42">
        <f t="shared" si="13"/>
        <v>-0.54314968113110951</v>
      </c>
      <c r="J42">
        <f t="shared" si="13"/>
        <v>-0.54043033399498497</v>
      </c>
      <c r="K42">
        <f t="shared" si="13"/>
        <v>-0.66695077468551034</v>
      </c>
    </row>
    <row r="43" spans="1:11" x14ac:dyDescent="0.3">
      <c r="A43">
        <f t="shared" si="1"/>
        <v>23</v>
      </c>
      <c r="B43">
        <f t="shared" ref="B43:K43" si="14">B11</f>
        <v>-0.29278372720927726</v>
      </c>
      <c r="C43">
        <f t="shared" si="14"/>
        <v>-0.2522502292357135</v>
      </c>
      <c r="D43">
        <f t="shared" si="14"/>
        <v>-0.21106310899491437</v>
      </c>
      <c r="E43">
        <f t="shared" si="14"/>
        <v>-0.16719266083547524</v>
      </c>
      <c r="F43">
        <f t="shared" si="14"/>
        <v>-0.15369901583000439</v>
      </c>
      <c r="G43">
        <f t="shared" si="14"/>
        <v>-0.47537518327693318</v>
      </c>
      <c r="H43">
        <f t="shared" si="14"/>
        <v>-0.51051751549761715</v>
      </c>
      <c r="I43">
        <f t="shared" si="14"/>
        <v>-0.54314968113110951</v>
      </c>
      <c r="J43">
        <f t="shared" si="14"/>
        <v>-0.54043033399498497</v>
      </c>
      <c r="K43">
        <f t="shared" si="14"/>
        <v>-0.66695077468551034</v>
      </c>
    </row>
    <row r="44" spans="1:11" x14ac:dyDescent="0.3">
      <c r="A44">
        <f t="shared" si="1"/>
        <v>24</v>
      </c>
      <c r="B44">
        <f t="shared" ref="B44:K44" si="15">B12</f>
        <v>-0.29278372720927726</v>
      </c>
      <c r="C44">
        <f t="shared" si="15"/>
        <v>-0.2522502292357135</v>
      </c>
      <c r="D44">
        <f t="shared" si="15"/>
        <v>-0.21106310899491437</v>
      </c>
      <c r="E44">
        <f t="shared" si="15"/>
        <v>-0.16719266083547524</v>
      </c>
      <c r="F44">
        <f t="shared" si="15"/>
        <v>-0.15369901583000439</v>
      </c>
      <c r="G44">
        <f t="shared" si="15"/>
        <v>-0.47537518327693318</v>
      </c>
      <c r="H44">
        <f t="shared" si="15"/>
        <v>-0.51051751549761715</v>
      </c>
      <c r="I44">
        <f t="shared" si="15"/>
        <v>-0.54314968113110951</v>
      </c>
      <c r="J44">
        <f t="shared" si="15"/>
        <v>-0.54043033399498497</v>
      </c>
      <c r="K44">
        <f t="shared" si="15"/>
        <v>-0.66695077468551034</v>
      </c>
    </row>
    <row r="45" spans="1:11" x14ac:dyDescent="0.3">
      <c r="A45">
        <f t="shared" si="1"/>
        <v>25</v>
      </c>
      <c r="B45">
        <f t="shared" ref="B45:K45" si="16">B13</f>
        <v>-0.29278372720927726</v>
      </c>
      <c r="C45">
        <f t="shared" si="16"/>
        <v>-0.2522502292357135</v>
      </c>
      <c r="D45">
        <f t="shared" si="16"/>
        <v>-0.21106310899491437</v>
      </c>
      <c r="E45">
        <f t="shared" si="16"/>
        <v>-0.16719266083547524</v>
      </c>
      <c r="F45">
        <f t="shared" si="16"/>
        <v>-0.15369901583000439</v>
      </c>
      <c r="G45">
        <f t="shared" si="16"/>
        <v>-0.47537518327693318</v>
      </c>
      <c r="H45">
        <f t="shared" si="16"/>
        <v>-0.51051751549761715</v>
      </c>
      <c r="I45">
        <f t="shared" si="16"/>
        <v>-0.54314968113110951</v>
      </c>
      <c r="J45">
        <f t="shared" si="16"/>
        <v>-0.54043033399498497</v>
      </c>
      <c r="K45">
        <f t="shared" si="16"/>
        <v>-0.66695077468551034</v>
      </c>
    </row>
    <row r="46" spans="1:11" x14ac:dyDescent="0.3">
      <c r="A46">
        <f t="shared" si="1"/>
        <v>26</v>
      </c>
      <c r="B46">
        <f t="shared" ref="B46:K46" si="17">B14</f>
        <v>-0.29278372720927726</v>
      </c>
      <c r="C46">
        <f t="shared" si="17"/>
        <v>-0.2522502292357135</v>
      </c>
      <c r="D46">
        <f t="shared" si="17"/>
        <v>-0.21106310899491437</v>
      </c>
      <c r="E46">
        <f t="shared" si="17"/>
        <v>-0.16719266083547524</v>
      </c>
      <c r="F46">
        <f t="shared" si="17"/>
        <v>-0.15369901583000439</v>
      </c>
      <c r="G46">
        <f t="shared" si="17"/>
        <v>-0.47537518327693318</v>
      </c>
      <c r="H46">
        <f t="shared" si="17"/>
        <v>-0.51051751549761715</v>
      </c>
      <c r="I46">
        <f t="shared" si="17"/>
        <v>-0.54314968113110951</v>
      </c>
      <c r="J46">
        <f t="shared" si="17"/>
        <v>-0.54043033399498497</v>
      </c>
      <c r="K46">
        <f t="shared" si="17"/>
        <v>-0.66695077468551034</v>
      </c>
    </row>
    <row r="47" spans="1:11" x14ac:dyDescent="0.3">
      <c r="A47">
        <f t="shared" si="1"/>
        <v>27</v>
      </c>
      <c r="B47">
        <f t="shared" ref="B47:K47" si="18">B15</f>
        <v>-0.15297458768154204</v>
      </c>
      <c r="C47">
        <f t="shared" si="18"/>
        <v>-0.11721624142457365</v>
      </c>
      <c r="D47">
        <f t="shared" si="18"/>
        <v>-8.0573373145316152E-2</v>
      </c>
      <c r="E47">
        <f t="shared" si="18"/>
        <v>-4.4941375564924446E-2</v>
      </c>
      <c r="F47">
        <f t="shared" si="18"/>
        <v>1.1739160673341964E-2</v>
      </c>
      <c r="G47">
        <f t="shared" si="18"/>
        <v>-0.10680898948269468</v>
      </c>
      <c r="H47">
        <f t="shared" si="18"/>
        <v>-0.38195097104844711</v>
      </c>
      <c r="I47">
        <f t="shared" si="18"/>
        <v>-0.42315423964521748</v>
      </c>
      <c r="J47">
        <f t="shared" si="18"/>
        <v>-0.41972063392881986</v>
      </c>
      <c r="K47">
        <f t="shared" si="18"/>
        <v>-0.47803347499473703</v>
      </c>
    </row>
    <row r="48" spans="1:11" x14ac:dyDescent="0.3">
      <c r="A48">
        <f t="shared" si="1"/>
        <v>28</v>
      </c>
      <c r="B48">
        <f t="shared" ref="B48:K48" si="19">B16</f>
        <v>0.12174190222088771</v>
      </c>
      <c r="C48">
        <f t="shared" si="19"/>
        <v>0.14830007284131114</v>
      </c>
      <c r="D48">
        <f t="shared" si="19"/>
        <v>0.17585443719748528</v>
      </c>
      <c r="E48">
        <f t="shared" si="19"/>
        <v>0.19956119497617719</v>
      </c>
      <c r="F48">
        <f t="shared" si="19"/>
        <v>0.28344391604689867</v>
      </c>
      <c r="G48">
        <f t="shared" si="19"/>
        <v>0.3995541673365518</v>
      </c>
      <c r="H48">
        <f t="shared" si="19"/>
        <v>0.10595134861912359</v>
      </c>
      <c r="I48">
        <f t="shared" si="19"/>
        <v>-0.18316335667343342</v>
      </c>
      <c r="J48">
        <f t="shared" si="19"/>
        <v>-0.17830123379648949</v>
      </c>
      <c r="K48">
        <f t="shared" si="19"/>
        <v>-0.10019887561319057</v>
      </c>
    </row>
    <row r="49" spans="1:11" x14ac:dyDescent="0.3">
      <c r="A49">
        <f t="shared" si="1"/>
        <v>29</v>
      </c>
      <c r="B49">
        <f t="shared" ref="B49:K49" si="20">B17</f>
        <v>0.38630468602058987</v>
      </c>
      <c r="C49">
        <f t="shared" si="20"/>
        <v>0.40436293659775996</v>
      </c>
      <c r="D49">
        <f t="shared" si="20"/>
        <v>0.42317892482749647</v>
      </c>
      <c r="E49">
        <f t="shared" si="20"/>
        <v>0.43951210416088371</v>
      </c>
      <c r="F49">
        <f t="shared" si="20"/>
        <v>0.4959770737873192</v>
      </c>
      <c r="G49">
        <f t="shared" si="20"/>
        <v>0.6159764957534315</v>
      </c>
      <c r="H49">
        <f t="shared" si="20"/>
        <v>0.5938536682866945</v>
      </c>
      <c r="I49">
        <f t="shared" si="20"/>
        <v>0.28759675706758142</v>
      </c>
      <c r="J49">
        <f t="shared" si="20"/>
        <v>6.3118166335840831E-2</v>
      </c>
      <c r="K49">
        <f t="shared" si="20"/>
        <v>0.27763572376835594</v>
      </c>
    </row>
    <row r="50" spans="1:11" x14ac:dyDescent="0.3">
      <c r="A50">
        <f t="shared" si="1"/>
        <v>30</v>
      </c>
      <c r="B50">
        <f t="shared" ref="B50:K50" si="21">B18</f>
        <v>0.63998657521683877</v>
      </c>
      <c r="C50">
        <f t="shared" si="21"/>
        <v>0.65027209425148136</v>
      </c>
      <c r="D50">
        <f t="shared" si="21"/>
        <v>0.66104996194807186</v>
      </c>
      <c r="E50">
        <f t="shared" si="21"/>
        <v>0.67035969063279999</v>
      </c>
      <c r="F50">
        <f t="shared" si="21"/>
        <v>0.70395857017134467</v>
      </c>
      <c r="G50">
        <f t="shared" si="21"/>
        <v>0.77322722653717491</v>
      </c>
      <c r="H50">
        <f t="shared" si="21"/>
        <v>0.79181515955189841</v>
      </c>
      <c r="I50">
        <f t="shared" si="21"/>
        <v>0.75835687080859615</v>
      </c>
      <c r="J50">
        <f t="shared" si="21"/>
        <v>0.55453756646817121</v>
      </c>
      <c r="K50">
        <f t="shared" si="21"/>
        <v>0.65547032314990239</v>
      </c>
    </row>
    <row r="51" spans="1:11" x14ac:dyDescent="0.3">
      <c r="A51">
        <f t="shared" si="1"/>
        <v>31</v>
      </c>
      <c r="B51">
        <f t="shared" ref="B51:K51" si="22">B19</f>
        <v>0.88200651549403997</v>
      </c>
      <c r="C51">
        <f t="shared" si="22"/>
        <v>0.88530035730174927</v>
      </c>
      <c r="D51">
        <f t="shared" si="22"/>
        <v>0.88876729296591961</v>
      </c>
      <c r="E51">
        <f t="shared" si="22"/>
        <v>0.89175382659528035</v>
      </c>
      <c r="F51">
        <f t="shared" si="22"/>
        <v>0.90283674384258006</v>
      </c>
      <c r="G51">
        <f t="shared" si="22"/>
        <v>0.92592629596452325</v>
      </c>
      <c r="H51">
        <f t="shared" si="22"/>
        <v>0.93060505318396614</v>
      </c>
      <c r="I51">
        <f t="shared" si="22"/>
        <v>0.93917615614724415</v>
      </c>
      <c r="J51">
        <f t="shared" si="22"/>
        <v>0.96262363326716827</v>
      </c>
      <c r="K51">
        <f t="shared" si="22"/>
        <v>0.92219381142033785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topLeftCell="E1" zoomScale="160" zoomScaleNormal="160" workbookViewId="0">
      <selection activeCell="E50" sqref="E50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f>(SUMPRODUCT(hs!B4:B12,Deck!$B$6:$B$14)+hs!B35*Deck!$B$2)/SUM(Deck!$B$2:$K$2)</f>
        <v>-0.11491332761892134</v>
      </c>
      <c r="C2">
        <f>(SUMPRODUCT(hs!C4:C12,Deck!$B$6:$B$14)+hs!C35*Deck!$B$2)/SUM(Deck!$B$2:$K$2)</f>
        <v>-8.2613314299744361E-2</v>
      </c>
      <c r="D2">
        <f>(SUMPRODUCT(hs!D4:D12,Deck!$B$6:$B$14)+hs!D35*Deck!$B$2)/SUM(Deck!$B$2:$K$2)</f>
        <v>-4.9367420106916908E-2</v>
      </c>
      <c r="E2">
        <f>(SUMPRODUCT(hs!E4:E12,Deck!$B$6:$B$14)+hs!E35*Deck!$B$2)/SUM(Deck!$B$2:$K$2)</f>
        <v>-1.2379926519926384E-2</v>
      </c>
      <c r="F2">
        <f>(SUMPRODUCT(hs!F4:F12,Deck!$B$6:$B$14)+hs!F35*Deck!$B$2)/SUM(Deck!$B$2:$K$2)</f>
        <v>1.1130417280979889E-2</v>
      </c>
      <c r="G2">
        <f>(SUMPRODUCT(hs!G4:G12,Deck!$B$6:$B$14)+hs!G35*Deck!$B$2)/SUM(Deck!$B$2:$K$2)</f>
        <v>-8.8279201058463722E-2</v>
      </c>
      <c r="H2">
        <f>(SUMPRODUCT(hs!H4:H12,Deck!$B$6:$B$14)+hs!H35*Deck!$B$2)/SUM(Deck!$B$2:$K$2)</f>
        <v>-0.15933415266020509</v>
      </c>
      <c r="I2">
        <f>(SUMPRODUCT(hs!I4:I12,Deck!$B$6:$B$14)+hs!I35*Deck!$B$2)/SUM(Deck!$B$2:$K$2)</f>
        <v>-0.24066617915336547</v>
      </c>
      <c r="J2">
        <f>(SUMPRODUCT(hs!J4:J12,Deck!$B$6:$B$14)+hs!J35*Deck!$B$2)/SUM(Deck!$B$2:$K$2)</f>
        <v>-0.28919791448567511</v>
      </c>
      <c r="K2">
        <f>(SUMPRODUCT(hs!K4:K12,Deck!$B$6:$B$14)+hs!K35*Deck!$B$2)/SUM(Deck!$B$2:$K$2)</f>
        <v>-0.25307699440390868</v>
      </c>
    </row>
    <row r="3" spans="1:11" x14ac:dyDescent="0.3">
      <c r="A3">
        <f>A2+1</f>
        <v>5</v>
      </c>
      <c r="B3">
        <f>(SUMPRODUCT(hs!B5:B13,Deck!$B$6:$B$14)+hs!B36*Deck!$B$2)/SUM(Deck!$B$2:$K$2)</f>
        <v>-0.12821556706374745</v>
      </c>
      <c r="C3">
        <f>(SUMPRODUCT(hs!C5:C13,Deck!$B$6:$B$14)+hs!C36*Deck!$B$2)/SUM(Deck!$B$2:$K$2)</f>
        <v>-9.5310227261489883E-2</v>
      </c>
      <c r="D3">
        <f>(SUMPRODUCT(hs!D5:D13,Deck!$B$6:$B$14)+hs!D36*Deck!$B$2)/SUM(Deck!$B$2:$K$2)</f>
        <v>-6.1479464199694238E-2</v>
      </c>
      <c r="E3">
        <f>(SUMPRODUCT(hs!E5:E13,Deck!$B$6:$B$14)+hs!E36*Deck!$B$2)/SUM(Deck!$B$2:$K$2)</f>
        <v>-2.397897039185962E-2</v>
      </c>
      <c r="F3">
        <f>(SUMPRODUCT(hs!F5:F13,Deck!$B$6:$B$14)+hs!F36*Deck!$B$2)/SUM(Deck!$B$2:$K$2)</f>
        <v>-1.1863378384400908E-3</v>
      </c>
      <c r="G3">
        <f>(SUMPRODUCT(hs!G5:G13,Deck!$B$6:$B$14)+hs!G36*Deck!$B$2)/SUM(Deck!$B$2:$K$2)</f>
        <v>-0.11944744188414852</v>
      </c>
      <c r="H3">
        <f>(SUMPRODUCT(hs!H5:H13,Deck!$B$6:$B$14)+hs!H36*Deck!$B$2)/SUM(Deck!$B$2:$K$2)</f>
        <v>-0.18809330390318516</v>
      </c>
      <c r="I3">
        <f>(SUMPRODUCT(hs!I5:I13,Deck!$B$6:$B$14)+hs!I36*Deck!$B$2)/SUM(Deck!$B$2:$K$2)</f>
        <v>-0.2666150533579591</v>
      </c>
      <c r="J3">
        <f>(SUMPRODUCT(hs!J5:J13,Deck!$B$6:$B$14)+hs!J36*Deck!$B$2)/SUM(Deck!$B$2:$K$2)</f>
        <v>-0.31341164336497107</v>
      </c>
      <c r="K3">
        <f>(SUMPRODUCT(hs!K5:K13,Deck!$B$6:$B$14)+hs!K36*Deck!$B$2)/SUM(Deck!$B$2:$K$2)</f>
        <v>-0.27857459755181968</v>
      </c>
    </row>
    <row r="4" spans="1:11" x14ac:dyDescent="0.3">
      <c r="A4">
        <f t="shared" ref="A4:A51" si="0">A3+1</f>
        <v>6</v>
      </c>
      <c r="B4">
        <f>(SUMPRODUCT(hs!B6:B14,Deck!$B$6:$B$14)+hs!B37*Deck!$B$2)/SUM(Deck!$B$2:$K$2)</f>
        <v>-0.14075911746001987</v>
      </c>
      <c r="C4">
        <f>(SUMPRODUCT(hs!C6:C14,Deck!$B$6:$B$14)+hs!C37*Deck!$B$2)/SUM(Deck!$B$2:$K$2)</f>
        <v>-0.10729107800860836</v>
      </c>
      <c r="D4">
        <f>(SUMPRODUCT(hs!D6:D14,Deck!$B$6:$B$14)+hs!D37*Deck!$B$2)/SUM(Deck!$B$2:$K$2)</f>
        <v>-7.2917141926387305E-2</v>
      </c>
      <c r="E4">
        <f>(SUMPRODUCT(hs!E6:E14,Deck!$B$6:$B$14)+hs!E37*Deck!$B$2)/SUM(Deck!$B$2:$K$2)</f>
        <v>-3.4915973330102178E-2</v>
      </c>
      <c r="F4">
        <f>(SUMPRODUCT(hs!F6:F14,Deck!$B$6:$B$14)+hs!F37*Deck!$B$2)/SUM(Deck!$B$2:$K$2)</f>
        <v>-1.3005835529874204E-2</v>
      </c>
      <c r="G4">
        <f>(SUMPRODUCT(hs!G6:G14,Deck!$B$6:$B$14)+hs!G37*Deck!$B$2)/SUM(Deck!$B$2:$K$2)</f>
        <v>-0.15193270723669944</v>
      </c>
      <c r="H4">
        <f>(SUMPRODUCT(hs!H6:H14,Deck!$B$6:$B$14)+hs!H37*Deck!$B$2)/SUM(Deck!$B$2:$K$2)</f>
        <v>-0.21724188132078476</v>
      </c>
      <c r="I4">
        <f>(SUMPRODUCT(hs!I6:I14,Deck!$B$6:$B$14)+hs!I37*Deck!$B$2)/SUM(Deck!$B$2:$K$2)</f>
        <v>-0.29264070019772603</v>
      </c>
      <c r="J4">
        <f>(SUMPRODUCT(hs!J6:J14,Deck!$B$6:$B$14)+hs!J37*Deck!$B$2)/SUM(Deck!$B$2:$K$2)</f>
        <v>-0.33774944037840804</v>
      </c>
      <c r="K4">
        <f>(SUMPRODUCT(hs!K6:K14,Deck!$B$6:$B$14)+hs!K37*Deck!$B$2)/SUM(Deck!$B$2:$K$2)</f>
        <v>-0.30414663097569938</v>
      </c>
    </row>
    <row r="5" spans="1:11" x14ac:dyDescent="0.3">
      <c r="A5">
        <f t="shared" si="0"/>
        <v>7</v>
      </c>
      <c r="B5">
        <f>(SUMPRODUCT(hs!B7:B15,Deck!$B$6:$B$14)+hs!B38*Deck!$B$2)/SUM(Deck!$B$2:$K$2)</f>
        <v>-0.10918342786661633</v>
      </c>
      <c r="C5">
        <f>(SUMPRODUCT(hs!C7:C15,Deck!$B$6:$B$14)+hs!C38*Deck!$B$2)/SUM(Deck!$B$2:$K$2)</f>
        <v>-7.658298190446361E-2</v>
      </c>
      <c r="D5">
        <f>(SUMPRODUCT(hs!D7:D15,Deck!$B$6:$B$14)+hs!D38*Deck!$B$2)/SUM(Deck!$B$2:$K$2)</f>
        <v>-4.3021794004341876E-2</v>
      </c>
      <c r="E5">
        <f>(SUMPRODUCT(hs!E7:E15,Deck!$B$6:$B$14)+hs!E38*Deck!$B$2)/SUM(Deck!$B$2:$K$2)</f>
        <v>-7.2713609029408845E-3</v>
      </c>
      <c r="F5">
        <f>(SUMPRODUCT(hs!F7:F15,Deck!$B$6:$B$14)+hs!F38*Deck!$B$2)/SUM(Deck!$B$2:$K$2)</f>
        <v>2.9185342353860964E-2</v>
      </c>
      <c r="G5">
        <f>(SUMPRODUCT(hs!G7:G15,Deck!$B$6:$B$14)+hs!G38*Deck!$B$2)/SUM(Deck!$B$2:$K$2)</f>
        <v>-6.8807799580427764E-2</v>
      </c>
      <c r="H5">
        <f>(SUMPRODUCT(hs!H7:H15,Deck!$B$6:$B$14)+hs!H38*Deck!$B$2)/SUM(Deck!$B$2:$K$2)</f>
        <v>-0.21060476872434966</v>
      </c>
      <c r="I5">
        <f>(SUMPRODUCT(hs!I7:I15,Deck!$B$6:$B$14)+hs!I38*Deck!$B$2)/SUM(Deck!$B$2:$K$2)</f>
        <v>-0.28536544048687662</v>
      </c>
      <c r="J5">
        <f>(SUMPRODUCT(hs!J7:J15,Deck!$B$6:$B$14)+hs!J38*Deck!$B$2)/SUM(Deck!$B$2:$K$2)</f>
        <v>-0.31905479139833842</v>
      </c>
      <c r="K5">
        <f>(SUMPRODUCT(hs!K7:K15,Deck!$B$6:$B$14)+hs!K38*Deck!$B$2)/SUM(Deck!$B$2:$K$2)</f>
        <v>-0.31007165033163697</v>
      </c>
    </row>
    <row r="6" spans="1:11" x14ac:dyDescent="0.3">
      <c r="A6">
        <f t="shared" si="0"/>
        <v>8</v>
      </c>
      <c r="B6">
        <f>(SUMPRODUCT(hs!B8:B16,Deck!$B$6:$B$14)+hs!B39*Deck!$B$2)/SUM(Deck!$B$2:$K$2)</f>
        <v>-2.1798188008805671E-2</v>
      </c>
      <c r="C6">
        <f>(SUMPRODUCT(hs!C8:C16,Deck!$B$6:$B$14)+hs!C39*Deck!$B$2)/SUM(Deck!$B$2:$K$2)</f>
        <v>8.0052625306546703E-3</v>
      </c>
      <c r="D6">
        <f>(SUMPRODUCT(hs!D8:D16,Deck!$B$6:$B$14)+hs!D39*Deck!$B$2)/SUM(Deck!$B$2:$K$2)</f>
        <v>3.8784473277208804E-2</v>
      </c>
      <c r="E6">
        <f>(SUMPRODUCT(hs!E8:E16,Deck!$B$6:$B$14)+hs!E39*Deck!$B$2)/SUM(Deck!$B$2:$K$2)</f>
        <v>7.0804635983033826E-2</v>
      </c>
      <c r="F6">
        <f>(SUMPRODUCT(hs!F8:F16,Deck!$B$6:$B$14)+hs!F39*Deck!$B$2)/SUM(Deck!$B$2:$K$2)</f>
        <v>0.11496015009622332</v>
      </c>
      <c r="G6">
        <f>(SUMPRODUCT(hs!G8:G16,Deck!$B$6:$B$14)+hs!G39*Deck!$B$2)/SUM(Deck!$B$2:$K$2)</f>
        <v>8.2207439363742862E-2</v>
      </c>
      <c r="H6">
        <f>(SUMPRODUCT(hs!H8:H16,Deck!$B$6:$B$14)+hs!H39*Deck!$B$2)/SUM(Deck!$B$2:$K$2)</f>
        <v>-5.9898275658656255E-2</v>
      </c>
      <c r="I6">
        <f>(SUMPRODUCT(hs!I8:I16,Deck!$B$6:$B$14)+hs!I39*Deck!$B$2)/SUM(Deck!$B$2:$K$2)</f>
        <v>-0.21018633199821768</v>
      </c>
      <c r="J6">
        <f>(SUMPRODUCT(hs!J8:J16,Deck!$B$6:$B$14)+hs!J39*Deck!$B$2)/SUM(Deck!$B$2:$K$2)</f>
        <v>-0.24937508055334259</v>
      </c>
      <c r="K6">
        <f>(SUMPRODUCT(hs!K8:K16,Deck!$B$6:$B$14)+hs!K39*Deck!$B$2)/SUM(Deck!$B$2:$K$2)</f>
        <v>-0.1970288105741636</v>
      </c>
    </row>
    <row r="7" spans="1:11" x14ac:dyDescent="0.3">
      <c r="A7">
        <f t="shared" si="0"/>
        <v>9</v>
      </c>
      <c r="B7">
        <f>(SUMPRODUCT(hs!B9:B17,Deck!$B$6:$B$14)+hs!B40*Deck!$B$2)/SUM(Deck!$B$2:$K$2)</f>
        <v>7.444603757634051E-2</v>
      </c>
      <c r="C7">
        <f>(SUMPRODUCT(hs!C9:C17,Deck!$B$6:$B$14)+hs!C40*Deck!$B$2)/SUM(Deck!$B$2:$K$2)</f>
        <v>0.10126470173887674</v>
      </c>
      <c r="D7">
        <f>(SUMPRODUCT(hs!D9:D17,Deck!$B$6:$B$14)+hs!D40*Deck!$B$2)/SUM(Deck!$B$2:$K$2)</f>
        <v>0.12898088119574178</v>
      </c>
      <c r="E7">
        <f>(SUMPRODUCT(hs!E9:E17,Deck!$B$6:$B$14)+hs!E40*Deck!$B$2)/SUM(Deck!$B$2:$K$2)</f>
        <v>0.15803185626651736</v>
      </c>
      <c r="F7">
        <f>(SUMPRODUCT(hs!F9:F17,Deck!$B$6:$B$14)+hs!F40*Deck!$B$2)/SUM(Deck!$B$2:$K$2)</f>
        <v>0.19601883925727884</v>
      </c>
      <c r="G7">
        <f>(SUMPRODUCT(hs!G9:G17,Deck!$B$6:$B$14)+hs!G40*Deck!$B$2)/SUM(Deck!$B$2:$K$2)</f>
        <v>0.17186785993695267</v>
      </c>
      <c r="H7">
        <f>(SUMPRODUCT(hs!H9:H17,Deck!$B$6:$B$14)+hs!H40*Deck!$B$2)/SUM(Deck!$B$2:$K$2)</f>
        <v>9.8376217435392585E-2</v>
      </c>
      <c r="I7">
        <f>(SUMPRODUCT(hs!I9:I17,Deck!$B$6:$B$14)+hs!I40*Deck!$B$2)/SUM(Deck!$B$2:$K$2)</f>
        <v>-5.2178053462651731E-2</v>
      </c>
      <c r="J7">
        <f>(SUMPRODUCT(hs!J9:J17,Deck!$B$6:$B$14)+hs!J40*Deck!$B$2)/SUM(Deck!$B$2:$K$2)</f>
        <v>-0.15295298487455075</v>
      </c>
      <c r="K7">
        <f>(SUMPRODUCT(hs!K9:K17,Deck!$B$6:$B$14)+hs!K40*Deck!$B$2)/SUM(Deck!$B$2:$K$2)</f>
        <v>-6.5680778778066204E-2</v>
      </c>
    </row>
    <row r="8" spans="1:11" x14ac:dyDescent="0.3">
      <c r="A8">
        <f t="shared" si="0"/>
        <v>10</v>
      </c>
      <c r="B8">
        <f>(SUMPRODUCT(hs!B10:B18,Deck!$B$6:$B$14)+hs!B41*Deck!$B$2)/SUM(Deck!$B$2:$K$2)</f>
        <v>0.18249999400904487</v>
      </c>
      <c r="C8">
        <f>(SUMPRODUCT(hs!C10:C18,Deck!$B$6:$B$14)+hs!C41*Deck!$B$2)/SUM(Deck!$B$2:$K$2)</f>
        <v>0.20608797581394089</v>
      </c>
      <c r="D8">
        <f>(SUMPRODUCT(hs!D10:D18,Deck!$B$6:$B$14)+hs!D41*Deck!$B$2)/SUM(Deck!$B$2:$K$2)</f>
        <v>0.230470121897177</v>
      </c>
      <c r="E8">
        <f>(SUMPRODUCT(hs!E10:E18,Deck!$B$6:$B$14)+hs!E41*Deck!$B$2)/SUM(Deck!$B$2:$K$2)</f>
        <v>0.25625855450163387</v>
      </c>
      <c r="F8">
        <f>(SUMPRODUCT(hs!F10:F18,Deck!$B$6:$B$14)+hs!F41*Deck!$B$2)/SUM(Deck!$B$2:$K$2)</f>
        <v>0.28779508429888434</v>
      </c>
      <c r="G8">
        <f>(SUMPRODUCT(hs!G10:G18,Deck!$B$6:$B$14)+hs!G41*Deck!$B$2)/SUM(Deck!$B$2:$K$2)</f>
        <v>0.25690874433608657</v>
      </c>
      <c r="H8">
        <f>(SUMPRODUCT(hs!H10:H18,Deck!$B$6:$B$14)+hs!H41*Deck!$B$2)/SUM(Deck!$B$2:$K$2)</f>
        <v>0.19795370833197612</v>
      </c>
      <c r="I8">
        <f>(SUMPRODUCT(hs!I10:I18,Deck!$B$6:$B$14)+hs!I41*Deck!$B$2)/SUM(Deck!$B$2:$K$2)</f>
        <v>0.11652959106928383</v>
      </c>
      <c r="J8">
        <f>(SUMPRODUCT(hs!J10:J18,Deck!$B$6:$B$14)+hs!J41*Deck!$B$2)/SUM(Deck!$B$2:$K$2)</f>
        <v>2.5308523040868145E-2</v>
      </c>
      <c r="K8">
        <f>(SUMPRODUCT(hs!K10:K18,Deck!$B$6:$B$14)+hs!K41*Deck!$B$2)/SUM(Deck!$B$2:$K$2)</f>
        <v>8.1449707945275923E-2</v>
      </c>
    </row>
    <row r="9" spans="1:11" x14ac:dyDescent="0.3">
      <c r="A9">
        <f t="shared" si="0"/>
        <v>11</v>
      </c>
      <c r="B9">
        <f>(SUMPRODUCT(hs!B11:B19,Deck!$B$6:$B$14)+hs!B42*Deck!$B$2)/SUM(Deck!$B$2:$K$2)</f>
        <v>0.23835074945762977</v>
      </c>
      <c r="C9">
        <f>(SUMPRODUCT(hs!C11:C19,Deck!$B$6:$B$14)+hs!C42*Deck!$B$2)/SUM(Deck!$B$2:$K$2)</f>
        <v>0.26032526728707961</v>
      </c>
      <c r="D9">
        <f>(SUMPRODUCT(hs!D11:D19,Deck!$B$6:$B$14)+hs!D42*Deck!$B$2)/SUM(Deck!$B$2:$K$2)</f>
        <v>0.28302027520898804</v>
      </c>
      <c r="E9">
        <f>(SUMPRODUCT(hs!E11:E19,Deck!$B$6:$B$14)+hs!E42*Deck!$B$2)/SUM(Deck!$B$2:$K$2)</f>
        <v>0.30734950895451402</v>
      </c>
      <c r="F9">
        <f>(SUMPRODUCT(hs!F11:F19,Deck!$B$6:$B$14)+hs!F42*Deck!$B$2)/SUM(Deck!$B$2:$K$2)</f>
        <v>0.33369004745378483</v>
      </c>
      <c r="G9">
        <f>(SUMPRODUCT(hs!G11:G19,Deck!$B$6:$B$14)+hs!G42*Deck!$B$2)/SUM(Deck!$B$2:$K$2)</f>
        <v>0.29214699112701309</v>
      </c>
      <c r="H9">
        <f>(SUMPRODUCT(hs!H11:H19,Deck!$B$6:$B$14)+hs!H42*Deck!$B$2)/SUM(Deck!$B$2:$K$2)</f>
        <v>0.22998214532399178</v>
      </c>
      <c r="I9">
        <f>(SUMPRODUCT(hs!I11:I19,Deck!$B$6:$B$14)+hs!I42*Deck!$B$2)/SUM(Deck!$B$2:$K$2)</f>
        <v>0.15825711845512569</v>
      </c>
      <c r="J9">
        <f>(SUMPRODUCT(hs!J11:J19,Deck!$B$6:$B$14)+hs!J42*Deck!$B$2)/SUM(Deck!$B$2:$K$2)</f>
        <v>0.11948223076371366</v>
      </c>
      <c r="K9">
        <f>(SUMPRODUCT(hs!K11:K19,Deck!$B$6:$B$14)+hs!K42*Deck!$B$2)/SUM(Deck!$B$2:$K$2)</f>
        <v>0.14300128216153019</v>
      </c>
    </row>
    <row r="10" spans="1:11" x14ac:dyDescent="0.3">
      <c r="A10">
        <f t="shared" si="0"/>
        <v>12</v>
      </c>
      <c r="B10">
        <f>(SUMPRODUCT(hs!B12:B20,Deck!$B$6:$B$14)+hs!B43*Deck!$B$2)/SUM(Deck!$B$2:$K$2)</f>
        <v>-0.25338998596663803</v>
      </c>
      <c r="C10">
        <f>(SUMPRODUCT(hs!C12:C20,Deck!$B$6:$B$14)+hs!C43*Deck!$B$2)/SUM(Deck!$B$2:$K$2)</f>
        <v>-0.2336908997980866</v>
      </c>
      <c r="D10">
        <f>(SUMPRODUCT(hs!D12:D20,Deck!$B$6:$B$14)+hs!D43*Deck!$B$2)/SUM(Deck!$B$2:$K$2)</f>
        <v>-0.21353655324507695</v>
      </c>
      <c r="E10">
        <f>(SUMPRODUCT(hs!E12:E20,Deck!$B$6:$B$14)+hs!E43*Deck!$B$2)/SUM(Deck!$B$2:$K$2)</f>
        <v>-0.19327116942628339</v>
      </c>
      <c r="F10">
        <f>(SUMPRODUCT(hs!F12:F20,Deck!$B$6:$B$14)+hs!F43*Deck!$B$2)/SUM(Deck!$B$2:$K$2)</f>
        <v>-0.17052619990757945</v>
      </c>
      <c r="G10">
        <f>(SUMPRODUCT(hs!G12:G20,Deck!$B$6:$B$14)+hs!G43*Deck!$B$2)/SUM(Deck!$B$2:$K$2)</f>
        <v>-0.21284771451731427</v>
      </c>
      <c r="H10">
        <f>(SUMPRODUCT(hs!H12:H20,Deck!$B$6:$B$14)+hs!H43*Deck!$B$2)/SUM(Deck!$B$2:$K$2)</f>
        <v>-0.2715748050242861</v>
      </c>
      <c r="I10">
        <f>(SUMPRODUCT(hs!I12:I20,Deck!$B$6:$B$14)+hs!I43*Deck!$B$2)/SUM(Deck!$B$2:$K$2)</f>
        <v>-0.3400132806089356</v>
      </c>
      <c r="J10">
        <f>(SUMPRODUCT(hs!J12:J20,Deck!$B$6:$B$14)+hs!J43*Deck!$B$2)/SUM(Deck!$B$2:$K$2)</f>
        <v>-0.38104299284808757</v>
      </c>
      <c r="K10">
        <f>(SUMPRODUCT(hs!K12:K20,Deck!$B$6:$B$14)+hs!K43*Deck!$B$2)/SUM(Deck!$B$2:$K$2)</f>
        <v>-0.35054034044008009</v>
      </c>
    </row>
    <row r="11" spans="1:11" x14ac:dyDescent="0.3">
      <c r="A11">
        <f t="shared" si="0"/>
        <v>13</v>
      </c>
      <c r="B11">
        <f>(SUMPRODUCT(hs!B13:B21,Deck!$B$6:$B$14)+hs!B44*Deck!$B$2)/SUM(Deck!$B$2:$K$2)</f>
        <v>-0.30779123771977063</v>
      </c>
      <c r="C11">
        <f>(SUMPRODUCT(hs!C13:C21,Deck!$B$6:$B$14)+hs!C44*Deck!$B$2)/SUM(Deck!$B$2:$K$2)</f>
        <v>-0.29121011293380095</v>
      </c>
      <c r="D11">
        <f>(SUMPRODUCT(hs!D13:D21,Deck!$B$6:$B$14)+hs!D44*Deck!$B$2)/SUM(Deck!$B$2:$K$2)</f>
        <v>-0.27422400639931432</v>
      </c>
      <c r="E11">
        <f>(SUMPRODUCT(hs!E13:E21,Deck!$B$6:$B$14)+hs!E44*Deck!$B$2)/SUM(Deck!$B$2:$K$2)</f>
        <v>-0.25733327243893911</v>
      </c>
      <c r="F11">
        <f>(SUMPRODUCT(hs!F13:F21,Deck!$B$6:$B$14)+hs!F44*Deck!$B$2)/SUM(Deck!$B$2:$K$2)</f>
        <v>-0.23562627561296373</v>
      </c>
      <c r="G11">
        <f>(SUMPRODUCT(hs!G13:G21,Deck!$B$6:$B$14)+hs!G44*Deck!$B$2)/SUM(Deck!$B$2:$K$2)</f>
        <v>-0.26907287776607752</v>
      </c>
      <c r="H11">
        <f>(SUMPRODUCT(hs!H13:H21,Deck!$B$6:$B$14)+hs!H44*Deck!$B$2)/SUM(Deck!$B$2:$K$2)</f>
        <v>-0.32360517609397998</v>
      </c>
      <c r="I11">
        <f>(SUMPRODUCT(hs!I13:I21,Deck!$B$6:$B$14)+hs!I44*Deck!$B$2)/SUM(Deck!$B$2:$K$2)</f>
        <v>-0.38715518913686875</v>
      </c>
      <c r="J11">
        <f>(SUMPRODUCT(hs!J13:J21,Deck!$B$6:$B$14)+hs!J44*Deck!$B$2)/SUM(Deck!$B$2:$K$2)</f>
        <v>-0.42525420764465277</v>
      </c>
      <c r="K11">
        <f>(SUMPRODUCT(hs!K13:K21,Deck!$B$6:$B$14)+hs!K44*Deck!$B$2)/SUM(Deck!$B$2:$K$2)</f>
        <v>-0.3969303161229315</v>
      </c>
    </row>
    <row r="12" spans="1:11" x14ac:dyDescent="0.3">
      <c r="A12">
        <f t="shared" si="0"/>
        <v>14</v>
      </c>
      <c r="B12">
        <f>(SUMPRODUCT(hs!B14:B22,Deck!$B$6:$B$14)+hs!B45*Deck!$B$2)/SUM(Deck!$B$2:$K$2)</f>
        <v>-0.36219248947290311</v>
      </c>
      <c r="C12">
        <f>(SUMPRODUCT(hs!C14:C22,Deck!$B$6:$B$14)+hs!C45*Deck!$B$2)/SUM(Deck!$B$2:$K$2)</f>
        <v>-0.34872932606951529</v>
      </c>
      <c r="D12">
        <f>(SUMPRODUCT(hs!D14:D22,Deck!$B$6:$B$14)+hs!D45*Deck!$B$2)/SUM(Deck!$B$2:$K$2)</f>
        <v>-0.33491145955355167</v>
      </c>
      <c r="E12">
        <f>(SUMPRODUCT(hs!E14:E22,Deck!$B$6:$B$14)+hs!E45*Deck!$B$2)/SUM(Deck!$B$2:$K$2)</f>
        <v>-0.32139537545159491</v>
      </c>
      <c r="F12">
        <f>(SUMPRODUCT(hs!F14:F22,Deck!$B$6:$B$14)+hs!F45*Deck!$B$2)/SUM(Deck!$B$2:$K$2)</f>
        <v>-0.30072635131834802</v>
      </c>
      <c r="G12">
        <f>(SUMPRODUCT(hs!G14:G22,Deck!$B$6:$B$14)+hs!G45*Deck!$B$2)/SUM(Deck!$B$2:$K$2)</f>
        <v>-0.3212819579256434</v>
      </c>
      <c r="H12">
        <f>(SUMPRODUCT(hs!H14:H22,Deck!$B$6:$B$14)+hs!H45*Deck!$B$2)/SUM(Deck!$B$2:$K$2)</f>
        <v>-0.37191909208726709</v>
      </c>
      <c r="I12">
        <f>(SUMPRODUCT(hs!I14:I22,Deck!$B$6:$B$14)+hs!I45*Deck!$B$2)/SUM(Deck!$B$2:$K$2)</f>
        <v>-0.43092981848423528</v>
      </c>
      <c r="J12">
        <f>(SUMPRODUCT(hs!J14:J22,Deck!$B$6:$B$14)+hs!J45*Deck!$B$2)/SUM(Deck!$B$2:$K$2)</f>
        <v>-0.46630747852717758</v>
      </c>
      <c r="K12">
        <f>(SUMPRODUCT(hs!K14:K22,Deck!$B$6:$B$14)+hs!K45*Deck!$B$2)/SUM(Deck!$B$2:$K$2)</f>
        <v>-0.44000672211415065</v>
      </c>
    </row>
    <row r="13" spans="1:11" x14ac:dyDescent="0.3">
      <c r="A13">
        <f t="shared" si="0"/>
        <v>15</v>
      </c>
      <c r="B13">
        <f>(SUMPRODUCT(hs!B15:B23,Deck!$B$6:$B$14)+hs!B46*Deck!$B$2)/SUM(Deck!$B$2:$K$2)</f>
        <v>-0.4165937412260356</v>
      </c>
      <c r="C13">
        <f>(SUMPRODUCT(hs!C15:C23,Deck!$B$6:$B$14)+hs!C46*Deck!$B$2)/SUM(Deck!$B$2:$K$2)</f>
        <v>-0.40624853920522963</v>
      </c>
      <c r="D13">
        <f>(SUMPRODUCT(hs!D15:D23,Deck!$B$6:$B$14)+hs!D46*Deck!$B$2)/SUM(Deck!$B$2:$K$2)</f>
        <v>-0.39559891270778902</v>
      </c>
      <c r="E13">
        <f>(SUMPRODUCT(hs!E15:E23,Deck!$B$6:$B$14)+hs!E46*Deck!$B$2)/SUM(Deck!$B$2:$K$2)</f>
        <v>-0.38545747846425066</v>
      </c>
      <c r="F13">
        <f>(SUMPRODUCT(hs!F15:F23,Deck!$B$6:$B$14)+hs!F46*Deck!$B$2)/SUM(Deck!$B$2:$K$2)</f>
        <v>-0.36582642702373236</v>
      </c>
      <c r="G13">
        <f>(SUMPRODUCT(hs!G15:G23,Deck!$B$6:$B$14)+hs!G46*Deck!$B$2)/SUM(Deck!$B$2:$K$2)</f>
        <v>-0.36976181807381175</v>
      </c>
      <c r="H13">
        <f>(SUMPRODUCT(hs!H15:H23,Deck!$B$6:$B$14)+hs!H46*Deck!$B$2)/SUM(Deck!$B$2:$K$2)</f>
        <v>-0.41678201408103371</v>
      </c>
      <c r="I13">
        <f>(SUMPRODUCT(hs!I15:I23,Deck!$B$6:$B$14)+hs!I46*Deck!$B$2)/SUM(Deck!$B$2:$K$2)</f>
        <v>-0.47157768859250421</v>
      </c>
      <c r="J13">
        <f>(SUMPRODUCT(hs!J15:J23,Deck!$B$6:$B$14)+hs!J46*Deck!$B$2)/SUM(Deck!$B$2:$K$2)</f>
        <v>-0.5044283729180935</v>
      </c>
      <c r="K13">
        <f>(SUMPRODUCT(hs!K15:K23,Deck!$B$6:$B$14)+hs!K46*Deck!$B$2)/SUM(Deck!$B$2:$K$2)</f>
        <v>-0.4800062419631399</v>
      </c>
    </row>
    <row r="14" spans="1:11" x14ac:dyDescent="0.3">
      <c r="A14">
        <f t="shared" si="0"/>
        <v>16</v>
      </c>
      <c r="B14">
        <f>(SUMPRODUCT(hs!B16:B24,Deck!$B$6:$B$14)+hs!B47*Deck!$B$2)/SUM(Deck!$B$2:$K$2)</f>
        <v>-0.47099499297916814</v>
      </c>
      <c r="C14">
        <f>(SUMPRODUCT(hs!C16:C24,Deck!$B$6:$B$14)+hs!C47*Deck!$B$2)/SUM(Deck!$B$2:$K$2)</f>
        <v>-0.46376775234094403</v>
      </c>
      <c r="D14">
        <f>(SUMPRODUCT(hs!D16:D24,Deck!$B$6:$B$14)+hs!D47*Deck!$B$2)/SUM(Deck!$B$2:$K$2)</f>
        <v>-0.45628636586202637</v>
      </c>
      <c r="E14">
        <f>(SUMPRODUCT(hs!E16:E24,Deck!$B$6:$B$14)+hs!E47*Deck!$B$2)/SUM(Deck!$B$2:$K$2)</f>
        <v>-0.44951958147690646</v>
      </c>
      <c r="F14">
        <f>(SUMPRODUCT(hs!F16:F24,Deck!$B$6:$B$14)+hs!F47*Deck!$B$2)/SUM(Deck!$B$2:$K$2)</f>
        <v>-0.43092650272911659</v>
      </c>
      <c r="G14">
        <f>(SUMPRODUCT(hs!G16:G24,Deck!$B$6:$B$14)+hs!G47*Deck!$B$2)/SUM(Deck!$B$2:$K$2)</f>
        <v>-0.41477883106853947</v>
      </c>
      <c r="H14">
        <f>(SUMPRODUCT(hs!H16:H24,Deck!$B$6:$B$14)+hs!H47*Deck!$B$2)/SUM(Deck!$B$2:$K$2)</f>
        <v>-0.45844044164667419</v>
      </c>
      <c r="I14">
        <f>(SUMPRODUCT(hs!I16:I24,Deck!$B$6:$B$14)+hs!I47*Deck!$B$2)/SUM(Deck!$B$2:$K$2)</f>
        <v>-0.50932213940732529</v>
      </c>
      <c r="J14">
        <f>(SUMPRODUCT(hs!J16:J24,Deck!$B$6:$B$14)+hs!J47*Deck!$B$2)/SUM(Deck!$B$2:$K$2)</f>
        <v>-0.53982634628108683</v>
      </c>
      <c r="K14">
        <f>(SUMPRODUCT(hs!K16:K24,Deck!$B$6:$B$14)+hs!K47*Deck!$B$2)/SUM(Deck!$B$2:$K$2)</f>
        <v>-0.51714865325148707</v>
      </c>
    </row>
    <row r="15" spans="1:11" x14ac:dyDescent="0.3">
      <c r="A15">
        <f t="shared" si="0"/>
        <v>17</v>
      </c>
      <c r="B15">
        <f>(SUMPRODUCT(hs!B17:B25,Deck!$B$6:$B$14)+hs!B48*Deck!$B$2)/SUM(Deck!$B$2:$K$2)</f>
        <v>-0.53615079392674181</v>
      </c>
      <c r="C15">
        <f>(SUMPRODUCT(hs!C17:C25,Deck!$B$6:$B$14)+hs!C48*Deck!$B$2)/SUM(Deck!$B$2:$K$2)</f>
        <v>-0.53167419530828441</v>
      </c>
      <c r="D15">
        <f>(SUMPRODUCT(hs!D17:D25,Deck!$B$6:$B$14)+hs!D48*Deck!$B$2)/SUM(Deck!$B$2:$K$2)</f>
        <v>-0.52701149100469435</v>
      </c>
      <c r="E15">
        <f>(SUMPRODUCT(hs!E17:E25,Deck!$B$6:$B$14)+hs!E48*Deck!$B$2)/SUM(Deck!$B$2:$K$2)</f>
        <v>-0.52298562951037375</v>
      </c>
      <c r="F15">
        <f>(SUMPRODUCT(hs!F17:F25,Deck!$B$6:$B$14)+hs!F48*Deck!$B$2)/SUM(Deck!$B$2:$K$2)</f>
        <v>-0.50875259201168133</v>
      </c>
      <c r="G15">
        <f>(SUMPRODUCT(hs!G17:G25,Deck!$B$6:$B$14)+hs!G48*Deck!$B$2)/SUM(Deck!$B$2:$K$2)</f>
        <v>-0.48348583187756294</v>
      </c>
      <c r="H15">
        <f>(SUMPRODUCT(hs!H17:H25,Deck!$B$6:$B$14)+hs!H48*Deck!$B$2)/SUM(Deck!$B$2:$K$2)</f>
        <v>-0.50598267464294744</v>
      </c>
      <c r="I15">
        <f>(SUMPRODUCT(hs!I17:I25,Deck!$B$6:$B$14)+hs!I48*Deck!$B$2)/SUM(Deck!$B$2:$K$2)</f>
        <v>-0.55369489020384699</v>
      </c>
      <c r="J15">
        <f>(SUMPRODUCT(hs!J17:J25,Deck!$B$6:$B$14)+hs!J48*Deck!$B$2)/SUM(Deck!$B$2:$K$2)</f>
        <v>-0.58446322059425448</v>
      </c>
      <c r="K15">
        <f>(SUMPRODUCT(hs!K17:K25,Deck!$B$6:$B$14)+hs!K48*Deck!$B$2)/SUM(Deck!$B$2:$K$2)</f>
        <v>-0.55729992440573806</v>
      </c>
    </row>
    <row r="16" spans="1:11" x14ac:dyDescent="0.3">
      <c r="A16">
        <f t="shared" si="0"/>
        <v>18</v>
      </c>
      <c r="B16">
        <f>(SUMPRODUCT(hs!B18:B26,Deck!$B$6:$B$14)+hs!B49*Deck!$B$2)/SUM(Deck!$B$2:$K$2)</f>
        <v>-0.62243863255911769</v>
      </c>
      <c r="C16">
        <f>(SUMPRODUCT(hs!C18:C26,Deck!$B$6:$B$14)+hs!C49*Deck!$B$2)/SUM(Deck!$B$2:$K$2)</f>
        <v>-0.62000497014223144</v>
      </c>
      <c r="D16">
        <f>(SUMPRODUCT(hs!D18:D26,Deck!$B$6:$B$14)+hs!D49*Deck!$B$2)/SUM(Deck!$B$2:$K$2)</f>
        <v>-0.6174618323275779</v>
      </c>
      <c r="E16">
        <f>(SUMPRODUCT(hs!E18:E26,Deck!$B$6:$B$14)+hs!E49*Deck!$B$2)/SUM(Deck!$B$2:$K$2)</f>
        <v>-0.61525956758546418</v>
      </c>
      <c r="F16">
        <f>(SUMPRODUCT(hs!F18:F26,Deck!$B$6:$B$14)+hs!F49*Deck!$B$2)/SUM(Deck!$B$2:$K$2)</f>
        <v>-0.60747904709221201</v>
      </c>
      <c r="G16">
        <f>(SUMPRODUCT(hs!G18:G26,Deck!$B$6:$B$14)+hs!G49*Deck!$B$2)/SUM(Deck!$B$2:$K$2)</f>
        <v>-0.59114384474960546</v>
      </c>
      <c r="H16">
        <f>(SUMPRODUCT(hs!H18:H26,Deck!$B$6:$B$14)+hs!H49*Deck!$B$2)/SUM(Deck!$B$2:$K$2)</f>
        <v>-0.59105585530595706</v>
      </c>
      <c r="I16">
        <f>(SUMPRODUCT(hs!I18:I26,Deck!$B$6:$B$14)+hs!I49*Deck!$B$2)/SUM(Deck!$B$2:$K$2)</f>
        <v>-0.61652847815204459</v>
      </c>
      <c r="J16">
        <f>(SUMPRODUCT(hs!J18:J26,Deck!$B$6:$B$14)+hs!J49*Deck!$B$2)/SUM(Deck!$B$2:$K$2)</f>
        <v>-0.64767081799452464</v>
      </c>
      <c r="K16">
        <f>(SUMPRODUCT(hs!K18:K26,Deck!$B$6:$B$14)+hs!K49*Deck!$B$2)/SUM(Deck!$B$2:$K$2)</f>
        <v>-0.62651539551241575</v>
      </c>
    </row>
    <row r="17" spans="1:11" x14ac:dyDescent="0.3">
      <c r="A17">
        <f t="shared" si="0"/>
        <v>19</v>
      </c>
      <c r="B17">
        <f>(SUMPRODUCT(hs!B19:B27,Deck!$B$6:$B$14)+hs!B50*Deck!$B$2)/SUM(Deck!$B$2:$K$2)</f>
        <v>-0.72907745456070161</v>
      </c>
      <c r="C17">
        <f>(SUMPRODUCT(hs!C19:C27,Deck!$B$6:$B$14)+hs!C50*Deck!$B$2)/SUM(Deck!$B$2:$K$2)</f>
        <v>-0.72803288834205937</v>
      </c>
      <c r="D17">
        <f>(SUMPRODUCT(hs!D19:D27,Deck!$B$6:$B$14)+hs!D50*Deck!$B$2)/SUM(Deck!$B$2:$K$2)</f>
        <v>-0.72693713423738526</v>
      </c>
      <c r="E17">
        <f>(SUMPRODUCT(hs!E19:E27,Deck!$B$6:$B$14)+hs!E50*Deck!$B$2)/SUM(Deck!$B$2:$K$2)</f>
        <v>-0.72599126790553226</v>
      </c>
      <c r="F17">
        <f>(SUMPRODUCT(hs!F19:F27,Deck!$B$6:$B$14)+hs!F50*Deck!$B$2)/SUM(Deck!$B$2:$K$2)</f>
        <v>-0.72255420661431335</v>
      </c>
      <c r="G17">
        <f>(SUMPRODUCT(hs!G19:G27,Deck!$B$6:$B$14)+hs!G50*Deck!$B$2)/SUM(Deck!$B$2:$K$2)</f>
        <v>-0.71544972903833093</v>
      </c>
      <c r="H17">
        <f>(SUMPRODUCT(hs!H19:H27,Deck!$B$6:$B$14)+hs!H50*Deck!$B$2)/SUM(Deck!$B$2:$K$2)</f>
        <v>-0.71365998363570271</v>
      </c>
      <c r="I17">
        <f>(SUMPRODUCT(hs!I19:I27,Deck!$B$6:$B$14)+hs!I50*Deck!$B$2)/SUM(Deck!$B$2:$K$2)</f>
        <v>-0.71557438254185846</v>
      </c>
      <c r="J17">
        <f>(SUMPRODUCT(hs!J19:J27,Deck!$B$6:$B$14)+hs!J50*Deck!$B$2)/SUM(Deck!$B$2:$K$2)</f>
        <v>-0.72944913848189696</v>
      </c>
      <c r="K17">
        <f>(SUMPRODUCT(hs!K19:K27,Deck!$B$6:$B$14)+hs!K50*Deck!$B$2)/SUM(Deck!$B$2:$K$2)</f>
        <v>-0.72479506657151993</v>
      </c>
    </row>
    <row r="18" spans="1:11" x14ac:dyDescent="0.3">
      <c r="A18">
        <f t="shared" si="0"/>
        <v>20</v>
      </c>
      <c r="B18">
        <f>(SUMPRODUCT(hs!B20:B28,Deck!$B$6:$B$14)+hs!B51*Deck!$B$2)/SUM(Deck!$B$2:$K$2)</f>
        <v>-0.85523026803891988</v>
      </c>
      <c r="C18">
        <f>(SUMPRODUCT(hs!C20:C28,Deck!$B$6:$B$14)+hs!C51*Deck!$B$2)/SUM(Deck!$B$2:$K$2)</f>
        <v>-0.85497689559217305</v>
      </c>
      <c r="D18">
        <f>(SUMPRODUCT(hs!D20:D28,Deck!$B$6:$B$14)+hs!D51*Deck!$B$2)/SUM(Deck!$B$2:$K$2)</f>
        <v>-0.85471020823339083</v>
      </c>
      <c r="E18">
        <f>(SUMPRODUCT(hs!E20:E28,Deck!$B$6:$B$14)+hs!E51*Deck!$B$2)/SUM(Deck!$B$2:$K$2)</f>
        <v>-0.85448047487728607</v>
      </c>
      <c r="F18">
        <f>(SUMPRODUCT(hs!F20:F28,Deck!$B$6:$B$14)+hs!F51*Deck!$B$2)/SUM(Deck!$B$2:$K$2)</f>
        <v>-0.85362794278134002</v>
      </c>
      <c r="G18">
        <f>(SUMPRODUCT(hs!G20:G28,Deck!$B$6:$B$14)+hs!G51*Deck!$B$2)/SUM(Deck!$B$2:$K$2)</f>
        <v>-0.85185182338734444</v>
      </c>
      <c r="H18">
        <f>(SUMPRODUCT(hs!H20:H28,Deck!$B$6:$B$14)+hs!H51*Deck!$B$2)/SUM(Deck!$B$2:$K$2)</f>
        <v>-0.85149191898584875</v>
      </c>
      <c r="I18">
        <f>(SUMPRODUCT(hs!I20:I28,Deck!$B$6:$B$14)+hs!I51*Deck!$B$2)/SUM(Deck!$B$2:$K$2)</f>
        <v>-0.85083260337328892</v>
      </c>
      <c r="J18">
        <f>(SUMPRODUCT(hs!J20:J28,Deck!$B$6:$B$14)+hs!J51*Deck!$B$2)/SUM(Deck!$B$2:$K$2)</f>
        <v>-0.84902895128714095</v>
      </c>
      <c r="K18">
        <f>(SUMPRODUCT(hs!K20:K28,Deck!$B$6:$B$14)+hs!K51*Deck!$B$2)/SUM(Deck!$B$2:$K$2)</f>
        <v>-0.85213893758305104</v>
      </c>
    </row>
    <row r="19" spans="1:11" x14ac:dyDescent="0.3">
      <c r="A19">
        <f t="shared" si="0"/>
        <v>21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</row>
    <row r="20" spans="1:11" x14ac:dyDescent="0.3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3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3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3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3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3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3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3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3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3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3">
      <c r="A31" t="s">
        <v>3</v>
      </c>
    </row>
    <row r="32" spans="1:11" x14ac:dyDescent="0.3">
      <c r="A32">
        <v>12</v>
      </c>
      <c r="B32">
        <f>SUMPRODUCT(hs!B33:B42,Deck!$B$5:$B$14)/SUM(Deck!$B$5:$B$14)</f>
        <v>8.1836216051656058E-2</v>
      </c>
      <c r="C32">
        <f>SUMPRODUCT(hs!C33:C42,Deck!$B$5:$B$14)/SUM(Deck!$B$5:$B$14)</f>
        <v>0.10350704654207775</v>
      </c>
      <c r="D32">
        <f>SUMPRODUCT(hs!D33:D42,Deck!$B$5:$B$14)/SUM(Deck!$B$5:$B$14)</f>
        <v>0.12659562809256977</v>
      </c>
      <c r="E32">
        <f>SUMPRODUCT(hs!E33:E42,Deck!$B$5:$B$14)/SUM(Deck!$B$5:$B$14)</f>
        <v>0.15648238458465519</v>
      </c>
      <c r="F32">
        <f>SUMPRODUCT(hs!F33:F42,Deck!$B$5:$B$14)/SUM(Deck!$B$5:$B$14)</f>
        <v>0.18595361333225555</v>
      </c>
      <c r="G32">
        <f>SUMPRODUCT(hs!G33:G42,Deck!$B$5:$B$14)/SUM(Deck!$B$5:$B$14)</f>
        <v>0.16547293077063494</v>
      </c>
      <c r="H32">
        <f>SUMPRODUCT(hs!H33:H42,Deck!$B$5:$B$14)/SUM(Deck!$B$5:$B$14)</f>
        <v>9.511502092703232E-2</v>
      </c>
      <c r="I32">
        <f>SUMPRODUCT(hs!I33:I42,Deck!$B$5:$B$14)/SUM(Deck!$B$5:$B$14)</f>
        <v>6.5790841226863144E-5</v>
      </c>
      <c r="J32">
        <f>SUMPRODUCT(hs!J33:J42,Deck!$B$5:$B$14)/SUM(Deck!$B$5:$B$14)</f>
        <v>-7.0002397357964638E-2</v>
      </c>
      <c r="K32">
        <f>SUMPRODUCT(hs!K33:K42,Deck!$B$5:$B$14)/SUM(Deck!$B$5:$B$14)</f>
        <v>-2.0477877704912145E-2</v>
      </c>
    </row>
    <row r="33" spans="1:11" x14ac:dyDescent="0.3">
      <c r="A33">
        <f t="shared" si="0"/>
        <v>13</v>
      </c>
      <c r="B33">
        <f>SUMPRODUCT(hs!B34:B43,Deck!$B$5:$B$14)/SUM(Deck!$B$5:$B$14)</f>
        <v>4.6636132695309543E-2</v>
      </c>
      <c r="C33">
        <f>SUMPRODUCT(hs!C34:C43,Deck!$B$5:$B$14)/SUM(Deck!$B$5:$B$14)</f>
        <v>7.4118813392744051E-2</v>
      </c>
      <c r="D33">
        <f>SUMPRODUCT(hs!D34:D43,Deck!$B$5:$B$14)/SUM(Deck!$B$5:$B$14)</f>
        <v>0.10247714687203523</v>
      </c>
      <c r="E33">
        <f>SUMPRODUCT(hs!E34:E43,Deck!$B$5:$B$14)/SUM(Deck!$B$5:$B$14)</f>
        <v>0.13336273848321728</v>
      </c>
      <c r="F33">
        <f>SUMPRODUCT(hs!F34:F43,Deck!$B$5:$B$14)/SUM(Deck!$B$5:$B$14)</f>
        <v>0.16169271124923698</v>
      </c>
      <c r="G33">
        <f>SUMPRODUCT(hs!G34:G43,Deck!$B$5:$B$14)/SUM(Deck!$B$5:$B$14)</f>
        <v>0.12238569517899196</v>
      </c>
      <c r="H33">
        <f>SUMPRODUCT(hs!H34:H43,Deck!$B$5:$B$14)/SUM(Deck!$B$5:$B$14)</f>
        <v>5.4057070196311334E-2</v>
      </c>
      <c r="I33">
        <f>SUMPRODUCT(hs!I34:I43,Deck!$B$5:$B$14)/SUM(Deck!$B$5:$B$14)</f>
        <v>-3.7694688127479919E-2</v>
      </c>
      <c r="J33">
        <f>SUMPRODUCT(hs!J34:J43,Deck!$B$5:$B$14)/SUM(Deck!$B$5:$B$14)</f>
        <v>-0.10485135840627777</v>
      </c>
      <c r="K33">
        <f>SUMPRODUCT(hs!K34:K43,Deck!$B$5:$B$14)/SUM(Deck!$B$5:$B$14)</f>
        <v>-5.7308046666810254E-2</v>
      </c>
    </row>
    <row r="34" spans="1:11" x14ac:dyDescent="0.3">
      <c r="A34">
        <f t="shared" si="0"/>
        <v>14</v>
      </c>
      <c r="B34">
        <f>SUMPRODUCT(hs!B35:B44,Deck!$B$5:$B$14)/SUM(Deck!$B$5:$B$14)</f>
        <v>2.2391856987839083E-2</v>
      </c>
      <c r="C34">
        <f>SUMPRODUCT(hs!C35:C44,Deck!$B$5:$B$14)/SUM(Deck!$B$5:$B$14)</f>
        <v>5.0806738919282814E-2</v>
      </c>
      <c r="D34">
        <f>SUMPRODUCT(hs!D35:D44,Deck!$B$5:$B$14)/SUM(Deck!$B$5:$B$14)</f>
        <v>8.0081414310110233E-2</v>
      </c>
      <c r="E34">
        <f>SUMPRODUCT(hs!E35:E44,Deck!$B$5:$B$14)/SUM(Deck!$B$5:$B$14)</f>
        <v>0.11189449567473925</v>
      </c>
      <c r="F34">
        <f>SUMPRODUCT(hs!F35:F44,Deck!$B$5:$B$14)/SUM(Deck!$B$5:$B$14)</f>
        <v>0.13916473074357688</v>
      </c>
      <c r="G34">
        <f>SUMPRODUCT(hs!G35:G44,Deck!$B$5:$B$14)/SUM(Deck!$B$5:$B$14)</f>
        <v>7.9507488494468148E-2</v>
      </c>
      <c r="H34">
        <f>SUMPRODUCT(hs!H35:H44,Deck!$B$5:$B$14)/SUM(Deck!$B$5:$B$14)</f>
        <v>1.3277219463208496E-2</v>
      </c>
      <c r="I34">
        <f>SUMPRODUCT(hs!I35:I44,Deck!$B$5:$B$14)/SUM(Deck!$B$5:$B$14)</f>
        <v>-7.5163189441683848E-2</v>
      </c>
      <c r="J34">
        <f>SUMPRODUCT(hs!J35:J44,Deck!$B$5:$B$14)/SUM(Deck!$B$5:$B$14)</f>
        <v>-0.1394667821754545</v>
      </c>
      <c r="K34">
        <f>SUMPRODUCT(hs!K35:K44,Deck!$B$5:$B$14)/SUM(Deck!$B$5:$B$14)</f>
        <v>-9.3874324768310105E-2</v>
      </c>
    </row>
    <row r="35" spans="1:11" x14ac:dyDescent="0.3">
      <c r="A35">
        <f t="shared" si="0"/>
        <v>15</v>
      </c>
      <c r="B35">
        <f>SUMPRODUCT(hs!B36:B45,Deck!$B$5:$B$14)/SUM(Deck!$B$5:$B$14)</f>
        <v>-1.2068474052636583E-4</v>
      </c>
      <c r="C35">
        <f>SUMPRODUCT(hs!C36:C45,Deck!$B$5:$B$14)/SUM(Deck!$B$5:$B$14)</f>
        <v>2.9159812622497363E-2</v>
      </c>
      <c r="D35">
        <f>SUMPRODUCT(hs!D36:D45,Deck!$B$5:$B$14)/SUM(Deck!$B$5:$B$14)</f>
        <v>5.9285376931179926E-2</v>
      </c>
      <c r="E35">
        <f>SUMPRODUCT(hs!E36:E45,Deck!$B$5:$B$14)/SUM(Deck!$B$5:$B$14)</f>
        <v>9.1959698781152482E-2</v>
      </c>
      <c r="F35">
        <f>SUMPRODUCT(hs!F36:F45,Deck!$B$5:$B$14)/SUM(Deck!$B$5:$B$14)</f>
        <v>0.11824589170260678</v>
      </c>
      <c r="G35">
        <f>SUMPRODUCT(hs!G36:G45,Deck!$B$5:$B$14)/SUM(Deck!$B$5:$B$14)</f>
        <v>3.7028282279269235E-2</v>
      </c>
      <c r="H35">
        <f>SUMPRODUCT(hs!H36:H45,Deck!$B$5:$B$14)/SUM(Deck!$B$5:$B$14)</f>
        <v>-2.7054780502901658E-2</v>
      </c>
      <c r="I35">
        <f>SUMPRODUCT(hs!I36:I45,Deck!$B$5:$B$14)/SUM(Deck!$B$5:$B$14)</f>
        <v>-0.11218876868994292</v>
      </c>
      <c r="J35">
        <f>SUMPRODUCT(hs!J36:J45,Deck!$B$5:$B$14)/SUM(Deck!$B$5:$B$14)</f>
        <v>-0.17370423031226784</v>
      </c>
      <c r="K35">
        <f>SUMPRODUCT(hs!K36:K45,Deck!$B$5:$B$14)/SUM(Deck!$B$5:$B$14)</f>
        <v>-0.13002650167843849</v>
      </c>
    </row>
    <row r="36" spans="1:11" x14ac:dyDescent="0.3">
      <c r="A36">
        <f t="shared" si="0"/>
        <v>16</v>
      </c>
      <c r="B36">
        <f>SUMPRODUCT(hs!B37:B46,Deck!$B$5:$B$14)/SUM(Deck!$B$5:$B$14)</f>
        <v>-2.1025187774008566E-2</v>
      </c>
      <c r="C36">
        <f>SUMPRODUCT(hs!C37:C46,Deck!$B$5:$B$14)/SUM(Deck!$B$5:$B$14)</f>
        <v>9.0590953469108244E-3</v>
      </c>
      <c r="D36">
        <f>SUMPRODUCT(hs!D37:D46,Deck!$B$5:$B$14)/SUM(Deck!$B$5:$B$14)</f>
        <v>3.9974770793601705E-2</v>
      </c>
      <c r="E36">
        <f>SUMPRODUCT(hs!E37:E46,Deck!$B$5:$B$14)/SUM(Deck!$B$5:$B$14)</f>
        <v>7.3448815951393354E-2</v>
      </c>
      <c r="F36">
        <f>SUMPRODUCT(hs!F37:F46,Deck!$B$5:$B$14)/SUM(Deck!$B$5:$B$14)</f>
        <v>9.8821255450277409E-2</v>
      </c>
      <c r="G36">
        <f>SUMPRODUCT(hs!G37:G46,Deck!$B$5:$B$14)/SUM(Deck!$B$5:$B$14)</f>
        <v>-4.8901571730158942E-3</v>
      </c>
      <c r="H36">
        <f>SUMPRODUCT(hs!H37:H46,Deck!$B$5:$B$14)/SUM(Deck!$B$5:$B$14)</f>
        <v>-6.6794847920094089E-2</v>
      </c>
      <c r="I36">
        <f>SUMPRODUCT(hs!I37:I46,Deck!$B$5:$B$14)/SUM(Deck!$B$5:$B$14)</f>
        <v>-0.14864353463007476</v>
      </c>
      <c r="J36">
        <f>SUMPRODUCT(hs!J37:J46,Deck!$B$5:$B$14)/SUM(Deck!$B$5:$B$14)</f>
        <v>-0.20744109003068206</v>
      </c>
      <c r="K36">
        <f>SUMPRODUCT(hs!K37:K46,Deck!$B$5:$B$14)/SUM(Deck!$B$5:$B$14)</f>
        <v>-0.16563717206687348</v>
      </c>
    </row>
    <row r="37" spans="1:11" x14ac:dyDescent="0.3">
      <c r="A37">
        <f t="shared" si="0"/>
        <v>17</v>
      </c>
      <c r="B37">
        <f>SUMPRODUCT(hs!B38:B47,Deck!$B$5:$B$14)/SUM(Deck!$B$5:$B$14)</f>
        <v>-4.9104358288916297E-4</v>
      </c>
      <c r="C37">
        <f>SUMPRODUCT(hs!C38:C47,Deck!$B$5:$B$14)/SUM(Deck!$B$5:$B$14)</f>
        <v>2.8975282965620488E-2</v>
      </c>
      <c r="D37">
        <f>SUMPRODUCT(hs!D38:D47,Deck!$B$5:$B$14)/SUM(Deck!$B$5:$B$14)</f>
        <v>5.9326275337164343E-2</v>
      </c>
      <c r="E37">
        <f>SUMPRODUCT(hs!E38:E47,Deck!$B$5:$B$14)/SUM(Deck!$B$5:$B$14)</f>
        <v>9.1189077686774395E-2</v>
      </c>
      <c r="F37">
        <f>SUMPRODUCT(hs!F38:F47,Deck!$B$5:$B$14)/SUM(Deck!$B$5:$B$14)</f>
        <v>0.12805214364549911</v>
      </c>
      <c r="G37">
        <f>SUMPRODUCT(hs!G38:G47,Deck!$B$5:$B$14)/SUM(Deck!$B$5:$B$14)</f>
        <v>5.3823463716116654E-2</v>
      </c>
      <c r="H37">
        <f>SUMPRODUCT(hs!H38:H47,Deck!$B$5:$B$14)/SUM(Deck!$B$5:$B$14)</f>
        <v>-7.2915398729642061E-2</v>
      </c>
      <c r="I37">
        <f>SUMPRODUCT(hs!I38:I47,Deck!$B$5:$B$14)/SUM(Deck!$B$5:$B$14)</f>
        <v>-0.14978689218213329</v>
      </c>
      <c r="J37">
        <f>SUMPRODUCT(hs!J38:J47,Deck!$B$5:$B$14)/SUM(Deck!$B$5:$B$14)</f>
        <v>-0.19686697623363469</v>
      </c>
      <c r="K37">
        <f>SUMPRODUCT(hs!K38:K47,Deck!$B$5:$B$14)/SUM(Deck!$B$5:$B$14)</f>
        <v>-0.17956936979241733</v>
      </c>
    </row>
    <row r="38" spans="1:11" x14ac:dyDescent="0.3">
      <c r="A38">
        <f t="shared" si="0"/>
        <v>18</v>
      </c>
      <c r="B38">
        <f>SUMPRODUCT(hs!B39:B48,Deck!$B$5:$B$14)/SUM(Deck!$B$5:$B$14)</f>
        <v>6.2905069471517722E-2</v>
      </c>
      <c r="C38">
        <f>SUMPRODUCT(hs!C39:C48,Deck!$B$5:$B$14)/SUM(Deck!$B$5:$B$14)</f>
        <v>9.0248278565440071E-2</v>
      </c>
      <c r="D38">
        <f>SUMPRODUCT(hs!D39:D48,Deck!$B$5:$B$14)/SUM(Deck!$B$5:$B$14)</f>
        <v>0.11850192387781082</v>
      </c>
      <c r="E38">
        <f>SUMPRODUCT(hs!E39:E48,Deck!$B$5:$B$14)/SUM(Deck!$B$5:$B$14)</f>
        <v>0.14761274781164402</v>
      </c>
      <c r="F38">
        <f>SUMPRODUCT(hs!F39:F48,Deck!$B$5:$B$14)/SUM(Deck!$B$5:$B$14)</f>
        <v>0.19075324103939681</v>
      </c>
      <c r="G38">
        <f>SUMPRODUCT(hs!G39:G48,Deck!$B$5:$B$14)/SUM(Deck!$B$5:$B$14)</f>
        <v>0.17067649990517353</v>
      </c>
      <c r="H38">
        <f>SUMPRODUCT(hs!H39:H48,Deck!$B$5:$B$14)/SUM(Deck!$B$5:$B$14)</f>
        <v>3.9677444270566568E-2</v>
      </c>
      <c r="I38">
        <f>SUMPRODUCT(hs!I39:I48,Deck!$B$5:$B$14)/SUM(Deck!$B$5:$B$14)</f>
        <v>-0.10074430758041525</v>
      </c>
      <c r="J38">
        <f>SUMPRODUCT(hs!J39:J48,Deck!$B$5:$B$14)/SUM(Deck!$B$5:$B$14)</f>
        <v>-0.14380812317405353</v>
      </c>
      <c r="K38">
        <f>SUMPRODUCT(hs!K39:K48,Deck!$B$5:$B$14)/SUM(Deck!$B$5:$B$14)</f>
        <v>-9.2935491769284034E-2</v>
      </c>
    </row>
    <row r="39" spans="1:11" x14ac:dyDescent="0.3">
      <c r="A39">
        <f t="shared" si="0"/>
        <v>19</v>
      </c>
      <c r="B39">
        <f>SUMPRODUCT(hs!B40:B49,Deck!$B$5:$B$14)/SUM(Deck!$B$5:$B$14)</f>
        <v>0.12395801957914129</v>
      </c>
      <c r="C39">
        <f>SUMPRODUCT(hs!C40:C49,Deck!$B$5:$B$14)/SUM(Deck!$B$5:$B$14)</f>
        <v>0.1493397086630821</v>
      </c>
      <c r="D39">
        <f>SUMPRODUCT(hs!D40:D49,Deck!$B$5:$B$14)/SUM(Deck!$B$5:$B$14)</f>
        <v>0.17557680563858263</v>
      </c>
      <c r="E39">
        <f>SUMPRODUCT(hs!E40:E49,Deck!$B$5:$B$14)/SUM(Deck!$B$5:$B$14)</f>
        <v>0.20298603454657632</v>
      </c>
      <c r="F39">
        <f>SUMPRODUCT(hs!F40:F49,Deck!$B$5:$B$14)/SUM(Deck!$B$5:$B$14)</f>
        <v>0.23979935436410921</v>
      </c>
      <c r="G39">
        <f>SUMPRODUCT(hs!G40:G49,Deck!$B$5:$B$14)/SUM(Deck!$B$5:$B$14)</f>
        <v>0.2206201141552227</v>
      </c>
      <c r="H39">
        <f>SUMPRODUCT(hs!H40:H49,Deck!$B$5:$B$14)/SUM(Deck!$B$5:$B$14)</f>
        <v>0.15227028727077524</v>
      </c>
      <c r="I39">
        <f>SUMPRODUCT(hs!I40:I49,Deck!$B$5:$B$14)/SUM(Deck!$B$5:$B$14)</f>
        <v>7.8926417444343047E-3</v>
      </c>
      <c r="J39">
        <f>SUMPRODUCT(hs!J40:J49,Deck!$B$5:$B$14)/SUM(Deck!$B$5:$B$14)</f>
        <v>-8.8095953912746522E-2</v>
      </c>
      <c r="K39">
        <f>SUMPRODUCT(hs!K40:K49,Deck!$B$5:$B$14)/SUM(Deck!$B$5:$B$14)</f>
        <v>-5.7428919120040816E-3</v>
      </c>
    </row>
    <row r="40" spans="1:11" x14ac:dyDescent="0.3">
      <c r="A40">
        <f t="shared" si="0"/>
        <v>20</v>
      </c>
      <c r="B40">
        <f>SUMPRODUCT(hs!B41:B50,Deck!$B$5:$B$14)/SUM(Deck!$B$5:$B$14)</f>
        <v>0.18249999400904487</v>
      </c>
      <c r="C40">
        <f>SUMPRODUCT(hs!C41:C50,Deck!$B$5:$B$14)/SUM(Deck!$B$5:$B$14)</f>
        <v>0.20608797581394089</v>
      </c>
      <c r="D40">
        <f>SUMPRODUCT(hs!D41:D50,Deck!$B$5:$B$14)/SUM(Deck!$B$5:$B$14)</f>
        <v>0.230470121897177</v>
      </c>
      <c r="E40">
        <f>SUMPRODUCT(hs!E41:E50,Deck!$B$5:$B$14)/SUM(Deck!$B$5:$B$14)</f>
        <v>0.25625855450163387</v>
      </c>
      <c r="F40">
        <f>SUMPRODUCT(hs!F41:F50,Deck!$B$5:$B$14)/SUM(Deck!$B$5:$B$14)</f>
        <v>0.28779508429888434</v>
      </c>
      <c r="G40">
        <f>SUMPRODUCT(hs!G41:G50,Deck!$B$5:$B$14)/SUM(Deck!$B$5:$B$14)</f>
        <v>0.25690874433608657</v>
      </c>
      <c r="H40">
        <f>SUMPRODUCT(hs!H41:H50,Deck!$B$5:$B$14)/SUM(Deck!$B$5:$B$14)</f>
        <v>0.19795370833197612</v>
      </c>
      <c r="I40">
        <f>SUMPRODUCT(hs!I41:I50,Deck!$B$5:$B$14)/SUM(Deck!$B$5:$B$14)</f>
        <v>0.11652959106928386</v>
      </c>
      <c r="J40">
        <f>SUMPRODUCT(hs!J41:J50,Deck!$B$5:$B$14)/SUM(Deck!$B$5:$B$14)</f>
        <v>2.5308523040868176E-2</v>
      </c>
      <c r="K40">
        <f>SUMPRODUCT(hs!K41:K50,Deck!$B$5:$B$14)/SUM(Deck!$B$5:$B$14)</f>
        <v>8.1449707945275895E-2</v>
      </c>
    </row>
    <row r="41" spans="1:11" x14ac:dyDescent="0.3">
      <c r="A41">
        <f t="shared" si="0"/>
        <v>21</v>
      </c>
      <c r="B41">
        <f>SUMPRODUCT(hs!B42:B51,Deck!$B$5:$B$14)/SUM(Deck!$B$5:$B$14)</f>
        <v>0.2383507494576298</v>
      </c>
      <c r="C41">
        <f>SUMPRODUCT(hs!C42:C51,Deck!$B$5:$B$14)/SUM(Deck!$B$5:$B$14)</f>
        <v>0.26032526728707961</v>
      </c>
      <c r="D41">
        <f>SUMPRODUCT(hs!D42:D51,Deck!$B$5:$B$14)/SUM(Deck!$B$5:$B$14)</f>
        <v>0.28302027520898798</v>
      </c>
      <c r="E41">
        <f>SUMPRODUCT(hs!E42:E51,Deck!$B$5:$B$14)/SUM(Deck!$B$5:$B$14)</f>
        <v>0.30734950895451402</v>
      </c>
      <c r="F41">
        <f>SUMPRODUCT(hs!F42:F51,Deck!$B$5:$B$14)/SUM(Deck!$B$5:$B$14)</f>
        <v>0.33369004745378478</v>
      </c>
      <c r="G41">
        <f>SUMPRODUCT(hs!G42:G51,Deck!$B$5:$B$14)/SUM(Deck!$B$5:$B$14)</f>
        <v>0.29214699112701309</v>
      </c>
      <c r="H41">
        <f>SUMPRODUCT(hs!H42:H51,Deck!$B$5:$B$14)/SUM(Deck!$B$5:$B$14)</f>
        <v>0.22998214532399178</v>
      </c>
      <c r="I41">
        <f>SUMPRODUCT(hs!I42:I51,Deck!$B$5:$B$14)/SUM(Deck!$B$5:$B$14)</f>
        <v>0.15825711845512563</v>
      </c>
      <c r="J41">
        <f>SUMPRODUCT(hs!J42:J51,Deck!$B$5:$B$14)/SUM(Deck!$B$5:$B$14)</f>
        <v>0.11948223076371363</v>
      </c>
      <c r="K41">
        <f>SUMPRODUCT(hs!K42:K51,Deck!$B$5:$B$14)/SUM(Deck!$B$5:$B$14)</f>
        <v>0.14300128216153027</v>
      </c>
    </row>
    <row r="42" spans="1:11" x14ac:dyDescent="0.3">
      <c r="A42">
        <f t="shared" si="0"/>
        <v>22</v>
      </c>
      <c r="B42">
        <f>B10</f>
        <v>-0.25338998596663803</v>
      </c>
      <c r="C42">
        <f t="shared" ref="C42:K42" si="1">C10</f>
        <v>-0.2336908997980866</v>
      </c>
      <c r="D42">
        <f t="shared" si="1"/>
        <v>-0.21353655324507695</v>
      </c>
      <c r="E42">
        <f t="shared" si="1"/>
        <v>-0.19327116942628339</v>
      </c>
      <c r="F42">
        <f t="shared" si="1"/>
        <v>-0.17052619990757945</v>
      </c>
      <c r="G42">
        <f t="shared" si="1"/>
        <v>-0.21284771451731427</v>
      </c>
      <c r="H42">
        <f t="shared" si="1"/>
        <v>-0.2715748050242861</v>
      </c>
      <c r="I42">
        <f t="shared" si="1"/>
        <v>-0.3400132806089356</v>
      </c>
      <c r="J42">
        <f t="shared" si="1"/>
        <v>-0.38104299284808757</v>
      </c>
      <c r="K42">
        <f t="shared" si="1"/>
        <v>-0.35054034044008009</v>
      </c>
    </row>
    <row r="43" spans="1:11" x14ac:dyDescent="0.3">
      <c r="A43">
        <f t="shared" si="0"/>
        <v>23</v>
      </c>
      <c r="B43">
        <f t="shared" ref="B43:K43" si="2">B11</f>
        <v>-0.30779123771977063</v>
      </c>
      <c r="C43">
        <f t="shared" si="2"/>
        <v>-0.29121011293380095</v>
      </c>
      <c r="D43">
        <f t="shared" si="2"/>
        <v>-0.27422400639931432</v>
      </c>
      <c r="E43">
        <f t="shared" si="2"/>
        <v>-0.25733327243893911</v>
      </c>
      <c r="F43">
        <f t="shared" si="2"/>
        <v>-0.23562627561296373</v>
      </c>
      <c r="G43">
        <f t="shared" si="2"/>
        <v>-0.26907287776607752</v>
      </c>
      <c r="H43">
        <f t="shared" si="2"/>
        <v>-0.32360517609397998</v>
      </c>
      <c r="I43">
        <f t="shared" si="2"/>
        <v>-0.38715518913686875</v>
      </c>
      <c r="J43">
        <f t="shared" si="2"/>
        <v>-0.42525420764465277</v>
      </c>
      <c r="K43">
        <f t="shared" si="2"/>
        <v>-0.3969303161229315</v>
      </c>
    </row>
    <row r="44" spans="1:11" x14ac:dyDescent="0.3">
      <c r="A44">
        <f t="shared" si="0"/>
        <v>24</v>
      </c>
      <c r="B44">
        <f t="shared" ref="B44:K44" si="3">B12</f>
        <v>-0.36219248947290311</v>
      </c>
      <c r="C44">
        <f t="shared" si="3"/>
        <v>-0.34872932606951529</v>
      </c>
      <c r="D44">
        <f t="shared" si="3"/>
        <v>-0.33491145955355167</v>
      </c>
      <c r="E44">
        <f t="shared" si="3"/>
        <v>-0.32139537545159491</v>
      </c>
      <c r="F44">
        <f t="shared" si="3"/>
        <v>-0.30072635131834802</v>
      </c>
      <c r="G44">
        <f t="shared" si="3"/>
        <v>-0.3212819579256434</v>
      </c>
      <c r="H44">
        <f t="shared" si="3"/>
        <v>-0.37191909208726709</v>
      </c>
      <c r="I44">
        <f t="shared" si="3"/>
        <v>-0.43092981848423528</v>
      </c>
      <c r="J44">
        <f t="shared" si="3"/>
        <v>-0.46630747852717758</v>
      </c>
      <c r="K44">
        <f t="shared" si="3"/>
        <v>-0.44000672211415065</v>
      </c>
    </row>
    <row r="45" spans="1:11" x14ac:dyDescent="0.3">
      <c r="A45">
        <f t="shared" si="0"/>
        <v>25</v>
      </c>
      <c r="B45">
        <f t="shared" ref="B45:K45" si="4">B13</f>
        <v>-0.4165937412260356</v>
      </c>
      <c r="C45">
        <f t="shared" si="4"/>
        <v>-0.40624853920522963</v>
      </c>
      <c r="D45">
        <f t="shared" si="4"/>
        <v>-0.39559891270778902</v>
      </c>
      <c r="E45">
        <f t="shared" si="4"/>
        <v>-0.38545747846425066</v>
      </c>
      <c r="F45">
        <f t="shared" si="4"/>
        <v>-0.36582642702373236</v>
      </c>
      <c r="G45">
        <f t="shared" si="4"/>
        <v>-0.36976181807381175</v>
      </c>
      <c r="H45">
        <f t="shared" si="4"/>
        <v>-0.41678201408103371</v>
      </c>
      <c r="I45">
        <f t="shared" si="4"/>
        <v>-0.47157768859250421</v>
      </c>
      <c r="J45">
        <f t="shared" si="4"/>
        <v>-0.5044283729180935</v>
      </c>
      <c r="K45">
        <f t="shared" si="4"/>
        <v>-0.4800062419631399</v>
      </c>
    </row>
    <row r="46" spans="1:11" x14ac:dyDescent="0.3">
      <c r="A46">
        <f t="shared" si="0"/>
        <v>26</v>
      </c>
      <c r="B46">
        <f t="shared" ref="B46:K46" si="5">B14</f>
        <v>-0.47099499297916814</v>
      </c>
      <c r="C46">
        <f t="shared" si="5"/>
        <v>-0.46376775234094403</v>
      </c>
      <c r="D46">
        <f t="shared" si="5"/>
        <v>-0.45628636586202637</v>
      </c>
      <c r="E46">
        <f t="shared" si="5"/>
        <v>-0.44951958147690646</v>
      </c>
      <c r="F46">
        <f t="shared" si="5"/>
        <v>-0.43092650272911659</v>
      </c>
      <c r="G46">
        <f t="shared" si="5"/>
        <v>-0.41477883106853947</v>
      </c>
      <c r="H46">
        <f t="shared" si="5"/>
        <v>-0.45844044164667419</v>
      </c>
      <c r="I46">
        <f t="shared" si="5"/>
        <v>-0.50932213940732529</v>
      </c>
      <c r="J46">
        <f t="shared" si="5"/>
        <v>-0.53982634628108683</v>
      </c>
      <c r="K46">
        <f t="shared" si="5"/>
        <v>-0.51714865325148707</v>
      </c>
    </row>
    <row r="47" spans="1:11" x14ac:dyDescent="0.3">
      <c r="A47">
        <f t="shared" si="0"/>
        <v>27</v>
      </c>
      <c r="B47">
        <f t="shared" ref="B47:K47" si="6">B15</f>
        <v>-0.53615079392674181</v>
      </c>
      <c r="C47">
        <f t="shared" si="6"/>
        <v>-0.53167419530828441</v>
      </c>
      <c r="D47">
        <f t="shared" si="6"/>
        <v>-0.52701149100469435</v>
      </c>
      <c r="E47">
        <f t="shared" si="6"/>
        <v>-0.52298562951037375</v>
      </c>
      <c r="F47">
        <f t="shared" si="6"/>
        <v>-0.50875259201168133</v>
      </c>
      <c r="G47">
        <f t="shared" si="6"/>
        <v>-0.48348583187756294</v>
      </c>
      <c r="H47">
        <f t="shared" si="6"/>
        <v>-0.50598267464294744</v>
      </c>
      <c r="I47">
        <f t="shared" si="6"/>
        <v>-0.55369489020384699</v>
      </c>
      <c r="J47">
        <f t="shared" si="6"/>
        <v>-0.58446322059425448</v>
      </c>
      <c r="K47">
        <f t="shared" si="6"/>
        <v>-0.55729992440573806</v>
      </c>
    </row>
    <row r="48" spans="1:11" x14ac:dyDescent="0.3">
      <c r="A48">
        <f t="shared" si="0"/>
        <v>28</v>
      </c>
      <c r="B48">
        <f t="shared" ref="B48:K48" si="7">B16</f>
        <v>-0.62243863255911769</v>
      </c>
      <c r="C48">
        <f t="shared" si="7"/>
        <v>-0.62000497014223144</v>
      </c>
      <c r="D48">
        <f t="shared" si="7"/>
        <v>-0.6174618323275779</v>
      </c>
      <c r="E48">
        <f t="shared" si="7"/>
        <v>-0.61525956758546418</v>
      </c>
      <c r="F48">
        <f t="shared" si="7"/>
        <v>-0.60747904709221201</v>
      </c>
      <c r="G48">
        <f t="shared" si="7"/>
        <v>-0.59114384474960546</v>
      </c>
      <c r="H48">
        <f t="shared" si="7"/>
        <v>-0.59105585530595706</v>
      </c>
      <c r="I48">
        <f t="shared" si="7"/>
        <v>-0.61652847815204459</v>
      </c>
      <c r="J48">
        <f t="shared" si="7"/>
        <v>-0.64767081799452464</v>
      </c>
      <c r="K48">
        <f t="shared" si="7"/>
        <v>-0.62651539551241575</v>
      </c>
    </row>
    <row r="49" spans="1:11" x14ac:dyDescent="0.3">
      <c r="A49">
        <f t="shared" si="0"/>
        <v>29</v>
      </c>
      <c r="B49">
        <f t="shared" ref="B49:K49" si="8">B17</f>
        <v>-0.72907745456070161</v>
      </c>
      <c r="C49">
        <f t="shared" si="8"/>
        <v>-0.72803288834205937</v>
      </c>
      <c r="D49">
        <f t="shared" si="8"/>
        <v>-0.72693713423738526</v>
      </c>
      <c r="E49">
        <f t="shared" si="8"/>
        <v>-0.72599126790553226</v>
      </c>
      <c r="F49">
        <f t="shared" si="8"/>
        <v>-0.72255420661431335</v>
      </c>
      <c r="G49">
        <f t="shared" si="8"/>
        <v>-0.71544972903833093</v>
      </c>
      <c r="H49">
        <f t="shared" si="8"/>
        <v>-0.71365998363570271</v>
      </c>
      <c r="I49">
        <f t="shared" si="8"/>
        <v>-0.71557438254185846</v>
      </c>
      <c r="J49">
        <f t="shared" si="8"/>
        <v>-0.72944913848189696</v>
      </c>
      <c r="K49">
        <f t="shared" si="8"/>
        <v>-0.72479506657151993</v>
      </c>
    </row>
    <row r="50" spans="1:11" x14ac:dyDescent="0.3">
      <c r="A50">
        <f t="shared" si="0"/>
        <v>30</v>
      </c>
      <c r="B50">
        <f t="shared" ref="B50:K50" si="9">B18</f>
        <v>-0.85523026803891988</v>
      </c>
      <c r="C50">
        <f t="shared" si="9"/>
        <v>-0.85497689559217305</v>
      </c>
      <c r="D50">
        <f t="shared" si="9"/>
        <v>-0.85471020823339083</v>
      </c>
      <c r="E50">
        <f t="shared" si="9"/>
        <v>-0.85448047487728607</v>
      </c>
      <c r="F50">
        <f t="shared" si="9"/>
        <v>-0.85362794278134002</v>
      </c>
      <c r="G50">
        <f t="shared" si="9"/>
        <v>-0.85185182338734444</v>
      </c>
      <c r="H50">
        <f t="shared" si="9"/>
        <v>-0.85149191898584875</v>
      </c>
      <c r="I50">
        <f t="shared" si="9"/>
        <v>-0.85083260337328892</v>
      </c>
      <c r="J50">
        <f t="shared" si="9"/>
        <v>-0.84902895128714095</v>
      </c>
      <c r="K50">
        <f t="shared" si="9"/>
        <v>-0.85213893758305104</v>
      </c>
    </row>
    <row r="51" spans="1:11" x14ac:dyDescent="0.3">
      <c r="A51">
        <f t="shared" si="0"/>
        <v>31</v>
      </c>
      <c r="B51">
        <f t="shared" ref="B51:K51" si="10">B19</f>
        <v>-1</v>
      </c>
      <c r="C51">
        <f t="shared" si="10"/>
        <v>-1</v>
      </c>
      <c r="D51">
        <f t="shared" si="10"/>
        <v>-1</v>
      </c>
      <c r="E51">
        <f t="shared" si="10"/>
        <v>-1</v>
      </c>
      <c r="F51">
        <f t="shared" si="10"/>
        <v>-1</v>
      </c>
      <c r="G51">
        <f t="shared" si="10"/>
        <v>-1</v>
      </c>
      <c r="H51">
        <f t="shared" si="10"/>
        <v>-1</v>
      </c>
      <c r="I51">
        <f t="shared" si="10"/>
        <v>-1</v>
      </c>
      <c r="J51">
        <f t="shared" si="10"/>
        <v>-1</v>
      </c>
      <c r="K51">
        <f t="shared" si="10"/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1"/>
  <sheetViews>
    <sheetView workbookViewId="0">
      <selection activeCell="E36" sqref="E36"/>
    </sheetView>
  </sheetViews>
  <sheetFormatPr defaultRowHeight="14.4" x14ac:dyDescent="0.3"/>
  <cols>
    <col min="14" max="23" width="5.109375" customWidth="1"/>
  </cols>
  <sheetData>
    <row r="1" spans="1:2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2</v>
      </c>
    </row>
    <row r="2" spans="1:23" x14ac:dyDescent="0.3">
      <c r="A2">
        <v>4</v>
      </c>
      <c r="B2">
        <f>MAX(hit!B2,stand!B2)</f>
        <v>-0.11491332761892134</v>
      </c>
      <c r="C2">
        <f>MAX(hit!C2,stand!C2)</f>
        <v>-8.2613314299744361E-2</v>
      </c>
      <c r="D2">
        <f>MAX(hit!D2,stand!D2)</f>
        <v>-4.9367420106916908E-2</v>
      </c>
      <c r="E2">
        <f>MAX(hit!E2,stand!E2)</f>
        <v>-1.2379926519926384E-2</v>
      </c>
      <c r="F2">
        <f>MAX(hit!F2,stand!F2)</f>
        <v>1.1130417280979889E-2</v>
      </c>
      <c r="G2">
        <f>MAX(hit!G2,stand!G2)</f>
        <v>-8.8279201058463722E-2</v>
      </c>
      <c r="H2">
        <f>MAX(hit!H2,stand!H2)</f>
        <v>-0.15933415266020509</v>
      </c>
      <c r="I2">
        <f>MAX(hit!I2,stand!I2)</f>
        <v>-0.24066617915336547</v>
      </c>
      <c r="J2">
        <f>MAX(hit!J2,stand!J2)</f>
        <v>-0.28919791448567511</v>
      </c>
      <c r="K2">
        <f>MAX(hit!K2,stand!K2)</f>
        <v>-0.25307699440390868</v>
      </c>
      <c r="M2">
        <v>4</v>
      </c>
      <c r="N2" s="1" t="str">
        <f>IF(B2=stand!B2,"S","H")</f>
        <v>H</v>
      </c>
      <c r="O2" s="1" t="str">
        <f>IF(C2=stand!C2,"S","H")</f>
        <v>H</v>
      </c>
      <c r="P2" s="1" t="str">
        <f>IF(D2=stand!D2,"S","H")</f>
        <v>H</v>
      </c>
      <c r="Q2" s="1" t="str">
        <f>IF(E2=stand!E2,"S","H")</f>
        <v>H</v>
      </c>
      <c r="R2" s="1" t="str">
        <f>IF(F2=stand!F2,"S","H")</f>
        <v>H</v>
      </c>
      <c r="S2" s="1" t="str">
        <f>IF(G2=stand!G2,"S","H")</f>
        <v>H</v>
      </c>
      <c r="T2" s="1" t="str">
        <f>IF(H2=stand!H2,"S","H")</f>
        <v>H</v>
      </c>
      <c r="U2" s="1" t="str">
        <f>IF(I2=stand!I2,"S","H")</f>
        <v>H</v>
      </c>
      <c r="V2" s="1" t="str">
        <f>IF(J2=stand!J2,"S","H")</f>
        <v>H</v>
      </c>
      <c r="W2" s="1" t="str">
        <f>IF(K2=stand!K2,"S","H")</f>
        <v>H</v>
      </c>
    </row>
    <row r="3" spans="1:23" x14ac:dyDescent="0.3">
      <c r="A3">
        <f>A2+1</f>
        <v>5</v>
      </c>
      <c r="B3">
        <f>MAX(hit!B3,stand!B3)</f>
        <v>-0.12821556706374745</v>
      </c>
      <c r="C3">
        <f>MAX(hit!C3,stand!C3)</f>
        <v>-9.5310227261489883E-2</v>
      </c>
      <c r="D3">
        <f>MAX(hit!D3,stand!D3)</f>
        <v>-6.1479464199694238E-2</v>
      </c>
      <c r="E3">
        <f>MAX(hit!E3,stand!E3)</f>
        <v>-2.397897039185962E-2</v>
      </c>
      <c r="F3">
        <f>MAX(hit!F3,stand!F3)</f>
        <v>-1.1863378384400908E-3</v>
      </c>
      <c r="G3">
        <f>MAX(hit!G3,stand!G3)</f>
        <v>-0.11944744188414852</v>
      </c>
      <c r="H3">
        <f>MAX(hit!H3,stand!H3)</f>
        <v>-0.18809330390318516</v>
      </c>
      <c r="I3">
        <f>MAX(hit!I3,stand!I3)</f>
        <v>-0.2666150533579591</v>
      </c>
      <c r="J3">
        <f>MAX(hit!J3,stand!J3)</f>
        <v>-0.31341164336497107</v>
      </c>
      <c r="K3">
        <f>MAX(hit!K3,stand!K3)</f>
        <v>-0.27857459755181968</v>
      </c>
      <c r="M3">
        <f>M2+1</f>
        <v>5</v>
      </c>
      <c r="N3" s="1" t="str">
        <f>IF(B3=stand!B3,"S","H")</f>
        <v>H</v>
      </c>
      <c r="O3" s="1" t="str">
        <f>IF(C3=stand!C3,"S","H")</f>
        <v>H</v>
      </c>
      <c r="P3" s="1" t="str">
        <f>IF(D3=stand!D3,"S","H")</f>
        <v>H</v>
      </c>
      <c r="Q3" s="1" t="str">
        <f>IF(E3=stand!E3,"S","H")</f>
        <v>H</v>
      </c>
      <c r="R3" s="1" t="str">
        <f>IF(F3=stand!F3,"S","H")</f>
        <v>H</v>
      </c>
      <c r="S3" s="1" t="str">
        <f>IF(G3=stand!G3,"S","H")</f>
        <v>H</v>
      </c>
      <c r="T3" s="1" t="str">
        <f>IF(H3=stand!H3,"S","H")</f>
        <v>H</v>
      </c>
      <c r="U3" s="1" t="str">
        <f>IF(I3=stand!I3,"S","H")</f>
        <v>H</v>
      </c>
      <c r="V3" s="1" t="str">
        <f>IF(J3=stand!J3,"S","H")</f>
        <v>H</v>
      </c>
      <c r="W3" s="1" t="str">
        <f>IF(K3=stand!K3,"S","H")</f>
        <v>H</v>
      </c>
    </row>
    <row r="4" spans="1:23" x14ac:dyDescent="0.3">
      <c r="A4">
        <f t="shared" ref="A4:A51" si="0">A3+1</f>
        <v>6</v>
      </c>
      <c r="B4">
        <f>MAX(hit!B4,stand!B4)</f>
        <v>-0.14075911746001987</v>
      </c>
      <c r="C4">
        <f>MAX(hit!C4,stand!C4)</f>
        <v>-0.10729107800860836</v>
      </c>
      <c r="D4">
        <f>MAX(hit!D4,stand!D4)</f>
        <v>-7.2917141926387305E-2</v>
      </c>
      <c r="E4">
        <f>MAX(hit!E4,stand!E4)</f>
        <v>-3.4915973330102178E-2</v>
      </c>
      <c r="F4">
        <f>MAX(hit!F4,stand!F4)</f>
        <v>-1.3005835529874204E-2</v>
      </c>
      <c r="G4">
        <f>MAX(hit!G4,stand!G4)</f>
        <v>-0.15193270723669944</v>
      </c>
      <c r="H4">
        <f>MAX(hit!H4,stand!H4)</f>
        <v>-0.21724188132078476</v>
      </c>
      <c r="I4">
        <f>MAX(hit!I4,stand!I4)</f>
        <v>-0.29264070019772603</v>
      </c>
      <c r="J4">
        <f>MAX(hit!J4,stand!J4)</f>
        <v>-0.33774944037840804</v>
      </c>
      <c r="K4">
        <f>MAX(hit!K4,stand!K4)</f>
        <v>-0.30414663097569938</v>
      </c>
      <c r="M4">
        <f t="shared" ref="M4:M41" si="1">M3+1</f>
        <v>6</v>
      </c>
      <c r="N4" s="1" t="str">
        <f>IF(B4=stand!B4,"S","H")</f>
        <v>H</v>
      </c>
      <c r="O4" s="1" t="str">
        <f>IF(C4=stand!C4,"S","H")</f>
        <v>H</v>
      </c>
      <c r="P4" s="1" t="str">
        <f>IF(D4=stand!D4,"S","H")</f>
        <v>H</v>
      </c>
      <c r="Q4" s="1" t="str">
        <f>IF(E4=stand!E4,"S","H")</f>
        <v>H</v>
      </c>
      <c r="R4" s="1" t="str">
        <f>IF(F4=stand!F4,"S","H")</f>
        <v>H</v>
      </c>
      <c r="S4" s="1" t="str">
        <f>IF(G4=stand!G4,"S","H")</f>
        <v>H</v>
      </c>
      <c r="T4" s="1" t="str">
        <f>IF(H4=stand!H4,"S","H")</f>
        <v>H</v>
      </c>
      <c r="U4" s="1" t="str">
        <f>IF(I4=stand!I4,"S","H")</f>
        <v>H</v>
      </c>
      <c r="V4" s="1" t="str">
        <f>IF(J4=stand!J4,"S","H")</f>
        <v>H</v>
      </c>
      <c r="W4" s="1" t="str">
        <f>IF(K4=stand!K4,"S","H")</f>
        <v>H</v>
      </c>
    </row>
    <row r="5" spans="1:23" x14ac:dyDescent="0.3">
      <c r="A5">
        <f t="shared" si="0"/>
        <v>7</v>
      </c>
      <c r="B5">
        <f>MAX(hit!B5,stand!B5)</f>
        <v>-0.10918342786661633</v>
      </c>
      <c r="C5">
        <f>MAX(hit!C5,stand!C5)</f>
        <v>-7.658298190446361E-2</v>
      </c>
      <c r="D5">
        <f>MAX(hit!D5,stand!D5)</f>
        <v>-4.3021794004341876E-2</v>
      </c>
      <c r="E5">
        <f>MAX(hit!E5,stand!E5)</f>
        <v>-7.2713609029408845E-3</v>
      </c>
      <c r="F5">
        <f>MAX(hit!F5,stand!F5)</f>
        <v>2.9185342353860964E-2</v>
      </c>
      <c r="G5">
        <f>MAX(hit!G5,stand!G5)</f>
        <v>-6.8807799580427764E-2</v>
      </c>
      <c r="H5">
        <f>MAX(hit!H5,stand!H5)</f>
        <v>-0.21060476872434966</v>
      </c>
      <c r="I5">
        <f>MAX(hit!I5,stand!I5)</f>
        <v>-0.28536544048687662</v>
      </c>
      <c r="J5">
        <f>MAX(hit!J5,stand!J5)</f>
        <v>-0.31905479139833842</v>
      </c>
      <c r="K5">
        <f>MAX(hit!K5,stand!K5)</f>
        <v>-0.31007165033163697</v>
      </c>
      <c r="M5">
        <f t="shared" si="1"/>
        <v>7</v>
      </c>
      <c r="N5" s="1" t="str">
        <f>IF(B5=stand!B5,"S","H")</f>
        <v>H</v>
      </c>
      <c r="O5" s="1" t="str">
        <f>IF(C5=stand!C5,"S","H")</f>
        <v>H</v>
      </c>
      <c r="P5" s="1" t="str">
        <f>IF(D5=stand!D5,"S","H")</f>
        <v>H</v>
      </c>
      <c r="Q5" s="1" t="str">
        <f>IF(E5=stand!E5,"S","H")</f>
        <v>H</v>
      </c>
      <c r="R5" s="1" t="str">
        <f>IF(F5=stand!F5,"S","H")</f>
        <v>H</v>
      </c>
      <c r="S5" s="1" t="str">
        <f>IF(G5=stand!G5,"S","H")</f>
        <v>H</v>
      </c>
      <c r="T5" s="1" t="str">
        <f>IF(H5=stand!H5,"S","H")</f>
        <v>H</v>
      </c>
      <c r="U5" s="1" t="str">
        <f>IF(I5=stand!I5,"S","H")</f>
        <v>H</v>
      </c>
      <c r="V5" s="1" t="str">
        <f>IF(J5=stand!J5,"S","H")</f>
        <v>H</v>
      </c>
      <c r="W5" s="1" t="str">
        <f>IF(K5=stand!K5,"S","H")</f>
        <v>H</v>
      </c>
    </row>
    <row r="6" spans="1:23" x14ac:dyDescent="0.3">
      <c r="A6">
        <f t="shared" si="0"/>
        <v>8</v>
      </c>
      <c r="B6">
        <f>MAX(hit!B6,stand!B6)</f>
        <v>-2.1798188008805671E-2</v>
      </c>
      <c r="C6">
        <f>MAX(hit!C6,stand!C6)</f>
        <v>8.0052625306546703E-3</v>
      </c>
      <c r="D6">
        <f>MAX(hit!D6,stand!D6)</f>
        <v>3.8784473277208804E-2</v>
      </c>
      <c r="E6">
        <f>MAX(hit!E6,stand!E6)</f>
        <v>7.0804635983033826E-2</v>
      </c>
      <c r="F6">
        <f>MAX(hit!F6,stand!F6)</f>
        <v>0.11496015009622332</v>
      </c>
      <c r="G6">
        <f>MAX(hit!G6,stand!G6)</f>
        <v>8.2207439363742862E-2</v>
      </c>
      <c r="H6">
        <f>MAX(hit!H6,stand!H6)</f>
        <v>-5.9898275658656255E-2</v>
      </c>
      <c r="I6">
        <f>MAX(hit!I6,stand!I6)</f>
        <v>-0.21018633199821768</v>
      </c>
      <c r="J6">
        <f>MAX(hit!J6,stand!J6)</f>
        <v>-0.24937508055334259</v>
      </c>
      <c r="K6">
        <f>MAX(hit!K6,stand!K6)</f>
        <v>-0.1970288105741636</v>
      </c>
      <c r="M6">
        <f t="shared" si="1"/>
        <v>8</v>
      </c>
      <c r="N6" s="1" t="str">
        <f>IF(B6=stand!B6,"S","H")</f>
        <v>H</v>
      </c>
      <c r="O6" s="1" t="str">
        <f>IF(C6=stand!C6,"S","H")</f>
        <v>H</v>
      </c>
      <c r="P6" s="1" t="str">
        <f>IF(D6=stand!D6,"S","H")</f>
        <v>H</v>
      </c>
      <c r="Q6" s="1" t="str">
        <f>IF(E6=stand!E6,"S","H")</f>
        <v>H</v>
      </c>
      <c r="R6" s="1" t="str">
        <f>IF(F6=stand!F6,"S","H")</f>
        <v>H</v>
      </c>
      <c r="S6" s="1" t="str">
        <f>IF(G6=stand!G6,"S","H")</f>
        <v>H</v>
      </c>
      <c r="T6" s="1" t="str">
        <f>IF(H6=stand!H6,"S","H")</f>
        <v>H</v>
      </c>
      <c r="U6" s="1" t="str">
        <f>IF(I6=stand!I6,"S","H")</f>
        <v>H</v>
      </c>
      <c r="V6" s="1" t="str">
        <f>IF(J6=stand!J6,"S","H")</f>
        <v>H</v>
      </c>
      <c r="W6" s="1" t="str">
        <f>IF(K6=stand!K6,"S","H")</f>
        <v>H</v>
      </c>
    </row>
    <row r="7" spans="1:23" x14ac:dyDescent="0.3">
      <c r="A7">
        <f t="shared" si="0"/>
        <v>9</v>
      </c>
      <c r="B7">
        <f>MAX(hit!B7,stand!B7)</f>
        <v>7.444603757634051E-2</v>
      </c>
      <c r="C7">
        <f>MAX(hit!C7,stand!C7)</f>
        <v>0.10126470173887674</v>
      </c>
      <c r="D7">
        <f>MAX(hit!D7,stand!D7)</f>
        <v>0.12898088119574178</v>
      </c>
      <c r="E7">
        <f>MAX(hit!E7,stand!E7)</f>
        <v>0.15803185626651736</v>
      </c>
      <c r="F7">
        <f>MAX(hit!F7,stand!F7)</f>
        <v>0.19601883925727884</v>
      </c>
      <c r="G7">
        <f>MAX(hit!G7,stand!G7)</f>
        <v>0.17186785993695267</v>
      </c>
      <c r="H7">
        <f>MAX(hit!H7,stand!H7)</f>
        <v>9.8376217435392585E-2</v>
      </c>
      <c r="I7">
        <f>MAX(hit!I7,stand!I7)</f>
        <v>-5.2178053462651731E-2</v>
      </c>
      <c r="J7">
        <f>MAX(hit!J7,stand!J7)</f>
        <v>-0.15295298487455075</v>
      </c>
      <c r="K7">
        <f>MAX(hit!K7,stand!K7)</f>
        <v>-6.5680778778066204E-2</v>
      </c>
      <c r="M7">
        <f t="shared" si="1"/>
        <v>9</v>
      </c>
      <c r="N7" s="1" t="str">
        <f>IF(B7=stand!B7,"S","H")</f>
        <v>H</v>
      </c>
      <c r="O7" s="1" t="str">
        <f>IF(C7=stand!C7,"S","H")</f>
        <v>H</v>
      </c>
      <c r="P7" s="1" t="str">
        <f>IF(D7=stand!D7,"S","H")</f>
        <v>H</v>
      </c>
      <c r="Q7" s="1" t="str">
        <f>IF(E7=stand!E7,"S","H")</f>
        <v>H</v>
      </c>
      <c r="R7" s="1" t="str">
        <f>IF(F7=stand!F7,"S","H")</f>
        <v>H</v>
      </c>
      <c r="S7" s="1" t="str">
        <f>IF(G7=stand!G7,"S","H")</f>
        <v>H</v>
      </c>
      <c r="T7" s="1" t="str">
        <f>IF(H7=stand!H7,"S","H")</f>
        <v>H</v>
      </c>
      <c r="U7" s="1" t="str">
        <f>IF(I7=stand!I7,"S","H")</f>
        <v>H</v>
      </c>
      <c r="V7" s="1" t="str">
        <f>IF(J7=stand!J7,"S","H")</f>
        <v>H</v>
      </c>
      <c r="W7" s="1" t="str">
        <f>IF(K7=stand!K7,"S","H")</f>
        <v>H</v>
      </c>
    </row>
    <row r="8" spans="1:23" x14ac:dyDescent="0.3">
      <c r="A8">
        <f t="shared" si="0"/>
        <v>10</v>
      </c>
      <c r="B8">
        <f>MAX(hit!B8,stand!B8)</f>
        <v>0.18249999400904487</v>
      </c>
      <c r="C8">
        <f>MAX(hit!C8,stand!C8)</f>
        <v>0.20608797581394089</v>
      </c>
      <c r="D8">
        <f>MAX(hit!D8,stand!D8)</f>
        <v>0.230470121897177</v>
      </c>
      <c r="E8">
        <f>MAX(hit!E8,stand!E8)</f>
        <v>0.25625855450163387</v>
      </c>
      <c r="F8">
        <f>MAX(hit!F8,stand!F8)</f>
        <v>0.28779508429888434</v>
      </c>
      <c r="G8">
        <f>MAX(hit!G8,stand!G8)</f>
        <v>0.25690874433608657</v>
      </c>
      <c r="H8">
        <f>MAX(hit!H8,stand!H8)</f>
        <v>0.19795370833197612</v>
      </c>
      <c r="I8">
        <f>MAX(hit!I8,stand!I8)</f>
        <v>0.11652959106928383</v>
      </c>
      <c r="J8">
        <f>MAX(hit!J8,stand!J8)</f>
        <v>2.5308523040868145E-2</v>
      </c>
      <c r="K8">
        <f>MAX(hit!K8,stand!K8)</f>
        <v>8.1449707945275923E-2</v>
      </c>
      <c r="M8">
        <f t="shared" si="1"/>
        <v>10</v>
      </c>
      <c r="N8" s="1" t="str">
        <f>IF(B8=stand!B8,"S","H")</f>
        <v>H</v>
      </c>
      <c r="O8" s="1" t="str">
        <f>IF(C8=stand!C8,"S","H")</f>
        <v>H</v>
      </c>
      <c r="P8" s="1" t="str">
        <f>IF(D8=stand!D8,"S","H")</f>
        <v>H</v>
      </c>
      <c r="Q8" s="1" t="str">
        <f>IF(E8=stand!E8,"S","H")</f>
        <v>H</v>
      </c>
      <c r="R8" s="1" t="str">
        <f>IF(F8=stand!F8,"S","H")</f>
        <v>H</v>
      </c>
      <c r="S8" s="1" t="str">
        <f>IF(G8=stand!G8,"S","H")</f>
        <v>H</v>
      </c>
      <c r="T8" s="1" t="str">
        <f>IF(H8=stand!H8,"S","H")</f>
        <v>H</v>
      </c>
      <c r="U8" s="1" t="str">
        <f>IF(I8=stand!I8,"S","H")</f>
        <v>H</v>
      </c>
      <c r="V8" s="1" t="str">
        <f>IF(J8=stand!J8,"S","H")</f>
        <v>H</v>
      </c>
      <c r="W8" s="1" t="str">
        <f>IF(K8=stand!K8,"S","H")</f>
        <v>H</v>
      </c>
    </row>
    <row r="9" spans="1:23" x14ac:dyDescent="0.3">
      <c r="A9">
        <f t="shared" si="0"/>
        <v>11</v>
      </c>
      <c r="B9">
        <f>MAX(hit!B9,stand!B9)</f>
        <v>0.23835074945762977</v>
      </c>
      <c r="C9">
        <f>MAX(hit!C9,stand!C9)</f>
        <v>0.26032526728707961</v>
      </c>
      <c r="D9">
        <f>MAX(hit!D9,stand!D9)</f>
        <v>0.28302027520898804</v>
      </c>
      <c r="E9">
        <f>MAX(hit!E9,stand!E9)</f>
        <v>0.30734950895451402</v>
      </c>
      <c r="F9">
        <f>MAX(hit!F9,stand!F9)</f>
        <v>0.33369004745378483</v>
      </c>
      <c r="G9">
        <f>MAX(hit!G9,stand!G9)</f>
        <v>0.29214699112701309</v>
      </c>
      <c r="H9">
        <f>MAX(hit!H9,stand!H9)</f>
        <v>0.22998214532399178</v>
      </c>
      <c r="I9">
        <f>MAX(hit!I9,stand!I9)</f>
        <v>0.15825711845512569</v>
      </c>
      <c r="J9">
        <f>MAX(hit!J9,stand!J9)</f>
        <v>0.11948223076371366</v>
      </c>
      <c r="K9">
        <f>MAX(hit!K9,stand!K9)</f>
        <v>0.14300128216153019</v>
      </c>
      <c r="M9">
        <f t="shared" si="1"/>
        <v>11</v>
      </c>
      <c r="N9" s="1" t="str">
        <f>IF(B9=stand!B9,"S","H")</f>
        <v>H</v>
      </c>
      <c r="O9" s="1" t="str">
        <f>IF(C9=stand!C9,"S","H")</f>
        <v>H</v>
      </c>
      <c r="P9" s="1" t="str">
        <f>IF(D9=stand!D9,"S","H")</f>
        <v>H</v>
      </c>
      <c r="Q9" s="1" t="str">
        <f>IF(E9=stand!E9,"S","H")</f>
        <v>H</v>
      </c>
      <c r="R9" s="1" t="str">
        <f>IF(F9=stand!F9,"S","H")</f>
        <v>H</v>
      </c>
      <c r="S9" s="1" t="str">
        <f>IF(G9=stand!G9,"S","H")</f>
        <v>H</v>
      </c>
      <c r="T9" s="1" t="str">
        <f>IF(H9=stand!H9,"S","H")</f>
        <v>H</v>
      </c>
      <c r="U9" s="1" t="str">
        <f>IF(I9=stand!I9,"S","H")</f>
        <v>H</v>
      </c>
      <c r="V9" s="1" t="str">
        <f>IF(J9=stand!J9,"S","H")</f>
        <v>H</v>
      </c>
      <c r="W9" s="1" t="str">
        <f>IF(K9=stand!K9,"S","H")</f>
        <v>H</v>
      </c>
    </row>
    <row r="10" spans="1:23" x14ac:dyDescent="0.3">
      <c r="A10">
        <f t="shared" si="0"/>
        <v>12</v>
      </c>
      <c r="B10">
        <f>MAX(hit!B10,stand!B10)</f>
        <v>-0.25338998596663803</v>
      </c>
      <c r="C10">
        <f>MAX(hit!C10,stand!C10)</f>
        <v>-0.2336908997980866</v>
      </c>
      <c r="D10">
        <f>MAX(hit!D10,stand!D10)</f>
        <v>-0.21106310899491437</v>
      </c>
      <c r="E10">
        <f>MAX(hit!E10,stand!E10)</f>
        <v>-0.16719266083547524</v>
      </c>
      <c r="F10">
        <f>MAX(hit!F10,stand!F10)</f>
        <v>-0.15369901583000439</v>
      </c>
      <c r="G10">
        <f>MAX(hit!G10,stand!G10)</f>
        <v>-0.21284771451731427</v>
      </c>
      <c r="H10">
        <f>MAX(hit!H10,stand!H10)</f>
        <v>-0.2715748050242861</v>
      </c>
      <c r="I10">
        <f>MAX(hit!I10,stand!I10)</f>
        <v>-0.3400132806089356</v>
      </c>
      <c r="J10">
        <f>MAX(hit!J10,stand!J10)</f>
        <v>-0.38104299284808757</v>
      </c>
      <c r="K10">
        <f>MAX(hit!K10,stand!K10)</f>
        <v>-0.35054034044008009</v>
      </c>
      <c r="M10">
        <f t="shared" si="1"/>
        <v>12</v>
      </c>
      <c r="N10" s="1" t="str">
        <f>IF(B10=stand!B10,"S","H")</f>
        <v>H</v>
      </c>
      <c r="O10" s="1" t="str">
        <f>IF(C10=stand!C10,"S","H")</f>
        <v>H</v>
      </c>
      <c r="P10" s="1" t="str">
        <f>IF(D10=stand!D10,"S","H")</f>
        <v>S</v>
      </c>
      <c r="Q10" s="1" t="str">
        <f>IF(E10=stand!E10,"S","H")</f>
        <v>S</v>
      </c>
      <c r="R10" s="1" t="str">
        <f>IF(F10=stand!F10,"S","H")</f>
        <v>S</v>
      </c>
      <c r="S10" s="1" t="str">
        <f>IF(G10=stand!G10,"S","H")</f>
        <v>H</v>
      </c>
      <c r="T10" s="1" t="str">
        <f>IF(H10=stand!H10,"S","H")</f>
        <v>H</v>
      </c>
      <c r="U10" s="1" t="str">
        <f>IF(I10=stand!I10,"S","H")</f>
        <v>H</v>
      </c>
      <c r="V10" s="1" t="str">
        <f>IF(J10=stand!J10,"S","H")</f>
        <v>H</v>
      </c>
      <c r="W10" s="1" t="str">
        <f>IF(K10=stand!K10,"S","H")</f>
        <v>H</v>
      </c>
    </row>
    <row r="11" spans="1:23" x14ac:dyDescent="0.3">
      <c r="A11">
        <f t="shared" si="0"/>
        <v>13</v>
      </c>
      <c r="B11">
        <f>MAX(hit!B11,stand!B11)</f>
        <v>-0.29278372720927726</v>
      </c>
      <c r="C11">
        <f>MAX(hit!C11,stand!C11)</f>
        <v>-0.2522502292357135</v>
      </c>
      <c r="D11">
        <f>MAX(hit!D11,stand!D11)</f>
        <v>-0.21106310899491437</v>
      </c>
      <c r="E11">
        <f>MAX(hit!E11,stand!E11)</f>
        <v>-0.16719266083547524</v>
      </c>
      <c r="F11">
        <f>MAX(hit!F11,stand!F11)</f>
        <v>-0.15369901583000439</v>
      </c>
      <c r="G11">
        <f>MAX(hit!G11,stand!G11)</f>
        <v>-0.26907287776607752</v>
      </c>
      <c r="H11">
        <f>MAX(hit!H11,stand!H11)</f>
        <v>-0.32360517609397998</v>
      </c>
      <c r="I11">
        <f>MAX(hit!I11,stand!I11)</f>
        <v>-0.38715518913686875</v>
      </c>
      <c r="J11">
        <f>MAX(hit!J11,stand!J11)</f>
        <v>-0.42525420764465277</v>
      </c>
      <c r="K11">
        <f>MAX(hit!K11,stand!K11)</f>
        <v>-0.3969303161229315</v>
      </c>
      <c r="M11">
        <f t="shared" si="1"/>
        <v>13</v>
      </c>
      <c r="N11" s="1" t="str">
        <f>IF(B11=stand!B11,"S","H")</f>
        <v>S</v>
      </c>
      <c r="O11" s="1" t="str">
        <f>IF(C11=stand!C11,"S","H")</f>
        <v>S</v>
      </c>
      <c r="P11" s="1" t="str">
        <f>IF(D11=stand!D11,"S","H")</f>
        <v>S</v>
      </c>
      <c r="Q11" s="1" t="str">
        <f>IF(E11=stand!E11,"S","H")</f>
        <v>S</v>
      </c>
      <c r="R11" s="1" t="str">
        <f>IF(F11=stand!F11,"S","H")</f>
        <v>S</v>
      </c>
      <c r="S11" s="1" t="str">
        <f>IF(G11=stand!G11,"S","H")</f>
        <v>H</v>
      </c>
      <c r="T11" s="1" t="str">
        <f>IF(H11=stand!H11,"S","H")</f>
        <v>H</v>
      </c>
      <c r="U11" s="1" t="str">
        <f>IF(I11=stand!I11,"S","H")</f>
        <v>H</v>
      </c>
      <c r="V11" s="1" t="str">
        <f>IF(J11=stand!J11,"S","H")</f>
        <v>H</v>
      </c>
      <c r="W11" s="1" t="str">
        <f>IF(K11=stand!K11,"S","H")</f>
        <v>H</v>
      </c>
    </row>
    <row r="12" spans="1:23" x14ac:dyDescent="0.3">
      <c r="A12">
        <f t="shared" si="0"/>
        <v>14</v>
      </c>
      <c r="B12">
        <f>MAX(hit!B12,stand!B12)</f>
        <v>-0.29278372720927726</v>
      </c>
      <c r="C12">
        <f>MAX(hit!C12,stand!C12)</f>
        <v>-0.2522502292357135</v>
      </c>
      <c r="D12">
        <f>MAX(hit!D12,stand!D12)</f>
        <v>-0.21106310899491437</v>
      </c>
      <c r="E12">
        <f>MAX(hit!E12,stand!E12)</f>
        <v>-0.16719266083547524</v>
      </c>
      <c r="F12">
        <f>MAX(hit!F12,stand!F12)</f>
        <v>-0.15369901583000439</v>
      </c>
      <c r="G12">
        <f>MAX(hit!G12,stand!G12)</f>
        <v>-0.3212819579256434</v>
      </c>
      <c r="H12">
        <f>MAX(hit!H12,stand!H12)</f>
        <v>-0.37191909208726709</v>
      </c>
      <c r="I12">
        <f>MAX(hit!I12,stand!I12)</f>
        <v>-0.43092981848423528</v>
      </c>
      <c r="J12">
        <f>MAX(hit!J12,stand!J12)</f>
        <v>-0.46630747852717758</v>
      </c>
      <c r="K12">
        <f>MAX(hit!K12,stand!K12)</f>
        <v>-0.44000672211415065</v>
      </c>
      <c r="M12">
        <f t="shared" si="1"/>
        <v>14</v>
      </c>
      <c r="N12" s="1" t="str">
        <f>IF(B12=stand!B12,"S","H")</f>
        <v>S</v>
      </c>
      <c r="O12" s="1" t="str">
        <f>IF(C12=stand!C12,"S","H")</f>
        <v>S</v>
      </c>
      <c r="P12" s="1" t="str">
        <f>IF(D12=stand!D12,"S","H")</f>
        <v>S</v>
      </c>
      <c r="Q12" s="1" t="str">
        <f>IF(E12=stand!E12,"S","H")</f>
        <v>S</v>
      </c>
      <c r="R12" s="1" t="str">
        <f>IF(F12=stand!F12,"S","H")</f>
        <v>S</v>
      </c>
      <c r="S12" s="1" t="str">
        <f>IF(G12=stand!G12,"S","H")</f>
        <v>H</v>
      </c>
      <c r="T12" s="1" t="str">
        <f>IF(H12=stand!H12,"S","H")</f>
        <v>H</v>
      </c>
      <c r="U12" s="1" t="str">
        <f>IF(I12=stand!I12,"S","H")</f>
        <v>H</v>
      </c>
      <c r="V12" s="1" t="str">
        <f>IF(J12=stand!J12,"S","H")</f>
        <v>H</v>
      </c>
      <c r="W12" s="1" t="str">
        <f>IF(K12=stand!K12,"S","H")</f>
        <v>H</v>
      </c>
    </row>
    <row r="13" spans="1:23" x14ac:dyDescent="0.3">
      <c r="A13">
        <f t="shared" si="0"/>
        <v>15</v>
      </c>
      <c r="B13">
        <f>MAX(hit!B13,stand!B13)</f>
        <v>-0.29278372720927726</v>
      </c>
      <c r="C13">
        <f>MAX(hit!C13,stand!C13)</f>
        <v>-0.2522502292357135</v>
      </c>
      <c r="D13">
        <f>MAX(hit!D13,stand!D13)</f>
        <v>-0.21106310899491437</v>
      </c>
      <c r="E13">
        <f>MAX(hit!E13,stand!E13)</f>
        <v>-0.16719266083547524</v>
      </c>
      <c r="F13">
        <f>MAX(hit!F13,stand!F13)</f>
        <v>-0.15369901583000439</v>
      </c>
      <c r="G13">
        <f>MAX(hit!G13,stand!G13)</f>
        <v>-0.36976181807381175</v>
      </c>
      <c r="H13">
        <f>MAX(hit!H13,stand!H13)</f>
        <v>-0.41678201408103371</v>
      </c>
      <c r="I13">
        <f>MAX(hit!I13,stand!I13)</f>
        <v>-0.47157768859250421</v>
      </c>
      <c r="J13">
        <f>MAX(hit!J13,stand!J13)</f>
        <v>-0.5044283729180935</v>
      </c>
      <c r="K13">
        <f>MAX(hit!K13,stand!K13)</f>
        <v>-0.4800062419631399</v>
      </c>
      <c r="M13">
        <f t="shared" si="1"/>
        <v>15</v>
      </c>
      <c r="N13" s="1" t="str">
        <f>IF(B13=stand!B13,"S","H")</f>
        <v>S</v>
      </c>
      <c r="O13" s="1" t="str">
        <f>IF(C13=stand!C13,"S","H")</f>
        <v>S</v>
      </c>
      <c r="P13" s="1" t="str">
        <f>IF(D13=stand!D13,"S","H")</f>
        <v>S</v>
      </c>
      <c r="Q13" s="1" t="str">
        <f>IF(E13=stand!E13,"S","H")</f>
        <v>S</v>
      </c>
      <c r="R13" s="1" t="str">
        <f>IF(F13=stand!F13,"S","H")</f>
        <v>S</v>
      </c>
      <c r="S13" s="1" t="str">
        <f>IF(G13=stand!G13,"S","H")</f>
        <v>H</v>
      </c>
      <c r="T13" s="1" t="str">
        <f>IF(H13=stand!H13,"S","H")</f>
        <v>H</v>
      </c>
      <c r="U13" s="1" t="str">
        <f>IF(I13=stand!I13,"S","H")</f>
        <v>H</v>
      </c>
      <c r="V13" s="1" t="str">
        <f>IF(J13=stand!J13,"S","H")</f>
        <v>H</v>
      </c>
      <c r="W13" s="1" t="str">
        <f>IF(K13=stand!K13,"S","H")</f>
        <v>H</v>
      </c>
    </row>
    <row r="14" spans="1:23" x14ac:dyDescent="0.3">
      <c r="A14">
        <f t="shared" si="0"/>
        <v>16</v>
      </c>
      <c r="B14">
        <f>MAX(hit!B14,stand!B14)</f>
        <v>-0.29278372720927726</v>
      </c>
      <c r="C14">
        <f>MAX(hit!C14,stand!C14)</f>
        <v>-0.2522502292357135</v>
      </c>
      <c r="D14">
        <f>MAX(hit!D14,stand!D14)</f>
        <v>-0.21106310899491437</v>
      </c>
      <c r="E14">
        <f>MAX(hit!E14,stand!E14)</f>
        <v>-0.16719266083547524</v>
      </c>
      <c r="F14">
        <f>MAX(hit!F14,stand!F14)</f>
        <v>-0.15369901583000439</v>
      </c>
      <c r="G14">
        <f>MAX(hit!G14,stand!G14)</f>
        <v>-0.41477883106853947</v>
      </c>
      <c r="H14">
        <f>MAX(hit!H14,stand!H14)</f>
        <v>-0.45844044164667419</v>
      </c>
      <c r="I14">
        <f>MAX(hit!I14,stand!I14)</f>
        <v>-0.50932213940732529</v>
      </c>
      <c r="J14">
        <f>MAX(hit!J14,stand!J14)</f>
        <v>-0.53982634628108683</v>
      </c>
      <c r="K14">
        <f>MAX(hit!K14,stand!K14)</f>
        <v>-0.51714865325148707</v>
      </c>
      <c r="M14">
        <f t="shared" si="1"/>
        <v>16</v>
      </c>
      <c r="N14" s="1" t="str">
        <f>IF(B14=stand!B14,"S","H")</f>
        <v>S</v>
      </c>
      <c r="O14" s="1" t="str">
        <f>IF(C14=stand!C14,"S","H")</f>
        <v>S</v>
      </c>
      <c r="P14" s="1" t="str">
        <f>IF(D14=stand!D14,"S","H")</f>
        <v>S</v>
      </c>
      <c r="Q14" s="1" t="str">
        <f>IF(E14=stand!E14,"S","H")</f>
        <v>S</v>
      </c>
      <c r="R14" s="1" t="str">
        <f>IF(F14=stand!F14,"S","H")</f>
        <v>S</v>
      </c>
      <c r="S14" s="1" t="str">
        <f>IF(G14=stand!G14,"S","H")</f>
        <v>H</v>
      </c>
      <c r="T14" s="1" t="str">
        <f>IF(H14=stand!H14,"S","H")</f>
        <v>H</v>
      </c>
      <c r="U14" s="1" t="str">
        <f>IF(I14=stand!I14,"S","H")</f>
        <v>H</v>
      </c>
      <c r="V14" s="1" t="str">
        <f>IF(J14=stand!J14,"S","H")</f>
        <v>H</v>
      </c>
      <c r="W14" s="1" t="str">
        <f>IF(K14=stand!K14,"S","H")</f>
        <v>H</v>
      </c>
    </row>
    <row r="15" spans="1:23" x14ac:dyDescent="0.3">
      <c r="A15">
        <f t="shared" si="0"/>
        <v>17</v>
      </c>
      <c r="B15">
        <f>MAX(hit!B15,stand!B15)</f>
        <v>-0.15297458768154204</v>
      </c>
      <c r="C15">
        <f>MAX(hit!C15,stand!C15)</f>
        <v>-0.11721624142457365</v>
      </c>
      <c r="D15">
        <f>MAX(hit!D15,stand!D15)</f>
        <v>-8.0573373145316152E-2</v>
      </c>
      <c r="E15">
        <f>MAX(hit!E15,stand!E15)</f>
        <v>-4.4941375564924446E-2</v>
      </c>
      <c r="F15">
        <f>MAX(hit!F15,stand!F15)</f>
        <v>1.1739160673341964E-2</v>
      </c>
      <c r="G15">
        <f>MAX(hit!G15,stand!G15)</f>
        <v>-0.10680898948269468</v>
      </c>
      <c r="H15">
        <f>MAX(hit!H15,stand!H15)</f>
        <v>-0.38195097104844711</v>
      </c>
      <c r="I15">
        <f>MAX(hit!I15,stand!I15)</f>
        <v>-0.42315423964521748</v>
      </c>
      <c r="J15">
        <f>MAX(hit!J15,stand!J15)</f>
        <v>-0.41972063392881986</v>
      </c>
      <c r="K15">
        <f>MAX(hit!K15,stand!K15)</f>
        <v>-0.47803347499473703</v>
      </c>
      <c r="M15">
        <f t="shared" si="1"/>
        <v>17</v>
      </c>
      <c r="N15" s="1" t="str">
        <f>IF(B15=stand!B15,"S","H")</f>
        <v>S</v>
      </c>
      <c r="O15" s="1" t="str">
        <f>IF(C15=stand!C15,"S","H")</f>
        <v>S</v>
      </c>
      <c r="P15" s="1" t="str">
        <f>IF(D15=stand!D15,"S","H")</f>
        <v>S</v>
      </c>
      <c r="Q15" s="1" t="str">
        <f>IF(E15=stand!E15,"S","H")</f>
        <v>S</v>
      </c>
      <c r="R15" s="1" t="str">
        <f>IF(F15=stand!F15,"S","H")</f>
        <v>S</v>
      </c>
      <c r="S15" s="1" t="str">
        <f>IF(G15=stand!G15,"S","H")</f>
        <v>S</v>
      </c>
      <c r="T15" s="1" t="str">
        <f>IF(H15=stand!H15,"S","H")</f>
        <v>S</v>
      </c>
      <c r="U15" s="1" t="str">
        <f>IF(I15=stand!I15,"S","H")</f>
        <v>S</v>
      </c>
      <c r="V15" s="1" t="str">
        <f>IF(J15=stand!J15,"S","H")</f>
        <v>S</v>
      </c>
      <c r="W15" s="1" t="str">
        <f>IF(K15=stand!K15,"S","H")</f>
        <v>S</v>
      </c>
    </row>
    <row r="16" spans="1:23" x14ac:dyDescent="0.3">
      <c r="A16">
        <f t="shared" si="0"/>
        <v>18</v>
      </c>
      <c r="B16">
        <f>MAX(hit!B16,stand!B16)</f>
        <v>0.12174190222088771</v>
      </c>
      <c r="C16">
        <f>MAX(hit!C16,stand!C16)</f>
        <v>0.14830007284131114</v>
      </c>
      <c r="D16">
        <f>MAX(hit!D16,stand!D16)</f>
        <v>0.17585443719748528</v>
      </c>
      <c r="E16">
        <f>MAX(hit!E16,stand!E16)</f>
        <v>0.19956119497617719</v>
      </c>
      <c r="F16">
        <f>MAX(hit!F16,stand!F16)</f>
        <v>0.28344391604689867</v>
      </c>
      <c r="G16">
        <f>MAX(hit!G16,stand!G16)</f>
        <v>0.3995541673365518</v>
      </c>
      <c r="H16">
        <f>MAX(hit!H16,stand!H16)</f>
        <v>0.10595134861912359</v>
      </c>
      <c r="I16">
        <f>MAX(hit!I16,stand!I16)</f>
        <v>-0.18316335667343342</v>
      </c>
      <c r="J16">
        <f>MAX(hit!J16,stand!J16)</f>
        <v>-0.17830123379648949</v>
      </c>
      <c r="K16">
        <f>MAX(hit!K16,stand!K16)</f>
        <v>-0.10019887561319057</v>
      </c>
      <c r="M16">
        <f t="shared" si="1"/>
        <v>18</v>
      </c>
      <c r="N16" s="1" t="str">
        <f>IF(B16=stand!B16,"S","H")</f>
        <v>S</v>
      </c>
      <c r="O16" s="1" t="str">
        <f>IF(C16=stand!C16,"S","H")</f>
        <v>S</v>
      </c>
      <c r="P16" s="1" t="str">
        <f>IF(D16=stand!D16,"S","H")</f>
        <v>S</v>
      </c>
      <c r="Q16" s="1" t="str">
        <f>IF(E16=stand!E16,"S","H")</f>
        <v>S</v>
      </c>
      <c r="R16" s="1" t="str">
        <f>IF(F16=stand!F16,"S","H")</f>
        <v>S</v>
      </c>
      <c r="S16" s="1" t="str">
        <f>IF(G16=stand!G16,"S","H")</f>
        <v>S</v>
      </c>
      <c r="T16" s="1" t="str">
        <f>IF(H16=stand!H16,"S","H")</f>
        <v>S</v>
      </c>
      <c r="U16" s="1" t="str">
        <f>IF(I16=stand!I16,"S","H")</f>
        <v>S</v>
      </c>
      <c r="V16" s="1" t="str">
        <f>IF(J16=stand!J16,"S","H")</f>
        <v>S</v>
      </c>
      <c r="W16" s="1" t="str">
        <f>IF(K16=stand!K16,"S","H")</f>
        <v>S</v>
      </c>
    </row>
    <row r="17" spans="1:23" x14ac:dyDescent="0.3">
      <c r="A17">
        <f t="shared" si="0"/>
        <v>19</v>
      </c>
      <c r="B17">
        <f>MAX(hit!B17,stand!B17)</f>
        <v>0.38630468602058987</v>
      </c>
      <c r="C17">
        <f>MAX(hit!C17,stand!C17)</f>
        <v>0.40436293659775996</v>
      </c>
      <c r="D17">
        <f>MAX(hit!D17,stand!D17)</f>
        <v>0.42317892482749647</v>
      </c>
      <c r="E17">
        <f>MAX(hit!E17,stand!E17)</f>
        <v>0.43951210416088371</v>
      </c>
      <c r="F17">
        <f>MAX(hit!F17,stand!F17)</f>
        <v>0.4959770737873192</v>
      </c>
      <c r="G17">
        <f>MAX(hit!G17,stand!G17)</f>
        <v>0.6159764957534315</v>
      </c>
      <c r="H17">
        <f>MAX(hit!H17,stand!H17)</f>
        <v>0.5938536682866945</v>
      </c>
      <c r="I17">
        <f>MAX(hit!I17,stand!I17)</f>
        <v>0.28759675706758142</v>
      </c>
      <c r="J17">
        <f>MAX(hit!J17,stand!J17)</f>
        <v>6.3118166335840831E-2</v>
      </c>
      <c r="K17">
        <f>MAX(hit!K17,stand!K17)</f>
        <v>0.27763572376835594</v>
      </c>
      <c r="M17">
        <f t="shared" si="1"/>
        <v>19</v>
      </c>
      <c r="N17" s="1" t="str">
        <f>IF(B17=stand!B17,"S","H")</f>
        <v>S</v>
      </c>
      <c r="O17" s="1" t="str">
        <f>IF(C17=stand!C17,"S","H")</f>
        <v>S</v>
      </c>
      <c r="P17" s="1" t="str">
        <f>IF(D17=stand!D17,"S","H")</f>
        <v>S</v>
      </c>
      <c r="Q17" s="1" t="str">
        <f>IF(E17=stand!E17,"S","H")</f>
        <v>S</v>
      </c>
      <c r="R17" s="1" t="str">
        <f>IF(F17=stand!F17,"S","H")</f>
        <v>S</v>
      </c>
      <c r="S17" s="1" t="str">
        <f>IF(G17=stand!G17,"S","H")</f>
        <v>S</v>
      </c>
      <c r="T17" s="1" t="str">
        <f>IF(H17=stand!H17,"S","H")</f>
        <v>S</v>
      </c>
      <c r="U17" s="1" t="str">
        <f>IF(I17=stand!I17,"S","H")</f>
        <v>S</v>
      </c>
      <c r="V17" s="1" t="str">
        <f>IF(J17=stand!J17,"S","H")</f>
        <v>S</v>
      </c>
      <c r="W17" s="1" t="str">
        <f>IF(K17=stand!K17,"S","H")</f>
        <v>S</v>
      </c>
    </row>
    <row r="18" spans="1:23" x14ac:dyDescent="0.3">
      <c r="A18">
        <f t="shared" si="0"/>
        <v>20</v>
      </c>
      <c r="B18">
        <f>MAX(hit!B18,stand!B18)</f>
        <v>0.63998657521683877</v>
      </c>
      <c r="C18">
        <f>MAX(hit!C18,stand!C18)</f>
        <v>0.65027209425148136</v>
      </c>
      <c r="D18">
        <f>MAX(hit!D18,stand!D18)</f>
        <v>0.66104996194807186</v>
      </c>
      <c r="E18">
        <f>MAX(hit!E18,stand!E18)</f>
        <v>0.67035969063279999</v>
      </c>
      <c r="F18">
        <f>MAX(hit!F18,stand!F18)</f>
        <v>0.70395857017134467</v>
      </c>
      <c r="G18">
        <f>MAX(hit!G18,stand!G18)</f>
        <v>0.77322722653717491</v>
      </c>
      <c r="H18">
        <f>MAX(hit!H18,stand!H18)</f>
        <v>0.79181515955189841</v>
      </c>
      <c r="I18">
        <f>MAX(hit!I18,stand!I18)</f>
        <v>0.75835687080859615</v>
      </c>
      <c r="J18">
        <f>MAX(hit!J18,stand!J18)</f>
        <v>0.55453756646817121</v>
      </c>
      <c r="K18">
        <f>MAX(hit!K18,stand!K18)</f>
        <v>0.65547032314990239</v>
      </c>
      <c r="M18">
        <f t="shared" si="1"/>
        <v>20</v>
      </c>
      <c r="N18" s="1" t="str">
        <f>IF(B18=stand!B18,"S","H")</f>
        <v>S</v>
      </c>
      <c r="O18" s="1" t="str">
        <f>IF(C18=stand!C18,"S","H")</f>
        <v>S</v>
      </c>
      <c r="P18" s="1" t="str">
        <f>IF(D18=stand!D18,"S","H")</f>
        <v>S</v>
      </c>
      <c r="Q18" s="1" t="str">
        <f>IF(E18=stand!E18,"S","H")</f>
        <v>S</v>
      </c>
      <c r="R18" s="1" t="str">
        <f>IF(F18=stand!F18,"S","H")</f>
        <v>S</v>
      </c>
      <c r="S18" s="1" t="str">
        <f>IF(G18=stand!G18,"S","H")</f>
        <v>S</v>
      </c>
      <c r="T18" s="1" t="str">
        <f>IF(H18=stand!H18,"S","H")</f>
        <v>S</v>
      </c>
      <c r="U18" s="1" t="str">
        <f>IF(I18=stand!I18,"S","H")</f>
        <v>S</v>
      </c>
      <c r="V18" s="1" t="str">
        <f>IF(J18=stand!J18,"S","H")</f>
        <v>S</v>
      </c>
      <c r="W18" s="1" t="str">
        <f>IF(K18=stand!K18,"S","H")</f>
        <v>S</v>
      </c>
    </row>
    <row r="19" spans="1:23" x14ac:dyDescent="0.3">
      <c r="A19">
        <f t="shared" si="0"/>
        <v>21</v>
      </c>
      <c r="B19">
        <f>MAX(hit!B19,stand!B19)</f>
        <v>0.88200651549403997</v>
      </c>
      <c r="C19">
        <f>MAX(hit!C19,stand!C19)</f>
        <v>0.88530035730174927</v>
      </c>
      <c r="D19">
        <f>MAX(hit!D19,stand!D19)</f>
        <v>0.88876729296591961</v>
      </c>
      <c r="E19">
        <f>MAX(hit!E19,stand!E19)</f>
        <v>0.89175382659528035</v>
      </c>
      <c r="F19">
        <f>MAX(hit!F19,stand!F19)</f>
        <v>0.90283674384258006</v>
      </c>
      <c r="G19">
        <f>MAX(hit!G19,stand!G19)</f>
        <v>0.92592629596452325</v>
      </c>
      <c r="H19">
        <f>MAX(hit!H19,stand!H19)</f>
        <v>0.93060505318396614</v>
      </c>
      <c r="I19">
        <f>MAX(hit!I19,stand!I19)</f>
        <v>0.93917615614724415</v>
      </c>
      <c r="J19">
        <f>MAX(hit!J19,stand!J19)</f>
        <v>0.96262363326716827</v>
      </c>
      <c r="K19">
        <f>MAX(hit!K19,stand!K19)</f>
        <v>0.92219381142033785</v>
      </c>
      <c r="M19">
        <f t="shared" si="1"/>
        <v>21</v>
      </c>
      <c r="N19" s="1" t="str">
        <f>IF(B19=stand!B19,"S","H")</f>
        <v>S</v>
      </c>
      <c r="O19" s="1" t="str">
        <f>IF(C19=stand!C19,"S","H")</f>
        <v>S</v>
      </c>
      <c r="P19" s="1" t="str">
        <f>IF(D19=stand!D19,"S","H")</f>
        <v>S</v>
      </c>
      <c r="Q19" s="1" t="str">
        <f>IF(E19=stand!E19,"S","H")</f>
        <v>S</v>
      </c>
      <c r="R19" s="1" t="str">
        <f>IF(F19=stand!F19,"S","H")</f>
        <v>S</v>
      </c>
      <c r="S19" s="1" t="str">
        <f>IF(G19=stand!G19,"S","H")</f>
        <v>S</v>
      </c>
      <c r="T19" s="1" t="str">
        <f>IF(H19=stand!H19,"S","H")</f>
        <v>S</v>
      </c>
      <c r="U19" s="1" t="str">
        <f>IF(I19=stand!I19,"S","H")</f>
        <v>S</v>
      </c>
      <c r="V19" s="1" t="str">
        <f>IF(J19=stand!J19,"S","H")</f>
        <v>S</v>
      </c>
      <c r="W19" s="1" t="str">
        <f>IF(K19=stand!K19,"S","H")</f>
        <v>S</v>
      </c>
    </row>
    <row r="20" spans="1:23" x14ac:dyDescent="0.3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t="s">
        <v>3</v>
      </c>
      <c r="M31" t="s">
        <v>3</v>
      </c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>
        <v>12</v>
      </c>
      <c r="B32">
        <f>MAX(hit!B32,stand!B32)</f>
        <v>8.1836216051656058E-2</v>
      </c>
      <c r="C32">
        <f>MAX(hit!C32,stand!C32)</f>
        <v>0.10350704654207775</v>
      </c>
      <c r="D32">
        <f>MAX(hit!D32,stand!D32)</f>
        <v>0.12659562809256977</v>
      </c>
      <c r="E32">
        <f>MAX(hit!E32,stand!E32)</f>
        <v>0.15648238458465519</v>
      </c>
      <c r="F32">
        <f>MAX(hit!F32,stand!F32)</f>
        <v>0.18595361333225555</v>
      </c>
      <c r="G32">
        <f>MAX(hit!G32,stand!G32)</f>
        <v>0.16547293077063494</v>
      </c>
      <c r="H32">
        <f>MAX(hit!H32,stand!H32)</f>
        <v>9.511502092703232E-2</v>
      </c>
      <c r="I32">
        <f>MAX(hit!I32,stand!I32)</f>
        <v>6.5790841226863144E-5</v>
      </c>
      <c r="J32">
        <f>MAX(hit!J32,stand!J32)</f>
        <v>-7.0002397357964638E-2</v>
      </c>
      <c r="K32">
        <f>MAX(hit!K32,stand!K32)</f>
        <v>-2.0477877704912145E-2</v>
      </c>
      <c r="M32">
        <v>12</v>
      </c>
      <c r="N32" s="1" t="str">
        <f>IF(B32=stand!B32,"S","H")</f>
        <v>H</v>
      </c>
      <c r="O32" s="1" t="str">
        <f>IF(C32=stand!C32,"S","H")</f>
        <v>H</v>
      </c>
      <c r="P32" s="1" t="str">
        <f>IF(D32=stand!D32,"S","H")</f>
        <v>H</v>
      </c>
      <c r="Q32" s="1" t="str">
        <f>IF(E32=stand!E32,"S","H")</f>
        <v>H</v>
      </c>
      <c r="R32" s="1" t="str">
        <f>IF(F32=stand!F32,"S","H")</f>
        <v>H</v>
      </c>
      <c r="S32" s="1" t="str">
        <f>IF(G32=stand!G32,"S","H")</f>
        <v>H</v>
      </c>
      <c r="T32" s="1" t="str">
        <f>IF(H32=stand!H32,"S","H")</f>
        <v>H</v>
      </c>
      <c r="U32" s="1" t="str">
        <f>IF(I32=stand!I32,"S","H")</f>
        <v>H</v>
      </c>
      <c r="V32" s="1" t="str">
        <f>IF(J32=stand!J32,"S","H")</f>
        <v>H</v>
      </c>
      <c r="W32" s="1" t="str">
        <f>IF(K32=stand!K32,"S","H")</f>
        <v>H</v>
      </c>
    </row>
    <row r="33" spans="1:23" x14ac:dyDescent="0.3">
      <c r="A33">
        <f t="shared" si="0"/>
        <v>13</v>
      </c>
      <c r="B33">
        <f>MAX(hit!B33,stand!B33)</f>
        <v>4.6636132695309543E-2</v>
      </c>
      <c r="C33">
        <f>MAX(hit!C33,stand!C33)</f>
        <v>7.4118813392744051E-2</v>
      </c>
      <c r="D33">
        <f>MAX(hit!D33,stand!D33)</f>
        <v>0.10247714687203523</v>
      </c>
      <c r="E33">
        <f>MAX(hit!E33,stand!E33)</f>
        <v>0.13336273848321728</v>
      </c>
      <c r="F33">
        <f>MAX(hit!F33,stand!F33)</f>
        <v>0.16169271124923698</v>
      </c>
      <c r="G33">
        <f>MAX(hit!G33,stand!G33)</f>
        <v>0.12238569517899196</v>
      </c>
      <c r="H33">
        <f>MAX(hit!H33,stand!H33)</f>
        <v>5.4057070196311334E-2</v>
      </c>
      <c r="I33">
        <f>MAX(hit!I33,stand!I33)</f>
        <v>-3.7694688127479919E-2</v>
      </c>
      <c r="J33">
        <f>MAX(hit!J33,stand!J33)</f>
        <v>-0.10485135840627777</v>
      </c>
      <c r="K33">
        <f>MAX(hit!K33,stand!K33)</f>
        <v>-5.7308046666810254E-2</v>
      </c>
      <c r="M33">
        <f t="shared" si="1"/>
        <v>13</v>
      </c>
      <c r="N33" s="1" t="str">
        <f>IF(B33=stand!B33,"S","H")</f>
        <v>H</v>
      </c>
      <c r="O33" s="1" t="str">
        <f>IF(C33=stand!C33,"S","H")</f>
        <v>H</v>
      </c>
      <c r="P33" s="1" t="str">
        <f>IF(D33=stand!D33,"S","H")</f>
        <v>H</v>
      </c>
      <c r="Q33" s="1" t="str">
        <f>IF(E33=stand!E33,"S","H")</f>
        <v>H</v>
      </c>
      <c r="R33" s="1" t="str">
        <f>IF(F33=stand!F33,"S","H")</f>
        <v>H</v>
      </c>
      <c r="S33" s="1" t="str">
        <f>IF(G33=stand!G33,"S","H")</f>
        <v>H</v>
      </c>
      <c r="T33" s="1" t="str">
        <f>IF(H33=stand!H33,"S","H")</f>
        <v>H</v>
      </c>
      <c r="U33" s="1" t="str">
        <f>IF(I33=stand!I33,"S","H")</f>
        <v>H</v>
      </c>
      <c r="V33" s="1" t="str">
        <f>IF(J33=stand!J33,"S","H")</f>
        <v>H</v>
      </c>
      <c r="W33" s="1" t="str">
        <f>IF(K33=stand!K33,"S","H")</f>
        <v>H</v>
      </c>
    </row>
    <row r="34" spans="1:23" x14ac:dyDescent="0.3">
      <c r="A34">
        <f t="shared" si="0"/>
        <v>14</v>
      </c>
      <c r="B34">
        <f>MAX(hit!B34,stand!B34)</f>
        <v>2.2391856987839083E-2</v>
      </c>
      <c r="C34">
        <f>MAX(hit!C34,stand!C34)</f>
        <v>5.0806738919282814E-2</v>
      </c>
      <c r="D34">
        <f>MAX(hit!D34,stand!D34)</f>
        <v>8.0081414310110233E-2</v>
      </c>
      <c r="E34">
        <f>MAX(hit!E34,stand!E34)</f>
        <v>0.11189449567473925</v>
      </c>
      <c r="F34">
        <f>MAX(hit!F34,stand!F34)</f>
        <v>0.13916473074357688</v>
      </c>
      <c r="G34">
        <f>MAX(hit!G34,stand!G34)</f>
        <v>7.9507488494468148E-2</v>
      </c>
      <c r="H34">
        <f>MAX(hit!H34,stand!H34)</f>
        <v>1.3277219463208496E-2</v>
      </c>
      <c r="I34">
        <f>MAX(hit!I34,stand!I34)</f>
        <v>-7.5163189441683848E-2</v>
      </c>
      <c r="J34">
        <f>MAX(hit!J34,stand!J34)</f>
        <v>-0.1394667821754545</v>
      </c>
      <c r="K34">
        <f>MAX(hit!K34,stand!K34)</f>
        <v>-9.3874324768310105E-2</v>
      </c>
      <c r="M34">
        <f t="shared" si="1"/>
        <v>14</v>
      </c>
      <c r="N34" s="1" t="str">
        <f>IF(B34=stand!B34,"S","H")</f>
        <v>H</v>
      </c>
      <c r="O34" s="1" t="str">
        <f>IF(C34=stand!C34,"S","H")</f>
        <v>H</v>
      </c>
      <c r="P34" s="1" t="str">
        <f>IF(D34=stand!D34,"S","H")</f>
        <v>H</v>
      </c>
      <c r="Q34" s="1" t="str">
        <f>IF(E34=stand!E34,"S","H")</f>
        <v>H</v>
      </c>
      <c r="R34" s="1" t="str">
        <f>IF(F34=stand!F34,"S","H")</f>
        <v>H</v>
      </c>
      <c r="S34" s="1" t="str">
        <f>IF(G34=stand!G34,"S","H")</f>
        <v>H</v>
      </c>
      <c r="T34" s="1" t="str">
        <f>IF(H34=stand!H34,"S","H")</f>
        <v>H</v>
      </c>
      <c r="U34" s="1" t="str">
        <f>IF(I34=stand!I34,"S","H")</f>
        <v>H</v>
      </c>
      <c r="V34" s="1" t="str">
        <f>IF(J34=stand!J34,"S","H")</f>
        <v>H</v>
      </c>
      <c r="W34" s="1" t="str">
        <f>IF(K34=stand!K34,"S","H")</f>
        <v>H</v>
      </c>
    </row>
    <row r="35" spans="1:23" x14ac:dyDescent="0.3">
      <c r="A35">
        <f t="shared" si="0"/>
        <v>15</v>
      </c>
      <c r="B35">
        <f>MAX(hit!B35,stand!B35)</f>
        <v>-1.2068474052636583E-4</v>
      </c>
      <c r="C35">
        <f>MAX(hit!C35,stand!C35)</f>
        <v>2.9159812622497363E-2</v>
      </c>
      <c r="D35">
        <f>MAX(hit!D35,stand!D35)</f>
        <v>5.9285376931179926E-2</v>
      </c>
      <c r="E35">
        <f>MAX(hit!E35,stand!E35)</f>
        <v>9.1959698781152482E-2</v>
      </c>
      <c r="F35">
        <f>MAX(hit!F35,stand!F35)</f>
        <v>0.11824589170260678</v>
      </c>
      <c r="G35">
        <f>MAX(hit!G35,stand!G35)</f>
        <v>3.7028282279269235E-2</v>
      </c>
      <c r="H35">
        <f>MAX(hit!H35,stand!H35)</f>
        <v>-2.7054780502901658E-2</v>
      </c>
      <c r="I35">
        <f>MAX(hit!I35,stand!I35)</f>
        <v>-0.11218876868994292</v>
      </c>
      <c r="J35">
        <f>MAX(hit!J35,stand!J35)</f>
        <v>-0.17370423031226784</v>
      </c>
      <c r="K35">
        <f>MAX(hit!K35,stand!K35)</f>
        <v>-0.13002650167843849</v>
      </c>
      <c r="M35">
        <f t="shared" si="1"/>
        <v>15</v>
      </c>
      <c r="N35" s="1" t="str">
        <f>IF(B35=stand!B35,"S","H")</f>
        <v>H</v>
      </c>
      <c r="O35" s="1" t="str">
        <f>IF(C35=stand!C35,"S","H")</f>
        <v>H</v>
      </c>
      <c r="P35" s="1" t="str">
        <f>IF(D35=stand!D35,"S","H")</f>
        <v>H</v>
      </c>
      <c r="Q35" s="1" t="str">
        <f>IF(E35=stand!E35,"S","H")</f>
        <v>H</v>
      </c>
      <c r="R35" s="1" t="str">
        <f>IF(F35=stand!F35,"S","H")</f>
        <v>H</v>
      </c>
      <c r="S35" s="1" t="str">
        <f>IF(G35=stand!G35,"S","H")</f>
        <v>H</v>
      </c>
      <c r="T35" s="1" t="str">
        <f>IF(H35=stand!H35,"S","H")</f>
        <v>H</v>
      </c>
      <c r="U35" s="1" t="str">
        <f>IF(I35=stand!I35,"S","H")</f>
        <v>H</v>
      </c>
      <c r="V35" s="1" t="str">
        <f>IF(J35=stand!J35,"S","H")</f>
        <v>H</v>
      </c>
      <c r="W35" s="1" t="str">
        <f>IF(K35=stand!K35,"S","H")</f>
        <v>H</v>
      </c>
    </row>
    <row r="36" spans="1:23" x14ac:dyDescent="0.3">
      <c r="A36">
        <f t="shared" si="0"/>
        <v>16</v>
      </c>
      <c r="B36">
        <f>MAX(hit!B36,stand!B36)</f>
        <v>-2.1025187774008566E-2</v>
      </c>
      <c r="C36">
        <f>MAX(hit!C36,stand!C36)</f>
        <v>9.0590953469108244E-3</v>
      </c>
      <c r="D36">
        <f>MAX(hit!D36,stand!D36)</f>
        <v>3.9974770793601705E-2</v>
      </c>
      <c r="E36">
        <f>MAX(hit!E36,stand!E36)</f>
        <v>7.3448815951393354E-2</v>
      </c>
      <c r="F36">
        <f>MAX(hit!F36,stand!F36)</f>
        <v>9.8821255450277409E-2</v>
      </c>
      <c r="G36">
        <f>MAX(hit!G36,stand!G36)</f>
        <v>-4.8901571730158942E-3</v>
      </c>
      <c r="H36">
        <f>MAX(hit!H36,stand!H36)</f>
        <v>-6.6794847920094089E-2</v>
      </c>
      <c r="I36">
        <f>MAX(hit!I36,stand!I36)</f>
        <v>-0.14864353463007476</v>
      </c>
      <c r="J36">
        <f>MAX(hit!J36,stand!J36)</f>
        <v>-0.20744109003068206</v>
      </c>
      <c r="K36">
        <f>MAX(hit!K36,stand!K36)</f>
        <v>-0.16563717206687348</v>
      </c>
      <c r="M36">
        <f t="shared" si="1"/>
        <v>16</v>
      </c>
      <c r="N36" s="1" t="str">
        <f>IF(B36=stand!B36,"S","H")</f>
        <v>H</v>
      </c>
      <c r="O36" s="1" t="str">
        <f>IF(C36=stand!C36,"S","H")</f>
        <v>H</v>
      </c>
      <c r="P36" s="1" t="str">
        <f>IF(D36=stand!D36,"S","H")</f>
        <v>H</v>
      </c>
      <c r="Q36" s="1" t="str">
        <f>IF(E36=stand!E36,"S","H")</f>
        <v>H</v>
      </c>
      <c r="R36" s="1" t="str">
        <f>IF(F36=stand!F36,"S","H")</f>
        <v>H</v>
      </c>
      <c r="S36" s="1" t="str">
        <f>IF(G36=stand!G36,"S","H")</f>
        <v>H</v>
      </c>
      <c r="T36" s="1" t="str">
        <f>IF(H36=stand!H36,"S","H")</f>
        <v>H</v>
      </c>
      <c r="U36" s="1" t="str">
        <f>IF(I36=stand!I36,"S","H")</f>
        <v>H</v>
      </c>
      <c r="V36" s="1" t="str">
        <f>IF(J36=stand!J36,"S","H")</f>
        <v>H</v>
      </c>
      <c r="W36" s="1" t="str">
        <f>IF(K36=stand!K36,"S","H")</f>
        <v>H</v>
      </c>
    </row>
    <row r="37" spans="1:23" x14ac:dyDescent="0.3">
      <c r="A37">
        <f t="shared" si="0"/>
        <v>17</v>
      </c>
      <c r="B37">
        <f>MAX(hit!B37,stand!B37)</f>
        <v>-4.9104358288916297E-4</v>
      </c>
      <c r="C37">
        <f>MAX(hit!C37,stand!C37)</f>
        <v>2.8975282965620488E-2</v>
      </c>
      <c r="D37">
        <f>MAX(hit!D37,stand!D37)</f>
        <v>5.9326275337164343E-2</v>
      </c>
      <c r="E37">
        <f>MAX(hit!E37,stand!E37)</f>
        <v>9.1189077686774395E-2</v>
      </c>
      <c r="F37">
        <f>MAX(hit!F37,stand!F37)</f>
        <v>0.12805214364549911</v>
      </c>
      <c r="G37">
        <f>MAX(hit!G37,stand!G37)</f>
        <v>5.3823463716116654E-2</v>
      </c>
      <c r="H37">
        <f>MAX(hit!H37,stand!H37)</f>
        <v>-7.2915398729642061E-2</v>
      </c>
      <c r="I37">
        <f>MAX(hit!I37,stand!I37)</f>
        <v>-0.14978689218213329</v>
      </c>
      <c r="J37">
        <f>MAX(hit!J37,stand!J37)</f>
        <v>-0.19686697623363469</v>
      </c>
      <c r="K37">
        <f>MAX(hit!K37,stand!K37)</f>
        <v>-0.17956936979241733</v>
      </c>
      <c r="M37">
        <f t="shared" si="1"/>
        <v>17</v>
      </c>
      <c r="N37" s="1" t="str">
        <f>IF(B37=stand!B37,"S","H")</f>
        <v>H</v>
      </c>
      <c r="O37" s="1" t="str">
        <f>IF(C37=stand!C37,"S","H")</f>
        <v>H</v>
      </c>
      <c r="P37" s="1" t="str">
        <f>IF(D37=stand!D37,"S","H")</f>
        <v>H</v>
      </c>
      <c r="Q37" s="1" t="str">
        <f>IF(E37=stand!E37,"S","H")</f>
        <v>H</v>
      </c>
      <c r="R37" s="1" t="str">
        <f>IF(F37=stand!F37,"S","H")</f>
        <v>H</v>
      </c>
      <c r="S37" s="1" t="str">
        <f>IF(G37=stand!G37,"S","H")</f>
        <v>H</v>
      </c>
      <c r="T37" s="1" t="str">
        <f>IF(H37=stand!H37,"S","H")</f>
        <v>H</v>
      </c>
      <c r="U37" s="1" t="str">
        <f>IF(I37=stand!I37,"S","H")</f>
        <v>H</v>
      </c>
      <c r="V37" s="1" t="str">
        <f>IF(J37=stand!J37,"S","H")</f>
        <v>H</v>
      </c>
      <c r="W37" s="1" t="str">
        <f>IF(K37=stand!K37,"S","H")</f>
        <v>H</v>
      </c>
    </row>
    <row r="38" spans="1:23" x14ac:dyDescent="0.3">
      <c r="A38">
        <f t="shared" si="0"/>
        <v>18</v>
      </c>
      <c r="B38">
        <f>MAX(hit!B38,stand!B38)</f>
        <v>0.12174190222088771</v>
      </c>
      <c r="C38">
        <f>MAX(hit!C38,stand!C38)</f>
        <v>0.14830007284131114</v>
      </c>
      <c r="D38">
        <f>MAX(hit!D38,stand!D38)</f>
        <v>0.17585443719748528</v>
      </c>
      <c r="E38">
        <f>MAX(hit!E38,stand!E38)</f>
        <v>0.19956119497617719</v>
      </c>
      <c r="F38">
        <f>MAX(hit!F38,stand!F38)</f>
        <v>0.28344391604689867</v>
      </c>
      <c r="G38">
        <f>MAX(hit!G38,stand!G38)</f>
        <v>0.3995541673365518</v>
      </c>
      <c r="H38">
        <f>MAX(hit!H38,stand!H38)</f>
        <v>0.10595134861912359</v>
      </c>
      <c r="I38">
        <f>MAX(hit!I38,stand!I38)</f>
        <v>-0.10074430758041525</v>
      </c>
      <c r="J38">
        <f>MAX(hit!J38,stand!J38)</f>
        <v>-0.14380812317405353</v>
      </c>
      <c r="K38">
        <f>MAX(hit!K38,stand!K38)</f>
        <v>-9.2935491769284034E-2</v>
      </c>
      <c r="M38">
        <f t="shared" si="1"/>
        <v>18</v>
      </c>
      <c r="N38" s="1" t="str">
        <f>IF(B38=stand!B38,"S","H")</f>
        <v>S</v>
      </c>
      <c r="O38" s="1" t="str">
        <f>IF(C38=stand!C38,"S","H")</f>
        <v>S</v>
      </c>
      <c r="P38" s="1" t="str">
        <f>IF(D38=stand!D38,"S","H")</f>
        <v>S</v>
      </c>
      <c r="Q38" s="1" t="str">
        <f>IF(E38=stand!E38,"S","H")</f>
        <v>S</v>
      </c>
      <c r="R38" s="1" t="str">
        <f>IF(F38=stand!F38,"S","H")</f>
        <v>S</v>
      </c>
      <c r="S38" s="1" t="str">
        <f>IF(G38=stand!G38,"S","H")</f>
        <v>S</v>
      </c>
      <c r="T38" s="1" t="str">
        <f>IF(H38=stand!H38,"S","H")</f>
        <v>S</v>
      </c>
      <c r="U38" s="1" t="str">
        <f>IF(I38=stand!I38,"S","H")</f>
        <v>H</v>
      </c>
      <c r="V38" s="1" t="str">
        <f>IF(J38=stand!J38,"S","H")</f>
        <v>H</v>
      </c>
      <c r="W38" s="1" t="str">
        <f>IF(K38=stand!K38,"S","H")</f>
        <v>H</v>
      </c>
    </row>
    <row r="39" spans="1:23" x14ac:dyDescent="0.3">
      <c r="A39">
        <f t="shared" si="0"/>
        <v>19</v>
      </c>
      <c r="B39">
        <f>MAX(hit!B39,stand!B39)</f>
        <v>0.38630468602058987</v>
      </c>
      <c r="C39">
        <f>MAX(hit!C39,stand!C39)</f>
        <v>0.40436293659775996</v>
      </c>
      <c r="D39">
        <f>MAX(hit!D39,stand!D39)</f>
        <v>0.42317892482749647</v>
      </c>
      <c r="E39">
        <f>MAX(hit!E39,stand!E39)</f>
        <v>0.43951210416088371</v>
      </c>
      <c r="F39">
        <f>MAX(hit!F39,stand!F39)</f>
        <v>0.4959770737873192</v>
      </c>
      <c r="G39">
        <f>MAX(hit!G39,stand!G39)</f>
        <v>0.6159764957534315</v>
      </c>
      <c r="H39">
        <f>MAX(hit!H39,stand!H39)</f>
        <v>0.5938536682866945</v>
      </c>
      <c r="I39">
        <f>MAX(hit!I39,stand!I39)</f>
        <v>0.28759675706758142</v>
      </c>
      <c r="J39">
        <f>MAX(hit!J39,stand!J39)</f>
        <v>6.3118166335840831E-2</v>
      </c>
      <c r="K39">
        <f>MAX(hit!K39,stand!K39)</f>
        <v>0.27763572376835594</v>
      </c>
      <c r="M39">
        <f t="shared" si="1"/>
        <v>19</v>
      </c>
      <c r="N39" s="1" t="str">
        <f>IF(B39=stand!B39,"S","H")</f>
        <v>S</v>
      </c>
      <c r="O39" s="1" t="str">
        <f>IF(C39=stand!C39,"S","H")</f>
        <v>S</v>
      </c>
      <c r="P39" s="1" t="str">
        <f>IF(D39=stand!D39,"S","H")</f>
        <v>S</v>
      </c>
      <c r="Q39" s="1" t="str">
        <f>IF(E39=stand!E39,"S","H")</f>
        <v>S</v>
      </c>
      <c r="R39" s="1" t="str">
        <f>IF(F39=stand!F39,"S","H")</f>
        <v>S</v>
      </c>
      <c r="S39" s="1" t="str">
        <f>IF(G39=stand!G39,"S","H")</f>
        <v>S</v>
      </c>
      <c r="T39" s="1" t="str">
        <f>IF(H39=stand!H39,"S","H")</f>
        <v>S</v>
      </c>
      <c r="U39" s="1" t="str">
        <f>IF(I39=stand!I39,"S","H")</f>
        <v>S</v>
      </c>
      <c r="V39" s="1" t="str">
        <f>IF(J39=stand!J39,"S","H")</f>
        <v>S</v>
      </c>
      <c r="W39" s="1" t="str">
        <f>IF(K39=stand!K39,"S","H")</f>
        <v>S</v>
      </c>
    </row>
    <row r="40" spans="1:23" x14ac:dyDescent="0.3">
      <c r="A40">
        <f t="shared" si="0"/>
        <v>20</v>
      </c>
      <c r="B40">
        <f>MAX(hit!B40,stand!B40)</f>
        <v>0.63998657521683877</v>
      </c>
      <c r="C40">
        <f>MAX(hit!C40,stand!C40)</f>
        <v>0.65027209425148136</v>
      </c>
      <c r="D40">
        <f>MAX(hit!D40,stand!D40)</f>
        <v>0.66104996194807186</v>
      </c>
      <c r="E40">
        <f>MAX(hit!E40,stand!E40)</f>
        <v>0.67035969063279999</v>
      </c>
      <c r="F40">
        <f>MAX(hit!F40,stand!F40)</f>
        <v>0.70395857017134467</v>
      </c>
      <c r="G40">
        <f>MAX(hit!G40,stand!G40)</f>
        <v>0.77322722653717491</v>
      </c>
      <c r="H40">
        <f>MAX(hit!H40,stand!H40)</f>
        <v>0.79181515955189841</v>
      </c>
      <c r="I40">
        <f>MAX(hit!I40,stand!I40)</f>
        <v>0.75835687080859615</v>
      </c>
      <c r="J40">
        <f>MAX(hit!J40,stand!J40)</f>
        <v>0.55453756646817121</v>
      </c>
      <c r="K40">
        <f>MAX(hit!K40,stand!K40)</f>
        <v>0.65547032314990239</v>
      </c>
      <c r="M40">
        <f t="shared" si="1"/>
        <v>20</v>
      </c>
      <c r="N40" s="1" t="str">
        <f>IF(B40=stand!B40,"S","H")</f>
        <v>S</v>
      </c>
      <c r="O40" s="1" t="str">
        <f>IF(C40=stand!C40,"S","H")</f>
        <v>S</v>
      </c>
      <c r="P40" s="1" t="str">
        <f>IF(D40=stand!D40,"S","H")</f>
        <v>S</v>
      </c>
      <c r="Q40" s="1" t="str">
        <f>IF(E40=stand!E40,"S","H")</f>
        <v>S</v>
      </c>
      <c r="R40" s="1" t="str">
        <f>IF(F40=stand!F40,"S","H")</f>
        <v>S</v>
      </c>
      <c r="S40" s="1" t="str">
        <f>IF(G40=stand!G40,"S","H")</f>
        <v>S</v>
      </c>
      <c r="T40" s="1" t="str">
        <f>IF(H40=stand!H40,"S","H")</f>
        <v>S</v>
      </c>
      <c r="U40" s="1" t="str">
        <f>IF(I40=stand!I40,"S","H")</f>
        <v>S</v>
      </c>
      <c r="V40" s="1" t="str">
        <f>IF(J40=stand!J40,"S","H")</f>
        <v>S</v>
      </c>
      <c r="W40" s="1" t="str">
        <f>IF(K40=stand!K40,"S","H")</f>
        <v>S</v>
      </c>
    </row>
    <row r="41" spans="1:23" x14ac:dyDescent="0.3">
      <c r="A41">
        <f t="shared" si="0"/>
        <v>21</v>
      </c>
      <c r="B41">
        <f>MAX(hit!B41,stand!B41)</f>
        <v>0.88200651549403997</v>
      </c>
      <c r="C41">
        <f>MAX(hit!C41,stand!C41)</f>
        <v>0.88530035730174927</v>
      </c>
      <c r="D41">
        <f>MAX(hit!D41,stand!D41)</f>
        <v>0.88876729296591961</v>
      </c>
      <c r="E41">
        <f>MAX(hit!E41,stand!E41)</f>
        <v>0.89175382659528035</v>
      </c>
      <c r="F41">
        <f>MAX(hit!F41,stand!F41)</f>
        <v>0.90283674384258006</v>
      </c>
      <c r="G41">
        <f>MAX(hit!G41,stand!G41)</f>
        <v>0.92592629596452325</v>
      </c>
      <c r="H41">
        <f>MAX(hit!H41,stand!H41)</f>
        <v>0.93060505318396614</v>
      </c>
      <c r="I41">
        <f>MAX(hit!I41,stand!I41)</f>
        <v>0.93917615614724415</v>
      </c>
      <c r="J41">
        <f>MAX(hit!J41,stand!J41)</f>
        <v>0.96262363326716827</v>
      </c>
      <c r="K41">
        <f>MAX(hit!K41,stand!K41)</f>
        <v>0.92219381142033785</v>
      </c>
      <c r="M41">
        <f t="shared" si="1"/>
        <v>21</v>
      </c>
      <c r="N41" s="1" t="str">
        <f>IF(B41=stand!B41,"S","H")</f>
        <v>S</v>
      </c>
      <c r="O41" s="1" t="str">
        <f>IF(C41=stand!C41,"S","H")</f>
        <v>S</v>
      </c>
      <c r="P41" s="1" t="str">
        <f>IF(D41=stand!D41,"S","H")</f>
        <v>S</v>
      </c>
      <c r="Q41" s="1" t="str">
        <f>IF(E41=stand!E41,"S","H")</f>
        <v>S</v>
      </c>
      <c r="R41" s="1" t="str">
        <f>IF(F41=stand!F41,"S","H")</f>
        <v>S</v>
      </c>
      <c r="S41" s="1" t="str">
        <f>IF(G41=stand!G41,"S","H")</f>
        <v>S</v>
      </c>
      <c r="T41" s="1" t="str">
        <f>IF(H41=stand!H41,"S","H")</f>
        <v>S</v>
      </c>
      <c r="U41" s="1" t="str">
        <f>IF(I41=stand!I41,"S","H")</f>
        <v>S</v>
      </c>
      <c r="V41" s="1" t="str">
        <f>IF(J41=stand!J41,"S","H")</f>
        <v>S</v>
      </c>
      <c r="W41" s="1" t="str">
        <f>IF(K41=stand!K41,"S","H")</f>
        <v>S</v>
      </c>
    </row>
    <row r="42" spans="1:23" x14ac:dyDescent="0.3">
      <c r="A42">
        <f t="shared" si="0"/>
        <v>22</v>
      </c>
      <c r="B42">
        <f>MAX(hit!B42,stand!B42)</f>
        <v>-0.25338998596663803</v>
      </c>
      <c r="C42">
        <f>MAX(hit!C42,stand!C42)</f>
        <v>-0.2336908997980866</v>
      </c>
      <c r="D42">
        <f>MAX(hit!D42,stand!D42)</f>
        <v>-0.21106310899491437</v>
      </c>
      <c r="E42">
        <f>MAX(hit!E42,stand!E42)</f>
        <v>-0.16719266083547524</v>
      </c>
      <c r="F42">
        <f>MAX(hit!F42,stand!F42)</f>
        <v>-0.15369901583000439</v>
      </c>
      <c r="G42">
        <f>MAX(hit!G42,stand!G42)</f>
        <v>-0.21284771451731427</v>
      </c>
      <c r="H42">
        <f>MAX(hit!H42,stand!H42)</f>
        <v>-0.2715748050242861</v>
      </c>
      <c r="I42">
        <f>MAX(hit!I42,stand!I42)</f>
        <v>-0.3400132806089356</v>
      </c>
      <c r="J42">
        <f>MAX(hit!J42,stand!J42)</f>
        <v>-0.38104299284808757</v>
      </c>
      <c r="K42">
        <f>MAX(hit!K42,stand!K42)</f>
        <v>-0.35054034044008009</v>
      </c>
    </row>
    <row r="43" spans="1:23" x14ac:dyDescent="0.3">
      <c r="A43">
        <f t="shared" si="0"/>
        <v>23</v>
      </c>
      <c r="B43">
        <f>MAX(hit!B43,stand!B43)</f>
        <v>-0.29278372720927726</v>
      </c>
      <c r="C43">
        <f>MAX(hit!C43,stand!C43)</f>
        <v>-0.2522502292357135</v>
      </c>
      <c r="D43">
        <f>MAX(hit!D43,stand!D43)</f>
        <v>-0.21106310899491437</v>
      </c>
      <c r="E43">
        <f>MAX(hit!E43,stand!E43)</f>
        <v>-0.16719266083547524</v>
      </c>
      <c r="F43">
        <f>MAX(hit!F43,stand!F43)</f>
        <v>-0.15369901583000439</v>
      </c>
      <c r="G43">
        <f>MAX(hit!G43,stand!G43)</f>
        <v>-0.26907287776607752</v>
      </c>
      <c r="H43">
        <f>MAX(hit!H43,stand!H43)</f>
        <v>-0.32360517609397998</v>
      </c>
      <c r="I43">
        <f>MAX(hit!I43,stand!I43)</f>
        <v>-0.38715518913686875</v>
      </c>
      <c r="J43">
        <f>MAX(hit!J43,stand!J43)</f>
        <v>-0.42525420764465277</v>
      </c>
      <c r="K43">
        <f>MAX(hit!K43,stand!K43)</f>
        <v>-0.3969303161229315</v>
      </c>
    </row>
    <row r="44" spans="1:23" x14ac:dyDescent="0.3">
      <c r="A44">
        <f t="shared" si="0"/>
        <v>24</v>
      </c>
      <c r="B44">
        <f>MAX(hit!B44,stand!B44)</f>
        <v>-0.29278372720927726</v>
      </c>
      <c r="C44">
        <f>MAX(hit!C44,stand!C44)</f>
        <v>-0.2522502292357135</v>
      </c>
      <c r="D44">
        <f>MAX(hit!D44,stand!D44)</f>
        <v>-0.21106310899491437</v>
      </c>
      <c r="E44">
        <f>MAX(hit!E44,stand!E44)</f>
        <v>-0.16719266083547524</v>
      </c>
      <c r="F44">
        <f>MAX(hit!F44,stand!F44)</f>
        <v>-0.15369901583000439</v>
      </c>
      <c r="G44">
        <f>MAX(hit!G44,stand!G44)</f>
        <v>-0.3212819579256434</v>
      </c>
      <c r="H44">
        <f>MAX(hit!H44,stand!H44)</f>
        <v>-0.37191909208726709</v>
      </c>
      <c r="I44">
        <f>MAX(hit!I44,stand!I44)</f>
        <v>-0.43092981848423528</v>
      </c>
      <c r="J44">
        <f>MAX(hit!J44,stand!J44)</f>
        <v>-0.46630747852717758</v>
      </c>
      <c r="K44">
        <f>MAX(hit!K44,stand!K44)</f>
        <v>-0.44000672211415065</v>
      </c>
    </row>
    <row r="45" spans="1:23" x14ac:dyDescent="0.3">
      <c r="A45">
        <f t="shared" si="0"/>
        <v>25</v>
      </c>
      <c r="B45">
        <f>MAX(hit!B45,stand!B45)</f>
        <v>-0.29278372720927726</v>
      </c>
      <c r="C45">
        <f>MAX(hit!C45,stand!C45)</f>
        <v>-0.2522502292357135</v>
      </c>
      <c r="D45">
        <f>MAX(hit!D45,stand!D45)</f>
        <v>-0.21106310899491437</v>
      </c>
      <c r="E45">
        <f>MAX(hit!E45,stand!E45)</f>
        <v>-0.16719266083547524</v>
      </c>
      <c r="F45">
        <f>MAX(hit!F45,stand!F45)</f>
        <v>-0.15369901583000439</v>
      </c>
      <c r="G45">
        <f>MAX(hit!G45,stand!G45)</f>
        <v>-0.36976181807381175</v>
      </c>
      <c r="H45">
        <f>MAX(hit!H45,stand!H45)</f>
        <v>-0.41678201408103371</v>
      </c>
      <c r="I45">
        <f>MAX(hit!I45,stand!I45)</f>
        <v>-0.47157768859250421</v>
      </c>
      <c r="J45">
        <f>MAX(hit!J45,stand!J45)</f>
        <v>-0.5044283729180935</v>
      </c>
      <c r="K45">
        <f>MAX(hit!K45,stand!K45)</f>
        <v>-0.4800062419631399</v>
      </c>
    </row>
    <row r="46" spans="1:23" x14ac:dyDescent="0.3">
      <c r="A46">
        <f t="shared" si="0"/>
        <v>26</v>
      </c>
      <c r="B46">
        <f>MAX(hit!B46,stand!B46)</f>
        <v>-0.29278372720927726</v>
      </c>
      <c r="C46">
        <f>MAX(hit!C46,stand!C46)</f>
        <v>-0.2522502292357135</v>
      </c>
      <c r="D46">
        <f>MAX(hit!D46,stand!D46)</f>
        <v>-0.21106310899491437</v>
      </c>
      <c r="E46">
        <f>MAX(hit!E46,stand!E46)</f>
        <v>-0.16719266083547524</v>
      </c>
      <c r="F46">
        <f>MAX(hit!F46,stand!F46)</f>
        <v>-0.15369901583000439</v>
      </c>
      <c r="G46">
        <f>MAX(hit!G46,stand!G46)</f>
        <v>-0.41477883106853947</v>
      </c>
      <c r="H46">
        <f>MAX(hit!H46,stand!H46)</f>
        <v>-0.45844044164667419</v>
      </c>
      <c r="I46">
        <f>MAX(hit!I46,stand!I46)</f>
        <v>-0.50932213940732529</v>
      </c>
      <c r="J46">
        <f>MAX(hit!J46,stand!J46)</f>
        <v>-0.53982634628108683</v>
      </c>
      <c r="K46">
        <f>MAX(hit!K46,stand!K46)</f>
        <v>-0.51714865325148707</v>
      </c>
    </row>
    <row r="47" spans="1:23" x14ac:dyDescent="0.3">
      <c r="A47">
        <f t="shared" si="0"/>
        <v>27</v>
      </c>
      <c r="B47">
        <f>MAX(hit!B47,stand!B47)</f>
        <v>-0.15297458768154204</v>
      </c>
      <c r="C47">
        <f>MAX(hit!C47,stand!C47)</f>
        <v>-0.11721624142457365</v>
      </c>
      <c r="D47">
        <f>MAX(hit!D47,stand!D47)</f>
        <v>-8.0573373145316152E-2</v>
      </c>
      <c r="E47">
        <f>MAX(hit!E47,stand!E47)</f>
        <v>-4.4941375564924446E-2</v>
      </c>
      <c r="F47">
        <f>MAX(hit!F47,stand!F47)</f>
        <v>1.1739160673341964E-2</v>
      </c>
      <c r="G47">
        <f>MAX(hit!G47,stand!G47)</f>
        <v>-0.10680898948269468</v>
      </c>
      <c r="H47">
        <f>MAX(hit!H47,stand!H47)</f>
        <v>-0.38195097104844711</v>
      </c>
      <c r="I47">
        <f>MAX(hit!I47,stand!I47)</f>
        <v>-0.42315423964521748</v>
      </c>
      <c r="J47">
        <f>MAX(hit!J47,stand!J47)</f>
        <v>-0.41972063392881986</v>
      </c>
      <c r="K47">
        <f>MAX(hit!K47,stand!K47)</f>
        <v>-0.47803347499473703</v>
      </c>
    </row>
    <row r="48" spans="1:23" x14ac:dyDescent="0.3">
      <c r="A48">
        <f t="shared" si="0"/>
        <v>28</v>
      </c>
      <c r="B48">
        <f>MAX(hit!B48,stand!B48)</f>
        <v>0.12174190222088771</v>
      </c>
      <c r="C48">
        <f>MAX(hit!C48,stand!C48)</f>
        <v>0.14830007284131114</v>
      </c>
      <c r="D48">
        <f>MAX(hit!D48,stand!D48)</f>
        <v>0.17585443719748528</v>
      </c>
      <c r="E48">
        <f>MAX(hit!E48,stand!E48)</f>
        <v>0.19956119497617719</v>
      </c>
      <c r="F48">
        <f>MAX(hit!F48,stand!F48)</f>
        <v>0.28344391604689867</v>
      </c>
      <c r="G48">
        <f>MAX(hit!G48,stand!G48)</f>
        <v>0.3995541673365518</v>
      </c>
      <c r="H48">
        <f>MAX(hit!H48,stand!H48)</f>
        <v>0.10595134861912359</v>
      </c>
      <c r="I48">
        <f>MAX(hit!I48,stand!I48)</f>
        <v>-0.18316335667343342</v>
      </c>
      <c r="J48">
        <f>MAX(hit!J48,stand!J48)</f>
        <v>-0.17830123379648949</v>
      </c>
      <c r="K48">
        <f>MAX(hit!K48,stand!K48)</f>
        <v>-0.10019887561319057</v>
      </c>
    </row>
    <row r="49" spans="1:11" x14ac:dyDescent="0.3">
      <c r="A49">
        <f t="shared" si="0"/>
        <v>29</v>
      </c>
      <c r="B49">
        <f>MAX(hit!B49,stand!B49)</f>
        <v>0.38630468602058987</v>
      </c>
      <c r="C49">
        <f>MAX(hit!C49,stand!C49)</f>
        <v>0.40436293659775996</v>
      </c>
      <c r="D49">
        <f>MAX(hit!D49,stand!D49)</f>
        <v>0.42317892482749647</v>
      </c>
      <c r="E49">
        <f>MAX(hit!E49,stand!E49)</f>
        <v>0.43951210416088371</v>
      </c>
      <c r="F49">
        <f>MAX(hit!F49,stand!F49)</f>
        <v>0.4959770737873192</v>
      </c>
      <c r="G49">
        <f>MAX(hit!G49,stand!G49)</f>
        <v>0.6159764957534315</v>
      </c>
      <c r="H49">
        <f>MAX(hit!H49,stand!H49)</f>
        <v>0.5938536682866945</v>
      </c>
      <c r="I49">
        <f>MAX(hit!I49,stand!I49)</f>
        <v>0.28759675706758142</v>
      </c>
      <c r="J49">
        <f>MAX(hit!J49,stand!J49)</f>
        <v>6.3118166335840831E-2</v>
      </c>
      <c r="K49">
        <f>MAX(hit!K49,stand!K49)</f>
        <v>0.27763572376835594</v>
      </c>
    </row>
    <row r="50" spans="1:11" x14ac:dyDescent="0.3">
      <c r="A50">
        <f t="shared" si="0"/>
        <v>30</v>
      </c>
      <c r="B50">
        <f>MAX(hit!B50,stand!B50)</f>
        <v>0.63998657521683877</v>
      </c>
      <c r="C50">
        <f>MAX(hit!C50,stand!C50)</f>
        <v>0.65027209425148136</v>
      </c>
      <c r="D50">
        <f>MAX(hit!D50,stand!D50)</f>
        <v>0.66104996194807186</v>
      </c>
      <c r="E50">
        <f>MAX(hit!E50,stand!E50)</f>
        <v>0.67035969063279999</v>
      </c>
      <c r="F50">
        <f>MAX(hit!F50,stand!F50)</f>
        <v>0.70395857017134467</v>
      </c>
      <c r="G50">
        <f>MAX(hit!G50,stand!G50)</f>
        <v>0.77322722653717491</v>
      </c>
      <c r="H50">
        <f>MAX(hit!H50,stand!H50)</f>
        <v>0.79181515955189841</v>
      </c>
      <c r="I50">
        <f>MAX(hit!I50,stand!I50)</f>
        <v>0.75835687080859615</v>
      </c>
      <c r="J50">
        <f>MAX(hit!J50,stand!J50)</f>
        <v>0.55453756646817121</v>
      </c>
      <c r="K50">
        <f>MAX(hit!K50,stand!K50)</f>
        <v>0.65547032314990239</v>
      </c>
    </row>
    <row r="51" spans="1:11" x14ac:dyDescent="0.3">
      <c r="A51">
        <f t="shared" si="0"/>
        <v>31</v>
      </c>
      <c r="B51">
        <f>MAX(hit!B51,stand!B51)</f>
        <v>0.88200651549403997</v>
      </c>
      <c r="C51">
        <f>MAX(hit!C51,stand!C51)</f>
        <v>0.88530035730174927</v>
      </c>
      <c r="D51">
        <f>MAX(hit!D51,stand!D51)</f>
        <v>0.88876729296591961</v>
      </c>
      <c r="E51">
        <f>MAX(hit!E51,stand!E51)</f>
        <v>0.89175382659528035</v>
      </c>
      <c r="F51">
        <f>MAX(hit!F51,stand!F51)</f>
        <v>0.90283674384258006</v>
      </c>
      <c r="G51">
        <f>MAX(hit!G51,stand!G51)</f>
        <v>0.92592629596452325</v>
      </c>
      <c r="H51">
        <f>MAX(hit!H51,stand!H51)</f>
        <v>0.93060505318396614</v>
      </c>
      <c r="I51">
        <f>MAX(hit!I51,stand!I51)</f>
        <v>0.93917615614724415</v>
      </c>
      <c r="J51">
        <f>MAX(hit!J51,stand!J51)</f>
        <v>0.96262363326716827</v>
      </c>
      <c r="K51">
        <f>MAX(hit!K51,stand!K51)</f>
        <v>0.92219381142033785</v>
      </c>
    </row>
  </sheetData>
  <conditionalFormatting sqref="N2:W41">
    <cfRule type="cellIs" dxfId="8" priority="1" operator="equal">
      <formula>"S"</formula>
    </cfRule>
    <cfRule type="cellIs" dxfId="7" priority="2" operator="equal">
      <formula>"H"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"/>
  <sheetViews>
    <sheetView zoomScale="175" zoomScaleNormal="175" workbookViewId="0">
      <selection activeCell="D25" sqref="D25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f>2*(SUMPRODUCT(stand!B4:B12,Deck!$B$6:$B$14)+stand!B35*Deck!$B$5)/SUM(Deck!$B$5:$B$14)</f>
        <v>-0.58556745441855451</v>
      </c>
      <c r="C2">
        <f>2*(SUMPRODUCT(stand!C4:C12,Deck!$B$6:$B$14)+stand!C35*Deck!$B$5)/SUM(Deck!$B$5:$B$14)</f>
        <v>-0.5045004584714271</v>
      </c>
      <c r="D2">
        <f>2*(SUMPRODUCT(stand!D4:D12,Deck!$B$6:$B$14)+stand!D35*Deck!$B$5)/SUM(Deck!$B$5:$B$14)</f>
        <v>-0.42212621798982874</v>
      </c>
      <c r="E2">
        <f>2*(SUMPRODUCT(stand!E4:E12,Deck!$B$6:$B$14)+stand!E35*Deck!$B$5)/SUM(Deck!$B$5:$B$14)</f>
        <v>-0.33438532167095047</v>
      </c>
      <c r="F2">
        <f>2*(SUMPRODUCT(stand!F4:F12,Deck!$B$6:$B$14)+stand!F35*Deck!$B$5)/SUM(Deck!$B$5:$B$14)</f>
        <v>-0.30739803166000884</v>
      </c>
      <c r="G2">
        <f>2*(SUMPRODUCT(stand!G4:G12,Deck!$B$6:$B$14)+stand!G35*Deck!$B$5)/SUM(Deck!$B$5:$B$14)</f>
        <v>-0.95075036655386636</v>
      </c>
      <c r="H2">
        <f>2*(SUMPRODUCT(stand!H4:H12,Deck!$B$6:$B$14)+stand!H35*Deck!$B$5)/SUM(Deck!$B$5:$B$14)</f>
        <v>-1.0210350309952343</v>
      </c>
      <c r="I2">
        <f>2*(SUMPRODUCT(stand!I4:I12,Deck!$B$6:$B$14)+stand!I35*Deck!$B$5)/SUM(Deck!$B$5:$B$14)</f>
        <v>-1.086299362262219</v>
      </c>
      <c r="J2">
        <f>2*(SUMPRODUCT(stand!J4:J12,Deck!$B$6:$B$14)+stand!J35*Deck!$B$5)/SUM(Deck!$B$5:$B$14)</f>
        <v>-1.0808606679899702</v>
      </c>
      <c r="K2">
        <f>2*(SUMPRODUCT(stand!K4:K12,Deck!$B$6:$B$14)+stand!K35*Deck!$B$5)/SUM(Deck!$B$5:$B$14)</f>
        <v>-1.3339015493710207</v>
      </c>
    </row>
    <row r="3" spans="1:11" x14ac:dyDescent="0.3">
      <c r="A3">
        <f>A2+1</f>
        <v>5</v>
      </c>
      <c r="B3">
        <f>2*(SUMPRODUCT(stand!B5:B13,Deck!$B$6:$B$14)+stand!B36*Deck!$B$5)/SUM(Deck!$B$5:$B$14)</f>
        <v>-0.58556745441855451</v>
      </c>
      <c r="C3">
        <f>2*(SUMPRODUCT(stand!C5:C13,Deck!$B$6:$B$14)+stand!C36*Deck!$B$5)/SUM(Deck!$B$5:$B$14)</f>
        <v>-0.5045004584714271</v>
      </c>
      <c r="D3">
        <f>2*(SUMPRODUCT(stand!D5:D13,Deck!$B$6:$B$14)+stand!D36*Deck!$B$5)/SUM(Deck!$B$5:$B$14)</f>
        <v>-0.42212621798982874</v>
      </c>
      <c r="E3">
        <f>2*(SUMPRODUCT(stand!E5:E13,Deck!$B$6:$B$14)+stand!E36*Deck!$B$5)/SUM(Deck!$B$5:$B$14)</f>
        <v>-0.33438532167095047</v>
      </c>
      <c r="F3">
        <f>2*(SUMPRODUCT(stand!F5:F13,Deck!$B$6:$B$14)+stand!F36*Deck!$B$5)/SUM(Deck!$B$5:$B$14)</f>
        <v>-0.30739803166000884</v>
      </c>
      <c r="G3">
        <f>2*(SUMPRODUCT(stand!G5:G13,Deck!$B$6:$B$14)+stand!G36*Deck!$B$5)/SUM(Deck!$B$5:$B$14)</f>
        <v>-0.95075036655386636</v>
      </c>
      <c r="H3">
        <f>2*(SUMPRODUCT(stand!H5:H13,Deck!$B$6:$B$14)+stand!H36*Deck!$B$5)/SUM(Deck!$B$5:$B$14)</f>
        <v>-1.0210350309952343</v>
      </c>
      <c r="I3">
        <f>2*(SUMPRODUCT(stand!I5:I13,Deck!$B$6:$B$14)+stand!I36*Deck!$B$5)/SUM(Deck!$B$5:$B$14)</f>
        <v>-1.086299362262219</v>
      </c>
      <c r="J3">
        <f>2*(SUMPRODUCT(stand!J5:J13,Deck!$B$6:$B$14)+stand!J36*Deck!$B$5)/SUM(Deck!$B$5:$B$14)</f>
        <v>-1.0808606679899702</v>
      </c>
      <c r="K3">
        <f>2*(SUMPRODUCT(stand!K5:K13,Deck!$B$6:$B$14)+stand!K36*Deck!$B$5)/SUM(Deck!$B$5:$B$14)</f>
        <v>-1.3339015493710207</v>
      </c>
    </row>
    <row r="4" spans="1:11" x14ac:dyDescent="0.3">
      <c r="A4">
        <f t="shared" ref="A4:A51" si="0">A3+1</f>
        <v>6</v>
      </c>
      <c r="B4">
        <f>2*(SUMPRODUCT(stand!B6:B14,Deck!$B$6:$B$14)+stand!B37*Deck!$B$5)/SUM(Deck!$B$5:$B$14)</f>
        <v>-0.56405835602967214</v>
      </c>
      <c r="C4">
        <f>2*(SUMPRODUCT(stand!C6:C14,Deck!$B$6:$B$14)+stand!C37*Deck!$B$5)/SUM(Deck!$B$5:$B$14)</f>
        <v>-0.4837259988081748</v>
      </c>
      <c r="D4">
        <f>2*(SUMPRODUCT(stand!D6:D14,Deck!$B$6:$B$14)+stand!D37*Deck!$B$5)/SUM(Deck!$B$5:$B$14)</f>
        <v>-0.40205087401296752</v>
      </c>
      <c r="E4">
        <f>2*(SUMPRODUCT(stand!E6:E14,Deck!$B$6:$B$14)+stand!E37*Deck!$B$5)/SUM(Deck!$B$5:$B$14)</f>
        <v>-0.31557743162932728</v>
      </c>
      <c r="F4">
        <f>2*(SUMPRODUCT(stand!F6:F14,Deck!$B$6:$B$14)+stand!F37*Deck!$B$5)/SUM(Deck!$B$5:$B$14)</f>
        <v>-0.28194600450564783</v>
      </c>
      <c r="G4">
        <f>2*(SUMPRODUCT(stand!G6:G14,Deck!$B$6:$B$14)+stand!G37*Deck!$B$5)/SUM(Deck!$B$5:$B$14)</f>
        <v>-0.89404787520090667</v>
      </c>
      <c r="H4">
        <f>2*(SUMPRODUCT(stand!H6:H14,Deck!$B$6:$B$14)+stand!H37*Deck!$B$5)/SUM(Deck!$B$5:$B$14)</f>
        <v>-1.001255562618439</v>
      </c>
      <c r="I4">
        <f>2*(SUMPRODUCT(stand!I6:I14,Deck!$B$6:$B$14)+stand!I37*Deck!$B$5)/SUM(Deck!$B$5:$B$14)</f>
        <v>-1.0678385251105433</v>
      </c>
      <c r="J4">
        <f>2*(SUMPRODUCT(stand!J6:J14,Deck!$B$6:$B$14)+stand!J37*Deck!$B$5)/SUM(Deck!$B$5:$B$14)</f>
        <v>-1.0622899449028678</v>
      </c>
      <c r="K4">
        <f>2*(SUMPRODUCT(stand!K6:K14,Deck!$B$6:$B$14)+stand!K37*Deck!$B$5)/SUM(Deck!$B$5:$B$14)</f>
        <v>-1.3048373494185941</v>
      </c>
    </row>
    <row r="5" spans="1:11" x14ac:dyDescent="0.3">
      <c r="A5">
        <f t="shared" si="0"/>
        <v>7</v>
      </c>
      <c r="B5">
        <f>2*(SUMPRODUCT(stand!B7:B15,Deck!$B$6:$B$14)+stand!B38*Deck!$B$5)/SUM(Deck!$B$5:$B$14)</f>
        <v>-0.43575788710453822</v>
      </c>
      <c r="C5">
        <f>2*(SUMPRODUCT(stand!C7:C15,Deck!$B$6:$B$14)+stand!C38*Deck!$B$5)/SUM(Deck!$B$5:$B$14)</f>
        <v>-0.35977949642195262</v>
      </c>
      <c r="D5">
        <f>2*(SUMPRODUCT(stand!D7:D15,Deck!$B$6:$B$14)+stand!D38*Deck!$B$5)/SUM(Deck!$B$5:$B$14)</f>
        <v>-0.28229906574509145</v>
      </c>
      <c r="E5">
        <f>2*(SUMPRODUCT(stand!E7:E15,Deck!$B$6:$B$14)+stand!E38*Deck!$B$5)/SUM(Deck!$B$5:$B$14)</f>
        <v>-0.20273009137958806</v>
      </c>
      <c r="F5">
        <f>2*(SUMPRODUCT(stand!F7:F15,Deck!$B$6:$B$14)+stand!F38*Deck!$B$5)/SUM(Deck!$B$5:$B$14)</f>
        <v>-0.13833716429227214</v>
      </c>
      <c r="G5">
        <f>2*(SUMPRODUCT(stand!G7:G15,Deck!$B$6:$B$14)+stand!G38*Deck!$B$5)/SUM(Deck!$B$5:$B$14)</f>
        <v>-0.58933588566302952</v>
      </c>
      <c r="H5">
        <f>2*(SUMPRODUCT(stand!H7:H15,Deck!$B$6:$B$14)+stand!H38*Deck!$B$5)/SUM(Deck!$B$5:$B$14)</f>
        <v>-0.84707579377778497</v>
      </c>
      <c r="I5">
        <f>2*(SUMPRODUCT(stand!I7:I15,Deck!$B$6:$B$14)+stand!I38*Deck!$B$5)/SUM(Deck!$B$5:$B$14)</f>
        <v>-0.95707350220048915</v>
      </c>
      <c r="J5">
        <f>2*(SUMPRODUCT(stand!J7:J15,Deck!$B$6:$B$14)+stand!J38*Deck!$B$5)/SUM(Deck!$B$5:$B$14)</f>
        <v>-0.95086560638025364</v>
      </c>
      <c r="K5">
        <f>2*(SUMPRODUCT(stand!K7:K15,Deck!$B$6:$B$14)+stand!K38*Deck!$B$5)/SUM(Deck!$B$5:$B$14)</f>
        <v>-1.1304521497040341</v>
      </c>
    </row>
    <row r="6" spans="1:11" x14ac:dyDescent="0.3">
      <c r="A6">
        <f t="shared" si="0"/>
        <v>8</v>
      </c>
      <c r="B6">
        <f>2*(SUMPRODUCT(stand!B8:B16,Deck!$B$6:$B$14)+stand!B39*Deck!$B$5)/SUM(Deck!$B$5:$B$14)</f>
        <v>-0.20449052049882185</v>
      </c>
      <c r="C6">
        <f>2*(SUMPRODUCT(stand!C8:C16,Deck!$B$6:$B$14)+stand!C39*Deck!$B$5)/SUM(Deck!$B$5:$B$14)</f>
        <v>-0.13621609509408678</v>
      </c>
      <c r="D6">
        <f>2*(SUMPRODUCT(stand!D8:D16,Deck!$B$6:$B$14)+stand!D39*Deck!$B$5)/SUM(Deck!$B$5:$B$14)</f>
        <v>-6.6372071152658363E-2</v>
      </c>
      <c r="E6">
        <f>2*(SUMPRODUCT(stand!E8:E16,Deck!$B$6:$B$14)+stand!E39*Deck!$B$5)/SUM(Deck!$B$5:$B$14)</f>
        <v>3.456443484975604E-3</v>
      </c>
      <c r="F6">
        <f>2*(SUMPRODUCT(stand!F8:F16,Deck!$B$6:$B$14)+stand!F39*Deck!$B$5)/SUM(Deck!$B$5:$B$14)</f>
        <v>8.701519812895768E-2</v>
      </c>
      <c r="G6">
        <f>2*(SUMPRODUCT(stand!G8:G16,Deck!$B$6:$B$14)+stand!G39*Deck!$B$5)/SUM(Deck!$B$5:$B$14)</f>
        <v>-0.18772955497255212</v>
      </c>
      <c r="H6">
        <f>2*(SUMPRODUCT(stand!H8:H16,Deck!$B$6:$B$14)+stand!H39*Deck!$B$5)/SUM(Deck!$B$5:$B$14)</f>
        <v>-0.45198684873362743</v>
      </c>
      <c r="I6">
        <f>2*(SUMPRODUCT(stand!I8:I16,Deck!$B$6:$B$14)+stand!I39*Deck!$B$5)/SUM(Deck!$B$5:$B$14)</f>
        <v>-0.71850133495217472</v>
      </c>
      <c r="J6">
        <f>2*(SUMPRODUCT(stand!J8:J16,Deck!$B$6:$B$14)+stand!J39*Deck!$B$5)/SUM(Deck!$B$5:$B$14)</f>
        <v>-0.7465876524221281</v>
      </c>
      <c r="K6">
        <f>2*(SUMPRODUCT(stand!K8:K16,Deck!$B$6:$B$14)+stand!K39*Deck!$B$5)/SUM(Deck!$B$5:$B$14)</f>
        <v>-0.81074595022734097</v>
      </c>
    </row>
    <row r="7" spans="1:11" x14ac:dyDescent="0.3">
      <c r="A7">
        <f t="shared" si="0"/>
        <v>9</v>
      </c>
      <c r="B7">
        <f>2*(SUMPRODUCT(stand!B9:B17,Deck!$B$6:$B$14)+stand!B40*Deck!$B$5)/SUM(Deck!$B$5:$B$14)</f>
        <v>6.1118503166596977E-2</v>
      </c>
      <c r="C7">
        <f>2*(SUMPRODUCT(stand!C9:C17,Deck!$B$6:$B$14)+stand!C40*Deck!$B$5)/SUM(Deck!$B$5:$B$14)</f>
        <v>0.12081635332999653</v>
      </c>
      <c r="D7">
        <f>2*(SUMPRODUCT(stand!D9:D17,Deck!$B$6:$B$14)+stand!D40*Deck!$B$5)/SUM(Deck!$B$5:$B$14)</f>
        <v>0.1819489340524216</v>
      </c>
      <c r="E7">
        <f>2*(SUMPRODUCT(stand!E9:E17,Deck!$B$6:$B$14)+stand!E40*Deck!$B$5)/SUM(Deck!$B$5:$B$14)</f>
        <v>0.24305722487303633</v>
      </c>
      <c r="F7">
        <f>2*(SUMPRODUCT(stand!F9:F17,Deck!$B$6:$B$14)+stand!F40*Deck!$B$5)/SUM(Deck!$B$5:$B$14)</f>
        <v>0.31705474570166703</v>
      </c>
      <c r="G7">
        <f>2*(SUMPRODUCT(stand!G9:G17,Deck!$B$6:$B$14)+stand!G40*Deck!$B$5)/SUM(Deck!$B$5:$B$14)</f>
        <v>0.10425035196048602</v>
      </c>
      <c r="H7">
        <f>2*(SUMPRODUCT(stand!H9:H17,Deck!$B$6:$B$14)+stand!H40*Deck!$B$5)/SUM(Deck!$B$5:$B$14)</f>
        <v>-2.6442289648669261E-2</v>
      </c>
      <c r="I7">
        <f>2*(SUMPRODUCT(stand!I9:I17,Deck!$B$6:$B$14)+stand!I40*Deck!$B$5)/SUM(Deck!$B$5:$B$14)</f>
        <v>-0.30099565908098236</v>
      </c>
      <c r="J7">
        <f>2*(SUMPRODUCT(stand!J9:J17,Deck!$B$6:$B$14)+stand!J40*Deck!$B$5)/SUM(Deck!$B$5:$B$14)</f>
        <v>-0.46670671382825923</v>
      </c>
      <c r="K7">
        <f>2*(SUMPRODUCT(stand!K9:K17,Deck!$B$6:$B$14)+stand!K40*Deck!$B$5)/SUM(Deck!$B$5:$B$14)</f>
        <v>-0.4329113508457943</v>
      </c>
    </row>
    <row r="8" spans="1:11" x14ac:dyDescent="0.3">
      <c r="A8">
        <f t="shared" si="0"/>
        <v>10</v>
      </c>
      <c r="B8">
        <f>2*(SUMPRODUCT(stand!B10:B18,Deck!$B$6:$B$14)+stand!B41*Deck!$B$5)/SUM(Deck!$B$5:$B$14)</f>
        <v>0.3589394124422991</v>
      </c>
      <c r="C8">
        <f>2*(SUMPRODUCT(stand!C10:C18,Deck!$B$6:$B$14)+stand!C41*Deck!$B$5)/SUM(Deck!$B$5:$B$14)</f>
        <v>0.40932067017593915</v>
      </c>
      <c r="D8">
        <f>2*(SUMPRODUCT(stand!D10:D18,Deck!$B$6:$B$14)+stand!D41*Deck!$B$5)/SUM(Deck!$B$5:$B$14)</f>
        <v>0.460940243794354</v>
      </c>
      <c r="E8">
        <f>2*(SUMPRODUCT(stand!E10:E18,Deck!$B$6:$B$14)+stand!E41*Deck!$B$5)/SUM(Deck!$B$5:$B$14)</f>
        <v>0.51251710900326775</v>
      </c>
      <c r="F8">
        <f>2*(SUMPRODUCT(stand!F10:F18,Deck!$B$6:$B$14)+stand!F41*Deck!$B$5)/SUM(Deck!$B$5:$B$14)</f>
        <v>0.57559016859776868</v>
      </c>
      <c r="G8">
        <f>2*(SUMPRODUCT(stand!G10:G18,Deck!$B$6:$B$14)+stand!G41*Deck!$B$5)/SUM(Deck!$B$5:$B$14)</f>
        <v>0.39241245528243773</v>
      </c>
      <c r="H8">
        <f>2*(SUMPRODUCT(stand!H10:H18,Deck!$B$6:$B$14)+stand!H41*Deck!$B$5)/SUM(Deck!$B$5:$B$14)</f>
        <v>0.28663571688628381</v>
      </c>
      <c r="I8">
        <f>2*(SUMPRODUCT(stand!I10:I18,Deck!$B$6:$B$14)+stand!I41*Deck!$B$5)/SUM(Deck!$B$5:$B$14)</f>
        <v>0.14432836838077107</v>
      </c>
      <c r="J8">
        <f>2*(SUMPRODUCT(stand!J10:J18,Deck!$B$6:$B$14)+stand!J41*Deck!$B$5)/SUM(Deck!$B$5:$B$14)</f>
        <v>-8.6586880345447086E-3</v>
      </c>
      <c r="K8">
        <f>2*(SUMPRODUCT(stand!K10:K18,Deck!$B$6:$B$14)+stand!K41*Deck!$B$5)/SUM(Deck!$B$5:$B$14)</f>
        <v>-1.4042368653411651E-2</v>
      </c>
    </row>
    <row r="9" spans="1:11" x14ac:dyDescent="0.3">
      <c r="A9">
        <f t="shared" si="0"/>
        <v>11</v>
      </c>
      <c r="B9">
        <f>2*(SUMPRODUCT(stand!B11:B19,Deck!$B$6:$B$14)+stand!B42*Deck!$B$5)/SUM(Deck!$B$5:$B$14)</f>
        <v>0.47064092333946889</v>
      </c>
      <c r="C9">
        <f>2*(SUMPRODUCT(stand!C11:C19,Deck!$B$6:$B$14)+stand!C42*Deck!$B$5)/SUM(Deck!$B$5:$B$14)</f>
        <v>0.51779525312221664</v>
      </c>
      <c r="D9">
        <f>2*(SUMPRODUCT(stand!D11:D19,Deck!$B$6:$B$14)+stand!D42*Deck!$B$5)/SUM(Deck!$B$5:$B$14)</f>
        <v>0.56604055041797607</v>
      </c>
      <c r="E9">
        <f>2*(SUMPRODUCT(stand!E11:E19,Deck!$B$6:$B$14)+stand!E42*Deck!$B$5)/SUM(Deck!$B$5:$B$14)</f>
        <v>0.61469901790902803</v>
      </c>
      <c r="F9">
        <f>2*(SUMPRODUCT(stand!F11:F19,Deck!$B$6:$B$14)+stand!F42*Deck!$B$5)/SUM(Deck!$B$5:$B$14)</f>
        <v>0.66738009490756967</v>
      </c>
      <c r="G9">
        <f>2*(SUMPRODUCT(stand!G11:G19,Deck!$B$6:$B$14)+stand!G42*Deck!$B$5)/SUM(Deck!$B$5:$B$14)</f>
        <v>0.46288894886429094</v>
      </c>
      <c r="H9">
        <f>2*(SUMPRODUCT(stand!H11:H19,Deck!$B$6:$B$14)+stand!H42*Deck!$B$5)/SUM(Deck!$B$5:$B$14)</f>
        <v>0.35069259087031512</v>
      </c>
      <c r="I9">
        <f>2*(SUMPRODUCT(stand!I11:I19,Deck!$B$6:$B$14)+stand!I42*Deck!$B$5)/SUM(Deck!$B$5:$B$14)</f>
        <v>0.22778342315245473</v>
      </c>
      <c r="J9">
        <f>2*(SUMPRODUCT(stand!J11:J19,Deck!$B$6:$B$14)+stand!J42*Deck!$B$5)/SUM(Deck!$B$5:$B$14)</f>
        <v>0.1796887274111463</v>
      </c>
      <c r="K9">
        <f>2*(SUMPRODUCT(stand!K11:K19,Deck!$B$6:$B$14)+stand!K42*Deck!$B$5)/SUM(Deck!$B$5:$B$14)</f>
        <v>0.10906077977909699</v>
      </c>
    </row>
    <row r="10" spans="1:11" x14ac:dyDescent="0.3">
      <c r="A10">
        <f t="shared" si="0"/>
        <v>12</v>
      </c>
      <c r="B10">
        <f>2*(SUMPRODUCT(stand!B12:B20,Deck!$B$6:$B$14)+stand!B43*Deck!$B$5)/SUM(Deck!$B$5:$B$14)</f>
        <v>-0.50677997193327606</v>
      </c>
      <c r="C10">
        <f>2*(SUMPRODUCT(stand!C12:C20,Deck!$B$6:$B$14)+stand!C43*Deck!$B$5)/SUM(Deck!$B$5:$B$14)</f>
        <v>-0.46738179959617321</v>
      </c>
      <c r="D10">
        <f>2*(SUMPRODUCT(stand!D12:D20,Deck!$B$6:$B$14)+stand!D43*Deck!$B$5)/SUM(Deck!$B$5:$B$14)</f>
        <v>-0.4270731064901539</v>
      </c>
      <c r="E10">
        <f>2*(SUMPRODUCT(stand!E12:E20,Deck!$B$6:$B$14)+stand!E43*Deck!$B$5)/SUM(Deck!$B$5:$B$14)</f>
        <v>-0.38654233885256678</v>
      </c>
      <c r="F10">
        <f>2*(SUMPRODUCT(stand!F12:F20,Deck!$B$6:$B$14)+stand!F43*Deck!$B$5)/SUM(Deck!$B$5:$B$14)</f>
        <v>-0.34105239981515889</v>
      </c>
      <c r="G10">
        <f>2*(SUMPRODUCT(stand!G12:G20,Deck!$B$6:$B$14)+stand!G43*Deck!$B$5)/SUM(Deck!$B$5:$B$14)</f>
        <v>-0.50671162107673018</v>
      </c>
      <c r="H10">
        <f>2*(SUMPRODUCT(stand!H12:H20,Deck!$B$6:$B$14)+stand!H43*Deck!$B$5)/SUM(Deck!$B$5:$B$14)</f>
        <v>-0.61566089283034353</v>
      </c>
      <c r="I10">
        <f>2*(SUMPRODUCT(stand!I12:I20,Deck!$B$6:$B$14)+stand!I43*Deck!$B$5)/SUM(Deck!$B$5:$B$14)</f>
        <v>-0.73750562104917949</v>
      </c>
      <c r="J10">
        <f>2*(SUMPRODUCT(stand!J12:J20,Deck!$B$6:$B$14)+stand!J43*Deck!$B$5)/SUM(Deck!$B$5:$B$14)</f>
        <v>-0.79684059040524136</v>
      </c>
      <c r="K10">
        <f>2*(SUMPRODUCT(stand!K12:K20,Deck!$B$6:$B$14)+stand!K43*Deck!$B$5)/SUM(Deck!$B$5:$B$14)</f>
        <v>-0.82934393707867271</v>
      </c>
    </row>
    <row r="11" spans="1:11" x14ac:dyDescent="0.3">
      <c r="A11">
        <f t="shared" si="0"/>
        <v>13</v>
      </c>
      <c r="B11">
        <f>2*(SUMPRODUCT(stand!B13:B21,Deck!$B$6:$B$14)+stand!B44*Deck!$B$5)/SUM(Deck!$B$5:$B$14)</f>
        <v>-0.61558247543954125</v>
      </c>
      <c r="C11">
        <f>2*(SUMPRODUCT(stand!C13:C21,Deck!$B$6:$B$14)+stand!C44*Deck!$B$5)/SUM(Deck!$B$5:$B$14)</f>
        <v>-0.58242022586760189</v>
      </c>
      <c r="D11">
        <f>2*(SUMPRODUCT(stand!D13:D21,Deck!$B$6:$B$14)+stand!D44*Deck!$B$5)/SUM(Deck!$B$5:$B$14)</f>
        <v>-0.54844801279862865</v>
      </c>
      <c r="E11">
        <f>2*(SUMPRODUCT(stand!E13:E21,Deck!$B$6:$B$14)+stand!E44*Deck!$B$5)/SUM(Deck!$B$5:$B$14)</f>
        <v>-0.51466654487787822</v>
      </c>
      <c r="F11">
        <f>2*(SUMPRODUCT(stand!F13:F21,Deck!$B$6:$B$14)+stand!F44*Deck!$B$5)/SUM(Deck!$B$5:$B$14)</f>
        <v>-0.47125255122592746</v>
      </c>
      <c r="G11">
        <f>2*(SUMPRODUCT(stand!G13:G21,Deck!$B$6:$B$14)+stand!G44*Deck!$B$5)/SUM(Deck!$B$5:$B$14)</f>
        <v>-0.58742313134181745</v>
      </c>
      <c r="H11">
        <f>2*(SUMPRODUCT(stand!H13:H21,Deck!$B$6:$B$14)+stand!H44*Deck!$B$5)/SUM(Deck!$B$5:$B$14)</f>
        <v>-0.6909658904460948</v>
      </c>
      <c r="I11">
        <f>2*(SUMPRODUCT(stand!I13:I21,Deck!$B$6:$B$14)+stand!I44*Deck!$B$5)/SUM(Deck!$B$5:$B$14)</f>
        <v>-0.80779028549054732</v>
      </c>
      <c r="J11">
        <f>2*(SUMPRODUCT(stand!J13:J21,Deck!$B$6:$B$14)+stand!J44*Deck!$B$5)/SUM(Deck!$B$5:$B$14)</f>
        <v>-0.86754361594447438</v>
      </c>
      <c r="K11">
        <f>2*(SUMPRODUCT(stand!K13:K21,Deck!$B$6:$B$14)+stand!K44*Deck!$B$5)/SUM(Deck!$B$5:$B$14)</f>
        <v>-0.88058227943474798</v>
      </c>
    </row>
    <row r="12" spans="1:11" x14ac:dyDescent="0.3">
      <c r="A12">
        <f t="shared" si="0"/>
        <v>14</v>
      </c>
      <c r="B12">
        <f>2*(SUMPRODUCT(stand!B14:B22,Deck!$B$6:$B$14)+stand!B45*Deck!$B$5)/SUM(Deck!$B$5:$B$14)</f>
        <v>-0.72438497894580622</v>
      </c>
      <c r="C12">
        <f>2*(SUMPRODUCT(stand!C14:C22,Deck!$B$6:$B$14)+stand!C45*Deck!$B$5)/SUM(Deck!$B$5:$B$14)</f>
        <v>-0.69745865213903058</v>
      </c>
      <c r="D12">
        <f>2*(SUMPRODUCT(stand!D14:D22,Deck!$B$6:$B$14)+stand!D45*Deck!$B$5)/SUM(Deck!$B$5:$B$14)</f>
        <v>-0.66982291910710334</v>
      </c>
      <c r="E12">
        <f>2*(SUMPRODUCT(stand!E14:E22,Deck!$B$6:$B$14)+stand!E45*Deck!$B$5)/SUM(Deck!$B$5:$B$14)</f>
        <v>-0.64279075090318982</v>
      </c>
      <c r="F12">
        <f>2*(SUMPRODUCT(stand!F14:F22,Deck!$B$6:$B$14)+stand!F45*Deck!$B$5)/SUM(Deck!$B$5:$B$14)</f>
        <v>-0.60145270263669603</v>
      </c>
      <c r="G12">
        <f>2*(SUMPRODUCT(stand!G14:G22,Deck!$B$6:$B$14)+stand!G45*Deck!$B$5)/SUM(Deck!$B$5:$B$14)</f>
        <v>-0.66813464160690461</v>
      </c>
      <c r="H12">
        <f>2*(SUMPRODUCT(stand!H14:H22,Deck!$B$6:$B$14)+stand!H45*Deck!$B$5)/SUM(Deck!$B$5:$B$14)</f>
        <v>-0.76627088806184607</v>
      </c>
      <c r="I12">
        <f>2*(SUMPRODUCT(stand!I14:I22,Deck!$B$6:$B$14)+stand!I45*Deck!$B$5)/SUM(Deck!$B$5:$B$14)</f>
        <v>-0.87807494993191504</v>
      </c>
      <c r="J12">
        <f>2*(SUMPRODUCT(stand!J14:J22,Deck!$B$6:$B$14)+stand!J45*Deck!$B$5)/SUM(Deck!$B$5:$B$14)</f>
        <v>-0.93824664148370751</v>
      </c>
      <c r="K12">
        <f>2*(SUMPRODUCT(stand!K14:K22,Deck!$B$6:$B$14)+stand!K45*Deck!$B$5)/SUM(Deck!$B$5:$B$14)</f>
        <v>-0.93182062179082337</v>
      </c>
    </row>
    <row r="13" spans="1:11" x14ac:dyDescent="0.3">
      <c r="A13">
        <f t="shared" si="0"/>
        <v>15</v>
      </c>
      <c r="B13">
        <f>2*(SUMPRODUCT(stand!B15:B23,Deck!$B$6:$B$14)+stand!B46*Deck!$B$5)/SUM(Deck!$B$5:$B$14)</f>
        <v>-0.83318748245207119</v>
      </c>
      <c r="C13">
        <f>2*(SUMPRODUCT(stand!C15:C23,Deck!$B$6:$B$14)+stand!C46*Deck!$B$5)/SUM(Deck!$B$5:$B$14)</f>
        <v>-0.81249707841045926</v>
      </c>
      <c r="D13">
        <f>2*(SUMPRODUCT(stand!D15:D23,Deck!$B$6:$B$14)+stand!D46*Deck!$B$5)/SUM(Deck!$B$5:$B$14)</f>
        <v>-0.79119782541557804</v>
      </c>
      <c r="E13">
        <f>2*(SUMPRODUCT(stand!E15:E23,Deck!$B$6:$B$14)+stand!E46*Deck!$B$5)/SUM(Deck!$B$5:$B$14)</f>
        <v>-0.77091495692850132</v>
      </c>
      <c r="F13">
        <f>2*(SUMPRODUCT(stand!F15:F23,Deck!$B$6:$B$14)+stand!F46*Deck!$B$5)/SUM(Deck!$B$5:$B$14)</f>
        <v>-0.73165285404746472</v>
      </c>
      <c r="G13">
        <f>2*(SUMPRODUCT(stand!G15:G23,Deck!$B$6:$B$14)+stand!G46*Deck!$B$5)/SUM(Deck!$B$5:$B$14)</f>
        <v>-0.74884615187199166</v>
      </c>
      <c r="H13">
        <f>2*(SUMPRODUCT(stand!H15:H23,Deck!$B$6:$B$14)+stand!H46*Deck!$B$5)/SUM(Deck!$B$5:$B$14)</f>
        <v>-0.84157588567759711</v>
      </c>
      <c r="I13">
        <f>2*(SUMPRODUCT(stand!I15:I23,Deck!$B$6:$B$14)+stand!I46*Deck!$B$5)/SUM(Deck!$B$5:$B$14)</f>
        <v>-0.94835961437328287</v>
      </c>
      <c r="J13">
        <f>2*(SUMPRODUCT(stand!J15:J23,Deck!$B$6:$B$14)+stand!J46*Deck!$B$5)/SUM(Deck!$B$5:$B$14)</f>
        <v>-1.0089496670229408</v>
      </c>
      <c r="K13">
        <f>2*(SUMPRODUCT(stand!K15:K23,Deck!$B$6:$B$14)+stand!K46*Deck!$B$5)/SUM(Deck!$B$5:$B$14)</f>
        <v>-0.98305896414689875</v>
      </c>
    </row>
    <row r="14" spans="1:11" x14ac:dyDescent="0.3">
      <c r="A14">
        <f t="shared" si="0"/>
        <v>16</v>
      </c>
      <c r="B14">
        <f>2*(SUMPRODUCT(stand!B16:B24,Deck!$B$6:$B$14)+stand!B47*Deck!$B$5)/SUM(Deck!$B$5:$B$14)</f>
        <v>-0.94198998595833627</v>
      </c>
      <c r="C14">
        <f>2*(SUMPRODUCT(stand!C16:C24,Deck!$B$6:$B$14)+stand!C47*Deck!$B$5)/SUM(Deck!$B$5:$B$14)</f>
        <v>-0.92753550468188806</v>
      </c>
      <c r="D14">
        <f>2*(SUMPRODUCT(stand!D16:D24,Deck!$B$6:$B$14)+stand!D47*Deck!$B$5)/SUM(Deck!$B$5:$B$14)</f>
        <v>-0.91257273172405273</v>
      </c>
      <c r="E14">
        <f>2*(SUMPRODUCT(stand!E16:E24,Deck!$B$6:$B$14)+stand!E47*Deck!$B$5)/SUM(Deck!$B$5:$B$14)</f>
        <v>-0.89903916295381292</v>
      </c>
      <c r="F14">
        <f>2*(SUMPRODUCT(stand!F16:F24,Deck!$B$6:$B$14)+stand!F47*Deck!$B$5)/SUM(Deck!$B$5:$B$14)</f>
        <v>-0.86185300545823318</v>
      </c>
      <c r="G14">
        <f>2*(SUMPRODUCT(stand!G16:G24,Deck!$B$6:$B$14)+stand!G47*Deck!$B$5)/SUM(Deck!$B$5:$B$14)</f>
        <v>-0.82955766213707893</v>
      </c>
      <c r="H14">
        <f>2*(SUMPRODUCT(stand!H16:H24,Deck!$B$6:$B$14)+stand!H47*Deck!$B$5)/SUM(Deck!$B$5:$B$14)</f>
        <v>-0.91688088329334838</v>
      </c>
      <c r="I14">
        <f>2*(SUMPRODUCT(stand!I16:I24,Deck!$B$6:$B$14)+stand!I47*Deck!$B$5)/SUM(Deck!$B$5:$B$14)</f>
        <v>-1.0186442788146506</v>
      </c>
      <c r="J14">
        <f>2*(SUMPRODUCT(stand!J16:J24,Deck!$B$6:$B$14)+stand!J47*Deck!$B$5)/SUM(Deck!$B$5:$B$14)</f>
        <v>-1.0796526925621737</v>
      </c>
      <c r="K14">
        <f>2*(SUMPRODUCT(stand!K16:K24,Deck!$B$6:$B$14)+stand!K47*Deck!$B$5)/SUM(Deck!$B$5:$B$14)</f>
        <v>-1.0342973065029741</v>
      </c>
    </row>
    <row r="15" spans="1:11" x14ac:dyDescent="0.3">
      <c r="A15">
        <f t="shared" si="0"/>
        <v>17</v>
      </c>
      <c r="B15">
        <f>2*(SUMPRODUCT(stand!B17:B25,Deck!$B$6:$B$14)+stand!B48*Deck!$B$5)/SUM(Deck!$B$5:$B$14)</f>
        <v>-1.0723015878534836</v>
      </c>
      <c r="C15">
        <f>2*(SUMPRODUCT(stand!C17:C25,Deck!$B$6:$B$14)+stand!C48*Deck!$B$5)/SUM(Deck!$B$5:$B$14)</f>
        <v>-1.0633483906165688</v>
      </c>
      <c r="D15">
        <f>2*(SUMPRODUCT(stand!D17:D25,Deck!$B$6:$B$14)+stand!D48*Deck!$B$5)/SUM(Deck!$B$5:$B$14)</f>
        <v>-1.0540229820093887</v>
      </c>
      <c r="E15">
        <f>2*(SUMPRODUCT(stand!E17:E25,Deck!$B$6:$B$14)+stand!E48*Deck!$B$5)/SUM(Deck!$B$5:$B$14)</f>
        <v>-1.0459712590207475</v>
      </c>
      <c r="F15">
        <f>2*(SUMPRODUCT(stand!F17:F25,Deck!$B$6:$B$14)+stand!F48*Deck!$B$5)/SUM(Deck!$B$5:$B$14)</f>
        <v>-1.0175051840233627</v>
      </c>
      <c r="G15">
        <f>2*(SUMPRODUCT(stand!G17:G25,Deck!$B$6:$B$14)+stand!G48*Deck!$B$5)/SUM(Deck!$B$5:$B$14)</f>
        <v>-0.96697166375512589</v>
      </c>
      <c r="H15">
        <f>2*(SUMPRODUCT(stand!H17:H25,Deck!$B$6:$B$14)+stand!H48*Deck!$B$5)/SUM(Deck!$B$5:$B$14)</f>
        <v>-1.0119653492858949</v>
      </c>
      <c r="I15">
        <f>2*(SUMPRODUCT(stand!I17:I25,Deck!$B$6:$B$14)+stand!I48*Deck!$B$5)/SUM(Deck!$B$5:$B$14)</f>
        <v>-1.107389780407694</v>
      </c>
      <c r="J15">
        <f>2*(SUMPRODUCT(stand!J17:J25,Deck!$B$6:$B$14)+stand!J48*Deck!$B$5)/SUM(Deck!$B$5:$B$14)</f>
        <v>-1.168926441188509</v>
      </c>
      <c r="K15">
        <f>2*(SUMPRODUCT(stand!K17:K25,Deck!$B$6:$B$14)+stand!K48*Deck!$B$5)/SUM(Deck!$B$5:$B$14)</f>
        <v>-1.1145998488114761</v>
      </c>
    </row>
    <row r="16" spans="1:11" x14ac:dyDescent="0.3">
      <c r="A16">
        <f t="shared" si="0"/>
        <v>18</v>
      </c>
      <c r="B16">
        <f>2*(SUMPRODUCT(stand!B18:B26,Deck!$B$6:$B$14)+stand!B49*Deck!$B$5)/SUM(Deck!$B$5:$B$14)</f>
        <v>-1.2448772651182354</v>
      </c>
      <c r="C16">
        <f>2*(SUMPRODUCT(stand!C18:C26,Deck!$B$6:$B$14)+stand!C49*Deck!$B$5)/SUM(Deck!$B$5:$B$14)</f>
        <v>-1.2400099402844629</v>
      </c>
      <c r="D16">
        <f>2*(SUMPRODUCT(stand!D18:D26,Deck!$B$6:$B$14)+stand!D49*Deck!$B$5)/SUM(Deck!$B$5:$B$14)</f>
        <v>-1.2349236646551558</v>
      </c>
      <c r="E16">
        <f>2*(SUMPRODUCT(stand!E18:E26,Deck!$B$6:$B$14)+stand!E49*Deck!$B$5)/SUM(Deck!$B$5:$B$14)</f>
        <v>-1.2305191351709284</v>
      </c>
      <c r="F16">
        <f>2*(SUMPRODUCT(stand!F18:F26,Deck!$B$6:$B$14)+stand!F49*Deck!$B$5)/SUM(Deck!$B$5:$B$14)</f>
        <v>-1.214958094184424</v>
      </c>
      <c r="G16">
        <f>2*(SUMPRODUCT(stand!G18:G26,Deck!$B$6:$B$14)+stand!G49*Deck!$B$5)/SUM(Deck!$B$5:$B$14)</f>
        <v>-1.1822876894992109</v>
      </c>
      <c r="H16">
        <f>2*(SUMPRODUCT(stand!H18:H26,Deck!$B$6:$B$14)+stand!H49*Deck!$B$5)/SUM(Deck!$B$5:$B$14)</f>
        <v>-1.1821117106119141</v>
      </c>
      <c r="I16">
        <f>2*(SUMPRODUCT(stand!I18:I26,Deck!$B$6:$B$14)+stand!I49*Deck!$B$5)/SUM(Deck!$B$5:$B$14)</f>
        <v>-1.2330569563040892</v>
      </c>
      <c r="J16">
        <f>2*(SUMPRODUCT(stand!J18:J26,Deck!$B$6:$B$14)+stand!J49*Deck!$B$5)/SUM(Deck!$B$5:$B$14)</f>
        <v>-1.2953416359890493</v>
      </c>
      <c r="K16">
        <f>2*(SUMPRODUCT(stand!K18:K26,Deck!$B$6:$B$14)+stand!K49*Deck!$B$5)/SUM(Deck!$B$5:$B$14)</f>
        <v>-1.2530307910248315</v>
      </c>
    </row>
    <row r="17" spans="1:11" x14ac:dyDescent="0.3">
      <c r="A17">
        <f t="shared" si="0"/>
        <v>19</v>
      </c>
      <c r="B17">
        <f>2*(SUMPRODUCT(stand!B19:B27,Deck!$B$6:$B$14)+stand!B50*Deck!$B$5)/SUM(Deck!$B$5:$B$14)</f>
        <v>-1.4581549091214032</v>
      </c>
      <c r="C17">
        <f>2*(SUMPRODUCT(stand!C19:C27,Deck!$B$6:$B$14)+stand!C50*Deck!$B$5)/SUM(Deck!$B$5:$B$14)</f>
        <v>-1.4560657766841187</v>
      </c>
      <c r="D17">
        <f>2*(SUMPRODUCT(stand!D19:D27,Deck!$B$6:$B$14)+stand!D50*Deck!$B$5)/SUM(Deck!$B$5:$B$14)</f>
        <v>-1.4538742684747705</v>
      </c>
      <c r="E17">
        <f>2*(SUMPRODUCT(stand!E19:E27,Deck!$B$6:$B$14)+stand!E50*Deck!$B$5)/SUM(Deck!$B$5:$B$14)</f>
        <v>-1.4519825358110645</v>
      </c>
      <c r="F17">
        <f>2*(SUMPRODUCT(stand!F19:F27,Deck!$B$6:$B$14)+stand!F50*Deck!$B$5)/SUM(Deck!$B$5:$B$14)</f>
        <v>-1.4451084132286267</v>
      </c>
      <c r="G17">
        <f>2*(SUMPRODUCT(stand!G19:G27,Deck!$B$6:$B$14)+stand!G50*Deck!$B$5)/SUM(Deck!$B$5:$B$14)</f>
        <v>-1.4308994580766619</v>
      </c>
      <c r="H17">
        <f>2*(SUMPRODUCT(stand!H19:H27,Deck!$B$6:$B$14)+stand!H50*Deck!$B$5)/SUM(Deck!$B$5:$B$14)</f>
        <v>-1.4273199672714054</v>
      </c>
      <c r="I17">
        <f>2*(SUMPRODUCT(stand!I19:I27,Deck!$B$6:$B$14)+stand!I50*Deck!$B$5)/SUM(Deck!$B$5:$B$14)</f>
        <v>-1.4311487650837169</v>
      </c>
      <c r="J17">
        <f>2*(SUMPRODUCT(stand!J19:J27,Deck!$B$6:$B$14)+stand!J50*Deck!$B$5)/SUM(Deck!$B$5:$B$14)</f>
        <v>-1.4588982769637939</v>
      </c>
      <c r="K17">
        <f>2*(SUMPRODUCT(stand!K19:K27,Deck!$B$6:$B$14)+stand!K50*Deck!$B$5)/SUM(Deck!$B$5:$B$14)</f>
        <v>-1.4495901331430399</v>
      </c>
    </row>
    <row r="18" spans="1:11" x14ac:dyDescent="0.3">
      <c r="A18">
        <f t="shared" si="0"/>
        <v>20</v>
      </c>
      <c r="B18">
        <f>2*(SUMPRODUCT(stand!B20:B28,Deck!$B$6:$B$14)+stand!B51*Deck!$B$5)/SUM(Deck!$B$5:$B$14)</f>
        <v>-1.7104605360778398</v>
      </c>
      <c r="C18">
        <f>2*(SUMPRODUCT(stand!C20:C28,Deck!$B$6:$B$14)+stand!C51*Deck!$B$5)/SUM(Deck!$B$5:$B$14)</f>
        <v>-1.7099537911843461</v>
      </c>
      <c r="D18">
        <f>2*(SUMPRODUCT(stand!D20:D28,Deck!$B$6:$B$14)+stand!D51*Deck!$B$5)/SUM(Deck!$B$5:$B$14)</f>
        <v>-1.7094204164667817</v>
      </c>
      <c r="E18">
        <f>2*(SUMPRODUCT(stand!E20:E28,Deck!$B$6:$B$14)+stand!E51*Deck!$B$5)/SUM(Deck!$B$5:$B$14)</f>
        <v>-1.7089609497545721</v>
      </c>
      <c r="F18">
        <f>2*(SUMPRODUCT(stand!F20:F28,Deck!$B$6:$B$14)+stand!F51*Deck!$B$5)/SUM(Deck!$B$5:$B$14)</f>
        <v>-1.70725588556268</v>
      </c>
      <c r="G18">
        <f>2*(SUMPRODUCT(stand!G20:G28,Deck!$B$6:$B$14)+stand!G51*Deck!$B$5)/SUM(Deck!$B$5:$B$14)</f>
        <v>-1.7037036467746889</v>
      </c>
      <c r="H18">
        <f>2*(SUMPRODUCT(stand!H20:H28,Deck!$B$6:$B$14)+stand!H51*Deck!$B$5)/SUM(Deck!$B$5:$B$14)</f>
        <v>-1.7029838379716975</v>
      </c>
      <c r="I18">
        <f>2*(SUMPRODUCT(stand!I20:I28,Deck!$B$6:$B$14)+stand!I51*Deck!$B$5)/SUM(Deck!$B$5:$B$14)</f>
        <v>-1.7016652067465778</v>
      </c>
      <c r="J18">
        <f>2*(SUMPRODUCT(stand!J20:J28,Deck!$B$6:$B$14)+stand!J51*Deck!$B$5)/SUM(Deck!$B$5:$B$14)</f>
        <v>-1.6980579025742819</v>
      </c>
      <c r="K18">
        <f>2*(SUMPRODUCT(stand!K20:K28,Deck!$B$6:$B$14)+stand!K51*Deck!$B$5)/SUM(Deck!$B$5:$B$14)</f>
        <v>-1.7042778751661021</v>
      </c>
    </row>
    <row r="19" spans="1:11" x14ac:dyDescent="0.3">
      <c r="A19">
        <f t="shared" si="0"/>
        <v>21</v>
      </c>
      <c r="B19">
        <f>2*(SUM(stand!B20:B28)+4*stand!B29)/13</f>
        <v>-2</v>
      </c>
      <c r="C19">
        <f>2*(SUM(stand!C20:C28)+4*stand!C29)/13</f>
        <v>-2</v>
      </c>
      <c r="D19">
        <f>2*(SUM(stand!D20:D28)+4*stand!D29)/13</f>
        <v>-2</v>
      </c>
      <c r="E19">
        <f>2*(SUM(stand!E20:E28)+4*stand!E29)/13</f>
        <v>-2</v>
      </c>
      <c r="F19">
        <f>2*(SUM(stand!F20:F28)+4*stand!F29)/13</f>
        <v>-2</v>
      </c>
      <c r="G19">
        <f>2*(SUM(stand!G20:G28)+4*stand!G29)/13</f>
        <v>-2</v>
      </c>
      <c r="H19">
        <f>2*(SUM(stand!H20:H28)+4*stand!H29)/13</f>
        <v>-2</v>
      </c>
      <c r="I19">
        <f>2*(SUM(stand!I20:I28)+4*stand!I29)/13</f>
        <v>-2</v>
      </c>
      <c r="J19">
        <f>2*(SUM(stand!J20:J28)+4*stand!J29)/13</f>
        <v>-2</v>
      </c>
      <c r="K19">
        <f>2*(SUM(stand!K20:K28)+4*stand!K29)/13</f>
        <v>-2</v>
      </c>
    </row>
    <row r="20" spans="1:11" x14ac:dyDescent="0.3">
      <c r="A20">
        <f t="shared" si="0"/>
        <v>22</v>
      </c>
      <c r="B20">
        <v>-2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</row>
    <row r="21" spans="1:11" x14ac:dyDescent="0.3">
      <c r="A21">
        <f t="shared" si="0"/>
        <v>23</v>
      </c>
      <c r="B21">
        <v>-2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</row>
    <row r="22" spans="1:11" x14ac:dyDescent="0.3">
      <c r="A22">
        <f t="shared" si="0"/>
        <v>24</v>
      </c>
      <c r="B22">
        <v>-2</v>
      </c>
      <c r="C22">
        <v>-2</v>
      </c>
      <c r="D22">
        <v>-2</v>
      </c>
      <c r="E22">
        <v>-2</v>
      </c>
      <c r="F22">
        <v>-2</v>
      </c>
      <c r="G22">
        <v>-2</v>
      </c>
      <c r="H22">
        <v>-2</v>
      </c>
      <c r="I22">
        <v>-2</v>
      </c>
      <c r="J22">
        <v>-2</v>
      </c>
      <c r="K22">
        <v>-2</v>
      </c>
    </row>
    <row r="23" spans="1:11" x14ac:dyDescent="0.3">
      <c r="A23">
        <f t="shared" si="0"/>
        <v>25</v>
      </c>
      <c r="B23">
        <v>-2</v>
      </c>
      <c r="C23">
        <v>-2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-2</v>
      </c>
      <c r="J23">
        <v>-2</v>
      </c>
      <c r="K23">
        <v>-2</v>
      </c>
    </row>
    <row r="24" spans="1:11" x14ac:dyDescent="0.3">
      <c r="A24">
        <f t="shared" si="0"/>
        <v>26</v>
      </c>
      <c r="B24">
        <v>-2</v>
      </c>
      <c r="C24">
        <v>-2</v>
      </c>
      <c r="D24">
        <v>-2</v>
      </c>
      <c r="E24">
        <v>-2</v>
      </c>
      <c r="F24">
        <v>-2</v>
      </c>
      <c r="G24">
        <v>-2</v>
      </c>
      <c r="H24">
        <v>-2</v>
      </c>
      <c r="I24">
        <v>-2</v>
      </c>
      <c r="J24">
        <v>-2</v>
      </c>
      <c r="K24">
        <v>-2</v>
      </c>
    </row>
    <row r="25" spans="1:11" x14ac:dyDescent="0.3">
      <c r="A25">
        <f t="shared" si="0"/>
        <v>27</v>
      </c>
      <c r="B25">
        <v>-2</v>
      </c>
      <c r="C25">
        <v>-2</v>
      </c>
      <c r="D25">
        <v>-2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</row>
    <row r="26" spans="1:11" x14ac:dyDescent="0.3">
      <c r="A26">
        <f t="shared" si="0"/>
        <v>28</v>
      </c>
      <c r="B26">
        <v>-2</v>
      </c>
      <c r="C26">
        <v>-2</v>
      </c>
      <c r="D26">
        <v>-2</v>
      </c>
      <c r="E26">
        <v>-2</v>
      </c>
      <c r="F26">
        <v>-2</v>
      </c>
      <c r="G26">
        <v>-2</v>
      </c>
      <c r="H26">
        <v>-2</v>
      </c>
      <c r="I26">
        <v>-2</v>
      </c>
      <c r="J26">
        <v>-2</v>
      </c>
      <c r="K26">
        <v>-2</v>
      </c>
    </row>
    <row r="27" spans="1:11" x14ac:dyDescent="0.3">
      <c r="A27">
        <f t="shared" si="0"/>
        <v>29</v>
      </c>
      <c r="B27">
        <v>-2</v>
      </c>
      <c r="C27">
        <v>-2</v>
      </c>
      <c r="D27">
        <v>-2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</row>
    <row r="28" spans="1:11" x14ac:dyDescent="0.3">
      <c r="A28">
        <f t="shared" si="0"/>
        <v>30</v>
      </c>
      <c r="B28">
        <v>-2</v>
      </c>
      <c r="C28">
        <v>-2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</row>
    <row r="29" spans="1:11" x14ac:dyDescent="0.3">
      <c r="A29">
        <f t="shared" si="0"/>
        <v>31</v>
      </c>
      <c r="B29">
        <v>-2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</row>
    <row r="31" spans="1:11" x14ac:dyDescent="0.3">
      <c r="A31" t="s">
        <v>3</v>
      </c>
    </row>
    <row r="32" spans="1:11" x14ac:dyDescent="0.3">
      <c r="A32">
        <v>12</v>
      </c>
      <c r="B32">
        <f>2*SUMPRODUCT(stand!B33:B42,Deck!$B$5:$B$14)/SUM(Deck!$B$5:$B$14)</f>
        <v>-7.1569957908215978E-2</v>
      </c>
      <c r="C32">
        <f>2*SUMPRODUCT(stand!C33:C42,Deck!$B$5:$B$14)/SUM(Deck!$B$5:$B$14)</f>
        <v>-7.2280945104584628E-3</v>
      </c>
      <c r="D32">
        <f>2*SUMPRODUCT(stand!D33:D42,Deck!$B$5:$B$14)/SUM(Deck!$B$5:$B$14)</f>
        <v>5.8426518743744923E-2</v>
      </c>
      <c r="E32">
        <f>2*SUMPRODUCT(stand!E33:E42,Deck!$B$5:$B$14)/SUM(Deck!$B$5:$B$14)</f>
        <v>0.12595448524867925</v>
      </c>
      <c r="F32">
        <f>2*SUMPRODUCT(stand!F33:F42,Deck!$B$5:$B$14)/SUM(Deck!$B$5:$B$14)</f>
        <v>0.17974820582791531</v>
      </c>
      <c r="G32">
        <f>2*SUMPRODUCT(stand!G33:G42,Deck!$B$5:$B$14)/SUM(Deck!$B$5:$B$14)</f>
        <v>-0.18386558001638126</v>
      </c>
      <c r="H32">
        <f>2*SUMPRODUCT(stand!H33:H42,Deck!$B$5:$B$14)/SUM(Deck!$B$5:$B$14)</f>
        <v>-0.31444090236733874</v>
      </c>
      <c r="I32">
        <f>2*SUMPRODUCT(stand!I33:I42,Deck!$B$5:$B$14)/SUM(Deck!$B$5:$B$14)</f>
        <v>-0.45636696328370852</v>
      </c>
      <c r="J32">
        <f>2*SUMPRODUCT(stand!J33:J42,Deck!$B$5:$B$14)/SUM(Deck!$B$5:$B$14)</f>
        <v>-0.51402848824830905</v>
      </c>
      <c r="K32">
        <f>2*SUMPRODUCT(stand!K33:K42,Deck!$B$5:$B$14)/SUM(Deck!$B$5:$B$14)</f>
        <v>-0.6243905676543714</v>
      </c>
    </row>
    <row r="33" spans="1:11" x14ac:dyDescent="0.3">
      <c r="A33">
        <f t="shared" si="0"/>
        <v>13</v>
      </c>
      <c r="B33">
        <f>2*SUMPRODUCT(stand!B34:B43,Deck!$B$5:$B$14)/SUM(Deck!$B$5:$B$14)</f>
        <v>-7.1569957908215978E-2</v>
      </c>
      <c r="C33">
        <f>2*SUMPRODUCT(stand!C34:C43,Deck!$B$5:$B$14)/SUM(Deck!$B$5:$B$14)</f>
        <v>-7.228094510458429E-3</v>
      </c>
      <c r="D33">
        <f>2*SUMPRODUCT(stand!D34:D43,Deck!$B$5:$B$14)/SUM(Deck!$B$5:$B$14)</f>
        <v>5.8426518743744923E-2</v>
      </c>
      <c r="E33">
        <f>2*SUMPRODUCT(stand!E34:E43,Deck!$B$5:$B$14)/SUM(Deck!$B$5:$B$14)</f>
        <v>0.12595448524867925</v>
      </c>
      <c r="F33">
        <f>2*SUMPRODUCT(stand!F34:F43,Deck!$B$5:$B$14)/SUM(Deck!$B$5:$B$14)</f>
        <v>0.17974820582791531</v>
      </c>
      <c r="G33">
        <f>2*SUMPRODUCT(stand!G34:G43,Deck!$B$5:$B$14)/SUM(Deck!$B$5:$B$14)</f>
        <v>-0.18386558001638134</v>
      </c>
      <c r="H33">
        <f>2*SUMPRODUCT(stand!H34:H43,Deck!$B$5:$B$14)/SUM(Deck!$B$5:$B$14)</f>
        <v>-0.31444090236733874</v>
      </c>
      <c r="I33">
        <f>2*SUMPRODUCT(stand!I34:I43,Deck!$B$5:$B$14)/SUM(Deck!$B$5:$B$14)</f>
        <v>-0.45636696328370852</v>
      </c>
      <c r="J33">
        <f>2*SUMPRODUCT(stand!J34:J43,Deck!$B$5:$B$14)/SUM(Deck!$B$5:$B$14)</f>
        <v>-0.51402848824830905</v>
      </c>
      <c r="K33">
        <f>2*SUMPRODUCT(stand!K34:K43,Deck!$B$5:$B$14)/SUM(Deck!$B$5:$B$14)</f>
        <v>-0.6243905676543714</v>
      </c>
    </row>
    <row r="34" spans="1:11" x14ac:dyDescent="0.3">
      <c r="A34">
        <f t="shared" si="0"/>
        <v>14</v>
      </c>
      <c r="B34">
        <f>2*SUMPRODUCT(stand!B35:B44,Deck!$B$5:$B$14)/SUM(Deck!$B$5:$B$14)</f>
        <v>-7.1569957908215978E-2</v>
      </c>
      <c r="C34">
        <f>2*SUMPRODUCT(stand!C35:C44,Deck!$B$5:$B$14)/SUM(Deck!$B$5:$B$14)</f>
        <v>-7.228094510458429E-3</v>
      </c>
      <c r="D34">
        <f>2*SUMPRODUCT(stand!D35:D44,Deck!$B$5:$B$14)/SUM(Deck!$B$5:$B$14)</f>
        <v>5.8426518743744923E-2</v>
      </c>
      <c r="E34">
        <f>2*SUMPRODUCT(stand!E35:E44,Deck!$B$5:$B$14)/SUM(Deck!$B$5:$B$14)</f>
        <v>0.12595448524867925</v>
      </c>
      <c r="F34">
        <f>2*SUMPRODUCT(stand!F35:F44,Deck!$B$5:$B$14)/SUM(Deck!$B$5:$B$14)</f>
        <v>0.17974820582791531</v>
      </c>
      <c r="G34">
        <f>2*SUMPRODUCT(stand!G35:G44,Deck!$B$5:$B$14)/SUM(Deck!$B$5:$B$14)</f>
        <v>-0.18386558001638134</v>
      </c>
      <c r="H34">
        <f>2*SUMPRODUCT(stand!H35:H44,Deck!$B$5:$B$14)/SUM(Deck!$B$5:$B$14)</f>
        <v>-0.31444090236733874</v>
      </c>
      <c r="I34">
        <f>2*SUMPRODUCT(stand!I35:I44,Deck!$B$5:$B$14)/SUM(Deck!$B$5:$B$14)</f>
        <v>-0.45636696328370852</v>
      </c>
      <c r="J34">
        <f>2*SUMPRODUCT(stand!J35:J44,Deck!$B$5:$B$14)/SUM(Deck!$B$5:$B$14)</f>
        <v>-0.51402848824830905</v>
      </c>
      <c r="K34">
        <f>2*SUMPRODUCT(stand!K35:K44,Deck!$B$5:$B$14)/SUM(Deck!$B$5:$B$14)</f>
        <v>-0.6243905676543714</v>
      </c>
    </row>
    <row r="35" spans="1:11" x14ac:dyDescent="0.3">
      <c r="A35">
        <f t="shared" si="0"/>
        <v>15</v>
      </c>
      <c r="B35">
        <f>2*SUMPRODUCT(stand!B36:B45,Deck!$B$5:$B$14)/SUM(Deck!$B$5:$B$14)</f>
        <v>-7.1569957908215978E-2</v>
      </c>
      <c r="C35">
        <f>2*SUMPRODUCT(stand!C36:C45,Deck!$B$5:$B$14)/SUM(Deck!$B$5:$B$14)</f>
        <v>-7.2280945104584975E-3</v>
      </c>
      <c r="D35">
        <f>2*SUMPRODUCT(stand!D36:D45,Deck!$B$5:$B$14)/SUM(Deck!$B$5:$B$14)</f>
        <v>5.8426518743744923E-2</v>
      </c>
      <c r="E35">
        <f>2*SUMPRODUCT(stand!E36:E45,Deck!$B$5:$B$14)/SUM(Deck!$B$5:$B$14)</f>
        <v>0.12595448524867925</v>
      </c>
      <c r="F35">
        <f>2*SUMPRODUCT(stand!F36:F45,Deck!$B$5:$B$14)/SUM(Deck!$B$5:$B$14)</f>
        <v>0.17974820582791523</v>
      </c>
      <c r="G35">
        <f>2*SUMPRODUCT(stand!G36:G45,Deck!$B$5:$B$14)/SUM(Deck!$B$5:$B$14)</f>
        <v>-0.1838655800163814</v>
      </c>
      <c r="H35">
        <f>2*SUMPRODUCT(stand!H36:H45,Deck!$B$5:$B$14)/SUM(Deck!$B$5:$B$14)</f>
        <v>-0.31444090236733874</v>
      </c>
      <c r="I35">
        <f>2*SUMPRODUCT(stand!I36:I45,Deck!$B$5:$B$14)/SUM(Deck!$B$5:$B$14)</f>
        <v>-0.45636696328370852</v>
      </c>
      <c r="J35">
        <f>2*SUMPRODUCT(stand!J36:J45,Deck!$B$5:$B$14)/SUM(Deck!$B$5:$B$14)</f>
        <v>-0.51402848824830905</v>
      </c>
      <c r="K35">
        <f>2*SUMPRODUCT(stand!K36:K45,Deck!$B$5:$B$14)/SUM(Deck!$B$5:$B$14)</f>
        <v>-0.6243905676543714</v>
      </c>
    </row>
    <row r="36" spans="1:11" x14ac:dyDescent="0.3">
      <c r="A36">
        <f t="shared" si="0"/>
        <v>16</v>
      </c>
      <c r="B36">
        <f>2*SUMPRODUCT(stand!B37:B46,Deck!$B$5:$B$14)/SUM(Deck!$B$5:$B$14)</f>
        <v>-7.1569957908215978E-2</v>
      </c>
      <c r="C36">
        <f>2*SUMPRODUCT(stand!C37:C46,Deck!$B$5:$B$14)/SUM(Deck!$B$5:$B$14)</f>
        <v>-7.2280945104584975E-3</v>
      </c>
      <c r="D36">
        <f>2*SUMPRODUCT(stand!D37:D46,Deck!$B$5:$B$14)/SUM(Deck!$B$5:$B$14)</f>
        <v>5.8426518743744889E-2</v>
      </c>
      <c r="E36">
        <f>2*SUMPRODUCT(stand!E37:E46,Deck!$B$5:$B$14)/SUM(Deck!$B$5:$B$14)</f>
        <v>0.12595448524867925</v>
      </c>
      <c r="F36">
        <f>2*SUMPRODUCT(stand!F37:F46,Deck!$B$5:$B$14)/SUM(Deck!$B$5:$B$14)</f>
        <v>0.17974820582791523</v>
      </c>
      <c r="G36">
        <f>2*SUMPRODUCT(stand!G37:G46,Deck!$B$5:$B$14)/SUM(Deck!$B$5:$B$14)</f>
        <v>-0.1838655800163814</v>
      </c>
      <c r="H36">
        <f>2*SUMPRODUCT(stand!H37:H46,Deck!$B$5:$B$14)/SUM(Deck!$B$5:$B$14)</f>
        <v>-0.31444090236733874</v>
      </c>
      <c r="I36">
        <f>2*SUMPRODUCT(stand!I37:I46,Deck!$B$5:$B$14)/SUM(Deck!$B$5:$B$14)</f>
        <v>-0.45636696328370852</v>
      </c>
      <c r="J36">
        <f>2*SUMPRODUCT(stand!J37:J46,Deck!$B$5:$B$14)/SUM(Deck!$B$5:$B$14)</f>
        <v>-0.51402848824830905</v>
      </c>
      <c r="K36">
        <f>2*SUMPRODUCT(stand!K37:K46,Deck!$B$5:$B$14)/SUM(Deck!$B$5:$B$14)</f>
        <v>-0.6243905676543714</v>
      </c>
    </row>
    <row r="37" spans="1:11" x14ac:dyDescent="0.3">
      <c r="A37">
        <f t="shared" si="0"/>
        <v>17</v>
      </c>
      <c r="B37">
        <f>2*SUMPRODUCT(stand!B38:B47,Deck!$B$5:$B$14)/SUM(Deck!$B$5:$B$14)</f>
        <v>-7.0426627415689841E-3</v>
      </c>
      <c r="C37">
        <f>2*SUMPRODUCT(stand!C38:C47,Deck!$B$5:$B$14)/SUM(Deck!$B$5:$B$14)</f>
        <v>5.5095284479298338E-2</v>
      </c>
      <c r="D37">
        <f>2*SUMPRODUCT(stand!D38:D47,Deck!$B$5:$B$14)/SUM(Deck!$B$5:$B$14)</f>
        <v>0.11865255067432869</v>
      </c>
      <c r="E37">
        <f>2*SUMPRODUCT(stand!E38:E47,Deck!$B$5:$B$14)/SUM(Deck!$B$5:$B$14)</f>
        <v>0.18237815537354879</v>
      </c>
      <c r="F37">
        <f>2*SUMPRODUCT(stand!F38:F47,Deck!$B$5:$B$14)/SUM(Deck!$B$5:$B$14)</f>
        <v>0.25610428729099821</v>
      </c>
      <c r="G37">
        <f>2*SUMPRODUCT(stand!G38:G47,Deck!$B$5:$B$14)/SUM(Deck!$B$5:$B$14)</f>
        <v>-1.3758105957502043E-2</v>
      </c>
      <c r="H37">
        <f>2*SUMPRODUCT(stand!H38:H47,Deck!$B$5:$B$14)/SUM(Deck!$B$5:$B$14)</f>
        <v>-0.25510249723695255</v>
      </c>
      <c r="I37">
        <f>2*SUMPRODUCT(stand!I38:I47,Deck!$B$5:$B$14)/SUM(Deck!$B$5:$B$14)</f>
        <v>-0.40098445182868137</v>
      </c>
      <c r="J37">
        <f>2*SUMPRODUCT(stand!J38:J47,Deck!$B$5:$B$14)/SUM(Deck!$B$5:$B$14)</f>
        <v>-0.45831631898700209</v>
      </c>
      <c r="K37">
        <f>2*SUMPRODUCT(stand!K38:K47,Deck!$B$5:$B$14)/SUM(Deck!$B$5:$B$14)</f>
        <v>-0.53719796779709139</v>
      </c>
    </row>
    <row r="38" spans="1:11" x14ac:dyDescent="0.3">
      <c r="A38">
        <f t="shared" si="0"/>
        <v>18</v>
      </c>
      <c r="B38">
        <f>2*SUMPRODUCT(stand!B39:B48,Deck!$B$5:$B$14)/SUM(Deck!$B$5:$B$14)</f>
        <v>0.11974956336724479</v>
      </c>
      <c r="C38">
        <f>2*SUMPRODUCT(stand!C39:C48,Deck!$B$5:$B$14)/SUM(Deck!$B$5:$B$14)</f>
        <v>0.1776412756789375</v>
      </c>
      <c r="D38">
        <f>2*SUMPRODUCT(stand!D39:D48,Deck!$B$5:$B$14)/SUM(Deck!$B$5:$B$14)</f>
        <v>0.23700384775562164</v>
      </c>
      <c r="E38">
        <f>2*SUMPRODUCT(stand!E39:E48,Deck!$B$5:$B$14)/SUM(Deck!$B$5:$B$14)</f>
        <v>0.29522549562328804</v>
      </c>
      <c r="F38">
        <f>2*SUMPRODUCT(stand!F39:F48,Deck!$B$5:$B$14)/SUM(Deck!$B$5:$B$14)</f>
        <v>0.38150648207879362</v>
      </c>
      <c r="G38">
        <f>2*SUMPRODUCT(stand!G39:G48,Deck!$B$5:$B$14)/SUM(Deck!$B$5:$B$14)</f>
        <v>0.21994796642061171</v>
      </c>
      <c r="H38">
        <f>2*SUMPRODUCT(stand!H39:H48,Deck!$B$5:$B$14)/SUM(Deck!$B$5:$B$14)</f>
        <v>-2.9916811236535282E-2</v>
      </c>
      <c r="I38">
        <f>2*SUMPRODUCT(stand!I39:I48,Deck!$B$5:$B$14)/SUM(Deck!$B$5:$B$14)</f>
        <v>-0.29021942891862718</v>
      </c>
      <c r="J38">
        <f>2*SUMPRODUCT(stand!J39:J48,Deck!$B$5:$B$14)/SUM(Deck!$B$5:$B$14)</f>
        <v>-0.34689198046438807</v>
      </c>
      <c r="K38">
        <f>2*SUMPRODUCT(stand!K39:K48,Deck!$B$5:$B$14)/SUM(Deck!$B$5:$B$14)</f>
        <v>-0.36281276808253149</v>
      </c>
    </row>
    <row r="39" spans="1:11" x14ac:dyDescent="0.3">
      <c r="A39">
        <f t="shared" si="0"/>
        <v>19</v>
      </c>
      <c r="B39">
        <f>2*SUMPRODUCT(stand!B40:B49,Deck!$B$5:$B$14)/SUM(Deck!$B$5:$B$14)</f>
        <v>0.24185546358249194</v>
      </c>
      <c r="C39">
        <f>2*SUMPRODUCT(stand!C40:C49,Deck!$B$5:$B$14)/SUM(Deck!$B$5:$B$14)</f>
        <v>0.29582413587422157</v>
      </c>
      <c r="D39">
        <f>2*SUMPRODUCT(stand!D40:D49,Deck!$B$5:$B$14)/SUM(Deck!$B$5:$B$14)</f>
        <v>0.35115361127716527</v>
      </c>
      <c r="E39">
        <f>2*SUMPRODUCT(stand!E40:E49,Deck!$B$5:$B$14)/SUM(Deck!$B$5:$B$14)</f>
        <v>0.40597206909315264</v>
      </c>
      <c r="F39">
        <f>2*SUMPRODUCT(stand!F40:F49,Deck!$B$5:$B$14)/SUM(Deck!$B$5:$B$14)</f>
        <v>0.47959870872821841</v>
      </c>
      <c r="G39">
        <f>2*SUMPRODUCT(stand!G40:G49,Deck!$B$5:$B$14)/SUM(Deck!$B$5:$B$14)</f>
        <v>0.31983519492071005</v>
      </c>
      <c r="H39">
        <f>2*SUMPRODUCT(stand!H40:H49,Deck!$B$5:$B$14)/SUM(Deck!$B$5:$B$14)</f>
        <v>0.19526887476388202</v>
      </c>
      <c r="I39">
        <f>2*SUMPRODUCT(stand!I40:I49,Deck!$B$5:$B$14)/SUM(Deck!$B$5:$B$14)</f>
        <v>-7.2945530268928069E-2</v>
      </c>
      <c r="J39">
        <f>2*SUMPRODUCT(stand!J40:J49,Deck!$B$5:$B$14)/SUM(Deck!$B$5:$B$14)</f>
        <v>-0.23546764194177403</v>
      </c>
      <c r="K39">
        <f>2*SUMPRODUCT(stand!K40:K49,Deck!$B$5:$B$14)/SUM(Deck!$B$5:$B$14)</f>
        <v>-0.18842756836797164</v>
      </c>
    </row>
    <row r="40" spans="1:11" x14ac:dyDescent="0.3">
      <c r="A40">
        <f t="shared" si="0"/>
        <v>20</v>
      </c>
      <c r="B40">
        <f>2*SUMPRODUCT(stand!B41:B50,Deck!$B$5:$B$14)/SUM(Deck!$B$5:$B$14)</f>
        <v>0.3589394124422991</v>
      </c>
      <c r="C40">
        <f>2*SUMPRODUCT(stand!C41:C50,Deck!$B$5:$B$14)/SUM(Deck!$B$5:$B$14)</f>
        <v>0.40932067017593915</v>
      </c>
      <c r="D40">
        <f>2*SUMPRODUCT(stand!D41:D50,Deck!$B$5:$B$14)/SUM(Deck!$B$5:$B$14)</f>
        <v>0.460940243794354</v>
      </c>
      <c r="E40">
        <f>2*SUMPRODUCT(stand!E41:E50,Deck!$B$5:$B$14)/SUM(Deck!$B$5:$B$14)</f>
        <v>0.51251710900326775</v>
      </c>
      <c r="F40">
        <f>2*SUMPRODUCT(stand!F41:F50,Deck!$B$5:$B$14)/SUM(Deck!$B$5:$B$14)</f>
        <v>0.57559016859776868</v>
      </c>
      <c r="G40">
        <f>2*SUMPRODUCT(stand!G41:G50,Deck!$B$5:$B$14)/SUM(Deck!$B$5:$B$14)</f>
        <v>0.39241245528243779</v>
      </c>
      <c r="H40">
        <f>2*SUMPRODUCT(stand!H41:H50,Deck!$B$5:$B$14)/SUM(Deck!$B$5:$B$14)</f>
        <v>0.28663571688628381</v>
      </c>
      <c r="I40">
        <f>2*SUMPRODUCT(stand!I41:I50,Deck!$B$5:$B$14)/SUM(Deck!$B$5:$B$14)</f>
        <v>0.14432836838077107</v>
      </c>
      <c r="J40">
        <f>2*SUMPRODUCT(stand!J41:J50,Deck!$B$5:$B$14)/SUM(Deck!$B$5:$B$14)</f>
        <v>-8.6586880345446409E-3</v>
      </c>
      <c r="K40">
        <f>2*SUMPRODUCT(stand!K41:K50,Deck!$B$5:$B$14)/SUM(Deck!$B$5:$B$14)</f>
        <v>-1.4042368653411618E-2</v>
      </c>
    </row>
    <row r="41" spans="1:11" x14ac:dyDescent="0.3">
      <c r="A41">
        <f t="shared" si="0"/>
        <v>21</v>
      </c>
      <c r="B41">
        <f>2*SUMPRODUCT(stand!B42:B51,Deck!$B$5:$B$14)/SUM(Deck!$B$5:$B$14)</f>
        <v>0.47064092333946894</v>
      </c>
      <c r="C41">
        <f>2*SUMPRODUCT(stand!C42:C51,Deck!$B$5:$B$14)/SUM(Deck!$B$5:$B$14)</f>
        <v>0.51779525312221664</v>
      </c>
      <c r="D41">
        <f>2*SUMPRODUCT(stand!D42:D51,Deck!$B$5:$B$14)/SUM(Deck!$B$5:$B$14)</f>
        <v>0.56604055041797596</v>
      </c>
      <c r="E41">
        <f>2*SUMPRODUCT(stand!E42:E51,Deck!$B$5:$B$14)/SUM(Deck!$B$5:$B$14)</f>
        <v>0.61469901790902803</v>
      </c>
      <c r="F41">
        <f>2*SUMPRODUCT(stand!F42:F51,Deck!$B$5:$B$14)/SUM(Deck!$B$5:$B$14)</f>
        <v>0.66738009490756955</v>
      </c>
      <c r="G41">
        <f>2*SUMPRODUCT(stand!G42:G51,Deck!$B$5:$B$14)/SUM(Deck!$B$5:$B$14)</f>
        <v>0.46288894886429088</v>
      </c>
      <c r="H41">
        <f>2*SUMPRODUCT(stand!H42:H51,Deck!$B$5:$B$14)/SUM(Deck!$B$5:$B$14)</f>
        <v>0.35069259087031512</v>
      </c>
      <c r="I41">
        <f>2*SUMPRODUCT(stand!I42:I51,Deck!$B$5:$B$14)/SUM(Deck!$B$5:$B$14)</f>
        <v>0.22778342315245478</v>
      </c>
      <c r="J41">
        <f>2*SUMPRODUCT(stand!J42:J51,Deck!$B$5:$B$14)/SUM(Deck!$B$5:$B$14)</f>
        <v>0.17968872741114625</v>
      </c>
      <c r="K41">
        <f>2*SUMPRODUCT(stand!K42:K51,Deck!$B$5:$B$14)/SUM(Deck!$B$5:$B$14)</f>
        <v>0.10906077977909699</v>
      </c>
    </row>
    <row r="42" spans="1:11" x14ac:dyDescent="0.3">
      <c r="A42">
        <f t="shared" si="0"/>
        <v>22</v>
      </c>
      <c r="B42">
        <f>B10</f>
        <v>-0.50677997193327606</v>
      </c>
      <c r="C42">
        <f t="shared" ref="C42:K42" si="1">C10</f>
        <v>-0.46738179959617321</v>
      </c>
      <c r="D42">
        <f t="shared" si="1"/>
        <v>-0.4270731064901539</v>
      </c>
      <c r="E42">
        <f t="shared" si="1"/>
        <v>-0.38654233885256678</v>
      </c>
      <c r="F42">
        <f t="shared" si="1"/>
        <v>-0.34105239981515889</v>
      </c>
      <c r="G42">
        <f t="shared" si="1"/>
        <v>-0.50671162107673018</v>
      </c>
      <c r="H42">
        <f t="shared" si="1"/>
        <v>-0.61566089283034353</v>
      </c>
      <c r="I42">
        <f t="shared" si="1"/>
        <v>-0.73750562104917949</v>
      </c>
      <c r="J42">
        <f t="shared" si="1"/>
        <v>-0.79684059040524136</v>
      </c>
      <c r="K42">
        <f t="shared" si="1"/>
        <v>-0.82934393707867271</v>
      </c>
    </row>
    <row r="43" spans="1:11" x14ac:dyDescent="0.3">
      <c r="A43">
        <f t="shared" si="0"/>
        <v>23</v>
      </c>
      <c r="B43">
        <f t="shared" ref="B43:K43" si="2">B11</f>
        <v>-0.61558247543954125</v>
      </c>
      <c r="C43">
        <f t="shared" si="2"/>
        <v>-0.58242022586760189</v>
      </c>
      <c r="D43">
        <f t="shared" si="2"/>
        <v>-0.54844801279862865</v>
      </c>
      <c r="E43">
        <f t="shared" si="2"/>
        <v>-0.51466654487787822</v>
      </c>
      <c r="F43">
        <f t="shared" si="2"/>
        <v>-0.47125255122592746</v>
      </c>
      <c r="G43">
        <f t="shared" si="2"/>
        <v>-0.58742313134181745</v>
      </c>
      <c r="H43">
        <f t="shared" si="2"/>
        <v>-0.6909658904460948</v>
      </c>
      <c r="I43">
        <f t="shared" si="2"/>
        <v>-0.80779028549054732</v>
      </c>
      <c r="J43">
        <f t="shared" si="2"/>
        <v>-0.86754361594447438</v>
      </c>
      <c r="K43">
        <f t="shared" si="2"/>
        <v>-0.88058227943474798</v>
      </c>
    </row>
    <row r="44" spans="1:11" x14ac:dyDescent="0.3">
      <c r="A44">
        <f t="shared" si="0"/>
        <v>24</v>
      </c>
      <c r="B44">
        <f t="shared" ref="B44:K44" si="3">B12</f>
        <v>-0.72438497894580622</v>
      </c>
      <c r="C44">
        <f t="shared" si="3"/>
        <v>-0.69745865213903058</v>
      </c>
      <c r="D44">
        <f t="shared" si="3"/>
        <v>-0.66982291910710334</v>
      </c>
      <c r="E44">
        <f t="shared" si="3"/>
        <v>-0.64279075090318982</v>
      </c>
      <c r="F44">
        <f t="shared" si="3"/>
        <v>-0.60145270263669603</v>
      </c>
      <c r="G44">
        <f t="shared" si="3"/>
        <v>-0.66813464160690461</v>
      </c>
      <c r="H44">
        <f t="shared" si="3"/>
        <v>-0.76627088806184607</v>
      </c>
      <c r="I44">
        <f t="shared" si="3"/>
        <v>-0.87807494993191504</v>
      </c>
      <c r="J44">
        <f t="shared" si="3"/>
        <v>-0.93824664148370751</v>
      </c>
      <c r="K44">
        <f t="shared" si="3"/>
        <v>-0.93182062179082337</v>
      </c>
    </row>
    <row r="45" spans="1:11" x14ac:dyDescent="0.3">
      <c r="A45">
        <f t="shared" si="0"/>
        <v>25</v>
      </c>
      <c r="B45">
        <f t="shared" ref="B45:K45" si="4">B13</f>
        <v>-0.83318748245207119</v>
      </c>
      <c r="C45">
        <f t="shared" si="4"/>
        <v>-0.81249707841045926</v>
      </c>
      <c r="D45">
        <f t="shared" si="4"/>
        <v>-0.79119782541557804</v>
      </c>
      <c r="E45">
        <f t="shared" si="4"/>
        <v>-0.77091495692850132</v>
      </c>
      <c r="F45">
        <f t="shared" si="4"/>
        <v>-0.73165285404746472</v>
      </c>
      <c r="G45">
        <f t="shared" si="4"/>
        <v>-0.74884615187199166</v>
      </c>
      <c r="H45">
        <f t="shared" si="4"/>
        <v>-0.84157588567759711</v>
      </c>
      <c r="I45">
        <f t="shared" si="4"/>
        <v>-0.94835961437328287</v>
      </c>
      <c r="J45">
        <f t="shared" si="4"/>
        <v>-1.0089496670229408</v>
      </c>
      <c r="K45">
        <f t="shared" si="4"/>
        <v>-0.98305896414689875</v>
      </c>
    </row>
    <row r="46" spans="1:11" x14ac:dyDescent="0.3">
      <c r="A46">
        <f t="shared" si="0"/>
        <v>26</v>
      </c>
      <c r="B46">
        <f t="shared" ref="B46:K46" si="5">B14</f>
        <v>-0.94198998595833627</v>
      </c>
      <c r="C46">
        <f t="shared" si="5"/>
        <v>-0.92753550468188806</v>
      </c>
      <c r="D46">
        <f t="shared" si="5"/>
        <v>-0.91257273172405273</v>
      </c>
      <c r="E46">
        <f t="shared" si="5"/>
        <v>-0.89903916295381292</v>
      </c>
      <c r="F46">
        <f t="shared" si="5"/>
        <v>-0.86185300545823318</v>
      </c>
      <c r="G46">
        <f t="shared" si="5"/>
        <v>-0.82955766213707893</v>
      </c>
      <c r="H46">
        <f t="shared" si="5"/>
        <v>-0.91688088329334838</v>
      </c>
      <c r="I46">
        <f t="shared" si="5"/>
        <v>-1.0186442788146506</v>
      </c>
      <c r="J46">
        <f t="shared" si="5"/>
        <v>-1.0796526925621737</v>
      </c>
      <c r="K46">
        <f t="shared" si="5"/>
        <v>-1.0342973065029741</v>
      </c>
    </row>
    <row r="47" spans="1:11" x14ac:dyDescent="0.3">
      <c r="A47">
        <f t="shared" si="0"/>
        <v>27</v>
      </c>
      <c r="B47">
        <f t="shared" ref="B47:K47" si="6">B15</f>
        <v>-1.0723015878534836</v>
      </c>
      <c r="C47">
        <f t="shared" si="6"/>
        <v>-1.0633483906165688</v>
      </c>
      <c r="D47">
        <f t="shared" si="6"/>
        <v>-1.0540229820093887</v>
      </c>
      <c r="E47">
        <f t="shared" si="6"/>
        <v>-1.0459712590207475</v>
      </c>
      <c r="F47">
        <f t="shared" si="6"/>
        <v>-1.0175051840233627</v>
      </c>
      <c r="G47">
        <f t="shared" si="6"/>
        <v>-0.96697166375512589</v>
      </c>
      <c r="H47">
        <f t="shared" si="6"/>
        <v>-1.0119653492858949</v>
      </c>
      <c r="I47">
        <f t="shared" si="6"/>
        <v>-1.107389780407694</v>
      </c>
      <c r="J47">
        <f t="shared" si="6"/>
        <v>-1.168926441188509</v>
      </c>
      <c r="K47">
        <f t="shared" si="6"/>
        <v>-1.1145998488114761</v>
      </c>
    </row>
    <row r="48" spans="1:11" x14ac:dyDescent="0.3">
      <c r="A48">
        <f t="shared" si="0"/>
        <v>28</v>
      </c>
      <c r="B48">
        <f t="shared" ref="B48:K48" si="7">B16</f>
        <v>-1.2448772651182354</v>
      </c>
      <c r="C48">
        <f t="shared" si="7"/>
        <v>-1.2400099402844629</v>
      </c>
      <c r="D48">
        <f t="shared" si="7"/>
        <v>-1.2349236646551558</v>
      </c>
      <c r="E48">
        <f t="shared" si="7"/>
        <v>-1.2305191351709284</v>
      </c>
      <c r="F48">
        <f t="shared" si="7"/>
        <v>-1.214958094184424</v>
      </c>
      <c r="G48">
        <f t="shared" si="7"/>
        <v>-1.1822876894992109</v>
      </c>
      <c r="H48">
        <f t="shared" si="7"/>
        <v>-1.1821117106119141</v>
      </c>
      <c r="I48">
        <f t="shared" si="7"/>
        <v>-1.2330569563040892</v>
      </c>
      <c r="J48">
        <f t="shared" si="7"/>
        <v>-1.2953416359890493</v>
      </c>
      <c r="K48">
        <f t="shared" si="7"/>
        <v>-1.2530307910248315</v>
      </c>
    </row>
    <row r="49" spans="1:11" x14ac:dyDescent="0.3">
      <c r="A49">
        <f t="shared" si="0"/>
        <v>29</v>
      </c>
      <c r="B49">
        <f t="shared" ref="B49:K49" si="8">B17</f>
        <v>-1.4581549091214032</v>
      </c>
      <c r="C49">
        <f t="shared" si="8"/>
        <v>-1.4560657766841187</v>
      </c>
      <c r="D49">
        <f t="shared" si="8"/>
        <v>-1.4538742684747705</v>
      </c>
      <c r="E49">
        <f t="shared" si="8"/>
        <v>-1.4519825358110645</v>
      </c>
      <c r="F49">
        <f t="shared" si="8"/>
        <v>-1.4451084132286267</v>
      </c>
      <c r="G49">
        <f t="shared" si="8"/>
        <v>-1.4308994580766619</v>
      </c>
      <c r="H49">
        <f t="shared" si="8"/>
        <v>-1.4273199672714054</v>
      </c>
      <c r="I49">
        <f t="shared" si="8"/>
        <v>-1.4311487650837169</v>
      </c>
      <c r="J49">
        <f t="shared" si="8"/>
        <v>-1.4588982769637939</v>
      </c>
      <c r="K49">
        <f t="shared" si="8"/>
        <v>-1.4495901331430399</v>
      </c>
    </row>
    <row r="50" spans="1:11" x14ac:dyDescent="0.3">
      <c r="A50">
        <f t="shared" si="0"/>
        <v>30</v>
      </c>
      <c r="B50">
        <f t="shared" ref="B50:K50" si="9">B18</f>
        <v>-1.7104605360778398</v>
      </c>
      <c r="C50">
        <f t="shared" si="9"/>
        <v>-1.7099537911843461</v>
      </c>
      <c r="D50">
        <f t="shared" si="9"/>
        <v>-1.7094204164667817</v>
      </c>
      <c r="E50">
        <f t="shared" si="9"/>
        <v>-1.7089609497545721</v>
      </c>
      <c r="F50">
        <f t="shared" si="9"/>
        <v>-1.70725588556268</v>
      </c>
      <c r="G50">
        <f t="shared" si="9"/>
        <v>-1.7037036467746889</v>
      </c>
      <c r="H50">
        <f t="shared" si="9"/>
        <v>-1.7029838379716975</v>
      </c>
      <c r="I50">
        <f t="shared" si="9"/>
        <v>-1.7016652067465778</v>
      </c>
      <c r="J50">
        <f t="shared" si="9"/>
        <v>-1.6980579025742819</v>
      </c>
      <c r="K50">
        <f t="shared" si="9"/>
        <v>-1.7042778751661021</v>
      </c>
    </row>
    <row r="51" spans="1:11" x14ac:dyDescent="0.3">
      <c r="A51">
        <f t="shared" si="0"/>
        <v>31</v>
      </c>
      <c r="B51">
        <f t="shared" ref="B51:K51" si="10">B19</f>
        <v>-2</v>
      </c>
      <c r="C51">
        <f t="shared" si="10"/>
        <v>-2</v>
      </c>
      <c r="D51">
        <f t="shared" si="10"/>
        <v>-2</v>
      </c>
      <c r="E51">
        <f t="shared" si="10"/>
        <v>-2</v>
      </c>
      <c r="F51">
        <f t="shared" si="10"/>
        <v>-2</v>
      </c>
      <c r="G51">
        <f t="shared" si="10"/>
        <v>-2</v>
      </c>
      <c r="H51">
        <f t="shared" si="10"/>
        <v>-2</v>
      </c>
      <c r="I51">
        <f t="shared" si="10"/>
        <v>-2</v>
      </c>
      <c r="J51">
        <f t="shared" si="10"/>
        <v>-2</v>
      </c>
      <c r="K51">
        <f t="shared" si="10"/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Hard</vt:lpstr>
      <vt:lpstr>Soft</vt:lpstr>
      <vt:lpstr>Split</vt:lpstr>
      <vt:lpstr>Deck</vt:lpstr>
      <vt:lpstr>dealer</vt:lpstr>
      <vt:lpstr>stand</vt:lpstr>
      <vt:lpstr>hit</vt:lpstr>
      <vt:lpstr>hs</vt:lpstr>
      <vt:lpstr>double</vt:lpstr>
      <vt:lpstr>hsd</vt:lpstr>
      <vt:lpstr>sur</vt:lpstr>
      <vt:lpstr>hsdr</vt:lpstr>
      <vt:lpstr>split1</vt:lpstr>
      <vt:lpstr>prob</vt:lpstr>
      <vt:lpstr>er</vt:lpstr>
      <vt:lpstr>ev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Arthur Chan</cp:lastModifiedBy>
  <dcterms:created xsi:type="dcterms:W3CDTF">2014-08-11T03:16:26Z</dcterms:created>
  <dcterms:modified xsi:type="dcterms:W3CDTF">2024-01-10T16:29:58Z</dcterms:modified>
</cp:coreProperties>
</file>