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2x\hca\"/>
    </mc:Choice>
  </mc:AlternateContent>
  <xr:revisionPtr revIDLastSave="0" documentId="13_ncr:1_{B095B209-E92B-4D95-B225-E4EE4AF5F1BC}" xr6:coauthVersionLast="47" xr6:coauthVersionMax="47" xr10:uidLastSave="{00000000-0000-0000-0000-000000000000}"/>
  <bookViews>
    <workbookView xWindow="700" yWindow="2100" windowWidth="32110" windowHeight="14820" xr2:uid="{146F6A17-D841-4C69-9E06-5BE2F32595ED}"/>
  </bookViews>
  <sheets>
    <sheet name="IEEE95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Q3" i="1"/>
  <c r="Q2" i="1"/>
  <c r="O10" i="1"/>
  <c r="O9" i="1"/>
  <c r="O8" i="1"/>
  <c r="O7" i="1"/>
  <c r="O6" i="1"/>
  <c r="O5" i="1"/>
  <c r="O4" i="1"/>
  <c r="O3" i="1"/>
  <c r="O2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<sst xmlns="http://schemas.openxmlformats.org/spreadsheetml/2006/main" count="95" uniqueCount="72">
  <si>
    <t>Recloser</t>
  </si>
  <si>
    <t>Line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</si>
  <si>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</si>
  <si>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</si>
  <si>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</si>
  <si>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</si>
  <si>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</si>
  <si>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</si>
  <si>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</si>
  <si>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</si>
  <si>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</si>
  <si>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Bus1</t>
  </si>
  <si>
    <t>Bus2</t>
  </si>
  <si>
    <t>Notes</t>
  </si>
  <si>
    <t>R1</t>
  </si>
  <si>
    <t>X1</t>
  </si>
  <si>
    <t>R0</t>
  </si>
  <si>
    <t>X0</t>
  </si>
  <si>
    <t>M1069517</t>
  </si>
  <si>
    <t xml:space="preserve">N1136367 </t>
  </si>
  <si>
    <t xml:space="preserve">190-7361 </t>
  </si>
  <si>
    <t xml:space="preserve">D5472350-1_INT </t>
  </si>
  <si>
    <t xml:space="preserve">L2955077 </t>
  </si>
  <si>
    <t>M1142851</t>
  </si>
  <si>
    <t>L2937757</t>
  </si>
  <si>
    <t xml:space="preserve">L3067448 </t>
  </si>
  <si>
    <t>M2001000</t>
  </si>
  <si>
    <t>M2001100</t>
  </si>
  <si>
    <t>Transformer.HVMV69_11SUB1</t>
  </si>
  <si>
    <t>REGXFMR_HVMV11SUB1_LSB</t>
  </si>
  <si>
    <t>REGXFMR_HVMV11SUB2_LSB</t>
  </si>
  <si>
    <t>REGXFMR_HVMV11SUB3_LSB</t>
  </si>
  <si>
    <t>Transformer.HVMV69_11SUB3</t>
  </si>
  <si>
    <t>Transformer.HVMV69_11SUB2</t>
  </si>
  <si>
    <t>I_full_load</t>
  </si>
  <si>
    <t>Source Transformer Name</t>
  </si>
  <si>
    <t>Low-side Bus</t>
  </si>
  <si>
    <t>PV farm</t>
  </si>
  <si>
    <t>Terminal</t>
  </si>
  <si>
    <t>LINE.LN6350556-2</t>
  </si>
  <si>
    <t>LINE.LN5502532-1</t>
  </si>
  <si>
    <t>LINE.LN6413954-1</t>
  </si>
  <si>
    <t>LINE.LN6359077-1</t>
  </si>
  <si>
    <t>LINE.LN2001100-1</t>
  </si>
  <si>
    <t>Feeder</t>
  </si>
  <si>
    <t>Head</t>
  </si>
  <si>
    <t>hvmv11sub2_lsb</t>
  </si>
  <si>
    <t>m1047300</t>
  </si>
  <si>
    <t>LINE.HVMV69S2B2_SW</t>
  </si>
  <si>
    <t>hvmv11sub3_hsb</t>
  </si>
  <si>
    <t>hvmv11sub1_hsb</t>
  </si>
  <si>
    <t>LINE.HVMV_SUB_CONNECTOR</t>
  </si>
  <si>
    <t>hvmv_sub1_48332</t>
  </si>
  <si>
    <t>LINE.HVMV69S3B2_SW</t>
  </si>
  <si>
    <t>e203026</t>
  </si>
  <si>
    <t>LINE.LN0956471_SW</t>
  </si>
  <si>
    <t>n1136670</t>
  </si>
  <si>
    <t>d5956471-2_int</t>
  </si>
  <si>
    <t>at regulator</t>
  </si>
  <si>
    <t>kv</t>
  </si>
  <si>
    <t>i3ph</t>
  </si>
  <si>
    <t>i1ph</t>
  </si>
  <si>
    <t>Phase Trip</t>
  </si>
  <si>
    <t>Mpickup</t>
  </si>
  <si>
    <t>Fault Buses</t>
  </si>
  <si>
    <t>Devices</t>
  </si>
  <si>
    <t>r1, r7</t>
  </si>
  <si>
    <t>m1069461</t>
  </si>
  <si>
    <t>n1138603</t>
  </si>
  <si>
    <t>m1026950</t>
  </si>
  <si>
    <t>l2973155</t>
  </si>
  <si>
    <t>190-7361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</si>
</sst>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201F-87D6-45EC-AE41-83B70F089BCF}">
  <dimension ref="A1:T18"/>
  <sheetViews>
    <sheetView tabSelected="1" workbookViewId="0">
      <selection activeCell="E2" sqref="E2"/>
    </sheetView>
  </sheetViews>
  <sheetFormatPr defaultRowHeight="14.5"/>
  <cols>
    <col min="1" max="1" width="27.7265625" customWidth="1"/>
    <col min="2" max="2" width="32.6328125" customWidth="1"/>
    <col min="3" max="3" width="11.453125" style="9" customWidth="1"/>
    <col min="4" max="4" width="17.81640625" style="6" customWidth="1"/>
    <col min="5" max="5" width="16.453125" style="6" customWidth="1"/>
    <col min="6" max="6" width="11" customWidth="1"/>
    <col min="7" max="10" width="8.7265625" style="4"/>
    <col min="11" max="11" width="7.453125" style="6" customWidth="1"/>
    <col min="12" max="12" width="10.90625" customWidth="1"/>
    <col min="13" max="13" width="6.08984375" customWidth="1"/>
    <col min="14" max="14" width="6.453125" customWidth="1"/>
    <col min="15" max="15" width="6.6328125" customWidth="1"/>
    <col min="16" max="16" width="10.90625" customWidth="1"/>
    <col min="17" max="17" width="9" customWidth="1"/>
    <col min="18" max="18" width="12.54296875" customWidth="1"/>
    <col min="19" max="19" width="17.26953125" customWidth="1"/>
    <col min="20" max="20" width="11.08984375" customWidth="1"/>
  </cols>
  <sheetData>
    <row r="1" spans="1:20">
      <c r="A1" s="2" t="s">
        <v>0</v>
      </c>
      <c r="B1" s="2" t="s">
        <v>1</v>
      </c>
      <c r="C1" s="7" t="s">
        <v>38</v>
      </c>
      <c r="D1" s="5" t="s">
        <v>11</v>
      </c>
      <c r="E1" s="5" t="s">
        <v>12</v>
      </c>
      <c r="F1" s="3" t="s">
        <v>34</v>
      </c>
      <c r="G1" s="3" t="s">
        <v>14</v>
      </c>
      <c r="H1" s="3" t="s">
        <v>15</v>
      </c>
      <c r="I1" s="3" t="s">
        <v>16</v>
      </c>
      <c r="J1" s="3" t="s">
        <v>17</v>
      </c>
      <c r="K1" s="5" t="s">
        <v>44</v>
      </c>
      <c r="L1" s="5" t="s">
        <v>13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S1" s="5" t="s">
        <v>64</v>
      </c>
      <c r="T1" s="5" t="s">
        <v>65</v>
      </c>
    </row>
    <row r="2" spans="1:20">
      <c r="A2" t="s">
        <v>2</v>
      </c>
      <c r="B2" s="1" t="s">
        <v>51</v>
      </c>
      <c r="C2" s="8">
        <v>1</v>
      </c>
      <c r="D2" s="6" t="s">
        <v>50</v>
      </c>
      <c r="E2" s="6" t="s">
        <v>52</v>
      </c>
      <c r="F2">
        <v>177.16</v>
      </c>
      <c r="G2" s="4">
        <v>0.16119</v>
      </c>
      <c r="H2" s="4">
        <v>0.84372999999999998</v>
      </c>
      <c r="I2" s="4">
        <v>0.14298</v>
      </c>
      <c r="J2" s="4">
        <v>0.70530000000000004</v>
      </c>
      <c r="K2" s="6">
        <v>1</v>
      </c>
      <c r="L2" t="s">
        <v>45</v>
      </c>
      <c r="M2" s="4">
        <v>12.47</v>
      </c>
      <c r="N2" s="10">
        <f>M2/SQRT(3)/SQRT(G2*G2+H2*H2)</f>
        <v>8.3814295342521099</v>
      </c>
      <c r="O2" s="10">
        <f>3*M2/SQRT(3)/SQRT((2*G2+I2)^2+(2*H2+J2)^2)</f>
        <v>8.8606556851386795</v>
      </c>
      <c r="P2">
        <v>400</v>
      </c>
      <c r="Q2" s="10">
        <f>1000*N2/P2</f>
        <v>20.953573835630273</v>
      </c>
      <c r="S2" s="6" t="s">
        <v>52</v>
      </c>
      <c r="T2" t="s">
        <v>66</v>
      </c>
    </row>
    <row r="3" spans="1:20">
      <c r="A3" t="s">
        <v>3</v>
      </c>
      <c r="B3" s="1" t="s">
        <v>48</v>
      </c>
      <c r="C3" s="8">
        <v>1</v>
      </c>
      <c r="D3" s="6" t="s">
        <v>46</v>
      </c>
      <c r="E3" s="6" t="s">
        <v>47</v>
      </c>
      <c r="F3">
        <v>231.97</v>
      </c>
      <c r="G3" s="4">
        <v>0.22255</v>
      </c>
      <c r="H3" s="4">
        <v>1.0066999999999999</v>
      </c>
      <c r="I3" s="4">
        <v>0.31684000000000001</v>
      </c>
      <c r="J3" s="4">
        <v>1.1144000000000001</v>
      </c>
      <c r="K3" s="6">
        <v>2</v>
      </c>
      <c r="L3" t="s">
        <v>45</v>
      </c>
      <c r="M3" s="4">
        <v>12.47</v>
      </c>
      <c r="N3" s="10">
        <f t="shared" ref="N3:N10" si="0">M3/SQRT(3)/SQRT(G3*G3+H3*H3)</f>
        <v>6.9830415996540482</v>
      </c>
      <c r="O3" s="10">
        <f t="shared" ref="O3:O10" si="1">3*M3/SQRT(3)/SQRT((2*G3+I3)^2+(2*H3+J3)^2)</f>
        <v>6.7091881343334947</v>
      </c>
      <c r="P3">
        <v>400</v>
      </c>
      <c r="Q3" s="10">
        <f t="shared" ref="Q3:Q10" si="2">1000*N3/P3</f>
        <v>17.45760399913512</v>
      </c>
      <c r="S3" s="6" t="s">
        <v>47</v>
      </c>
      <c r="T3" t="s">
        <v>3</v>
      </c>
    </row>
    <row r="4" spans="1:20">
      <c r="A4" t="s">
        <v>4</v>
      </c>
      <c r="B4" s="1" t="s">
        <v>53</v>
      </c>
      <c r="C4" s="8">
        <v>1</v>
      </c>
      <c r="D4" s="6" t="s">
        <v>49</v>
      </c>
      <c r="E4" s="6" t="s">
        <v>54</v>
      </c>
      <c r="F4" s="4">
        <v>270.39999999999998</v>
      </c>
      <c r="G4" s="4">
        <v>0.2366</v>
      </c>
      <c r="H4" s="4">
        <v>1.0042</v>
      </c>
      <c r="I4" s="4">
        <v>0.36670999999999998</v>
      </c>
      <c r="J4" s="4">
        <v>1.2255</v>
      </c>
      <c r="K4" s="6">
        <v>3</v>
      </c>
      <c r="L4" t="s">
        <v>45</v>
      </c>
      <c r="M4" s="4">
        <v>12.47</v>
      </c>
      <c r="N4" s="10">
        <f t="shared" si="0"/>
        <v>6.9783695495183276</v>
      </c>
      <c r="O4" s="10">
        <f t="shared" si="1"/>
        <v>6.4643634183867711</v>
      </c>
      <c r="P4">
        <v>400</v>
      </c>
      <c r="Q4" s="10">
        <f t="shared" si="2"/>
        <v>17.44592387379582</v>
      </c>
      <c r="S4" s="6" t="s">
        <v>54</v>
      </c>
      <c r="T4" t="s">
        <v>4</v>
      </c>
    </row>
    <row r="5" spans="1:20">
      <c r="A5" t="s">
        <v>5</v>
      </c>
      <c r="B5" s="1" t="s">
        <v>55</v>
      </c>
      <c r="C5" s="8">
        <v>1</v>
      </c>
      <c r="D5" s="6" t="s">
        <v>56</v>
      </c>
      <c r="E5" s="6" t="s">
        <v>57</v>
      </c>
      <c r="F5">
        <v>84.99</v>
      </c>
      <c r="G5" s="4">
        <v>0.80620000000000003</v>
      </c>
      <c r="H5" s="4">
        <v>1.8815999999999999</v>
      </c>
      <c r="I5" s="4">
        <v>1.6978</v>
      </c>
      <c r="J5" s="4">
        <v>3.9337</v>
      </c>
      <c r="K5" s="6">
        <v>3</v>
      </c>
      <c r="M5" s="4">
        <v>12.47</v>
      </c>
      <c r="N5" s="10">
        <f t="shared" si="0"/>
        <v>3.5170559518916185</v>
      </c>
      <c r="O5" s="10">
        <f t="shared" si="1"/>
        <v>2.5778608587261695</v>
      </c>
      <c r="P5">
        <v>200</v>
      </c>
      <c r="Q5" s="10">
        <f t="shared" si="2"/>
        <v>17.585279759458093</v>
      </c>
      <c r="S5" s="6" t="s">
        <v>57</v>
      </c>
      <c r="T5" t="s">
        <v>5</v>
      </c>
    </row>
    <row r="6" spans="1:20">
      <c r="A6" t="s">
        <v>6</v>
      </c>
      <c r="B6" s="1" t="s">
        <v>39</v>
      </c>
      <c r="C6" s="8">
        <v>1</v>
      </c>
      <c r="D6" s="6" t="s">
        <v>18</v>
      </c>
      <c r="E6" s="6" t="s">
        <v>19</v>
      </c>
      <c r="F6">
        <v>66.150000000000006</v>
      </c>
      <c r="G6" s="4">
        <v>1.3521000000000001</v>
      </c>
      <c r="H6" s="4">
        <v>2.3548</v>
      </c>
      <c r="I6" s="4">
        <v>2.8439999999999999</v>
      </c>
      <c r="J6" s="4">
        <v>5.5925000000000002</v>
      </c>
      <c r="K6" s="6">
        <v>3</v>
      </c>
      <c r="M6" s="4">
        <v>12.47</v>
      </c>
      <c r="N6" s="10">
        <f t="shared" si="0"/>
        <v>2.6514053420577821</v>
      </c>
      <c r="O6" s="10">
        <f t="shared" si="1"/>
        <v>1.8458666200095124</v>
      </c>
      <c r="P6">
        <v>200</v>
      </c>
      <c r="Q6" s="10">
        <f t="shared" si="2"/>
        <v>13.25702671028891</v>
      </c>
      <c r="S6" s="6" t="s">
        <v>18</v>
      </c>
      <c r="T6" t="s">
        <v>6</v>
      </c>
    </row>
    <row r="7" spans="1:20">
      <c r="A7" t="s">
        <v>7</v>
      </c>
      <c r="B7" s="1" t="s">
        <v>40</v>
      </c>
      <c r="C7" s="8">
        <v>1</v>
      </c>
      <c r="D7" s="6" t="s">
        <v>20</v>
      </c>
      <c r="E7" s="6" t="s">
        <v>21</v>
      </c>
      <c r="F7">
        <v>57.79</v>
      </c>
      <c r="G7" s="4">
        <v>0.73133000000000004</v>
      </c>
      <c r="H7" s="4">
        <v>1.9123000000000001</v>
      </c>
      <c r="I7" s="4">
        <v>1.9031</v>
      </c>
      <c r="J7" s="4">
        <v>4.4282000000000004</v>
      </c>
      <c r="K7" s="6">
        <v>2</v>
      </c>
      <c r="L7" t="s">
        <v>58</v>
      </c>
      <c r="M7" s="4">
        <v>12.47</v>
      </c>
      <c r="N7" s="10">
        <f t="shared" si="0"/>
        <v>3.5164862531029955</v>
      </c>
      <c r="O7" s="10">
        <f t="shared" si="1"/>
        <v>2.4233465897692685</v>
      </c>
      <c r="P7">
        <v>200</v>
      </c>
      <c r="Q7" s="10">
        <f t="shared" si="2"/>
        <v>17.582431265514977</v>
      </c>
      <c r="S7" s="1" t="s">
        <v>71</v>
      </c>
      <c r="T7" t="s">
        <v>7</v>
      </c>
    </row>
    <row r="8" spans="1:20">
      <c r="A8" t="s">
        <v>8</v>
      </c>
      <c r="B8" s="1" t="s">
        <v>41</v>
      </c>
      <c r="C8" s="8">
        <v>1</v>
      </c>
      <c r="D8" s="6" t="s">
        <v>22</v>
      </c>
      <c r="E8" s="6" t="s">
        <v>23</v>
      </c>
      <c r="F8">
        <v>97.44</v>
      </c>
      <c r="G8" s="4">
        <v>0.61312</v>
      </c>
      <c r="H8" s="4">
        <v>1.5645</v>
      </c>
      <c r="I8" s="4">
        <v>1.4348000000000001</v>
      </c>
      <c r="J8" s="4">
        <v>3.1808000000000001</v>
      </c>
      <c r="K8" s="6">
        <v>1</v>
      </c>
      <c r="M8" s="4">
        <v>12.47</v>
      </c>
      <c r="N8" s="10">
        <f t="shared" si="0"/>
        <v>4.2845582901765624</v>
      </c>
      <c r="O8" s="10">
        <f t="shared" si="1"/>
        <v>3.1540251638612347</v>
      </c>
      <c r="P8">
        <v>200</v>
      </c>
      <c r="Q8" s="10">
        <f t="shared" si="2"/>
        <v>21.422791450882816</v>
      </c>
      <c r="S8" s="6" t="s">
        <v>23</v>
      </c>
      <c r="T8" t="s">
        <v>8</v>
      </c>
    </row>
    <row r="9" spans="1:20">
      <c r="A9" t="s">
        <v>9</v>
      </c>
      <c r="B9" s="1" t="s">
        <v>42</v>
      </c>
      <c r="C9" s="8">
        <v>1</v>
      </c>
      <c r="D9" s="6" t="s">
        <v>24</v>
      </c>
      <c r="E9" s="6" t="s">
        <v>25</v>
      </c>
      <c r="F9">
        <v>2.94</v>
      </c>
      <c r="G9" s="4">
        <v>2.1252</v>
      </c>
      <c r="H9" s="4">
        <v>1.7927999999999999</v>
      </c>
      <c r="I9" s="4">
        <v>2.9077000000000002</v>
      </c>
      <c r="J9" s="4">
        <v>3.9470999999999998</v>
      </c>
      <c r="K9" s="6">
        <v>1</v>
      </c>
      <c r="L9" s="6" t="s">
        <v>37</v>
      </c>
      <c r="M9" s="4">
        <v>12.47</v>
      </c>
      <c r="N9" s="10">
        <f t="shared" si="0"/>
        <v>2.5893993322079356</v>
      </c>
      <c r="O9" s="10">
        <f t="shared" si="1"/>
        <v>2.0785261361596858</v>
      </c>
      <c r="P9">
        <v>200</v>
      </c>
      <c r="Q9" s="10">
        <f t="shared" si="2"/>
        <v>12.946996661039677</v>
      </c>
      <c r="S9" s="6" t="s">
        <v>25</v>
      </c>
      <c r="T9" t="s">
        <v>9</v>
      </c>
    </row>
    <row r="10" spans="1:20">
      <c r="A10" t="s">
        <v>10</v>
      </c>
      <c r="B10" s="1" t="s">
        <v>43</v>
      </c>
      <c r="C10" s="8">
        <v>1</v>
      </c>
      <c r="D10" s="6" t="s">
        <v>26</v>
      </c>
      <c r="E10" s="6" t="s">
        <v>27</v>
      </c>
      <c r="F10">
        <v>40.01</v>
      </c>
      <c r="G10" s="4">
        <v>0.99612000000000001</v>
      </c>
      <c r="H10" s="4">
        <v>1.7055</v>
      </c>
      <c r="I10" s="4">
        <v>1.6934</v>
      </c>
      <c r="J10" s="4">
        <v>3.5386000000000002</v>
      </c>
      <c r="K10" s="6">
        <v>2</v>
      </c>
      <c r="L10" s="6" t="s">
        <v>37</v>
      </c>
      <c r="M10" s="4">
        <v>12.47</v>
      </c>
      <c r="N10" s="10">
        <f t="shared" si="0"/>
        <v>3.6451773999308843</v>
      </c>
      <c r="O10" s="10">
        <f t="shared" si="1"/>
        <v>2.7456731196777153</v>
      </c>
      <c r="P10">
        <v>200</v>
      </c>
      <c r="Q10" s="10">
        <f t="shared" si="2"/>
        <v>18.225886999654421</v>
      </c>
      <c r="S10" s="6" t="s">
        <v>27</v>
      </c>
      <c r="T10" t="s">
        <v>10</v>
      </c>
    </row>
    <row r="11" spans="1:20">
      <c r="S11" t="s">
        <v>67</v>
      </c>
      <c r="T11" t="s">
        <v>4</v>
      </c>
    </row>
    <row r="12" spans="1:20">
      <c r="S12" t="s">
        <v>68</v>
      </c>
      <c r="T12" t="s">
        <v>3</v>
      </c>
    </row>
    <row r="13" spans="1:20">
      <c r="S13" t="s">
        <v>69</v>
      </c>
      <c r="T13" t="s">
        <v>4</v>
      </c>
    </row>
    <row r="14" spans="1:20">
      <c r="S14" t="s">
        <v>70</v>
      </c>
      <c r="T14" t="s">
        <v>5</v>
      </c>
    </row>
    <row r="15" spans="1:20">
      <c r="A15" s="2" t="s">
        <v>35</v>
      </c>
      <c r="B15" s="2" t="s">
        <v>36</v>
      </c>
      <c r="C15" s="7"/>
    </row>
    <row r="16" spans="1:20">
      <c r="A16" t="s">
        <v>28</v>
      </c>
      <c r="B16" t="s">
        <v>29</v>
      </c>
      <c r="F16">
        <v>173.83</v>
      </c>
    </row>
    <row r="17" spans="1:6">
      <c r="A17" t="s">
        <v>33</v>
      </c>
      <c r="B17" t="s">
        <v>30</v>
      </c>
      <c r="F17">
        <v>230.52</v>
      </c>
    </row>
    <row r="18" spans="1:6">
      <c r="A18" t="s">
        <v>32</v>
      </c>
      <c r="B18" t="s">
        <v>31</v>
      </c>
      <c r="F18">
        <v>268.70999999999998</v>
      </c>
    </row>
  </sheetData>
  <sortState xmlns:xlrd2="http://schemas.microsoft.com/office/spreadsheetml/2017/richdata2" ref="A2:L4">
    <sortCondition ref="K2:K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IEEE9500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2023-04-06T18:07:08Z</dcterms:created>
  <dcterms:modified xsi:type="dcterms:W3CDTF">2023-04-06T21:45:11Z</dcterms:modified>
</cp:coreProperties>
</file>