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top\Desktop\Study Abroad\MS924Spreadsheet Modelling and Demand Forecasting\"/>
    </mc:Choice>
  </mc:AlternateContent>
  <xr:revisionPtr revIDLastSave="0" documentId="13_ncr:1_{3CF91D2A-5270-47EA-AFBE-D6BA9F1389C5}" xr6:coauthVersionLast="47" xr6:coauthVersionMax="47" xr10:uidLastSave="{00000000-0000-0000-0000-000000000000}"/>
  <bookViews>
    <workbookView xWindow="8892" yWindow="348" windowWidth="12660" windowHeight="11748" xr2:uid="{00000000-000D-0000-FFFF-FFFF00000000}"/>
  </bookViews>
  <sheets>
    <sheet name="Lab Exercise 6.1" sheetId="1" r:id="rId1"/>
  </sheets>
  <definedNames>
    <definedName name="beta">'Lab Exercise 6.1'!$E$1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7" i="1"/>
  <c r="D7" i="1"/>
  <c r="D9" i="1"/>
  <c r="D10" i="1"/>
  <c r="E10" i="1" s="1"/>
  <c r="D8" i="1"/>
  <c r="E8" i="1" s="1"/>
  <c r="G7" i="1"/>
  <c r="F7" i="1"/>
  <c r="E9" i="1"/>
  <c r="E7" i="1"/>
  <c r="R6" i="1"/>
  <c r="S6" i="1" s="1"/>
  <c r="P6" i="1"/>
  <c r="P7" i="1" s="1"/>
  <c r="G8" i="1" l="1"/>
  <c r="G9" i="1" s="1"/>
  <c r="G10" i="1" s="1"/>
  <c r="F8" i="1"/>
  <c r="F9" i="1" s="1"/>
  <c r="P8" i="1"/>
  <c r="R7" i="1"/>
  <c r="S7" i="1" s="1"/>
  <c r="F10" i="1" l="1"/>
  <c r="H10" i="1"/>
  <c r="D11" i="1" s="1"/>
  <c r="E11" i="1" s="1"/>
  <c r="P9" i="1"/>
  <c r="R8" i="1"/>
  <c r="G11" i="1" l="1"/>
  <c r="J11" i="1"/>
  <c r="F11" i="1"/>
  <c r="H11" i="1"/>
  <c r="D12" i="1" s="1"/>
  <c r="E12" i="1" s="1"/>
  <c r="S8" i="1"/>
  <c r="P10" i="1"/>
  <c r="R9" i="1"/>
  <c r="S9" i="1" s="1"/>
  <c r="G12" i="1" l="1"/>
  <c r="J12" i="1"/>
  <c r="F12" i="1"/>
  <c r="H12" i="1"/>
  <c r="D13" i="1" s="1"/>
  <c r="E13" i="1" s="1"/>
  <c r="P11" i="1"/>
  <c r="R10" i="1"/>
  <c r="S10" i="1" s="1"/>
  <c r="G13" i="1" l="1"/>
  <c r="J13" i="1"/>
  <c r="F13" i="1"/>
  <c r="H13" i="1"/>
  <c r="D14" i="1" s="1"/>
  <c r="E14" i="1" s="1"/>
  <c r="P12" i="1"/>
  <c r="R11" i="1"/>
  <c r="G14" i="1" l="1"/>
  <c r="J14" i="1"/>
  <c r="F14" i="1"/>
  <c r="H14" i="1"/>
  <c r="D15" i="1" s="1"/>
  <c r="E15" i="1" s="1"/>
  <c r="S11" i="1"/>
  <c r="P13" i="1"/>
  <c r="R12" i="1"/>
  <c r="S12" i="1" s="1"/>
  <c r="G15" i="1" l="1"/>
  <c r="J15" i="1"/>
  <c r="F15" i="1"/>
  <c r="H15" i="1"/>
  <c r="D16" i="1" s="1"/>
  <c r="E16" i="1" s="1"/>
  <c r="P14" i="1"/>
  <c r="R13" i="1"/>
  <c r="S13" i="1" s="1"/>
  <c r="G16" i="1" l="1"/>
  <c r="J16" i="1"/>
  <c r="J18" i="1" s="1"/>
  <c r="F16" i="1"/>
  <c r="H16" i="1"/>
  <c r="D17" i="1" s="1"/>
  <c r="E17" i="1" s="1"/>
  <c r="P15" i="1"/>
  <c r="R14" i="1"/>
  <c r="S14" i="1" s="1"/>
  <c r="G17" i="1" l="1"/>
  <c r="F17" i="1"/>
  <c r="H17" i="1"/>
  <c r="P16" i="1"/>
  <c r="R16" i="1" s="1"/>
  <c r="R15" i="1"/>
  <c r="S15" i="1" s="1"/>
  <c r="S16" i="1" l="1"/>
  <c r="S18" i="1" s="1"/>
  <c r="R18" i="1"/>
</calcChain>
</file>

<file path=xl/sharedStrings.xml><?xml version="1.0" encoding="utf-8"?>
<sst xmlns="http://schemas.openxmlformats.org/spreadsheetml/2006/main" count="15" uniqueCount="11">
  <si>
    <t>No Units sold</t>
  </si>
  <si>
    <t>Time Period</t>
  </si>
  <si>
    <t>(Thousands)</t>
  </si>
  <si>
    <t>Forecast</t>
  </si>
  <si>
    <t>Error</t>
  </si>
  <si>
    <t>SE</t>
  </si>
  <si>
    <t>Mean</t>
  </si>
  <si>
    <t>Smoothed</t>
  </si>
  <si>
    <t>Alpha</t>
  </si>
  <si>
    <t>Beta</t>
  </si>
  <si>
    <t>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</si>
</sst>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9B2D91B-888B-4A77-BC0C-F0A05D820F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 Exercise 6.1'!$A$6:$A$16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'Lab Exercise 6.1'!$B$6:$B$16</c:f>
              <c:numCache>
                <c:formatCode>General</c:formatCode>
                <c:ptCount val="11"/>
                <c:pt idx="0">
                  <c:v>200</c:v>
                </c:pt>
                <c:pt idx="1">
                  <c:v>135</c:v>
                </c:pt>
                <c:pt idx="2">
                  <c:v>195</c:v>
                </c:pt>
                <c:pt idx="3">
                  <c:v>197.5</c:v>
                </c:pt>
                <c:pt idx="4">
                  <c:v>310</c:v>
                </c:pt>
                <c:pt idx="5">
                  <c:v>175</c:v>
                </c:pt>
                <c:pt idx="6">
                  <c:v>155</c:v>
                </c:pt>
                <c:pt idx="7">
                  <c:v>130</c:v>
                </c:pt>
                <c:pt idx="8">
                  <c:v>220</c:v>
                </c:pt>
                <c:pt idx="9">
                  <c:v>277.5</c:v>
                </c:pt>
                <c:pt idx="10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0-432E-B9C3-82E98C4C27AE}"/>
            </c:ext>
          </c:extLst>
        </c:ser>
        <c:ser>
          <c:idx val="1"/>
          <c:order val="1"/>
          <c:tx>
            <c:v>sesd2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 Exercise 6.1'!$A$6:$A$17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'Lab Exercise 6.1'!$P$6:$P$16</c:f>
              <c:numCache>
                <c:formatCode>General</c:formatCode>
                <c:ptCount val="11"/>
                <c:pt idx="0">
                  <c:v>200</c:v>
                </c:pt>
                <c:pt idx="1">
                  <c:v>200</c:v>
                </c:pt>
                <c:pt idx="2">
                  <c:v>187</c:v>
                </c:pt>
                <c:pt idx="3">
                  <c:v>188.6</c:v>
                </c:pt>
                <c:pt idx="4">
                  <c:v>190.38</c:v>
                </c:pt>
                <c:pt idx="5">
                  <c:v>214.304</c:v>
                </c:pt>
                <c:pt idx="6">
                  <c:v>206.44319999999999</c:v>
                </c:pt>
                <c:pt idx="7">
                  <c:v>196.15456</c:v>
                </c:pt>
                <c:pt idx="8">
                  <c:v>182.92364800000001</c:v>
                </c:pt>
                <c:pt idx="9">
                  <c:v>190.33891840000001</c:v>
                </c:pt>
                <c:pt idx="10">
                  <c:v>207.77113472000002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0-432E-B9C3-82E98C4C27AE}"/>
            </c:ext>
          </c:extLst>
        </c:ser>
        <c:ser>
          <c:idx val="2"/>
          <c:order val="2"/>
          <c:tx>
            <c:v>ARRSES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'Lab Exercise 6.1'!$A$7:$A$17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'Lab Exercise 6.1'!$D$7:$D$17</c:f>
              <c:numCache>
                <c:formatCode>0.00</c:formatCode>
                <c:ptCount val="11"/>
                <c:pt idx="0">
                  <c:v>200</c:v>
                </c:pt>
                <c:pt idx="1">
                  <c:v>187</c:v>
                </c:pt>
                <c:pt idx="2">
                  <c:v>188.6</c:v>
                </c:pt>
                <c:pt idx="3">
                  <c:v>190.38</c:v>
                </c:pt>
                <c:pt idx="4">
                  <c:v>245.67008787346219</c:v>
                </c:pt>
                <c:pt idx="5">
                  <c:v>203.48371714216813</c:v>
                </c:pt>
                <c:pt idx="6">
                  <c:v>201.52461255853873</c:v>
                </c:pt>
                <c:pt idx="7">
                  <c:v>187.292090655923</c:v>
                </c:pt>
                <c:pt idx="8">
                  <c:v>201.60550359527528</c:v>
                </c:pt>
                <c:pt idx="9">
                  <c:v>218.94181805948983</c:v>
                </c:pt>
                <c:pt idx="10">
                  <c:v>221.12822661081859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90-432E-B9C3-82E98C4C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36687"/>
        <c:axId val="681528367"/>
      </c:scatterChart>
      <c:valAx>
        <c:axId val="6815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28367"/>
        <c:crosses val="autoZero"/>
        <c:crossBetween val="midCat"/>
      </c:valAx>
      <c:valAx>
        <c:axId val="6815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3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213720</xdr:colOff>
      <xdr:row>17</xdr:row>
      <xdr:rowOff>162372</xdr:rowOff>
    </xdr:from>
    <xdr:to>
      <xdr:col>10</xdr:col>
      <xdr:colOff>69272</xdr:colOff>
      <xdr:row>39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0BC4D-58CF-5279-782B-41C0ABC6A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topLeftCell="F1" zoomScale="88" zoomScaleNormal="130" workbookViewId="0">
      <selection activeCell="N3" sqref="N3"/>
    </sheetView>
  </sheetViews>
  <sheetFormatPr defaultRowHeight="14.4" x14ac:dyDescent="0.3"/>
  <cols>
    <col min="1" max="1" width="11.6640625" bestFit="1" customWidth="1"/>
    <col min="2" max="2" width="12.88671875" bestFit="1" customWidth="1"/>
  </cols>
  <sheetData>
    <row r="1" spans="1:19" x14ac:dyDescent="0.3">
      <c r="D1" t="s">
        <v>9</v>
      </c>
      <c r="E1">
        <v>0.2</v>
      </c>
    </row>
    <row r="4" spans="1:19" x14ac:dyDescent="0.3">
      <c r="A4" s="2" t="s">
        <v>1</v>
      </c>
      <c r="B4" s="2" t="s">
        <v>0</v>
      </c>
      <c r="D4" s="4" t="s">
        <v>3</v>
      </c>
      <c r="E4" s="4" t="s">
        <v>4</v>
      </c>
      <c r="F4" s="4" t="s">
        <v>7</v>
      </c>
      <c r="G4" s="4" t="s">
        <v>8</v>
      </c>
      <c r="J4" s="4" t="s">
        <v>10</v>
      </c>
      <c r="K4" s="4"/>
    </row>
    <row r="5" spans="1:19" x14ac:dyDescent="0.3">
      <c r="A5" s="2"/>
      <c r="B5" s="2" t="s">
        <v>2</v>
      </c>
      <c r="D5" s="4"/>
      <c r="E5" s="4"/>
      <c r="F5" s="4" t="s">
        <v>4</v>
      </c>
      <c r="G5" s="4" t="s">
        <v>5</v>
      </c>
      <c r="P5" s="4" t="s">
        <v>3</v>
      </c>
      <c r="Q5" s="4"/>
      <c r="R5" s="4" t="s">
        <v>4</v>
      </c>
      <c r="S5" s="4" t="s">
        <v>5</v>
      </c>
    </row>
    <row r="6" spans="1:19" x14ac:dyDescent="0.3">
      <c r="A6" s="1">
        <v>1</v>
      </c>
      <c r="B6" s="1">
        <v>200</v>
      </c>
      <c r="F6">
        <v>0</v>
      </c>
      <c r="G6">
        <v>0</v>
      </c>
      <c r="P6">
        <f>B6</f>
        <v>200</v>
      </c>
      <c r="R6">
        <f t="shared" ref="R6:R16" si="0">B6-P6</f>
        <v>0</v>
      </c>
      <c r="S6">
        <f>R6^2</f>
        <v>0</v>
      </c>
    </row>
    <row r="7" spans="1:19" x14ac:dyDescent="0.3">
      <c r="A7" s="1">
        <v>2</v>
      </c>
      <c r="B7" s="1">
        <v>135</v>
      </c>
      <c r="D7" s="3">
        <f>B6</f>
        <v>200</v>
      </c>
      <c r="E7" s="3">
        <f>B7-D7</f>
        <v>-65</v>
      </c>
      <c r="F7" s="3">
        <f t="shared" ref="F7:F17" si="1">beta*E7+(1-beta)*F6</f>
        <v>-13</v>
      </c>
      <c r="G7" s="3">
        <f t="shared" ref="G7:G17" si="2">beta*ABS(E7)+(1-beta)*G6</f>
        <v>13</v>
      </c>
      <c r="H7" s="3">
        <v>0.2</v>
      </c>
      <c r="J7" s="3">
        <f t="shared" ref="J7:J16" si="3">E7^2</f>
        <v>4225</v>
      </c>
      <c r="P7">
        <f t="shared" ref="P7:P16" si="4">P6+E$1*($B6-P6)</f>
        <v>200</v>
      </c>
      <c r="R7">
        <f t="shared" si="0"/>
        <v>-65</v>
      </c>
      <c r="S7">
        <f t="shared" ref="S7:S16" si="5">R7^2</f>
        <v>4225</v>
      </c>
    </row>
    <row r="8" spans="1:19" x14ac:dyDescent="0.3">
      <c r="A8" s="1">
        <v>3</v>
      </c>
      <c r="B8" s="1">
        <v>195</v>
      </c>
      <c r="D8" s="3">
        <f>H7*B7+(1-H7)*D7</f>
        <v>187</v>
      </c>
      <c r="E8" s="3">
        <f t="shared" ref="E8:E16" si="6">B8-D8</f>
        <v>8</v>
      </c>
      <c r="F8" s="3">
        <f t="shared" si="1"/>
        <v>-8.8000000000000007</v>
      </c>
      <c r="G8" s="3">
        <f t="shared" si="2"/>
        <v>12</v>
      </c>
      <c r="H8" s="3">
        <v>0.2</v>
      </c>
      <c r="J8" s="3">
        <f t="shared" si="3"/>
        <v>64</v>
      </c>
      <c r="P8">
        <f t="shared" si="4"/>
        <v>187</v>
      </c>
      <c r="R8">
        <f t="shared" si="0"/>
        <v>8</v>
      </c>
      <c r="S8">
        <f t="shared" si="5"/>
        <v>64</v>
      </c>
    </row>
    <row r="9" spans="1:19" x14ac:dyDescent="0.3">
      <c r="A9" s="1">
        <v>4</v>
      </c>
      <c r="B9" s="1">
        <v>197.5</v>
      </c>
      <c r="D9" s="3">
        <f t="shared" ref="D9:D16" si="7">H8*B8+(1-H8)*D8</f>
        <v>188.6</v>
      </c>
      <c r="E9" s="3">
        <f t="shared" si="6"/>
        <v>8.9000000000000057</v>
      </c>
      <c r="F9" s="3">
        <f t="shared" si="1"/>
        <v>-5.26</v>
      </c>
      <c r="G9" s="3">
        <f t="shared" si="2"/>
        <v>11.380000000000003</v>
      </c>
      <c r="H9" s="3">
        <v>0.2</v>
      </c>
      <c r="J9" s="3">
        <f t="shared" si="3"/>
        <v>79.210000000000107</v>
      </c>
      <c r="P9">
        <f t="shared" si="4"/>
        <v>188.6</v>
      </c>
      <c r="R9">
        <f t="shared" si="0"/>
        <v>8.9000000000000057</v>
      </c>
      <c r="S9">
        <f t="shared" si="5"/>
        <v>79.210000000000107</v>
      </c>
    </row>
    <row r="10" spans="1:19" x14ac:dyDescent="0.3">
      <c r="A10" s="1">
        <v>5</v>
      </c>
      <c r="B10" s="1">
        <v>310</v>
      </c>
      <c r="D10" s="3">
        <f t="shared" si="7"/>
        <v>190.38</v>
      </c>
      <c r="E10" s="3">
        <f t="shared" si="6"/>
        <v>119.62</v>
      </c>
      <c r="F10" s="3">
        <f t="shared" si="1"/>
        <v>19.716000000000001</v>
      </c>
      <c r="G10" s="3">
        <f t="shared" si="2"/>
        <v>33.028000000000006</v>
      </c>
      <c r="H10" s="3">
        <f>ABS(F9/G9)</f>
        <v>0.46221441124780305</v>
      </c>
      <c r="J10" s="3">
        <f t="shared" si="3"/>
        <v>14308.9444</v>
      </c>
      <c r="P10">
        <f t="shared" si="4"/>
        <v>190.38</v>
      </c>
      <c r="R10">
        <f t="shared" si="0"/>
        <v>119.62</v>
      </c>
      <c r="S10">
        <f t="shared" si="5"/>
        <v>14308.9444</v>
      </c>
    </row>
    <row r="11" spans="1:19" x14ac:dyDescent="0.3">
      <c r="A11" s="1">
        <v>6</v>
      </c>
      <c r="B11" s="1">
        <v>175</v>
      </c>
      <c r="D11" s="3">
        <f t="shared" si="7"/>
        <v>245.67008787346219</v>
      </c>
      <c r="E11" s="3">
        <f t="shared" si="6"/>
        <v>-70.670087873462194</v>
      </c>
      <c r="F11" s="3">
        <f t="shared" si="1"/>
        <v>1.6387824253075625</v>
      </c>
      <c r="G11" s="3">
        <f t="shared" si="2"/>
        <v>40.556417574692446</v>
      </c>
      <c r="H11" s="3">
        <f t="shared" ref="H11:H17" si="8">ABS(F10/G10)</f>
        <v>0.59694804408380764</v>
      </c>
      <c r="J11" s="3">
        <f t="shared" si="3"/>
        <v>4994.2613200428686</v>
      </c>
      <c r="P11">
        <f t="shared" si="4"/>
        <v>214.304</v>
      </c>
      <c r="R11">
        <f t="shared" si="0"/>
        <v>-39.304000000000002</v>
      </c>
      <c r="S11">
        <f t="shared" si="5"/>
        <v>1544.8044160000002</v>
      </c>
    </row>
    <row r="12" spans="1:19" x14ac:dyDescent="0.3">
      <c r="A12" s="1">
        <v>7</v>
      </c>
      <c r="B12" s="1">
        <v>155</v>
      </c>
      <c r="D12" s="3">
        <f t="shared" si="7"/>
        <v>203.48371714216813</v>
      </c>
      <c r="E12" s="3">
        <f t="shared" si="6"/>
        <v>-48.483717142168132</v>
      </c>
      <c r="F12" s="3">
        <f t="shared" si="1"/>
        <v>-8.3857174881875771</v>
      </c>
      <c r="G12" s="3">
        <f t="shared" si="2"/>
        <v>42.141877488187589</v>
      </c>
      <c r="H12" s="3">
        <f t="shared" si="8"/>
        <v>4.0407474903063845E-2</v>
      </c>
      <c r="J12" s="3">
        <f t="shared" si="3"/>
        <v>2350.6708279217678</v>
      </c>
      <c r="P12">
        <f t="shared" si="4"/>
        <v>206.44319999999999</v>
      </c>
      <c r="R12">
        <f t="shared" si="0"/>
        <v>-51.44319999999999</v>
      </c>
      <c r="S12">
        <f t="shared" si="5"/>
        <v>2646.4028262399988</v>
      </c>
    </row>
    <row r="13" spans="1:19" x14ac:dyDescent="0.3">
      <c r="A13" s="1">
        <v>8</v>
      </c>
      <c r="B13" s="1">
        <v>130</v>
      </c>
      <c r="D13" s="3">
        <f t="shared" si="7"/>
        <v>201.52461255853873</v>
      </c>
      <c r="E13" s="3">
        <f t="shared" si="6"/>
        <v>-71.524612558538735</v>
      </c>
      <c r="F13" s="3">
        <f t="shared" si="1"/>
        <v>-21.013496502257809</v>
      </c>
      <c r="G13" s="3">
        <f t="shared" si="2"/>
        <v>48.018424502257815</v>
      </c>
      <c r="H13" s="3">
        <f t="shared" si="8"/>
        <v>0.19898775251620202</v>
      </c>
      <c r="J13" s="3">
        <f t="shared" si="3"/>
        <v>5115.7702016490766</v>
      </c>
      <c r="P13">
        <f t="shared" si="4"/>
        <v>196.15456</v>
      </c>
      <c r="R13">
        <f t="shared" si="0"/>
        <v>-66.154560000000004</v>
      </c>
      <c r="S13">
        <f t="shared" si="5"/>
        <v>4376.4258087936005</v>
      </c>
    </row>
    <row r="14" spans="1:19" x14ac:dyDescent="0.3">
      <c r="A14" s="1">
        <v>9</v>
      </c>
      <c r="B14" s="1">
        <v>220</v>
      </c>
      <c r="D14" s="3">
        <f t="shared" si="7"/>
        <v>187.292090655923</v>
      </c>
      <c r="E14" s="3">
        <f t="shared" si="6"/>
        <v>32.707909344076995</v>
      </c>
      <c r="F14" s="3">
        <f t="shared" si="1"/>
        <v>-10.26921533299085</v>
      </c>
      <c r="G14" s="3">
        <f t="shared" si="2"/>
        <v>44.956321470621653</v>
      </c>
      <c r="H14" s="3">
        <f t="shared" si="8"/>
        <v>0.43761320201727483</v>
      </c>
      <c r="J14" s="3">
        <f t="shared" si="3"/>
        <v>1069.8073336603593</v>
      </c>
      <c r="P14">
        <f t="shared" si="4"/>
        <v>182.92364800000001</v>
      </c>
      <c r="R14">
        <f t="shared" si="0"/>
        <v>37.076351999999986</v>
      </c>
      <c r="S14">
        <f t="shared" si="5"/>
        <v>1374.655877627903</v>
      </c>
    </row>
    <row r="15" spans="1:19" x14ac:dyDescent="0.3">
      <c r="A15" s="1">
        <v>10</v>
      </c>
      <c r="B15" s="1">
        <v>277.5</v>
      </c>
      <c r="D15" s="3">
        <f t="shared" si="7"/>
        <v>201.60550359527528</v>
      </c>
      <c r="E15" s="3">
        <f t="shared" si="6"/>
        <v>75.89449640472472</v>
      </c>
      <c r="F15" s="3">
        <f t="shared" si="1"/>
        <v>6.9635270145522643</v>
      </c>
      <c r="G15" s="3">
        <f t="shared" si="2"/>
        <v>51.143956457442272</v>
      </c>
      <c r="H15" s="3">
        <f t="shared" si="8"/>
        <v>0.22842650370541645</v>
      </c>
      <c r="J15" s="3">
        <f t="shared" si="3"/>
        <v>5759.9745845267735</v>
      </c>
      <c r="P15">
        <f t="shared" si="4"/>
        <v>190.33891840000001</v>
      </c>
      <c r="R15">
        <f t="shared" si="0"/>
        <v>87.161081599999989</v>
      </c>
      <c r="S15">
        <f t="shared" si="5"/>
        <v>7597.0541456818564</v>
      </c>
    </row>
    <row r="16" spans="1:19" x14ac:dyDescent="0.3">
      <c r="A16" s="1">
        <v>11</v>
      </c>
      <c r="B16" s="1">
        <v>235</v>
      </c>
      <c r="D16" s="3">
        <f t="shared" si="7"/>
        <v>218.94181805948983</v>
      </c>
      <c r="E16" s="3">
        <f t="shared" si="6"/>
        <v>16.058181940510167</v>
      </c>
      <c r="F16" s="3">
        <f t="shared" si="1"/>
        <v>8.7824579997438441</v>
      </c>
      <c r="G16" s="3">
        <f t="shared" si="2"/>
        <v>44.126801554055859</v>
      </c>
      <c r="H16" s="3">
        <f t="shared" si="8"/>
        <v>0.13615542278874593</v>
      </c>
      <c r="J16" s="3">
        <f t="shared" si="3"/>
        <v>257.86520723452685</v>
      </c>
      <c r="P16">
        <f t="shared" si="4"/>
        <v>207.77113472000002</v>
      </c>
      <c r="R16">
        <f t="shared" si="0"/>
        <v>27.22886527999998</v>
      </c>
      <c r="S16">
        <f t="shared" si="5"/>
        <v>741.41110443638831</v>
      </c>
    </row>
    <row r="17" spans="1:19" x14ac:dyDescent="0.3">
      <c r="A17" s="1">
        <v>12</v>
      </c>
      <c r="D17" s="3">
        <f>H16*B16+(1-H16)*D16</f>
        <v>221.12822661081859</v>
      </c>
      <c r="E17" s="3">
        <f>B17-D17</f>
        <v>-221.12822661081859</v>
      </c>
      <c r="F17" s="3">
        <f t="shared" si="1"/>
        <v>-37.199678922368648</v>
      </c>
      <c r="G17" s="3">
        <f t="shared" si="2"/>
        <v>79.52708656540841</v>
      </c>
      <c r="H17" s="3">
        <f t="shared" si="8"/>
        <v>0.19902774935965453</v>
      </c>
      <c r="J17" s="3"/>
    </row>
    <row r="18" spans="1:19" x14ac:dyDescent="0.3">
      <c r="J18" s="3">
        <f>AVERAGE(J7:J16)</f>
        <v>3822.550387503537</v>
      </c>
      <c r="Q18" t="s">
        <v>6</v>
      </c>
      <c r="R18">
        <f>AVERAGE(R6:R16)</f>
        <v>6.00768535272727</v>
      </c>
      <c r="S18">
        <f>AVERAGE(S6:S16)</f>
        <v>3359.8098707981585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Exercise 6.1</vt:lpstr>
      <vt:lpstr>beta</vt:lpstr>
    </vt:vector>
  </TitlesOfParts>
  <Company>University of Strathclyde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Exercise 6.1 | Shipment Units</dc:title>
  <dc:subject>MS924D | Spreadsheet Modelling and Demand Forecasting</dc:subject>
  <dc:creator>Management Science</dc:creator>
  <cp:lastModifiedBy>Laptop</cp:lastModifiedBy>
  <dcterms:created xsi:type="dcterms:W3CDTF">2013-11-05T08:47:15Z</dcterms:created>
  <dcterms:modified xsi:type="dcterms:W3CDTF">2022-12-01T15:20:56Z</dcterms:modified>
</cp:coreProperties>
</file>