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Study Abroad\MS924Spreadsheet Modelling and Demand Forecasting\"/>
    </mc:Choice>
  </mc:AlternateContent>
  <xr:revisionPtr revIDLastSave="0" documentId="8_{BB1F0C6C-AE7A-4963-9484-86F05DD7F16B}" xr6:coauthVersionLast="47" xr6:coauthVersionMax="47" xr10:uidLastSave="{00000000-0000-0000-0000-000000000000}"/>
  <bookViews>
    <workbookView xWindow="-108" yWindow="-108" windowWidth="23256" windowHeight="12456" activeTab="2" xr2:uid="{ECBD861D-E79B-48D4-AB71-B56026F83D71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Exam">Sheet2!$J$4</definedName>
    <definedName name="Exam_weight">Sheet1!$J$11</definedName>
    <definedName name="GA_weight">Sheet1!$J$10</definedName>
    <definedName name="GP_Assig">Sheet2!$J$3</definedName>
    <definedName name="IA_weight">Sheet1!$J$9</definedName>
    <definedName name="Ind_ass">Sheet2!$J$2</definedName>
    <definedName name="pass">Sheet2!$J$6</definedName>
    <definedName name="Pass_mark">Sheet1!$J$13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M7" i="2"/>
  <c r="G7" i="2"/>
  <c r="F7" i="2"/>
  <c r="M6" i="2"/>
  <c r="G6" i="2"/>
  <c r="F6" i="2"/>
  <c r="M5" i="2"/>
  <c r="G5" i="2"/>
  <c r="F5" i="2"/>
  <c r="M4" i="2"/>
  <c r="G4" i="2"/>
  <c r="F4" i="2"/>
  <c r="M3" i="2"/>
  <c r="G3" i="2"/>
  <c r="F3" i="2"/>
  <c r="G2" i="2"/>
  <c r="F2" i="2"/>
  <c r="G12" i="1"/>
  <c r="F12" i="1"/>
  <c r="G11" i="1"/>
  <c r="F11" i="1"/>
  <c r="G10" i="1"/>
  <c r="F10" i="1"/>
  <c r="G9" i="1"/>
  <c r="F9" i="1"/>
  <c r="B5" i="1"/>
</calcChain>
</file>

<file path=xl/sharedStrings.xml><?xml version="1.0" encoding="utf-8"?>
<sst xmlns="http://schemas.openxmlformats.org/spreadsheetml/2006/main" count="114" uniqueCount="78">
  <si>
    <t>Store Location</t>
  </si>
  <si>
    <r>
      <t>Weekly Sales (</t>
    </r>
    <r>
      <rPr>
        <sz val="10"/>
        <color theme="1"/>
        <rFont val="Calibri"/>
        <family val="2"/>
        <scheme val="minor"/>
      </rPr>
      <t>￡)</t>
    </r>
  </si>
  <si>
    <t>Glasgow</t>
  </si>
  <si>
    <t>Edinburgh</t>
  </si>
  <si>
    <t>Aberdeen</t>
  </si>
  <si>
    <t>Average Sales</t>
  </si>
  <si>
    <t>Last name</t>
  </si>
  <si>
    <t>First name</t>
  </si>
  <si>
    <t>Ind Assignment</t>
  </si>
  <si>
    <t>Group Assignment</t>
  </si>
  <si>
    <t>Exam</t>
  </si>
  <si>
    <t>Overall</t>
  </si>
  <si>
    <t>Grade</t>
  </si>
  <si>
    <t>Assessment</t>
  </si>
  <si>
    <t>Weight</t>
  </si>
  <si>
    <t>Grand</t>
  </si>
  <si>
    <t>LI</t>
  </si>
  <si>
    <t>Henry</t>
  </si>
  <si>
    <t>Glasjs</t>
  </si>
  <si>
    <t>Jaccab</t>
  </si>
  <si>
    <t>Hanmen</t>
  </si>
  <si>
    <t>Tong</t>
  </si>
  <si>
    <t>Yan</t>
  </si>
  <si>
    <t>Pass mark</t>
  </si>
  <si>
    <t>Pass</t>
  </si>
  <si>
    <t>Brown</t>
  </si>
  <si>
    <t>Lesley</t>
  </si>
  <si>
    <t>Cobb</t>
  </si>
  <si>
    <t>Seda</t>
  </si>
  <si>
    <t>Christoph</t>
  </si>
  <si>
    <t>Cally</t>
  </si>
  <si>
    <t>Foster</t>
  </si>
  <si>
    <t>Gladwell</t>
  </si>
  <si>
    <t>Hornblower</t>
  </si>
  <si>
    <t>Inglis</t>
  </si>
  <si>
    <t>Jones</t>
  </si>
  <si>
    <t>King</t>
  </si>
  <si>
    <t>Lamont</t>
  </si>
  <si>
    <t>McTavish</t>
  </si>
  <si>
    <t>Nixon</t>
  </si>
  <si>
    <t>O'Rourke</t>
  </si>
  <si>
    <t>Phillips</t>
  </si>
  <si>
    <t>Odlier</t>
  </si>
  <si>
    <t>Seline</t>
  </si>
  <si>
    <t>Cris</t>
  </si>
  <si>
    <t>Kwlite</t>
  </si>
  <si>
    <t>Jaccob</t>
  </si>
  <si>
    <t>Tonga</t>
  </si>
  <si>
    <t>Row Labels</t>
  </si>
  <si>
    <t>Fail</t>
  </si>
  <si>
    <t>Grand Total</t>
  </si>
  <si>
    <t>Count of Last name</t>
  </si>
  <si>
    <t>40-50</t>
  </si>
  <si>
    <t>50-60</t>
  </si>
  <si>
    <t>60-70</t>
  </si>
  <si>
    <t>70-80</t>
  </si>
  <si>
    <t>80-90</t>
  </si>
  <si>
    <t>Summary Statistics</t>
  </si>
  <si>
    <t>Mean</t>
  </si>
  <si>
    <t>Standard Deviation</t>
  </si>
  <si>
    <t>Minimum</t>
  </si>
  <si>
    <t>Maximum</t>
  </si>
  <si>
    <t>Median</t>
  </si>
  <si>
    <t>Overall Performance</t>
  </si>
  <si>
    <t>Best Performance</t>
  </si>
  <si>
    <t>Assignment</t>
  </si>
  <si>
    <t xml:space="preserve">                                                                                                                                                                                                        </t>
  </si>
  <si>
    <t xml:space="preserve"> vccfcfffffffffffffffffffffffvcfccccfcvcf                                                                                                                                                                                                                                                                                                                                                                                                                                                                          ===============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</si>
  <si>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</si>
  <si>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Fahim</t>
  </si>
  <si>
    <t>join</t>
  </si>
  <si>
    <t>peter</t>
  </si>
  <si>
    <t>aminah</t>
  </si>
  <si>
    <t>sally</t>
  </si>
  <si>
    <t>average</t>
  </si>
  <si>
    <t>maximum</t>
  </si>
  <si>
    <t>minimum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</si>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</sst>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6"/>
      <color theme="9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'Overall'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Sheet2!$F$2:$F$21</c:f>
              <c:numCache>
                <c:formatCode>General</c:formatCode>
                <c:ptCount val="20"/>
                <c:pt idx="0">
                  <c:v>42.4</c:v>
                </c:pt>
                <c:pt idx="1">
                  <c:v>66.3</c:v>
                </c:pt>
                <c:pt idx="2">
                  <c:v>63.4</c:v>
                </c:pt>
                <c:pt idx="3">
                  <c:v>81.2</c:v>
                </c:pt>
                <c:pt idx="4">
                  <c:v>47.3</c:v>
                </c:pt>
                <c:pt idx="5">
                  <c:v>54.7</c:v>
                </c:pt>
                <c:pt idx="6">
                  <c:v>59.3</c:v>
                </c:pt>
                <c:pt idx="7">
                  <c:v>75.2</c:v>
                </c:pt>
                <c:pt idx="8">
                  <c:v>70.7</c:v>
                </c:pt>
                <c:pt idx="9">
                  <c:v>67.7</c:v>
                </c:pt>
                <c:pt idx="10">
                  <c:v>53.6</c:v>
                </c:pt>
                <c:pt idx="11">
                  <c:v>70.599999999999994</c:v>
                </c:pt>
                <c:pt idx="12">
                  <c:v>59.1</c:v>
                </c:pt>
                <c:pt idx="13">
                  <c:v>52.5</c:v>
                </c:pt>
                <c:pt idx="14">
                  <c:v>62.7</c:v>
                </c:pt>
                <c:pt idx="15">
                  <c:v>44.9</c:v>
                </c:pt>
                <c:pt idx="16">
                  <c:v>46.1</c:v>
                </c:pt>
                <c:pt idx="17">
                  <c:v>54.6</c:v>
                </c:pt>
                <c:pt idx="18">
                  <c:v>60.4</c:v>
                </c:pt>
                <c:pt idx="19">
                  <c:v>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9-4A2A-9030-B6C1F63C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81895888"/>
        <c:axId val="1481897552"/>
      </c:barChart>
      <c:catAx>
        <c:axId val="14818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97552"/>
        <c:crosses val="autoZero"/>
        <c:auto val="1"/>
        <c:lblAlgn val="ctr"/>
        <c:lblOffset val="100"/>
        <c:noMultiLvlLbl val="0"/>
      </c:catAx>
      <c:valAx>
        <c:axId val="14818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[excersise 1 (version 2).xlsb.xlsx]Sheet3!PivotTable2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2FC-400D-BC57-190C4660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391728"/>
        <c:axId val="1201392560"/>
      </c:barChart>
      <c:catAx>
        <c:axId val="12013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92560"/>
        <c:crosses val="autoZero"/>
        <c:auto val="1"/>
        <c:lblAlgn val="ctr"/>
        <c:lblOffset val="100"/>
        <c:noMultiLvlLbl val="0"/>
      </c:catAx>
      <c:valAx>
        <c:axId val="1201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[excersise 1 (version 2).xlsb.xlsx]Sheet3!PivotTable5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Sheet3!$A$19:$A$24</c:f>
              <c:strCache>
                <c:ptCount val="5"/>
                <c:pt idx="0">
                  <c:v>40-50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80-90</c:v>
                </c:pt>
              </c:strCache>
            </c:strRef>
          </c:cat>
          <c:val>
            <c:numRef>
              <c:f>Sheet3!$B$19:$B$24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6-408F-8EBF-BE954EE0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762768"/>
        <c:axId val="1381759440"/>
      </c:barChart>
      <c:catAx>
        <c:axId val="13817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59440"/>
        <c:crosses val="autoZero"/>
        <c:auto val="1"/>
        <c:lblAlgn val="ctr"/>
        <c:lblOffset val="100"/>
        <c:noMultiLvlLbl val="0"/>
      </c:catAx>
      <c:valAx>
        <c:axId val="13817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119380</xdr:colOff>
      <xdr:row>12</xdr:row>
      <xdr:rowOff>5080</xdr:rowOff>
    </xdr:from>
    <xdr:to>
      <xdr:col>14</xdr:col>
      <xdr:colOff>553720</xdr:colOff>
      <xdr:row>27</xdr:row>
      <xdr:rowOff>5080</xdr:rowOff>
    </xdr:to>
    <xdr:graphicFrame macro="">
      <xdr:nvGraphicFramePr>
        <xdr:cNvPr id="2" name="Chart 1" descr="Chart type: Clustered Column. 'Overall'&#10;&#10;Description automatically generated">
          <a:extLst>
            <a:ext uri="{FF2B5EF4-FFF2-40B4-BE49-F238E27FC236}">
              <a16:creationId xmlns:a16="http://schemas.microsoft.com/office/drawing/2014/main" id="{16AA16F1-DFF7-AB9A-D268-4145D7689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042B0-D88E-A2F3-4D53-EE49C34B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339090</xdr:colOff>
      <xdr:row>18</xdr:row>
      <xdr:rowOff>106680</xdr:rowOff>
    </xdr:from>
    <xdr:to>
      <xdr:col>14</xdr:col>
      <xdr:colOff>118110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7B705-5F0C-6934-7501-0D0E3F61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" refreshedDate="44840.117027546294" createdVersion="8" refreshedVersion="8" minRefreshableVersion="3" recordCount="20" xr:uid="{E60AE353-C383-4A5B-A72A-54FEAAC97534}">
  <cacheSource type="worksheet">
    <worksheetSource ref="A1:G21" sheet="Sheet2"/>
  </cacheSource>
  <cacheFields count="7">
    <cacheField name="Last name" numFmtId="0">
      <sharedItems/>
    </cacheField>
    <cacheField name="First name" numFmtId="0">
      <sharedItems count="9">
        <s v="LI"/>
        <s v="Glasjs"/>
        <s v="Hanmen"/>
        <s v="Yan"/>
        <s v="Lesley"/>
        <s v="Seda"/>
        <s v="Christoph"/>
        <s v="Cally"/>
        <s v="Seline"/>
      </sharedItems>
    </cacheField>
    <cacheField name="Ind Assignment" numFmtId="0">
      <sharedItems containsSemiMixedTypes="0" containsString="0" containsNumber="1" containsInteger="1" minValue="34" maxValue="89"/>
    </cacheField>
    <cacheField name="Group Assignment" numFmtId="0">
      <sharedItems containsSemiMixedTypes="0" containsString="0" containsNumber="1" containsInteger="1" minValue="47" maxValue="75"/>
    </cacheField>
    <cacheField name="Exam" numFmtId="0">
      <sharedItems containsSemiMixedTypes="0" containsString="0" containsNumber="1" containsInteger="1" minValue="35" maxValue="87"/>
    </cacheField>
    <cacheField name="Overall" numFmtId="0">
      <sharedItems containsSemiMixedTypes="0" containsString="0" containsNumber="1" minValue="42.4" maxValue="81.2" count="20">
        <n v="42.4"/>
        <n v="66.3"/>
        <n v="63.4"/>
        <n v="81.2"/>
        <n v="47.3"/>
        <n v="54.7"/>
        <n v="59.3"/>
        <n v="75.2"/>
        <n v="70.7"/>
        <n v="67.7"/>
        <n v="53.6"/>
        <n v="70.599999999999994"/>
        <n v="59.1"/>
        <n v="52.5"/>
        <n v="62.7"/>
        <n v="44.9"/>
        <n v="46.1"/>
        <n v="54.6"/>
        <n v="60.4"/>
        <n v="62.3"/>
      </sharedItems>
      <fieldGroup base="5">
        <rangePr autoStart="0" autoEnd="0" startNum="0" endNum="100" groupInterval="10"/>
        <groupItems count="12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Grade" numFmtId="0">
      <sharedItems count="2">
        <s v="Fail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Cris"/>
    <x v="0"/>
    <n v="43"/>
    <n v="55"/>
    <n v="37"/>
    <x v="0"/>
    <x v="0"/>
  </r>
  <r>
    <s v="Kwlite"/>
    <x v="1"/>
    <n v="76"/>
    <n v="55"/>
    <n v="65"/>
    <x v="1"/>
    <x v="1"/>
  </r>
  <r>
    <s v="Jaccob"/>
    <x v="2"/>
    <n v="58"/>
    <n v="55"/>
    <n v="70"/>
    <x v="2"/>
    <x v="1"/>
  </r>
  <r>
    <s v="Tonga"/>
    <x v="3"/>
    <n v="89"/>
    <n v="55"/>
    <n v="87"/>
    <x v="3"/>
    <x v="1"/>
  </r>
  <r>
    <s v="Brown"/>
    <x v="4"/>
    <n v="46"/>
    <n v="60"/>
    <n v="43"/>
    <x v="4"/>
    <x v="0"/>
  </r>
  <r>
    <s v="Cobb"/>
    <x v="5"/>
    <n v="54"/>
    <n v="60"/>
    <n v="53"/>
    <x v="5"/>
    <x v="1"/>
  </r>
  <r>
    <s v="Dawkins"/>
    <x v="6"/>
    <n v="36"/>
    <n v="60"/>
    <n v="73"/>
    <x v="6"/>
    <x v="1"/>
  </r>
  <r>
    <s v="Emerson"/>
    <x v="7"/>
    <n v="79"/>
    <n v="60"/>
    <n v="79"/>
    <x v="7"/>
    <x v="1"/>
  </r>
  <r>
    <s v="Foster"/>
    <x v="4"/>
    <n v="64"/>
    <n v="75"/>
    <n v="73"/>
    <x v="8"/>
    <x v="1"/>
  </r>
  <r>
    <s v="Gladwell"/>
    <x v="5"/>
    <n v="49"/>
    <n v="75"/>
    <n v="76"/>
    <x v="9"/>
    <x v="1"/>
  </r>
  <r>
    <s v="Hornblower"/>
    <x v="6"/>
    <n v="42"/>
    <n v="75"/>
    <n v="52"/>
    <x v="10"/>
    <x v="1"/>
  </r>
  <r>
    <s v="Inglis"/>
    <x v="7"/>
    <n v="67"/>
    <n v="75"/>
    <n v="71"/>
    <x v="11"/>
    <x v="1"/>
  </r>
  <r>
    <s v="Jones"/>
    <x v="4"/>
    <n v="34"/>
    <n v="67"/>
    <n v="71"/>
    <x v="12"/>
    <x v="1"/>
  </r>
  <r>
    <s v="King"/>
    <x v="5"/>
    <n v="52"/>
    <n v="67"/>
    <n v="47"/>
    <x v="13"/>
    <x v="1"/>
  </r>
  <r>
    <s v="Lamont"/>
    <x v="6"/>
    <n v="61"/>
    <n v="67"/>
    <n v="62"/>
    <x v="14"/>
    <x v="1"/>
  </r>
  <r>
    <s v="McTavish"/>
    <x v="7"/>
    <n v="35"/>
    <n v="67"/>
    <n v="42"/>
    <x v="15"/>
    <x v="0"/>
  </r>
  <r>
    <s v="Nixon"/>
    <x v="4"/>
    <n v="64"/>
    <n v="47"/>
    <n v="35"/>
    <x v="16"/>
    <x v="0"/>
  </r>
  <r>
    <s v="O'Rourke"/>
    <x v="5"/>
    <n v="49"/>
    <n v="47"/>
    <n v="61"/>
    <x v="17"/>
    <x v="1"/>
  </r>
  <r>
    <s v="Phillips"/>
    <x v="6"/>
    <n v="35"/>
    <n v="47"/>
    <n v="81"/>
    <x v="18"/>
    <x v="1"/>
  </r>
  <r>
    <s v="Odlier"/>
    <x v="8"/>
    <n v="63"/>
    <n v="47"/>
    <n v="68"/>
    <x v="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96AAC-627F-477A-B59C-5406A71E333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B24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5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Last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E50D7-7E00-4DB9-8A7A-38C1F6ABB74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Last name" fld="0" subtotal="count" baseField="0" baseItem="0"/>
  </dataFields>
  <chartFormats count="1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75F-1C9A-4C3F-ABB3-1A8A6DD03D77}">
  <sheetPr codeName="Sheet1"/>
  <dimension ref="A1:J13"/>
  <sheetViews>
    <sheetView zoomScale="90" zoomScaleNormal="90" workbookViewId="0">
      <selection activeCell="G9" sqref="G9"/>
    </sheetView>
  </sheetViews>
  <sheetFormatPr defaultRowHeight="14.4" x14ac:dyDescent="0.3"/>
  <cols>
    <col min="1" max="1" width="13.21875" customWidth="1"/>
    <col min="2" max="2" width="14.44140625" customWidth="1"/>
    <col min="3" max="3" width="14" customWidth="1"/>
    <col min="4" max="4" width="16.109375" customWidth="1"/>
    <col min="9" max="9" width="16.44140625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s="1">
        <v>120000</v>
      </c>
    </row>
    <row r="3" spans="1:10" x14ac:dyDescent="0.3">
      <c r="A3" t="s">
        <v>3</v>
      </c>
      <c r="B3" s="1">
        <v>130000</v>
      </c>
    </row>
    <row r="4" spans="1:10" x14ac:dyDescent="0.3">
      <c r="A4" t="s">
        <v>4</v>
      </c>
      <c r="B4" s="1">
        <v>80000</v>
      </c>
    </row>
    <row r="5" spans="1:10" x14ac:dyDescent="0.3">
      <c r="A5" t="s">
        <v>5</v>
      </c>
      <c r="B5" s="1">
        <f>AVERAGE(B2:B4)</f>
        <v>110000</v>
      </c>
    </row>
    <row r="8" spans="1:10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I8" t="s">
        <v>13</v>
      </c>
      <c r="J8" t="s">
        <v>14</v>
      </c>
    </row>
    <row r="9" spans="1:10" x14ac:dyDescent="0.3">
      <c r="A9" t="s">
        <v>15</v>
      </c>
      <c r="B9" t="s">
        <v>16</v>
      </c>
      <c r="C9">
        <v>43</v>
      </c>
      <c r="D9">
        <v>55</v>
      </c>
      <c r="E9">
        <v>37</v>
      </c>
      <c r="F9">
        <f xml:space="preserve"> C9*IA_weight+D9*GA_weight+E9*Exam_weight</f>
        <v>42.4</v>
      </c>
      <c r="G9" t="str">
        <f>IF(F9&lt;Pass_mark,"Fail","Pass")</f>
        <v>Fail</v>
      </c>
      <c r="I9" t="s">
        <v>8</v>
      </c>
      <c r="J9">
        <v>0.3</v>
      </c>
    </row>
    <row r="10" spans="1:10" x14ac:dyDescent="0.3">
      <c r="A10" t="s">
        <v>17</v>
      </c>
      <c r="B10" t="s">
        <v>18</v>
      </c>
      <c r="C10">
        <v>76</v>
      </c>
      <c r="D10">
        <v>55</v>
      </c>
      <c r="E10">
        <v>65</v>
      </c>
      <c r="F10">
        <f xml:space="preserve"> C10*IA_weight+D10*GA_weight+E10*Exam_weight</f>
        <v>66.3</v>
      </c>
      <c r="G10" t="str">
        <f>IF(F10&lt;Pass_mark,"Fail","Pass")</f>
        <v>Pass</v>
      </c>
      <c r="I10" t="s">
        <v>9</v>
      </c>
      <c r="J10">
        <v>0.2</v>
      </c>
    </row>
    <row r="11" spans="1:10" x14ac:dyDescent="0.3">
      <c r="A11" t="s">
        <v>19</v>
      </c>
      <c r="B11" t="s">
        <v>20</v>
      </c>
      <c r="C11">
        <v>58</v>
      </c>
      <c r="D11">
        <v>55</v>
      </c>
      <c r="E11">
        <v>70</v>
      </c>
      <c r="F11">
        <f xml:space="preserve"> C11*IA_weight+D11*GA_weight+E11*Exam_weight</f>
        <v>63.4</v>
      </c>
      <c r="G11" t="str">
        <f>IF(F11&lt;50,"Fail","Pass")</f>
        <v>Pass</v>
      </c>
      <c r="I11" t="s">
        <v>10</v>
      </c>
      <c r="J11">
        <v>0.5</v>
      </c>
    </row>
    <row r="12" spans="1:10" x14ac:dyDescent="0.3">
      <c r="A12" t="s">
        <v>21</v>
      </c>
      <c r="B12" t="s">
        <v>22</v>
      </c>
      <c r="C12">
        <v>89</v>
      </c>
      <c r="D12">
        <v>55</v>
      </c>
      <c r="E12">
        <v>78</v>
      </c>
      <c r="F12">
        <f xml:space="preserve"> C12*IA_weight+D12*GA_weight+E12*Exam_weight</f>
        <v>76.7</v>
      </c>
      <c r="G12" t="str">
        <f>IF(F12&lt;50,"Fail","Pass")</f>
        <v>Pass</v>
      </c>
    </row>
    <row r="13" spans="1:10" x14ac:dyDescent="0.3">
      <c r="I13" t="s">
        <v>23</v>
      </c>
      <c r="J1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D353-D5D5-4A91-AA04-2D7605FC8469}">
  <sheetPr codeName="Sheet2"/>
  <dimension ref="A1:M21"/>
  <sheetViews>
    <sheetView workbookViewId="0">
      <selection activeCell="A9" sqref="A9"/>
    </sheetView>
  </sheetViews>
  <sheetFormatPr defaultRowHeight="14.4" x14ac:dyDescent="0.3"/>
  <cols>
    <col min="1" max="1" width="9.33203125" customWidth="1"/>
    <col min="9" max="9" width="15.88671875" customWidth="1"/>
    <col min="12" max="12" width="19.33203125" customWidth="1"/>
  </cols>
  <sheetData>
    <row r="1" spans="1:1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I1" t="s">
        <v>13</v>
      </c>
      <c r="J1" t="s">
        <v>14</v>
      </c>
    </row>
    <row r="2" spans="1:13" x14ac:dyDescent="0.3">
      <c r="A2" t="s">
        <v>44</v>
      </c>
      <c r="B2" t="s">
        <v>16</v>
      </c>
      <c r="C2">
        <v>43</v>
      </c>
      <c r="D2">
        <v>55</v>
      </c>
      <c r="E2">
        <v>37</v>
      </c>
      <c r="F2">
        <f t="shared" ref="F2:F21" si="0" xml:space="preserve"> C2*Ind_ass+D2*GP_Assig+E2*Exam</f>
        <v>42.4</v>
      </c>
      <c r="G2" t="str">
        <f t="shared" ref="G2:G21" si="1">IF(F2&lt;pass,"Fail","Pass")</f>
        <v>Fail</v>
      </c>
      <c r="I2" t="s">
        <v>8</v>
      </c>
      <c r="J2">
        <v>0.3</v>
      </c>
      <c r="L2" s="4" t="s">
        <v>57</v>
      </c>
    </row>
    <row r="3" spans="1:13" x14ac:dyDescent="0.3">
      <c r="A3" t="s">
        <v>45</v>
      </c>
      <c r="B3" t="s">
        <v>18</v>
      </c>
      <c r="C3">
        <v>76</v>
      </c>
      <c r="D3">
        <v>55</v>
      </c>
      <c r="E3">
        <v>65</v>
      </c>
      <c r="F3">
        <f t="shared" si="0"/>
        <v>66.3</v>
      </c>
      <c r="G3" t="str">
        <f t="shared" si="1"/>
        <v>Pass</v>
      </c>
      <c r="I3" t="s">
        <v>9</v>
      </c>
      <c r="J3">
        <v>0.2</v>
      </c>
      <c r="L3" t="s">
        <v>58</v>
      </c>
      <c r="M3">
        <f>AVERAGE(E2:E21)</f>
        <v>62.3</v>
      </c>
    </row>
    <row r="4" spans="1:13" x14ac:dyDescent="0.3">
      <c r="A4" t="s">
        <v>46</v>
      </c>
      <c r="B4" t="s">
        <v>20</v>
      </c>
      <c r="C4">
        <v>58</v>
      </c>
      <c r="D4">
        <v>55</v>
      </c>
      <c r="E4">
        <v>70</v>
      </c>
      <c r="F4">
        <f t="shared" si="0"/>
        <v>63.4</v>
      </c>
      <c r="G4" t="str">
        <f t="shared" si="1"/>
        <v>Pass</v>
      </c>
      <c r="I4" t="s">
        <v>10</v>
      </c>
      <c r="J4">
        <v>0.5</v>
      </c>
      <c r="L4" t="s">
        <v>59</v>
      </c>
      <c r="M4">
        <f xml:space="preserve"> STDEV(F2:F21)</f>
        <v>10.456400709109809</v>
      </c>
    </row>
    <row r="5" spans="1:13" x14ac:dyDescent="0.3">
      <c r="A5" t="s">
        <v>47</v>
      </c>
      <c r="B5" t="s">
        <v>22</v>
      </c>
      <c r="C5">
        <v>89</v>
      </c>
      <c r="D5">
        <v>55</v>
      </c>
      <c r="E5">
        <v>87</v>
      </c>
      <c r="F5">
        <f t="shared" si="0"/>
        <v>81.2</v>
      </c>
      <c r="G5" t="str">
        <f t="shared" si="1"/>
        <v>Pass</v>
      </c>
      <c r="L5" t="s">
        <v>60</v>
      </c>
      <c r="M5">
        <f xml:space="preserve"> MIN(F2:F21)</f>
        <v>42.4</v>
      </c>
    </row>
    <row r="6" spans="1:13" x14ac:dyDescent="0.3">
      <c r="A6" t="s">
        <v>25</v>
      </c>
      <c r="B6" t="s">
        <v>26</v>
      </c>
      <c r="C6">
        <v>46</v>
      </c>
      <c r="D6">
        <v>60</v>
      </c>
      <c r="E6">
        <v>43</v>
      </c>
      <c r="F6">
        <f t="shared" si="0"/>
        <v>47.3</v>
      </c>
      <c r="G6" t="str">
        <f t="shared" si="1"/>
        <v>Fail</v>
      </c>
      <c r="I6" t="s">
        <v>23</v>
      </c>
      <c r="J6">
        <v>50</v>
      </c>
      <c r="L6" t="s">
        <v>61</v>
      </c>
      <c r="M6">
        <f xml:space="preserve"> MAX(F2:F21)</f>
        <v>81.2</v>
      </c>
    </row>
    <row r="7" spans="1:13" x14ac:dyDescent="0.3">
      <c r="A7" t="s">
        <v>27</v>
      </c>
      <c r="B7" t="s">
        <v>28</v>
      </c>
      <c r="C7">
        <v>54</v>
      </c>
      <c r="D7">
        <v>60</v>
      </c>
      <c r="E7">
        <v>53</v>
      </c>
      <c r="F7">
        <f t="shared" si="0"/>
        <v>54.7</v>
      </c>
      <c r="G7" t="str">
        <f t="shared" si="1"/>
        <v>Pass</v>
      </c>
      <c r="L7" t="s">
        <v>62</v>
      </c>
      <c r="M7">
        <f xml:space="preserve"> MEDIAN(F2:F21)</f>
        <v>59.849999999999994</v>
      </c>
    </row>
    <row r="8" spans="1:13" x14ac:dyDescent="0.3">
      <c r="A8" t="s">
        <v>67</v>
      </c>
      <c r="B8" t="s">
        <v>66</v>
      </c>
      <c r="C8">
        <v>36</v>
      </c>
      <c r="D8">
        <v>60</v>
      </c>
      <c r="E8">
        <v>73</v>
      </c>
      <c r="F8">
        <f t="shared" si="0"/>
        <v>59.3</v>
      </c>
      <c r="G8" t="str">
        <f t="shared" si="1"/>
        <v>Pass</v>
      </c>
    </row>
    <row r="9" spans="1:13" x14ac:dyDescent="0.3">
      <c r="A9" t="s">
        <v>68</v>
      </c>
      <c r="B9" t="s">
        <v>30</v>
      </c>
      <c r="C9">
        <v>79</v>
      </c>
      <c r="D9">
        <v>60</v>
      </c>
      <c r="E9">
        <v>79</v>
      </c>
      <c r="F9">
        <f t="shared" si="0"/>
        <v>75.2</v>
      </c>
      <c r="G9" t="str">
        <f t="shared" si="1"/>
        <v>Pass</v>
      </c>
      <c r="L9" s="4" t="s">
        <v>63</v>
      </c>
    </row>
    <row r="10" spans="1:13" x14ac:dyDescent="0.3">
      <c r="A10" t="s">
        <v>31</v>
      </c>
      <c r="B10" t="s">
        <v>26</v>
      </c>
      <c r="C10">
        <v>64</v>
      </c>
      <c r="D10">
        <v>75</v>
      </c>
      <c r="E10">
        <v>73</v>
      </c>
      <c r="F10">
        <f t="shared" si="0"/>
        <v>70.7</v>
      </c>
      <c r="G10" t="str">
        <f t="shared" si="1"/>
        <v>Pass</v>
      </c>
      <c r="L10" t="s">
        <v>24</v>
      </c>
    </row>
    <row r="11" spans="1:13" x14ac:dyDescent="0.3">
      <c r="A11" t="s">
        <v>32</v>
      </c>
      <c r="B11" t="s">
        <v>28</v>
      </c>
      <c r="C11">
        <v>49</v>
      </c>
      <c r="D11">
        <v>75</v>
      </c>
      <c r="E11">
        <v>76</v>
      </c>
      <c r="F11">
        <f t="shared" si="0"/>
        <v>67.7</v>
      </c>
      <c r="G11" t="str">
        <f t="shared" si="1"/>
        <v>Pass</v>
      </c>
      <c r="L11" t="s">
        <v>49</v>
      </c>
    </row>
    <row r="12" spans="1:13" x14ac:dyDescent="0.3">
      <c r="A12" t="s">
        <v>33</v>
      </c>
      <c r="B12" t="s">
        <v>29</v>
      </c>
      <c r="C12">
        <v>42</v>
      </c>
      <c r="D12">
        <v>75</v>
      </c>
      <c r="E12">
        <v>52</v>
      </c>
      <c r="F12">
        <f t="shared" si="0"/>
        <v>53.6</v>
      </c>
      <c r="G12" t="str">
        <f t="shared" si="1"/>
        <v>Pass</v>
      </c>
    </row>
    <row r="13" spans="1:13" x14ac:dyDescent="0.3">
      <c r="A13" t="s">
        <v>34</v>
      </c>
      <c r="B13" t="s">
        <v>30</v>
      </c>
      <c r="C13">
        <v>67</v>
      </c>
      <c r="D13">
        <v>75</v>
      </c>
      <c r="E13">
        <v>71</v>
      </c>
      <c r="F13">
        <f t="shared" si="0"/>
        <v>70.599999999999994</v>
      </c>
      <c r="G13" t="str">
        <f t="shared" si="1"/>
        <v>Pass</v>
      </c>
      <c r="L13" s="4" t="s">
        <v>64</v>
      </c>
    </row>
    <row r="14" spans="1:13" x14ac:dyDescent="0.3">
      <c r="A14" t="s">
        <v>35</v>
      </c>
      <c r="B14" t="s">
        <v>26</v>
      </c>
      <c r="C14">
        <v>34</v>
      </c>
      <c r="D14">
        <v>67</v>
      </c>
      <c r="E14">
        <v>71</v>
      </c>
      <c r="F14">
        <f t="shared" si="0"/>
        <v>59.1</v>
      </c>
      <c r="G14" t="str">
        <f t="shared" si="1"/>
        <v>Pass</v>
      </c>
      <c r="L14" t="s">
        <v>10</v>
      </c>
    </row>
    <row r="15" spans="1:13" x14ac:dyDescent="0.3">
      <c r="A15" t="s">
        <v>36</v>
      </c>
      <c r="B15" t="s">
        <v>28</v>
      </c>
      <c r="C15">
        <v>52</v>
      </c>
      <c r="D15">
        <v>67</v>
      </c>
      <c r="E15">
        <v>47</v>
      </c>
      <c r="F15">
        <f t="shared" si="0"/>
        <v>52.5</v>
      </c>
      <c r="G15" t="str">
        <f t="shared" si="1"/>
        <v>Pass</v>
      </c>
      <c r="L15" t="s">
        <v>65</v>
      </c>
    </row>
    <row r="16" spans="1:13" x14ac:dyDescent="0.3">
      <c r="A16" t="s">
        <v>37</v>
      </c>
      <c r="B16" t="s">
        <v>29</v>
      </c>
      <c r="C16">
        <v>61</v>
      </c>
      <c r="D16">
        <v>67</v>
      </c>
      <c r="E16">
        <v>62</v>
      </c>
      <c r="F16">
        <f t="shared" si="0"/>
        <v>62.7</v>
      </c>
      <c r="G16" t="str">
        <f t="shared" si="1"/>
        <v>Pass</v>
      </c>
    </row>
    <row r="17" spans="1:7" x14ac:dyDescent="0.3">
      <c r="A17" t="s">
        <v>38</v>
      </c>
      <c r="B17" t="s">
        <v>30</v>
      </c>
      <c r="C17">
        <v>35</v>
      </c>
      <c r="D17">
        <v>67</v>
      </c>
      <c r="E17">
        <v>42</v>
      </c>
      <c r="F17">
        <f t="shared" si="0"/>
        <v>44.9</v>
      </c>
      <c r="G17" t="str">
        <f t="shared" si="1"/>
        <v>Fail</v>
      </c>
    </row>
    <row r="18" spans="1:7" x14ac:dyDescent="0.3">
      <c r="A18" t="s">
        <v>39</v>
      </c>
      <c r="B18" t="s">
        <v>26</v>
      </c>
      <c r="C18">
        <v>64</v>
      </c>
      <c r="D18">
        <v>47</v>
      </c>
      <c r="E18">
        <v>35</v>
      </c>
      <c r="F18">
        <f t="shared" si="0"/>
        <v>46.1</v>
      </c>
      <c r="G18" t="str">
        <f t="shared" si="1"/>
        <v>Fail</v>
      </c>
    </row>
    <row r="19" spans="1:7" x14ac:dyDescent="0.3">
      <c r="A19" t="s">
        <v>40</v>
      </c>
      <c r="B19" t="s">
        <v>28</v>
      </c>
      <c r="C19">
        <v>49</v>
      </c>
      <c r="D19">
        <v>47</v>
      </c>
      <c r="E19">
        <v>61</v>
      </c>
      <c r="F19">
        <f t="shared" si="0"/>
        <v>54.6</v>
      </c>
      <c r="G19" t="str">
        <f t="shared" si="1"/>
        <v>Pass</v>
      </c>
    </row>
    <row r="20" spans="1:7" x14ac:dyDescent="0.3">
      <c r="A20" t="s">
        <v>41</v>
      </c>
      <c r="B20" t="s">
        <v>29</v>
      </c>
      <c r="C20">
        <v>35</v>
      </c>
      <c r="D20">
        <v>47</v>
      </c>
      <c r="E20">
        <v>81</v>
      </c>
      <c r="F20">
        <f t="shared" si="0"/>
        <v>60.4</v>
      </c>
      <c r="G20" t="str">
        <f t="shared" si="1"/>
        <v>Pass</v>
      </c>
    </row>
    <row r="21" spans="1:7" x14ac:dyDescent="0.3">
      <c r="A21" t="s">
        <v>42</v>
      </c>
      <c r="B21" t="s">
        <v>43</v>
      </c>
      <c r="C21">
        <v>63</v>
      </c>
      <c r="D21">
        <v>47</v>
      </c>
      <c r="E21">
        <v>68</v>
      </c>
      <c r="F21">
        <f t="shared" si="0"/>
        <v>62.3</v>
      </c>
      <c r="G21" t="str">
        <f t="shared" si="1"/>
        <v>Pass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DF3-9731-4EC9-9DCD-8DAC533578F6}">
  <sheetPr codeName="Sheet3"/>
  <dimension ref="E6:K9"/>
  <sheetViews>
    <sheetView tabSelected="1" workbookViewId="0">
      <selection activeCell="K6" sqref="K6"/>
    </sheetView>
  </sheetViews>
  <sheetFormatPr defaultRowHeight="14.4" x14ac:dyDescent="0.3"/>
  <cols>
    <col min="5" max="5" width="13" customWidth="1"/>
  </cols>
  <sheetData>
    <row r="6" spans="5:11" x14ac:dyDescent="0.3">
      <c r="E6" s="5" t="s">
        <v>69</v>
      </c>
      <c r="I6" s="5" t="s">
        <v>70</v>
      </c>
      <c r="K6" t="s">
        <v>74</v>
      </c>
    </row>
    <row r="7" spans="5:11" x14ac:dyDescent="0.3">
      <c r="I7" s="5" t="s">
        <v>71</v>
      </c>
      <c r="K7" t="s">
        <v>75</v>
      </c>
    </row>
    <row r="8" spans="5:11" ht="21" x14ac:dyDescent="0.4">
      <c r="E8" s="6" t="s">
        <v>77</v>
      </c>
      <c r="I8" s="5" t="s">
        <v>72</v>
      </c>
      <c r="K8" t="s">
        <v>76</v>
      </c>
    </row>
    <row r="9" spans="5:11" x14ac:dyDescent="0.3">
      <c r="I9" s="5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03EC-CB56-471A-968A-D3FB3CC5740B}">
  <sheetPr codeName="Sheet4"/>
  <dimension ref="A4:B24"/>
  <sheetViews>
    <sheetView workbookViewId="0">
      <selection activeCell="A19" sqref="A19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5.44140625" bestFit="1" customWidth="1"/>
    <col min="4" max="4" width="4" bestFit="1" customWidth="1"/>
    <col min="5" max="5" width="8" bestFit="1" customWidth="1"/>
    <col min="6" max="6" width="8.33203125" bestFit="1" customWidth="1"/>
    <col min="7" max="7" width="6.109375" bestFit="1" customWidth="1"/>
    <col min="8" max="8" width="8.109375" bestFit="1" customWidth="1"/>
    <col min="9" max="9" width="10.88671875" bestFit="1" customWidth="1"/>
    <col min="10" max="10" width="5.33203125" bestFit="1" customWidth="1"/>
    <col min="11" max="11" width="6.6640625" bestFit="1" customWidth="1"/>
    <col min="12" max="12" width="5.6640625" bestFit="1" customWidth="1"/>
    <col min="13" max="13" width="4.6640625" bestFit="1" customWidth="1"/>
    <col min="14" max="14" width="6.109375" bestFit="1" customWidth="1"/>
    <col min="15" max="15" width="7.44140625" bestFit="1" customWidth="1"/>
    <col min="16" max="16" width="9" bestFit="1" customWidth="1"/>
    <col min="17" max="17" width="5.88671875" bestFit="1" customWidth="1"/>
    <col min="18" max="18" width="6" bestFit="1" customWidth="1"/>
    <col min="19" max="19" width="8.77734375" bestFit="1" customWidth="1"/>
    <col min="20" max="20" width="6.88671875" bestFit="1" customWidth="1"/>
    <col min="21" max="21" width="6.21875" bestFit="1" customWidth="1"/>
    <col min="22" max="22" width="10.77734375" bestFit="1" customWidth="1"/>
  </cols>
  <sheetData>
    <row r="4" spans="1:2" x14ac:dyDescent="0.3">
      <c r="A4" s="2" t="s">
        <v>48</v>
      </c>
      <c r="B4" t="s">
        <v>51</v>
      </c>
    </row>
    <row r="5" spans="1:2" x14ac:dyDescent="0.3">
      <c r="A5" s="3" t="s">
        <v>49</v>
      </c>
      <c r="B5">
        <v>4</v>
      </c>
    </row>
    <row r="6" spans="1:2" x14ac:dyDescent="0.3">
      <c r="A6" s="3" t="s">
        <v>24</v>
      </c>
      <c r="B6">
        <v>16</v>
      </c>
    </row>
    <row r="7" spans="1:2" x14ac:dyDescent="0.3">
      <c r="A7" s="3" t="s">
        <v>50</v>
      </c>
      <c r="B7">
        <v>20</v>
      </c>
    </row>
    <row r="18" spans="1:2" x14ac:dyDescent="0.3">
      <c r="A18" s="2" t="s">
        <v>48</v>
      </c>
      <c r="B18" t="s">
        <v>51</v>
      </c>
    </row>
    <row r="19" spans="1:2" x14ac:dyDescent="0.3">
      <c r="A19" s="3" t="s">
        <v>52</v>
      </c>
      <c r="B19">
        <v>4</v>
      </c>
    </row>
    <row r="20" spans="1:2" x14ac:dyDescent="0.3">
      <c r="A20" s="3" t="s">
        <v>53</v>
      </c>
      <c r="B20">
        <v>6</v>
      </c>
    </row>
    <row r="21" spans="1:2" x14ac:dyDescent="0.3">
      <c r="A21" s="3" t="s">
        <v>54</v>
      </c>
      <c r="B21">
        <v>6</v>
      </c>
    </row>
    <row r="22" spans="1:2" x14ac:dyDescent="0.3">
      <c r="A22" s="3" t="s">
        <v>55</v>
      </c>
      <c r="B22">
        <v>3</v>
      </c>
    </row>
    <row r="23" spans="1:2" x14ac:dyDescent="0.3">
      <c r="A23" s="3" t="s">
        <v>56</v>
      </c>
      <c r="B23">
        <v>1</v>
      </c>
    </row>
    <row r="24" spans="1:2" x14ac:dyDescent="0.3">
      <c r="A24" s="3" t="s">
        <v>50</v>
      </c>
      <c r="B24">
        <v>20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Sheet2</vt:lpstr>
      <vt:lpstr>Sheet4</vt:lpstr>
      <vt:lpstr>Sheet3</vt:lpstr>
      <vt:lpstr>Exam</vt:lpstr>
      <vt:lpstr>Exam_weight</vt:lpstr>
      <vt:lpstr>GA_weight</vt:lpstr>
      <vt:lpstr>GP_Assig</vt:lpstr>
      <vt:lpstr>IA_weight</vt:lpstr>
      <vt:lpstr>Ind_ass</vt:lpstr>
      <vt:lpstr>pass</vt:lpstr>
      <vt:lpstr>Pass_mark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2022-10-05T23:08:31Z</dcterms:created>
  <dcterms:modified xsi:type="dcterms:W3CDTF">2022-10-13T14:46:21Z</dcterms:modified>
</cp:coreProperties>
</file>