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esktop\Study Abroad\MS924Spreadsheet Modelling and Demand Forecasting\"/>
    </mc:Choice>
  </mc:AlternateContent>
  <xr:revisionPtr revIDLastSave="0" documentId="13_ncr:1_{38CF5F2E-AD0B-4BCF-8F5F-7D3C3FF83AAC}" xr6:coauthVersionLast="47" xr6:coauthVersionMax="47" xr10:uidLastSave="{00000000-0000-0000-0000-000000000000}"/>
  <bookViews>
    <workbookView xWindow="-108" yWindow="-108" windowWidth="23256" windowHeight="12456" activeTab="2" xr2:uid="{7FCCC3F0-7EBD-47D0-9552-FE5DE203BEAB}"/>
  </bookViews>
  <sheets>
    <sheet name="Sensitivity Report 1" sheetId="4" r:id="rId1"/>
    <sheet name="Sheet1" sheetId="1" r:id="rId2"/>
    <sheet name="Sheet2" sheetId="2" r:id="rId3"/>
    <sheet name="Sheet3" sheetId="3" r:id="rId4"/>
  </sheets>
  <definedNames>
    <definedName name="solver_adj" localSheetId="1" hidden="1">Sheet1!$B$21:$C$21</definedName>
    <definedName name="solver_adj" localSheetId="2" hidden="1">Sheet2!$B$11:$H$11</definedName>
    <definedName name="solver_adj" localSheetId="3" hidden="1">Sheet3!$B$8:$E$11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Sheet1!$H$22</definedName>
    <definedName name="solver_lhs1" localSheetId="2" hidden="1">Sheet2!$B$11:$H$11</definedName>
    <definedName name="solver_lhs1" localSheetId="3" hidden="1">Sheet3!$B$15:$E$15</definedName>
    <definedName name="solver_lhs10" localSheetId="3" hidden="1">Sheet3!$I$8:$I$11</definedName>
    <definedName name="solver_lhs2" localSheetId="1" hidden="1">Sheet1!$H$23</definedName>
    <definedName name="solver_lhs2" localSheetId="2" hidden="1">Sheet2!$J$13:$J$15</definedName>
    <definedName name="solver_lhs2" localSheetId="3" hidden="1">Sheet3!$B$8:$E$11</definedName>
    <definedName name="solver_lhs3" localSheetId="1" hidden="1">Sheet1!$H$24</definedName>
    <definedName name="solver_lhs3" localSheetId="2" hidden="1">Sheet2!$J$19:$J$21</definedName>
    <definedName name="solver_lhs3" localSheetId="3" hidden="1">Sheet3!$I$8:$I$11</definedName>
    <definedName name="solver_lhs4" localSheetId="1" hidden="1">Sheet1!$H$25</definedName>
    <definedName name="solver_lhs4" localSheetId="3" hidden="1">Sheet3!$I$9</definedName>
    <definedName name="solver_lhs5" localSheetId="1" hidden="1">Sheet1!$H$26</definedName>
    <definedName name="solver_lhs5" localSheetId="3" hidden="1">Sheet3!$I$9</definedName>
    <definedName name="solver_lhs6" localSheetId="3" hidden="1">Sheet3!$I$9</definedName>
    <definedName name="solver_lhs7" localSheetId="3" hidden="1">Sheet3!$I$9</definedName>
    <definedName name="solver_lhs8" localSheetId="3" hidden="1">Sheet3!$I$9</definedName>
    <definedName name="solver_lhs9" localSheetId="3" hidden="1">Sheet3!$I$9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5</definedName>
    <definedName name="solver_num" localSheetId="2" hidden="1">3</definedName>
    <definedName name="solver_num" localSheetId="3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Sheet1!$H$28</definedName>
    <definedName name="solver_opt" localSheetId="2" hidden="1">Sheet2!$J$16</definedName>
    <definedName name="solver_opt" localSheetId="3" hidden="1">Sheet3!$C$21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el1" localSheetId="1" hidden="1">1</definedName>
    <definedName name="solver_rel1" localSheetId="2" hidden="1">5</definedName>
    <definedName name="solver_rel1" localSheetId="3" hidden="1">2</definedName>
    <definedName name="solver_rel10" localSheetId="3" hidden="1">2</definedName>
    <definedName name="solver_rel2" localSheetId="1" hidden="1">1</definedName>
    <definedName name="solver_rel2" localSheetId="2" hidden="1">3</definedName>
    <definedName name="solver_rel2" localSheetId="3" hidden="1">5</definedName>
    <definedName name="solver_rel3" localSheetId="1" hidden="1">1</definedName>
    <definedName name="solver_rel3" localSheetId="2" hidden="1">3</definedName>
    <definedName name="solver_rel3" localSheetId="3" hidden="1">2</definedName>
    <definedName name="solver_rel4" localSheetId="1" hidden="1">1</definedName>
    <definedName name="solver_rel4" localSheetId="3" hidden="1">2</definedName>
    <definedName name="solver_rel5" localSheetId="1" hidden="1">3</definedName>
    <definedName name="solver_rel5" localSheetId="3" hidden="1">2</definedName>
    <definedName name="solver_rel6" localSheetId="3" hidden="1">2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1" localSheetId="1" hidden="1">Sheet1!$F$22</definedName>
    <definedName name="solver_rhs1" localSheetId="2" hidden="1">"binary"</definedName>
    <definedName name="solver_rhs1" localSheetId="3" hidden="1">Sheet3!$B$13:$E$13</definedName>
    <definedName name="solver_rhs10" localSheetId="3" hidden="1">Sheet3!$G$8:$G$11</definedName>
    <definedName name="solver_rhs2" localSheetId="1" hidden="1">Sheet1!$F$23</definedName>
    <definedName name="solver_rhs2" localSheetId="2" hidden="1">Sheet2!$L$13:$L$15</definedName>
    <definedName name="solver_rhs2" localSheetId="3" hidden="1">"binary"</definedName>
    <definedName name="solver_rhs3" localSheetId="1" hidden="1">Sheet1!$F$24</definedName>
    <definedName name="solver_rhs3" localSheetId="2" hidden="1">Sheet2!$L$19:$L$21</definedName>
    <definedName name="solver_rhs3" localSheetId="3" hidden="1">Sheet3!$G$8:$G$11</definedName>
    <definedName name="solver_rhs4" localSheetId="1" hidden="1">Sheet1!$F$25</definedName>
    <definedName name="solver_rhs4" localSheetId="3" hidden="1">Sheet3!$G$9</definedName>
    <definedName name="solver_rhs5" localSheetId="1" hidden="1">Sheet1!$F$26</definedName>
    <definedName name="solver_rhs5" localSheetId="3" hidden="1">Sheet3!$G$9</definedName>
    <definedName name="solver_rhs6" localSheetId="3" hidden="1">Sheet3!$G$9</definedName>
    <definedName name="solver_rhs7" localSheetId="3" hidden="1">Sheet3!$G$9</definedName>
    <definedName name="solver_rhs8" localSheetId="3" hidden="1">Sheet3!$G$9</definedName>
    <definedName name="solver_rhs9" localSheetId="3" hidden="1">Sheet3!$G$9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I10" i="3"/>
  <c r="I9" i="3"/>
  <c r="I8" i="3"/>
  <c r="E15" i="3"/>
  <c r="D15" i="3"/>
  <c r="C15" i="3"/>
  <c r="B15" i="3"/>
  <c r="C20" i="3"/>
  <c r="C19" i="3"/>
  <c r="C18" i="3"/>
  <c r="C17" i="3"/>
  <c r="J21" i="2"/>
  <c r="J20" i="2"/>
  <c r="J19" i="2"/>
  <c r="J15" i="2"/>
  <c r="J14" i="2"/>
  <c r="J13" i="2"/>
  <c r="J16" i="2"/>
  <c r="K6" i="2"/>
  <c r="K5" i="2"/>
  <c r="K4" i="2"/>
  <c r="K3" i="2"/>
  <c r="H28" i="1"/>
  <c r="H26" i="1"/>
  <c r="H25" i="1"/>
  <c r="H24" i="1"/>
  <c r="H23" i="1"/>
  <c r="H22" i="1"/>
  <c r="E13" i="1"/>
  <c r="C21" i="3" l="1"/>
</calcChain>
</file>

<file path=xl/sharedStrings.xml><?xml version="1.0" encoding="utf-8"?>
<sst xmlns="http://schemas.openxmlformats.org/spreadsheetml/2006/main" count="145" uniqueCount="88">
  <si>
    <t>Bob's Specialised Muffler shop</t>
  </si>
  <si>
    <t>Family</t>
  </si>
  <si>
    <t>Sport</t>
  </si>
  <si>
    <t>Limited resources for labour</t>
  </si>
  <si>
    <t xml:space="preserve">holding brackets </t>
  </si>
  <si>
    <t>150 available</t>
  </si>
  <si>
    <t>1hour/family unit to produce and two brackets</t>
  </si>
  <si>
    <t>0.8hour/ sports unit of labour but 6 brackets</t>
  </si>
  <si>
    <t>Max family mufflers</t>
  </si>
  <si>
    <t>Max Sports mufflers</t>
  </si>
  <si>
    <t xml:space="preserve">Family </t>
  </si>
  <si>
    <t>10$</t>
  </si>
  <si>
    <t>Sports</t>
  </si>
  <si>
    <t>18$</t>
  </si>
  <si>
    <t>&lt;35</t>
  </si>
  <si>
    <t>&gt;5</t>
  </si>
  <si>
    <t>Decision variables</t>
  </si>
  <si>
    <t>Family units</t>
  </si>
  <si>
    <t>Sport units</t>
  </si>
  <si>
    <t>labour</t>
  </si>
  <si>
    <t>Holding bracktes</t>
  </si>
  <si>
    <t>Alloy metal</t>
  </si>
  <si>
    <t>Family production</t>
  </si>
  <si>
    <t>Spots production</t>
  </si>
  <si>
    <t>profit</t>
  </si>
  <si>
    <t>&lt;=</t>
  </si>
  <si>
    <t>&gt;=</t>
  </si>
  <si>
    <t>Objective function</t>
  </si>
  <si>
    <t>Max 10f + 18s</t>
  </si>
  <si>
    <t>Supplier</t>
  </si>
  <si>
    <t>Cocoa(tons)</t>
  </si>
  <si>
    <t>Sugar(tons)</t>
  </si>
  <si>
    <t>Nuts(tons)</t>
  </si>
  <si>
    <t xml:space="preserve"> Cost of bid($000)</t>
  </si>
  <si>
    <t>S1</t>
  </si>
  <si>
    <t>S2</t>
  </si>
  <si>
    <t>S3</t>
  </si>
  <si>
    <t>S4</t>
  </si>
  <si>
    <t>S5</t>
  </si>
  <si>
    <t>S6</t>
  </si>
  <si>
    <t>S7</t>
  </si>
  <si>
    <t>Total</t>
  </si>
  <si>
    <t>Decision variable</t>
  </si>
  <si>
    <t>decision variable</t>
  </si>
  <si>
    <t>Crew A</t>
  </si>
  <si>
    <t>Crew B</t>
  </si>
  <si>
    <t>Crew C</t>
  </si>
  <si>
    <t>Crew D</t>
  </si>
  <si>
    <t>Job 1</t>
  </si>
  <si>
    <t>Job2</t>
  </si>
  <si>
    <t>Job 2</t>
  </si>
  <si>
    <t>Job 3</t>
  </si>
  <si>
    <t>Job 4</t>
  </si>
  <si>
    <t>=</t>
  </si>
  <si>
    <t>Job1</t>
  </si>
  <si>
    <t>Job3</t>
  </si>
  <si>
    <t>Job4</t>
  </si>
  <si>
    <t>Min hour</t>
  </si>
  <si>
    <t>Hour</t>
  </si>
  <si>
    <t>Microsoft Excel 16.0 Sensitivity Report</t>
  </si>
  <si>
    <t>Worksheet: [excersise 2.xlsx]Sheet1</t>
  </si>
  <si>
    <t>Report Created: 03/11/2022 19:35:16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</si>
  <si>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</si>
  <si>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</si>
  <si>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</si>
  <si>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</si>
  <si>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</si>
  <si>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</si>
  <si>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</si>
  <si>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</si>
  <si>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</si>
  <si>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</si>
  <si>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</si>
  <si>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</si>
  <si>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</si>
  <si>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</si>
  <si>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</si>
  <si>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</si>
  <si>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</si>
  <si>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$B$21</t>
  </si>
  <si>
    <t>Decision variables Family units</t>
  </si>
  <si>
    <t>$C$21</t>
  </si>
  <si>
    <t>Decision variables Sport units</t>
  </si>
  <si>
    <t>$H$22</t>
  </si>
  <si>
    <t>$H$23</t>
  </si>
  <si>
    <t>$H$24</t>
  </si>
  <si>
    <t>$H$25</t>
  </si>
  <si>
    <t>$H$26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</si>
</sst>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2" fillId="7" borderId="0" xfId="0" applyFont="1" applyFill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E3A0031-A965-4DA7-9AD0-6E273DFFF2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62C1-57C2-43BA-82DA-CECDE43C2E64}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6" bestFit="1" customWidth="1"/>
    <col min="4" max="4" width="12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1" t="s">
        <v>59</v>
      </c>
    </row>
    <row r="2" spans="1:8" x14ac:dyDescent="0.3">
      <c r="A2" s="11" t="s">
        <v>60</v>
      </c>
    </row>
    <row r="3" spans="1:8" x14ac:dyDescent="0.3">
      <c r="A3" s="11" t="s">
        <v>61</v>
      </c>
    </row>
    <row r="6" spans="1:8" ht="15" thickBot="1" x14ac:dyDescent="0.35">
      <c r="A6" t="s">
        <v>62</v>
      </c>
    </row>
    <row r="7" spans="1:8" x14ac:dyDescent="0.3">
      <c r="B7" s="14"/>
      <c r="C7" s="14"/>
      <c r="D7" s="14" t="s">
        <v>65</v>
      </c>
      <c r="E7" s="14" t="s">
        <v>67</v>
      </c>
      <c r="F7" s="14" t="s">
        <v>69</v>
      </c>
      <c r="G7" s="14" t="s">
        <v>71</v>
      </c>
      <c r="H7" s="14" t="s">
        <v>71</v>
      </c>
    </row>
    <row r="8" spans="1:8" ht="15" thickBot="1" x14ac:dyDescent="0.35">
      <c r="B8" s="15" t="s">
        <v>63</v>
      </c>
      <c r="C8" s="15" t="s">
        <v>64</v>
      </c>
      <c r="D8" s="15" t="s">
        <v>66</v>
      </c>
      <c r="E8" s="15" t="s">
        <v>68</v>
      </c>
      <c r="F8" s="15" t="s">
        <v>70</v>
      </c>
      <c r="G8" s="15" t="s">
        <v>72</v>
      </c>
      <c r="H8" s="15" t="s">
        <v>73</v>
      </c>
    </row>
    <row r="9" spans="1:8" x14ac:dyDescent="0.3">
      <c r="B9" s="12" t="s">
        <v>79</v>
      </c>
      <c r="C9" s="12" t="s">
        <v>80</v>
      </c>
      <c r="D9" s="12">
        <v>25</v>
      </c>
      <c r="E9" s="12">
        <v>0</v>
      </c>
      <c r="F9" s="12">
        <v>10</v>
      </c>
      <c r="G9" s="12">
        <v>2</v>
      </c>
      <c r="H9" s="12">
        <v>4</v>
      </c>
    </row>
    <row r="10" spans="1:8" ht="15" thickBot="1" x14ac:dyDescent="0.35">
      <c r="B10" s="13" t="s">
        <v>81</v>
      </c>
      <c r="C10" s="13" t="s">
        <v>82</v>
      </c>
      <c r="D10" s="13">
        <v>16.666666666666668</v>
      </c>
      <c r="E10" s="13">
        <v>0</v>
      </c>
      <c r="F10" s="13">
        <v>18</v>
      </c>
      <c r="G10" s="13">
        <v>12</v>
      </c>
      <c r="H10" s="13">
        <v>3</v>
      </c>
    </row>
    <row r="12" spans="1:8" ht="15" thickBot="1" x14ac:dyDescent="0.35">
      <c r="A12" t="s">
        <v>74</v>
      </c>
    </row>
    <row r="13" spans="1:8" x14ac:dyDescent="0.3">
      <c r="B13" s="14"/>
      <c r="C13" s="14"/>
      <c r="D13" s="14" t="s">
        <v>65</v>
      </c>
      <c r="E13" s="14" t="s">
        <v>75</v>
      </c>
      <c r="F13" s="14" t="s">
        <v>77</v>
      </c>
      <c r="G13" s="14" t="s">
        <v>71</v>
      </c>
      <c r="H13" s="14" t="s">
        <v>71</v>
      </c>
    </row>
    <row r="14" spans="1:8" ht="15" thickBot="1" x14ac:dyDescent="0.35">
      <c r="B14" s="15" t="s">
        <v>63</v>
      </c>
      <c r="C14" s="15" t="s">
        <v>64</v>
      </c>
      <c r="D14" s="15" t="s">
        <v>66</v>
      </c>
      <c r="E14" s="15" t="s">
        <v>76</v>
      </c>
      <c r="F14" s="15" t="s">
        <v>78</v>
      </c>
      <c r="G14" s="15" t="s">
        <v>72</v>
      </c>
      <c r="H14" s="15" t="s">
        <v>73</v>
      </c>
    </row>
    <row r="15" spans="1:8" x14ac:dyDescent="0.3">
      <c r="B15" s="12" t="s">
        <v>83</v>
      </c>
      <c r="C15" s="12" t="s">
        <v>25</v>
      </c>
      <c r="D15" s="12">
        <v>38.333333333333336</v>
      </c>
      <c r="E15" s="12">
        <v>0</v>
      </c>
      <c r="F15" s="12">
        <v>40</v>
      </c>
      <c r="G15" s="12">
        <v>1E+30</v>
      </c>
      <c r="H15" s="12">
        <v>1.6666666666666643</v>
      </c>
    </row>
    <row r="16" spans="1:8" x14ac:dyDescent="0.3">
      <c r="B16" s="12" t="s">
        <v>84</v>
      </c>
      <c r="C16" s="12" t="s">
        <v>25</v>
      </c>
      <c r="D16" s="12">
        <v>150</v>
      </c>
      <c r="E16" s="12">
        <v>1</v>
      </c>
      <c r="F16" s="12">
        <v>150</v>
      </c>
      <c r="G16" s="12">
        <v>50</v>
      </c>
      <c r="H16" s="12">
        <v>7.1428571428571317</v>
      </c>
    </row>
    <row r="17" spans="2:8" x14ac:dyDescent="0.3">
      <c r="B17" s="12" t="s">
        <v>85</v>
      </c>
      <c r="C17" s="12" t="s">
        <v>25</v>
      </c>
      <c r="D17" s="12">
        <v>50</v>
      </c>
      <c r="E17" s="12">
        <v>8</v>
      </c>
      <c r="F17" s="12">
        <v>50</v>
      </c>
      <c r="G17" s="12">
        <v>1.1363636363636347</v>
      </c>
      <c r="H17" s="12">
        <v>12.5</v>
      </c>
    </row>
    <row r="18" spans="2:8" x14ac:dyDescent="0.3">
      <c r="B18" s="12" t="s">
        <v>86</v>
      </c>
      <c r="C18" s="12" t="s">
        <v>25</v>
      </c>
      <c r="D18" s="12">
        <v>25</v>
      </c>
      <c r="E18" s="12">
        <v>0</v>
      </c>
      <c r="F18" s="12">
        <v>35</v>
      </c>
      <c r="G18" s="12">
        <v>1E+30</v>
      </c>
      <c r="H18" s="12">
        <v>10</v>
      </c>
    </row>
    <row r="19" spans="2:8" ht="15" thickBot="1" x14ac:dyDescent="0.35">
      <c r="B19" s="13" t="s">
        <v>87</v>
      </c>
      <c r="C19" s="13" t="s">
        <v>26</v>
      </c>
      <c r="D19" s="13">
        <v>16.666666666666668</v>
      </c>
      <c r="E19" s="13">
        <v>0</v>
      </c>
      <c r="F19" s="13">
        <v>5</v>
      </c>
      <c r="G19" s="13">
        <v>11.666666666666668</v>
      </c>
      <c r="H19" s="13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CC8E-A2FC-4842-879D-9C22A1C49FAA}">
  <dimension ref="A1:H28"/>
  <sheetViews>
    <sheetView workbookViewId="0">
      <selection activeCell="J25" sqref="J25"/>
    </sheetView>
  </sheetViews>
  <sheetFormatPr defaultRowHeight="14.4" x14ac:dyDescent="0.3"/>
  <cols>
    <col min="1" max="1" width="17.77734375" customWidth="1"/>
    <col min="2" max="3" width="12.44140625" customWidth="1"/>
    <col min="8" max="8" width="11.109375" customWidth="1"/>
  </cols>
  <sheetData>
    <row r="1" spans="1:6" x14ac:dyDescent="0.3">
      <c r="A1" s="16" t="s">
        <v>0</v>
      </c>
      <c r="B1" s="16"/>
      <c r="C1" s="16"/>
    </row>
    <row r="3" spans="1:6" x14ac:dyDescent="0.3">
      <c r="A3" t="s">
        <v>1</v>
      </c>
      <c r="B3" t="s">
        <v>2</v>
      </c>
    </row>
    <row r="5" spans="1:6" x14ac:dyDescent="0.3">
      <c r="A5" t="s">
        <v>3</v>
      </c>
    </row>
    <row r="6" spans="1:6" x14ac:dyDescent="0.3">
      <c r="A6">
        <v>40</v>
      </c>
    </row>
    <row r="7" spans="1:6" x14ac:dyDescent="0.3">
      <c r="A7" t="s">
        <v>4</v>
      </c>
    </row>
    <row r="8" spans="1:6" x14ac:dyDescent="0.3">
      <c r="A8" t="s">
        <v>5</v>
      </c>
    </row>
    <row r="9" spans="1:6" x14ac:dyDescent="0.3">
      <c r="A9" t="s">
        <v>6</v>
      </c>
    </row>
    <row r="10" spans="1:6" x14ac:dyDescent="0.3">
      <c r="A10" t="s">
        <v>7</v>
      </c>
    </row>
    <row r="12" spans="1:6" x14ac:dyDescent="0.3">
      <c r="A12" t="s">
        <v>8</v>
      </c>
      <c r="C12">
        <v>50</v>
      </c>
      <c r="E12" t="s">
        <v>14</v>
      </c>
      <c r="F12" s="16" t="s">
        <v>15</v>
      </c>
    </row>
    <row r="13" spans="1:6" x14ac:dyDescent="0.3">
      <c r="A13" t="s">
        <v>9</v>
      </c>
      <c r="C13">
        <v>33</v>
      </c>
      <c r="E13">
        <f xml:space="preserve"> 6</f>
        <v>6</v>
      </c>
      <c r="F13" s="16"/>
    </row>
    <row r="14" spans="1:6" x14ac:dyDescent="0.3">
      <c r="A14" t="s">
        <v>10</v>
      </c>
      <c r="B14" t="s">
        <v>11</v>
      </c>
    </row>
    <row r="15" spans="1:6" x14ac:dyDescent="0.3">
      <c r="A15" t="s">
        <v>12</v>
      </c>
      <c r="B15" t="s">
        <v>13</v>
      </c>
    </row>
    <row r="17" spans="1:8" x14ac:dyDescent="0.3">
      <c r="A17" t="s">
        <v>27</v>
      </c>
      <c r="B17" t="s">
        <v>28</v>
      </c>
    </row>
    <row r="20" spans="1:8" x14ac:dyDescent="0.3">
      <c r="B20" t="s">
        <v>17</v>
      </c>
      <c r="C20" t="s">
        <v>18</v>
      </c>
    </row>
    <row r="21" spans="1:8" x14ac:dyDescent="0.3">
      <c r="A21" t="s">
        <v>16</v>
      </c>
      <c r="B21" s="3">
        <v>25</v>
      </c>
      <c r="C21" s="3">
        <v>16.666666666666668</v>
      </c>
    </row>
    <row r="22" spans="1:8" x14ac:dyDescent="0.3">
      <c r="A22" t="s">
        <v>19</v>
      </c>
      <c r="B22" s="4">
        <v>1</v>
      </c>
      <c r="C22" s="4">
        <v>0.8</v>
      </c>
      <c r="E22" t="s">
        <v>25</v>
      </c>
      <c r="F22" s="2">
        <v>40</v>
      </c>
      <c r="H22" s="7">
        <f>SUMPRODUCT(B21:C21,B22:C22)</f>
        <v>38.333333333333336</v>
      </c>
    </row>
    <row r="23" spans="1:8" x14ac:dyDescent="0.3">
      <c r="A23" t="s">
        <v>20</v>
      </c>
      <c r="B23" s="4">
        <v>2</v>
      </c>
      <c r="C23" s="4">
        <v>6</v>
      </c>
      <c r="E23" t="s">
        <v>25</v>
      </c>
      <c r="F23" s="2">
        <v>150</v>
      </c>
      <c r="H23" s="7">
        <f>SUMPRODUCT(B21:C21,B23:C23)</f>
        <v>150</v>
      </c>
    </row>
    <row r="24" spans="1:8" x14ac:dyDescent="0.3">
      <c r="A24" t="s">
        <v>21</v>
      </c>
      <c r="B24" s="4">
        <v>1</v>
      </c>
      <c r="C24" s="4">
        <v>1.5</v>
      </c>
      <c r="E24" t="s">
        <v>25</v>
      </c>
      <c r="F24" s="2">
        <v>50</v>
      </c>
      <c r="H24" s="7">
        <f>SUMPRODUCT(B21:C21,B24:C24)</f>
        <v>50</v>
      </c>
    </row>
    <row r="25" spans="1:8" x14ac:dyDescent="0.3">
      <c r="A25" t="s">
        <v>22</v>
      </c>
      <c r="B25" s="4">
        <v>1</v>
      </c>
      <c r="C25" s="4">
        <v>0</v>
      </c>
      <c r="E25" t="s">
        <v>25</v>
      </c>
      <c r="F25" s="2">
        <v>35</v>
      </c>
      <c r="H25" s="7">
        <f>SUMPRODUCT(B21:C21,B25:C25)</f>
        <v>25</v>
      </c>
    </row>
    <row r="26" spans="1:8" x14ac:dyDescent="0.3">
      <c r="A26" t="s">
        <v>23</v>
      </c>
      <c r="B26" s="4">
        <v>0</v>
      </c>
      <c r="C26" s="4">
        <v>1</v>
      </c>
      <c r="E26" t="s">
        <v>26</v>
      </c>
      <c r="F26" s="2">
        <v>5</v>
      </c>
      <c r="H26" s="7">
        <f>SUMPRODUCT(B21:C21,B26:C26)</f>
        <v>16.666666666666668</v>
      </c>
    </row>
    <row r="28" spans="1:8" x14ac:dyDescent="0.3">
      <c r="A28" t="s">
        <v>24</v>
      </c>
      <c r="B28" s="8">
        <v>10</v>
      </c>
      <c r="C28" s="8">
        <v>18</v>
      </c>
      <c r="F28" s="5"/>
      <c r="H28" s="6">
        <f xml:space="preserve"> SUMPRODUCT(B21:C21,B28:C28)</f>
        <v>550</v>
      </c>
    </row>
  </sheetData>
  <mergeCells count="2">
    <mergeCell ref="A1:C1"/>
    <mergeCell ref="F12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4AF6-A390-4C7A-B5D7-376061B884C5}">
  <dimension ref="A1:L21"/>
  <sheetViews>
    <sheetView tabSelected="1" workbookViewId="0">
      <selection activeCell="J21" sqref="J21"/>
    </sheetView>
  </sheetViews>
  <sheetFormatPr defaultRowHeight="14.4" x14ac:dyDescent="0.3"/>
  <cols>
    <col min="1" max="1" width="15" customWidth="1"/>
  </cols>
  <sheetData>
    <row r="1" spans="1:12" x14ac:dyDescent="0.3">
      <c r="A1" t="s">
        <v>29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K1" t="s">
        <v>41</v>
      </c>
    </row>
    <row r="2" spans="1:12" x14ac:dyDescent="0.3">
      <c r="A2" t="s">
        <v>42</v>
      </c>
      <c r="B2" s="9">
        <v>1</v>
      </c>
      <c r="C2" s="9">
        <v>1</v>
      </c>
      <c r="D2" s="9">
        <v>0</v>
      </c>
      <c r="E2" s="9">
        <v>0</v>
      </c>
      <c r="F2" s="9">
        <v>1</v>
      </c>
      <c r="G2" s="9">
        <v>0</v>
      </c>
      <c r="H2" s="9">
        <v>0</v>
      </c>
    </row>
    <row r="3" spans="1:12" x14ac:dyDescent="0.3">
      <c r="A3" t="s">
        <v>30</v>
      </c>
      <c r="B3">
        <v>10</v>
      </c>
      <c r="E3">
        <v>2</v>
      </c>
      <c r="F3">
        <v>20</v>
      </c>
      <c r="G3">
        <v>12</v>
      </c>
      <c r="H3">
        <v>5</v>
      </c>
      <c r="I3" t="s">
        <v>26</v>
      </c>
      <c r="J3" s="1">
        <v>30</v>
      </c>
      <c r="K3" s="6">
        <f>SUMPRODUCT(B2:H2,B3:H3)</f>
        <v>30</v>
      </c>
    </row>
    <row r="4" spans="1:12" x14ac:dyDescent="0.3">
      <c r="A4" t="s">
        <v>31</v>
      </c>
      <c r="B4">
        <v>5</v>
      </c>
      <c r="D4">
        <v>10</v>
      </c>
      <c r="E4">
        <v>7</v>
      </c>
      <c r="F4">
        <v>10</v>
      </c>
      <c r="G4">
        <v>6</v>
      </c>
      <c r="H4">
        <v>5</v>
      </c>
      <c r="I4" t="s">
        <v>26</v>
      </c>
      <c r="J4" s="1">
        <v>15</v>
      </c>
      <c r="K4" s="6">
        <f>SUMPRODUCT(B2:H2,B4:H4)</f>
        <v>15</v>
      </c>
    </row>
    <row r="5" spans="1:12" x14ac:dyDescent="0.3">
      <c r="A5" t="s">
        <v>32</v>
      </c>
      <c r="C5">
        <v>10</v>
      </c>
      <c r="D5">
        <v>5</v>
      </c>
      <c r="E5">
        <v>9</v>
      </c>
      <c r="G5">
        <v>8</v>
      </c>
      <c r="H5">
        <v>5</v>
      </c>
      <c r="I5" t="s">
        <v>26</v>
      </c>
      <c r="J5" s="1">
        <v>10</v>
      </c>
      <c r="K5" s="6">
        <f>SUMPRODUCT(B2:H2,B5:H5)</f>
        <v>10</v>
      </c>
    </row>
    <row r="6" spans="1:12" x14ac:dyDescent="0.3">
      <c r="A6" t="s">
        <v>33</v>
      </c>
      <c r="B6">
        <v>260</v>
      </c>
      <c r="C6">
        <v>104</v>
      </c>
      <c r="D6">
        <v>220</v>
      </c>
      <c r="E6">
        <v>255</v>
      </c>
      <c r="F6">
        <v>300</v>
      </c>
      <c r="G6">
        <v>304</v>
      </c>
      <c r="H6">
        <v>210</v>
      </c>
      <c r="I6" t="s">
        <v>26</v>
      </c>
      <c r="K6" s="7">
        <f>SUMPRODUCT(B2:H2,B6:H6)</f>
        <v>664</v>
      </c>
    </row>
    <row r="10" spans="1:12" x14ac:dyDescent="0.3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</row>
    <row r="11" spans="1:12" x14ac:dyDescent="0.3">
      <c r="A11" t="s">
        <v>43</v>
      </c>
      <c r="B11" s="8">
        <v>0</v>
      </c>
      <c r="C11" s="8">
        <v>1</v>
      </c>
      <c r="D11" s="8">
        <v>0</v>
      </c>
      <c r="E11" s="8">
        <v>0</v>
      </c>
      <c r="F11" s="8">
        <v>1</v>
      </c>
      <c r="G11" s="8">
        <v>1</v>
      </c>
      <c r="H11" s="8">
        <v>0</v>
      </c>
    </row>
    <row r="13" spans="1:12" x14ac:dyDescent="0.3">
      <c r="A13" t="s">
        <v>30</v>
      </c>
      <c r="B13">
        <v>10</v>
      </c>
      <c r="E13">
        <v>2</v>
      </c>
      <c r="F13">
        <v>20</v>
      </c>
      <c r="G13">
        <v>12</v>
      </c>
      <c r="H13">
        <v>5</v>
      </c>
      <c r="I13" t="s">
        <v>26</v>
      </c>
      <c r="J13" s="6">
        <f>SUMPRODUCT(B11:H11,B13:H13)</f>
        <v>32</v>
      </c>
      <c r="L13" s="1">
        <v>30</v>
      </c>
    </row>
    <row r="14" spans="1:12" x14ac:dyDescent="0.3">
      <c r="A14" t="s">
        <v>31</v>
      </c>
      <c r="B14">
        <v>5</v>
      </c>
      <c r="D14">
        <v>10</v>
      </c>
      <c r="E14">
        <v>7</v>
      </c>
      <c r="F14">
        <v>10</v>
      </c>
      <c r="G14">
        <v>6</v>
      </c>
      <c r="H14">
        <v>5</v>
      </c>
      <c r="I14" t="s">
        <v>26</v>
      </c>
      <c r="J14" s="6">
        <f>SUMPRODUCT(B11:H11,B14:H14)</f>
        <v>16</v>
      </c>
      <c r="L14" s="1">
        <v>15</v>
      </c>
    </row>
    <row r="15" spans="1:12" x14ac:dyDescent="0.3">
      <c r="A15" t="s">
        <v>32</v>
      </c>
      <c r="C15">
        <v>10</v>
      </c>
      <c r="D15">
        <v>5</v>
      </c>
      <c r="E15">
        <v>9</v>
      </c>
      <c r="G15">
        <v>8</v>
      </c>
      <c r="H15">
        <v>5</v>
      </c>
      <c r="I15" t="s">
        <v>26</v>
      </c>
      <c r="J15" s="6">
        <f>SUMPRODUCT(B11:H11,B15:H15)</f>
        <v>18</v>
      </c>
      <c r="L15" s="1">
        <v>10</v>
      </c>
    </row>
    <row r="16" spans="1:12" x14ac:dyDescent="0.3">
      <c r="A16" t="s">
        <v>33</v>
      </c>
      <c r="B16">
        <v>260</v>
      </c>
      <c r="C16">
        <v>104</v>
      </c>
      <c r="D16">
        <v>220</v>
      </c>
      <c r="E16">
        <v>255</v>
      </c>
      <c r="F16">
        <v>300</v>
      </c>
      <c r="G16">
        <v>304</v>
      </c>
      <c r="H16">
        <v>210</v>
      </c>
      <c r="I16" t="s">
        <v>26</v>
      </c>
      <c r="J16" s="7">
        <f>SUMPRODUCT(B11:H11,B16:H16)</f>
        <v>708</v>
      </c>
    </row>
    <row r="19" spans="1:12" x14ac:dyDescent="0.3">
      <c r="A19" t="s">
        <v>30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 t="s">
        <v>26</v>
      </c>
      <c r="J19" s="6">
        <f>SUMPRODUCT(B11:H11,B19:H19)</f>
        <v>2</v>
      </c>
      <c r="L19" s="1">
        <v>2</v>
      </c>
    </row>
    <row r="20" spans="1:12" x14ac:dyDescent="0.3">
      <c r="A20" t="s">
        <v>31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 t="s">
        <v>26</v>
      </c>
      <c r="J20" s="6">
        <f>SUMPRODUCT(B11:H11,B20:H20)</f>
        <v>2</v>
      </c>
      <c r="L20" s="1">
        <v>2</v>
      </c>
    </row>
    <row r="21" spans="1:12" x14ac:dyDescent="0.3">
      <c r="A21" t="s">
        <v>32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 t="s">
        <v>26</v>
      </c>
      <c r="J21" s="6">
        <f>SUMPRODUCT(B11:H11,B21:H21)</f>
        <v>2</v>
      </c>
      <c r="L21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3CB8-17AD-4C36-93FF-AD7A8A257598}">
  <dimension ref="A1:I21"/>
  <sheetViews>
    <sheetView workbookViewId="0">
      <selection activeCell="H10" sqref="H10"/>
    </sheetView>
  </sheetViews>
  <sheetFormatPr defaultRowHeight="14.4" x14ac:dyDescent="0.3"/>
  <sheetData>
    <row r="1" spans="1:9" x14ac:dyDescent="0.3">
      <c r="B1" t="s">
        <v>44</v>
      </c>
      <c r="C1" t="s">
        <v>45</v>
      </c>
      <c r="D1" t="s">
        <v>46</v>
      </c>
      <c r="E1" t="s">
        <v>47</v>
      </c>
    </row>
    <row r="2" spans="1:9" x14ac:dyDescent="0.3">
      <c r="A2" t="s">
        <v>48</v>
      </c>
      <c r="B2" s="4">
        <v>11</v>
      </c>
      <c r="C2" s="4">
        <v>17</v>
      </c>
      <c r="D2" s="4">
        <v>8</v>
      </c>
      <c r="E2" s="4">
        <v>16</v>
      </c>
    </row>
    <row r="3" spans="1:9" x14ac:dyDescent="0.3">
      <c r="A3" t="s">
        <v>50</v>
      </c>
      <c r="B3" s="4">
        <v>9</v>
      </c>
      <c r="C3" s="4">
        <v>7</v>
      </c>
      <c r="D3" s="4">
        <v>12</v>
      </c>
      <c r="E3" s="4">
        <v>6</v>
      </c>
    </row>
    <row r="4" spans="1:9" x14ac:dyDescent="0.3">
      <c r="A4" t="s">
        <v>51</v>
      </c>
      <c r="B4" s="4">
        <v>13</v>
      </c>
      <c r="C4" s="4">
        <v>16</v>
      </c>
      <c r="D4" s="4">
        <v>15</v>
      </c>
      <c r="E4" s="4">
        <v>12</v>
      </c>
    </row>
    <row r="5" spans="1:9" x14ac:dyDescent="0.3">
      <c r="A5" t="s">
        <v>52</v>
      </c>
      <c r="B5" s="4">
        <v>21</v>
      </c>
      <c r="C5" s="4">
        <v>24</v>
      </c>
      <c r="D5" s="4">
        <v>17</v>
      </c>
      <c r="E5" s="4">
        <v>28</v>
      </c>
    </row>
    <row r="7" spans="1:9" x14ac:dyDescent="0.3">
      <c r="B7" t="s">
        <v>44</v>
      </c>
      <c r="C7" t="s">
        <v>45</v>
      </c>
      <c r="D7" t="s">
        <v>46</v>
      </c>
      <c r="E7" t="s">
        <v>47</v>
      </c>
    </row>
    <row r="8" spans="1:9" x14ac:dyDescent="0.3">
      <c r="A8" t="s">
        <v>48</v>
      </c>
      <c r="B8" s="3">
        <v>1</v>
      </c>
      <c r="C8" s="3">
        <v>0</v>
      </c>
      <c r="D8" s="3">
        <v>0</v>
      </c>
      <c r="E8" s="3">
        <v>0</v>
      </c>
      <c r="F8" t="s">
        <v>53</v>
      </c>
      <c r="G8">
        <v>1</v>
      </c>
      <c r="I8" s="6">
        <f xml:space="preserve"> SUM(B8:E8)</f>
        <v>1</v>
      </c>
    </row>
    <row r="9" spans="1:9" x14ac:dyDescent="0.3">
      <c r="A9" t="s">
        <v>50</v>
      </c>
      <c r="B9" s="3">
        <v>0</v>
      </c>
      <c r="C9" s="3">
        <v>1</v>
      </c>
      <c r="D9" s="3">
        <v>0</v>
      </c>
      <c r="E9" s="3">
        <v>0</v>
      </c>
      <c r="F9" t="s">
        <v>53</v>
      </c>
      <c r="G9">
        <v>1</v>
      </c>
      <c r="I9" s="6">
        <f>SUM(B9:E9)</f>
        <v>1</v>
      </c>
    </row>
    <row r="10" spans="1:9" x14ac:dyDescent="0.3">
      <c r="A10" t="s">
        <v>51</v>
      </c>
      <c r="B10" s="3">
        <v>0</v>
      </c>
      <c r="C10" s="3">
        <v>0</v>
      </c>
      <c r="D10" s="3">
        <v>0</v>
      </c>
      <c r="E10" s="3">
        <v>1</v>
      </c>
      <c r="F10" t="s">
        <v>53</v>
      </c>
      <c r="G10">
        <v>1</v>
      </c>
      <c r="I10" s="6">
        <f>SUM(B10:E10)</f>
        <v>1</v>
      </c>
    </row>
    <row r="11" spans="1:9" x14ac:dyDescent="0.3">
      <c r="A11" t="s">
        <v>52</v>
      </c>
      <c r="B11" s="3">
        <v>0</v>
      </c>
      <c r="C11" s="3">
        <v>0</v>
      </c>
      <c r="D11" s="3">
        <v>1</v>
      </c>
      <c r="E11" s="3">
        <v>0</v>
      </c>
      <c r="F11" t="s">
        <v>53</v>
      </c>
      <c r="G11">
        <v>1</v>
      </c>
      <c r="I11" s="6">
        <f>SUM(B11:E11)</f>
        <v>1</v>
      </c>
    </row>
    <row r="12" spans="1:9" x14ac:dyDescent="0.3">
      <c r="B12" t="s">
        <v>53</v>
      </c>
      <c r="C12" t="s">
        <v>53</v>
      </c>
      <c r="D12" t="s">
        <v>53</v>
      </c>
      <c r="E12" t="s">
        <v>53</v>
      </c>
    </row>
    <row r="13" spans="1:9" x14ac:dyDescent="0.3">
      <c r="B13">
        <v>1</v>
      </c>
      <c r="C13">
        <v>1</v>
      </c>
      <c r="D13">
        <v>1</v>
      </c>
      <c r="E13">
        <v>1</v>
      </c>
      <c r="I13" s="7"/>
    </row>
    <row r="15" spans="1:9" x14ac:dyDescent="0.3">
      <c r="B15" s="10">
        <f>SUM(B8:B11)</f>
        <v>1</v>
      </c>
      <c r="C15" s="10">
        <f>SUM(C8:C11)</f>
        <v>1</v>
      </c>
      <c r="D15" s="10">
        <f>SUM(D8:D11)</f>
        <v>1</v>
      </c>
      <c r="E15" s="10">
        <f>SUM(E8:E11)</f>
        <v>1</v>
      </c>
    </row>
    <row r="16" spans="1:9" x14ac:dyDescent="0.3">
      <c r="C16" t="s">
        <v>58</v>
      </c>
    </row>
    <row r="17" spans="1:3" x14ac:dyDescent="0.3">
      <c r="A17" t="s">
        <v>54</v>
      </c>
      <c r="C17">
        <f xml:space="preserve"> SUMPRODUCT(B2:E2,B8:E8)</f>
        <v>11</v>
      </c>
    </row>
    <row r="18" spans="1:3" x14ac:dyDescent="0.3">
      <c r="A18" t="s">
        <v>49</v>
      </c>
      <c r="C18">
        <f>SUMPRODUCT(B3:E3,B9:E9)</f>
        <v>7</v>
      </c>
    </row>
    <row r="19" spans="1:3" x14ac:dyDescent="0.3">
      <c r="A19" t="s">
        <v>55</v>
      </c>
      <c r="C19">
        <f>SUMPRODUCT(B4:E4,B10:E10)</f>
        <v>12</v>
      </c>
    </row>
    <row r="20" spans="1:3" x14ac:dyDescent="0.3">
      <c r="A20" t="s">
        <v>56</v>
      </c>
      <c r="C20">
        <f>SUMPRODUCT(B5:E5,B11:E11)</f>
        <v>17</v>
      </c>
    </row>
    <row r="21" spans="1:3" x14ac:dyDescent="0.3">
      <c r="A21" t="s">
        <v>57</v>
      </c>
      <c r="C21" s="7">
        <f>SUM(C17:C20)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2022-11-03T16:04:30Z</dcterms:created>
  <dcterms:modified xsi:type="dcterms:W3CDTF">2022-11-24T10:33:43Z</dcterms:modified>
</cp:coreProperties>
</file>