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rebhaski\source\repos\Flowshare\Boards\"/>
    </mc:Choice>
  </mc:AlternateContent>
  <xr:revisionPtr revIDLastSave="0" documentId="8_{F7BEA3C9-AA41-4B53-A9E1-6C75386FAAB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D22" i="1"/>
  <c r="E16" i="1"/>
  <c r="D16" i="1"/>
  <c r="E15" i="1"/>
  <c r="D15" i="1"/>
  <c r="D28" i="1"/>
  <c r="D29" i="1" s="1"/>
  <c r="D4" i="1" s="1"/>
  <c r="D5" i="1" s="1"/>
  <c r="D8" i="1"/>
  <c r="D9" i="1" s="1"/>
  <c r="D30" i="1" l="1"/>
  <c r="E28" i="1" s="1"/>
  <c r="D10" i="1"/>
  <c r="E8" i="1"/>
  <c r="D24" i="1"/>
  <c r="E22" i="1" s="1"/>
  <c r="E23" i="1" s="1"/>
  <c r="E29" i="1" l="1"/>
  <c r="E10" i="1"/>
  <c r="F8" i="1" s="1"/>
  <c r="E9" i="1"/>
  <c r="E30" i="1"/>
  <c r="F28" i="1" s="1"/>
  <c r="D17" i="1"/>
  <c r="F10" i="1" l="1"/>
  <c r="G8" i="1" s="1"/>
  <c r="F9" i="1"/>
  <c r="F30" i="1"/>
  <c r="G28" i="1" s="1"/>
  <c r="E17" i="1"/>
  <c r="F15" i="1" s="1"/>
  <c r="F16" i="1" s="1"/>
  <c r="E4" i="1" l="1"/>
  <c r="E5" i="1" s="1"/>
  <c r="G10" i="1"/>
  <c r="H8" i="1" s="1"/>
  <c r="H9" i="1" s="1"/>
  <c r="G9" i="1"/>
  <c r="E24" i="1"/>
  <c r="F22" i="1" s="1"/>
  <c r="F23" i="1" s="1"/>
  <c r="F29" i="1" s="1"/>
  <c r="G30" i="1"/>
  <c r="H28" i="1" s="1"/>
  <c r="F17" i="1"/>
  <c r="G15" i="1" s="1"/>
  <c r="G16" i="1" s="1"/>
  <c r="F4" i="1" l="1"/>
  <c r="F5" i="1" s="1"/>
  <c r="G17" i="1"/>
  <c r="H15" i="1" s="1"/>
  <c r="H16" i="1" s="1"/>
  <c r="H30" i="1"/>
  <c r="I28" i="1" s="1"/>
  <c r="H10" i="1"/>
  <c r="F24" i="1" l="1"/>
  <c r="H17" i="1"/>
  <c r="I15" i="1" s="1"/>
  <c r="I16" i="1" s="1"/>
  <c r="I30" i="1"/>
  <c r="I8" i="1"/>
  <c r="G22" i="1" l="1"/>
  <c r="G23" i="1" s="1"/>
  <c r="I10" i="1"/>
  <c r="I9" i="1"/>
  <c r="G29" i="1" l="1"/>
  <c r="G4" i="1" s="1"/>
  <c r="G5" i="1" s="1"/>
  <c r="G24" i="1"/>
  <c r="H22" i="1" s="1"/>
  <c r="H23" i="1" s="1"/>
  <c r="I17" i="1"/>
  <c r="H29" i="1" l="1"/>
  <c r="H4" i="1" s="1"/>
  <c r="H5" i="1" s="1"/>
  <c r="H24" i="1"/>
  <c r="I22" i="1" s="1"/>
  <c r="I23" i="1" s="1"/>
  <c r="I29" i="1" s="1"/>
  <c r="I24" i="1"/>
  <c r="I4" i="1" l="1"/>
  <c r="I5" i="1" s="1"/>
</calcChain>
</file>

<file path=xl/sharedStrings.xml><?xml version="1.0" encoding="utf-8"?>
<sst xmlns="http://schemas.openxmlformats.org/spreadsheetml/2006/main" count="41" uniqueCount="27">
  <si>
    <t>Sprint</t>
  </si>
  <si>
    <t>Sprint 1</t>
  </si>
  <si>
    <t>Sprint 2</t>
  </si>
  <si>
    <t>Sprint 3</t>
  </si>
  <si>
    <t>Sprint 4</t>
  </si>
  <si>
    <t>Sprint 5</t>
  </si>
  <si>
    <t>Sprint 6</t>
  </si>
  <si>
    <t>Dates</t>
  </si>
  <si>
    <t>2023-07-31 -- 2023-08-11</t>
  </si>
  <si>
    <t>2023-08-14 -- 2023-08-25</t>
  </si>
  <si>
    <t>2023-08-28 -- 2023-09-08</t>
  </si>
  <si>
    <t>2023-09-11 -- 2023-09-22</t>
  </si>
  <si>
    <t>2023-09-25 -- 2023-10-06</t>
  </si>
  <si>
    <t>2023-10-09 -- 2023-10-20</t>
  </si>
  <si>
    <t>Capacity</t>
  </si>
  <si>
    <t>Epic</t>
  </si>
  <si>
    <t>Epic A</t>
  </si>
  <si>
    <t>% of Iteration Capacity</t>
  </si>
  <si>
    <t>Remaining</t>
  </si>
  <si>
    <t>Feature</t>
  </si>
  <si>
    <t>Feature A-1</t>
  </si>
  <si>
    <t>Feature A-2</t>
  </si>
  <si>
    <t>Feature A-3</t>
  </si>
  <si>
    <t>Total Allocated</t>
  </si>
  <si>
    <t>Desired Iteration Capacity</t>
  </si>
  <si>
    <t>Actual Iteration Capacity</t>
  </si>
  <si>
    <t>Is there an issue?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</si>
</sst>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workbookViewId="0">
      <selection activeCell="D4" sqref="D4"/>
    </sheetView>
  </sheetViews>
  <sheetFormatPr defaultRowHeight="15" x14ac:dyDescent="0.25"/>
  <sheetData>
    <row r="1" spans="1:9" x14ac:dyDescent="0.25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</row>
    <row r="3" spans="1:9" x14ac:dyDescent="0.25">
      <c r="A3" t="s">
        <v>14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</row>
    <row r="4" spans="1:9" x14ac:dyDescent="0.25">
      <c r="A4" t="s">
        <v>23</v>
      </c>
      <c r="D4">
        <f>SUM(D9,D16,D23,D29)</f>
        <v>100</v>
      </c>
      <c r="E4">
        <f t="shared" ref="E4:I4" si="0">SUM(E9,E16,E23,E29)</f>
        <v>100</v>
      </c>
      <c r="F4">
        <f t="shared" si="0"/>
        <v>100</v>
      </c>
      <c r="G4">
        <f t="shared" si="0"/>
        <v>40</v>
      </c>
      <c r="H4">
        <f t="shared" si="0"/>
        <v>5</v>
      </c>
      <c r="I4">
        <f t="shared" si="0"/>
        <v>0</v>
      </c>
    </row>
    <row r="5" spans="1:9" x14ac:dyDescent="0.25">
      <c r="A5" t="s">
        <v>26</v>
      </c>
      <c r="D5" t="b">
        <f>D4&gt;D3</f>
        <v>0</v>
      </c>
      <c r="E5" t="b">
        <f t="shared" ref="E5:I5" si="1">E4&gt;E3</f>
        <v>0</v>
      </c>
      <c r="F5" t="b">
        <f t="shared" si="1"/>
        <v>0</v>
      </c>
      <c r="G5" t="b">
        <f t="shared" si="1"/>
        <v>0</v>
      </c>
      <c r="H5" t="b">
        <f t="shared" si="1"/>
        <v>0</v>
      </c>
      <c r="I5" t="b">
        <f t="shared" si="1"/>
        <v>0</v>
      </c>
    </row>
    <row r="6" spans="1:9" x14ac:dyDescent="0.25">
      <c r="A6" t="s">
        <v>15</v>
      </c>
      <c r="D6" t="s">
        <v>16</v>
      </c>
    </row>
    <row r="7" spans="1:9" x14ac:dyDescent="0.25">
      <c r="A7" t="s">
        <v>17</v>
      </c>
      <c r="D7">
        <v>0.2</v>
      </c>
      <c r="E7">
        <v>0.2</v>
      </c>
      <c r="F7">
        <v>0.2</v>
      </c>
      <c r="G7">
        <v>0.2</v>
      </c>
      <c r="H7">
        <v>0.2</v>
      </c>
      <c r="I7">
        <v>0.2</v>
      </c>
    </row>
    <row r="8" spans="1:9" x14ac:dyDescent="0.25">
      <c r="A8" t="s">
        <v>24</v>
      </c>
      <c r="D8">
        <f>MIN(D7*D$3,C10)</f>
        <v>20</v>
      </c>
      <c r="E8">
        <f>MIN(E7*E$3,D10)</f>
        <v>20</v>
      </c>
      <c r="F8">
        <f>MIN(F7*F$3,E10)</f>
        <v>17</v>
      </c>
      <c r="G8">
        <f>MIN(G7*G$3,F10)</f>
        <v>0</v>
      </c>
      <c r="H8">
        <f>MIN(H7*H$3,G10)</f>
        <v>0</v>
      </c>
      <c r="I8">
        <f>MIN(I7*I$3,H10)</f>
        <v>0</v>
      </c>
    </row>
    <row r="9" spans="1:9" x14ac:dyDescent="0.25">
      <c r="A9" t="s">
        <v>25</v>
      </c>
      <c r="D9">
        <f>D8</f>
        <v>20</v>
      </c>
      <c r="E9">
        <f t="shared" ref="E9:I9" si="2">E8</f>
        <v>20</v>
      </c>
      <c r="F9">
        <f t="shared" si="2"/>
        <v>17</v>
      </c>
      <c r="G9">
        <f t="shared" si="2"/>
        <v>0</v>
      </c>
      <c r="H9">
        <f t="shared" si="2"/>
        <v>0</v>
      </c>
      <c r="I9">
        <f t="shared" si="2"/>
        <v>0</v>
      </c>
    </row>
    <row r="10" spans="1:9" x14ac:dyDescent="0.25">
      <c r="A10" t="s">
        <v>18</v>
      </c>
      <c r="B10">
        <v>57</v>
      </c>
      <c r="D10">
        <f>IF(SUM(D8:D8) &gt;= $B$10, 0, $B$10-SUM(D8:D8))</f>
        <v>37</v>
      </c>
      <c r="E10">
        <f>IF(SUM(D8:E8) &gt;= $B$10, 0, $B$10-SUM(D8:E8))</f>
        <v>17</v>
      </c>
      <c r="F10">
        <f>IF(SUM(D8:F8) &gt;= $B$10, 0, $B$10-SUM(D8:F8))</f>
        <v>0</v>
      </c>
      <c r="G10">
        <f>IF(SUM(D8:G8) &gt;= $B$10, 0, $B$10-SUM(D8:G8))</f>
        <v>0</v>
      </c>
      <c r="H10">
        <f>IF(SUM(D8:H8) &gt;= $B$10, 0, $B$10-SUM(D8:H8))</f>
        <v>0</v>
      </c>
      <c r="I10">
        <f>IF(SUM(D8:I8) &gt;= $B$10, 0, $B$10-SUM(D8:I8))</f>
        <v>0</v>
      </c>
    </row>
    <row r="13" spans="1:9" x14ac:dyDescent="0.25">
      <c r="A13" t="s">
        <v>19</v>
      </c>
      <c r="D13" t="s">
        <v>20</v>
      </c>
    </row>
    <row r="14" spans="1:9" x14ac:dyDescent="0.25">
      <c r="A14" t="s">
        <v>17</v>
      </c>
      <c r="D14">
        <v>0.3</v>
      </c>
      <c r="E14">
        <v>0.3</v>
      </c>
      <c r="F14">
        <v>0.3</v>
      </c>
      <c r="G14">
        <v>0.3</v>
      </c>
      <c r="H14">
        <v>0.3</v>
      </c>
      <c r="I14">
        <v>0.3</v>
      </c>
    </row>
    <row r="15" spans="1:9" x14ac:dyDescent="0.25">
      <c r="A15" t="s">
        <v>24</v>
      </c>
      <c r="D15">
        <f>MIN(D14*D$3,C17)</f>
        <v>30</v>
      </c>
      <c r="E15">
        <f t="shared" ref="E15:I15" si="3">MIN(E14*E$3,D17)</f>
        <v>30</v>
      </c>
      <c r="F15">
        <f t="shared" ref="F15" si="4">MIN(F14*F$3,E17)</f>
        <v>30</v>
      </c>
      <c r="G15">
        <f t="shared" ref="G15" si="5">MIN(G14*G$3,F17)</f>
        <v>30</v>
      </c>
      <c r="H15">
        <f t="shared" ref="H15" si="6">MIN(H14*H$3,G17)</f>
        <v>5</v>
      </c>
      <c r="I15">
        <f t="shared" ref="I15" si="7">MIN(I14*I$3,H17)</f>
        <v>0</v>
      </c>
    </row>
    <row r="16" spans="1:9" x14ac:dyDescent="0.25">
      <c r="A16" t="s">
        <v>25</v>
      </c>
      <c r="D16">
        <f>IF(D$3-SUM(D9,D15)&gt;=0, D15, D$3-SUM(D9))</f>
        <v>30</v>
      </c>
      <c r="E16">
        <f t="shared" ref="E16:I16" si="8">IF(E$3-SUM(E9,E15)&gt;=0, E15, E$3-SUM(E9))</f>
        <v>30</v>
      </c>
      <c r="F16">
        <f t="shared" si="8"/>
        <v>30</v>
      </c>
      <c r="G16">
        <f t="shared" si="8"/>
        <v>30</v>
      </c>
      <c r="H16">
        <f t="shared" si="8"/>
        <v>5</v>
      </c>
      <c r="I16">
        <f t="shared" si="8"/>
        <v>0</v>
      </c>
    </row>
    <row r="17" spans="1:9" x14ac:dyDescent="0.25">
      <c r="A17" t="s">
        <v>18</v>
      </c>
      <c r="B17">
        <v>125</v>
      </c>
      <c r="D17">
        <f>IF(SUM(D15:D15) &gt;= $B$17, 0, $B$17-SUM(D15:D15))</f>
        <v>95</v>
      </c>
      <c r="E17">
        <f>IF(SUM(D15:E15) &gt;= $B$17, 0, $B$17-SUM(D15:E15))</f>
        <v>65</v>
      </c>
      <c r="F17">
        <f>IF(SUM(D15:F15) &gt;= $B$17, 0, $B$17-SUM(D15:F15))</f>
        <v>35</v>
      </c>
      <c r="G17">
        <f>IF(SUM(D15:G15) &gt;= $B$17, 0, $B$17-SUM(D15:G15))</f>
        <v>5</v>
      </c>
      <c r="H17">
        <f>IF(SUM(D15:H15) &gt;= $B$17, 0, $B$17-SUM(D15:H15))</f>
        <v>0</v>
      </c>
      <c r="I17">
        <f>IF(SUM(D15:I15) &gt;= $B$17, 0, $B$17-SUM(D15:I15))</f>
        <v>0</v>
      </c>
    </row>
    <row r="20" spans="1:9" x14ac:dyDescent="0.25">
      <c r="A20" t="s">
        <v>19</v>
      </c>
      <c r="D20" t="s">
        <v>21</v>
      </c>
    </row>
    <row r="21" spans="1:9" x14ac:dyDescent="0.25">
      <c r="A21" t="s">
        <v>17</v>
      </c>
      <c r="D21">
        <v>0.4</v>
      </c>
      <c r="E21">
        <v>0.4</v>
      </c>
      <c r="F21">
        <v>0.4</v>
      </c>
      <c r="G21">
        <v>0.4</v>
      </c>
      <c r="H21">
        <v>0.4</v>
      </c>
      <c r="I21">
        <v>0.4</v>
      </c>
    </row>
    <row r="22" spans="1:9" x14ac:dyDescent="0.25">
      <c r="A22" t="s">
        <v>24</v>
      </c>
      <c r="D22">
        <f>MIN(D21*D$3,C24)</f>
        <v>40</v>
      </c>
      <c r="E22">
        <f t="shared" ref="E22:I22" si="9">MIN(E21*E$3,D24)</f>
        <v>40</v>
      </c>
      <c r="F22">
        <f t="shared" si="9"/>
        <v>40</v>
      </c>
      <c r="G22">
        <f t="shared" si="9"/>
        <v>5</v>
      </c>
      <c r="H22">
        <f t="shared" si="9"/>
        <v>0</v>
      </c>
      <c r="I22">
        <f t="shared" si="9"/>
        <v>0</v>
      </c>
    </row>
    <row r="23" spans="1:9" x14ac:dyDescent="0.25">
      <c r="A23" t="s">
        <v>25</v>
      </c>
      <c r="D23">
        <f>IF(D$3-SUM(D9,D16,D22)&gt;=0, D22, D$3-SUM(D9,D16))</f>
        <v>40</v>
      </c>
      <c r="E23">
        <f t="shared" ref="E23:I23" si="10">IF(E$3-SUM(E9,E16,E22)&gt;=0, E22, E$3-SUM(E9,E16))</f>
        <v>40</v>
      </c>
      <c r="F23">
        <f t="shared" si="10"/>
        <v>40</v>
      </c>
      <c r="G23">
        <f t="shared" si="10"/>
        <v>5</v>
      </c>
      <c r="H23">
        <f t="shared" si="10"/>
        <v>0</v>
      </c>
      <c r="I23">
        <f t="shared" si="10"/>
        <v>0</v>
      </c>
    </row>
    <row r="24" spans="1:9" x14ac:dyDescent="0.25">
      <c r="A24" t="s">
        <v>18</v>
      </c>
      <c r="B24">
        <v>125</v>
      </c>
      <c r="D24">
        <f>IF(SUM(D22:D22) &gt;= $B$17, 0, $B$17-SUM(D22:D22))</f>
        <v>85</v>
      </c>
      <c r="E24">
        <f>IF(SUM(D22:E22) &gt;= $B$17, 0, $B$17-SUM(D22:E22))</f>
        <v>45</v>
      </c>
      <c r="F24">
        <f>IF(SUM(D22:F22) &gt;= $B$17, 0, $B$17-SUM(D22:F22))</f>
        <v>5</v>
      </c>
      <c r="G24">
        <f>IF(SUM(D22:G22) &gt;= $B$17, 0, $B$17-SUM(D22:G22))</f>
        <v>0</v>
      </c>
      <c r="H24">
        <f>IF(SUM(D22:H22) &gt;= $B$17, 0, $B$17-SUM(D22:H22))</f>
        <v>0</v>
      </c>
      <c r="I24">
        <f>IF(SUM(D22:I22) &gt;= $B$17, 0, $B$17-SUM(D22:I22))</f>
        <v>0</v>
      </c>
    </row>
    <row r="26" spans="1:9" x14ac:dyDescent="0.25">
      <c r="A26" t="s">
        <v>19</v>
      </c>
      <c r="D26" t="s">
        <v>22</v>
      </c>
    </row>
    <row r="27" spans="1:9" x14ac:dyDescent="0.25">
      <c r="A27" t="s">
        <v>17</v>
      </c>
      <c r="D27">
        <v>0.4</v>
      </c>
      <c r="E27">
        <v>0.4</v>
      </c>
      <c r="F27">
        <v>0.4</v>
      </c>
      <c r="G27">
        <v>0.4</v>
      </c>
      <c r="H27">
        <v>0.4</v>
      </c>
      <c r="I27">
        <v>0.4</v>
      </c>
    </row>
    <row r="28" spans="1:9" x14ac:dyDescent="0.25">
      <c r="A28" t="s">
        <v>24</v>
      </c>
      <c r="D28">
        <f>IF(SUM(D21,MIN(D27*D$3,C30))&gt;=0, MIN(D27*D$3,C30), $B$3-SUM(D21))</f>
        <v>40</v>
      </c>
      <c r="E28">
        <f>IF(SUM(E21,MIN(E27*E$3,D30))&gt;=0, MIN(E27*E$3,D30), $B$3-SUM(E21))</f>
        <v>40</v>
      </c>
      <c r="F28">
        <f>IF(SUM(F21,MIN(F27*F$3,E30))&gt;=0, MIN(F27*F$3,E30), $B$3-SUM(F21))</f>
        <v>40</v>
      </c>
      <c r="G28">
        <f>IF(SUM(G21,MIN(G27*G$3,F30))&gt;=0, MIN(G27*G$3,F30), $B$3-SUM(G21))</f>
        <v>5</v>
      </c>
      <c r="H28">
        <f>IF(SUM(H21,MIN(H27*H$3,G30))&gt;=0, MIN(H27*H$3,G30), $B$3-SUM(H21))</f>
        <v>0</v>
      </c>
      <c r="I28">
        <f>IF(SUM(I21,MIN(I27*I$3,H30))&gt;=0, MIN(I27*I$3,H30), $B$3-SUM(I21))</f>
        <v>0</v>
      </c>
    </row>
    <row r="29" spans="1:9" x14ac:dyDescent="0.25">
      <c r="A29" t="s">
        <v>25</v>
      </c>
      <c r="D29">
        <f>IF(D$3-SUM(D9,D16,D23,D28)&gt;=0, D28, D$3-SUM(D9,D16,D23))</f>
        <v>10</v>
      </c>
      <c r="E29">
        <f t="shared" ref="E29:I29" si="11">IF(E$3-SUM(E9,E16,E23,E28)&gt;=0, E28, E$3-SUM(E9,E16,E23))</f>
        <v>10</v>
      </c>
      <c r="F29">
        <f t="shared" si="11"/>
        <v>13</v>
      </c>
      <c r="G29">
        <f t="shared" si="11"/>
        <v>5</v>
      </c>
      <c r="H29">
        <f t="shared" si="11"/>
        <v>0</v>
      </c>
      <c r="I29">
        <f t="shared" si="11"/>
        <v>0</v>
      </c>
    </row>
    <row r="30" spans="1:9" x14ac:dyDescent="0.25">
      <c r="A30" t="s">
        <v>18</v>
      </c>
      <c r="B30">
        <v>125</v>
      </c>
      <c r="D30">
        <f>IF(SUM(D28:D28) &gt;= $B$17, 0, $B$17-SUM(D28:D28))</f>
        <v>85</v>
      </c>
      <c r="E30">
        <f>IF(SUM(D28:E28) &gt;= $B$17, 0, $B$17-SUM(D28:E28))</f>
        <v>45</v>
      </c>
      <c r="F30">
        <f>IF(SUM(D28:F28) &gt;= $B$17, 0, $B$17-SUM(D28:F28))</f>
        <v>5</v>
      </c>
      <c r="G30">
        <f>IF(SUM(D28:G28) &gt;= $B$17, 0, $B$17-SUM(D28:G28))</f>
        <v>0</v>
      </c>
      <c r="H30">
        <f>IF(SUM(D28:H28) &gt;= $B$17, 0, $B$17-SUM(D28:H28))</f>
        <v>0</v>
      </c>
      <c r="I30">
        <f>IF(SUM(D28:I28) &gt;= $B$17, 0, $B$17-SUM(D28:I28))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Rebecca Haskins</cp:lastModifiedBy>
  <dcterms:created xsi:type="dcterms:W3CDTF">2023-08-15T00:20:41Z</dcterms:created>
  <dcterms:modified xsi:type="dcterms:W3CDTF">2023-08-15T01:11:46Z</dcterms:modified>
</cp:coreProperties>
</file>