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/Desktop/"/>
    </mc:Choice>
  </mc:AlternateContent>
  <xr:revisionPtr revIDLastSave="0" documentId="13_ncr:1_{C094B766-789A-C344-AAAB-06F4C9E2B1AE}" xr6:coauthVersionLast="45" xr6:coauthVersionMax="45" xr10:uidLastSave="{00000000-0000-0000-0000-000000000000}"/>
  <bookViews>
    <workbookView xWindow="480" yWindow="840" windowWidth="24760" windowHeight="14100" xr2:uid="{00000000-000D-0000-FFFF-FFFF00000000}"/>
  </bookViews>
  <sheets>
    <sheet name="Fund Research" sheetId="2" r:id="rId1"/>
  </sheets>
  <definedNames>
    <definedName name="_xlnm._FilterDatabase" localSheetId="0" hidden="1">'Fund Research'!$A$1:$AP$106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"06/17/2019 14:59:37"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AC2" i="2"/>
  <c r="AF2" i="2"/>
  <c r="AI2" i="2"/>
  <c r="AL2" i="2"/>
  <c r="AM2" i="2"/>
  <c r="AN2" i="2"/>
  <c r="B5" i="2"/>
  <c r="AC5" i="2"/>
  <c r="AF5" i="2"/>
  <c r="AI5" i="2"/>
  <c r="AL5" i="2"/>
  <c r="AM5" i="2"/>
  <c r="AN5" i="2"/>
  <c r="B62" i="2"/>
  <c r="AC62" i="2"/>
  <c r="AF62" i="2"/>
  <c r="AI62" i="2"/>
  <c r="AL62" i="2"/>
  <c r="AM62" i="2"/>
  <c r="AN62" i="2"/>
  <c r="B22" i="2"/>
  <c r="AC22" i="2"/>
  <c r="AF22" i="2"/>
  <c r="AI22" i="2"/>
  <c r="AL22" i="2"/>
  <c r="AM22" i="2"/>
  <c r="AN22" i="2"/>
  <c r="B6" i="2"/>
  <c r="AC6" i="2"/>
  <c r="AF6" i="2"/>
  <c r="AI6" i="2"/>
  <c r="AL6" i="2"/>
  <c r="AM6" i="2"/>
  <c r="AN6" i="2"/>
  <c r="B3" i="2"/>
  <c r="AC3" i="2"/>
  <c r="AF3" i="2"/>
  <c r="AI3" i="2"/>
  <c r="AL3" i="2"/>
  <c r="AM3" i="2"/>
  <c r="AN3" i="2"/>
  <c r="B59" i="2"/>
  <c r="AC59" i="2"/>
  <c r="AF59" i="2"/>
  <c r="AI59" i="2"/>
  <c r="AL59" i="2"/>
  <c r="AM59" i="2"/>
  <c r="AN59" i="2"/>
  <c r="B82" i="2"/>
  <c r="AC82" i="2"/>
  <c r="AF82" i="2"/>
  <c r="AI82" i="2"/>
  <c r="AL82" i="2"/>
  <c r="AM82" i="2"/>
  <c r="AN82" i="2"/>
  <c r="B64" i="2"/>
  <c r="AC64" i="2"/>
  <c r="AF64" i="2"/>
  <c r="AI64" i="2"/>
  <c r="AL64" i="2"/>
  <c r="AM64" i="2"/>
  <c r="AN64" i="2"/>
  <c r="B11" i="2"/>
  <c r="AC11" i="2"/>
  <c r="AF11" i="2"/>
  <c r="AI11" i="2"/>
  <c r="AL11" i="2"/>
  <c r="AM11" i="2"/>
  <c r="AN11" i="2"/>
  <c r="B34" i="2"/>
  <c r="AC34" i="2"/>
  <c r="AF34" i="2"/>
  <c r="AI34" i="2"/>
  <c r="AL34" i="2"/>
  <c r="AM34" i="2"/>
  <c r="AN34" i="2"/>
  <c r="B9" i="2"/>
  <c r="AC9" i="2"/>
  <c r="AF9" i="2"/>
  <c r="AI9" i="2"/>
  <c r="AL9" i="2"/>
  <c r="AM9" i="2"/>
  <c r="AN9" i="2"/>
  <c r="B13" i="2"/>
  <c r="AC13" i="2"/>
  <c r="AF13" i="2"/>
  <c r="AI13" i="2"/>
  <c r="AL13" i="2"/>
  <c r="AM13" i="2"/>
  <c r="AN13" i="2"/>
  <c r="B65" i="2"/>
  <c r="AC65" i="2"/>
  <c r="AF65" i="2"/>
  <c r="AI65" i="2"/>
  <c r="AL65" i="2"/>
  <c r="AM65" i="2"/>
  <c r="AN65" i="2"/>
  <c r="B42" i="2"/>
  <c r="AC42" i="2"/>
  <c r="AF42" i="2"/>
  <c r="AI42" i="2"/>
  <c r="AL42" i="2"/>
  <c r="AM42" i="2"/>
  <c r="AN42" i="2"/>
  <c r="B18" i="2"/>
  <c r="AC18" i="2"/>
  <c r="AF18" i="2"/>
  <c r="AI18" i="2"/>
  <c r="AL18" i="2"/>
  <c r="AM18" i="2"/>
  <c r="AN18" i="2"/>
  <c r="B21" i="2"/>
  <c r="AC21" i="2"/>
  <c r="AF21" i="2"/>
  <c r="AI21" i="2"/>
  <c r="AL21" i="2"/>
  <c r="AM21" i="2"/>
  <c r="AN21" i="2"/>
  <c r="B14" i="2"/>
  <c r="AC14" i="2"/>
  <c r="AF14" i="2"/>
  <c r="AI14" i="2"/>
  <c r="AL14" i="2"/>
  <c r="AM14" i="2"/>
  <c r="AN14" i="2"/>
  <c r="B15" i="2"/>
  <c r="AC15" i="2"/>
  <c r="AF15" i="2"/>
  <c r="AI15" i="2"/>
  <c r="AL15" i="2"/>
  <c r="AM15" i="2"/>
  <c r="AN15" i="2"/>
  <c r="B41" i="2"/>
  <c r="AC41" i="2"/>
  <c r="AF41" i="2"/>
  <c r="AI41" i="2"/>
  <c r="AL41" i="2"/>
  <c r="AM41" i="2"/>
  <c r="AN41" i="2"/>
  <c r="B8" i="2"/>
  <c r="AC8" i="2"/>
  <c r="AF8" i="2"/>
  <c r="AI8" i="2"/>
  <c r="AL8" i="2"/>
  <c r="AM8" i="2"/>
  <c r="AN8" i="2"/>
  <c r="B20" i="2"/>
  <c r="AC20" i="2"/>
  <c r="AF20" i="2"/>
  <c r="AI20" i="2"/>
  <c r="AL20" i="2"/>
  <c r="AM20" i="2"/>
  <c r="AN20" i="2"/>
  <c r="B17" i="2"/>
  <c r="AC17" i="2"/>
  <c r="AF17" i="2"/>
  <c r="AI17" i="2"/>
  <c r="AL17" i="2"/>
  <c r="AM17" i="2"/>
  <c r="AN17" i="2"/>
  <c r="B23" i="2"/>
  <c r="AC23" i="2"/>
  <c r="AF23" i="2"/>
  <c r="AI23" i="2"/>
  <c r="AL23" i="2"/>
  <c r="AM23" i="2"/>
  <c r="AN23" i="2"/>
  <c r="B28" i="2"/>
  <c r="AC28" i="2"/>
  <c r="AF28" i="2"/>
  <c r="AI28" i="2"/>
  <c r="AL28" i="2"/>
  <c r="AM28" i="2"/>
  <c r="AN28" i="2"/>
  <c r="B31" i="2"/>
  <c r="AC31" i="2"/>
  <c r="AF31" i="2"/>
  <c r="AI31" i="2"/>
  <c r="AL31" i="2"/>
  <c r="AM31" i="2"/>
  <c r="AN31" i="2"/>
  <c r="B52" i="2"/>
  <c r="AC52" i="2"/>
  <c r="AF52" i="2"/>
  <c r="AI52" i="2"/>
  <c r="AL52" i="2"/>
  <c r="AM52" i="2"/>
  <c r="AN52" i="2"/>
  <c r="B39" i="2"/>
  <c r="AC39" i="2"/>
  <c r="AF39" i="2"/>
  <c r="AI39" i="2"/>
  <c r="AL39" i="2"/>
  <c r="AM39" i="2"/>
  <c r="AN39" i="2"/>
  <c r="B40" i="2"/>
  <c r="AC40" i="2"/>
  <c r="AF40" i="2"/>
  <c r="AI40" i="2"/>
  <c r="AL40" i="2"/>
  <c r="AM40" i="2"/>
  <c r="AN40" i="2"/>
  <c r="B60" i="2"/>
  <c r="AC60" i="2"/>
  <c r="AF60" i="2"/>
  <c r="AI60" i="2"/>
  <c r="AL60" i="2"/>
  <c r="AM60" i="2"/>
  <c r="AN60" i="2"/>
  <c r="B43" i="2"/>
  <c r="AC43" i="2"/>
  <c r="AF43" i="2"/>
  <c r="AI43" i="2"/>
  <c r="AL43" i="2"/>
  <c r="AM43" i="2"/>
  <c r="AN43" i="2"/>
  <c r="B51" i="2"/>
  <c r="AC51" i="2"/>
  <c r="AF51" i="2"/>
  <c r="AI51" i="2"/>
  <c r="AL51" i="2"/>
  <c r="AM51" i="2"/>
  <c r="AN51" i="2"/>
  <c r="B102" i="2"/>
  <c r="AC102" i="2"/>
  <c r="AF102" i="2"/>
  <c r="AI102" i="2"/>
  <c r="AL102" i="2"/>
  <c r="AM102" i="2"/>
  <c r="AN102" i="2"/>
  <c r="B71" i="2"/>
  <c r="AC71" i="2"/>
  <c r="AF71" i="2"/>
  <c r="AI71" i="2"/>
  <c r="AL71" i="2"/>
  <c r="AM71" i="2"/>
  <c r="AN71" i="2"/>
  <c r="B72" i="2"/>
  <c r="AC72" i="2"/>
  <c r="AF72" i="2"/>
  <c r="AI72" i="2"/>
  <c r="AL72" i="2"/>
  <c r="AM72" i="2"/>
  <c r="AN72" i="2"/>
  <c r="B47" i="2"/>
  <c r="AC47" i="2"/>
  <c r="AF47" i="2"/>
  <c r="AI47" i="2"/>
  <c r="AL47" i="2"/>
  <c r="AM47" i="2"/>
  <c r="AN47" i="2"/>
  <c r="B84" i="2"/>
  <c r="AC84" i="2"/>
  <c r="AF84" i="2"/>
  <c r="AI84" i="2"/>
  <c r="AL84" i="2"/>
  <c r="AM84" i="2"/>
  <c r="AN84" i="2"/>
  <c r="B76" i="2"/>
  <c r="AC76" i="2"/>
  <c r="AF76" i="2"/>
  <c r="AI76" i="2"/>
  <c r="AL76" i="2"/>
  <c r="AM76" i="2"/>
  <c r="AN76" i="2"/>
  <c r="B35" i="2"/>
  <c r="AC35" i="2"/>
  <c r="AF35" i="2"/>
  <c r="AI35" i="2"/>
  <c r="AL35" i="2"/>
  <c r="AM35" i="2"/>
  <c r="AN35" i="2"/>
  <c r="B25" i="2"/>
  <c r="AC25" i="2"/>
  <c r="AF25" i="2"/>
  <c r="AI25" i="2"/>
  <c r="AL25" i="2"/>
  <c r="AM25" i="2"/>
  <c r="AN25" i="2"/>
  <c r="B27" i="2"/>
  <c r="AC27" i="2"/>
  <c r="AF27" i="2"/>
  <c r="AI27" i="2"/>
  <c r="AL27" i="2"/>
  <c r="AM27" i="2"/>
  <c r="AN27" i="2"/>
  <c r="B87" i="2"/>
  <c r="AC87" i="2"/>
  <c r="AF87" i="2"/>
  <c r="AI87" i="2"/>
  <c r="AL87" i="2"/>
  <c r="AM87" i="2"/>
  <c r="AN87" i="2"/>
  <c r="B88" i="2"/>
  <c r="AC88" i="2"/>
  <c r="AF88" i="2"/>
  <c r="AI88" i="2"/>
  <c r="AL88" i="2"/>
  <c r="AM88" i="2"/>
  <c r="AN88" i="2"/>
  <c r="B99" i="2"/>
  <c r="AC99" i="2"/>
  <c r="AF99" i="2"/>
  <c r="AI99" i="2"/>
  <c r="AL99" i="2"/>
  <c r="AM99" i="2"/>
  <c r="AN99" i="2"/>
  <c r="B50" i="2"/>
  <c r="AC50" i="2"/>
  <c r="AF50" i="2"/>
  <c r="AI50" i="2"/>
  <c r="AL50" i="2"/>
  <c r="AM50" i="2"/>
  <c r="AN50" i="2"/>
  <c r="B57" i="2"/>
  <c r="AC57" i="2"/>
  <c r="AF57" i="2"/>
  <c r="AI57" i="2"/>
  <c r="AL57" i="2"/>
  <c r="AM57" i="2"/>
  <c r="AN57" i="2"/>
  <c r="B7" i="2"/>
  <c r="AC7" i="2"/>
  <c r="AF7" i="2"/>
  <c r="AI7" i="2"/>
  <c r="AL7" i="2"/>
  <c r="AM7" i="2"/>
  <c r="AN7" i="2"/>
  <c r="B61" i="2"/>
  <c r="AC61" i="2"/>
  <c r="AF61" i="2"/>
  <c r="AI61" i="2"/>
  <c r="AL61" i="2"/>
  <c r="AM61" i="2"/>
  <c r="AN61" i="2"/>
  <c r="B67" i="2"/>
  <c r="AC67" i="2"/>
  <c r="AF67" i="2"/>
  <c r="AI67" i="2"/>
  <c r="AL67" i="2"/>
  <c r="AM67" i="2"/>
  <c r="AN67" i="2"/>
  <c r="B77" i="2"/>
  <c r="AC77" i="2"/>
  <c r="AF77" i="2"/>
  <c r="AI77" i="2"/>
  <c r="AL77" i="2"/>
  <c r="AM77" i="2"/>
  <c r="AN77" i="2"/>
  <c r="B44" i="2"/>
  <c r="AC44" i="2"/>
  <c r="AF44" i="2"/>
  <c r="AI44" i="2"/>
  <c r="AL44" i="2"/>
  <c r="AM44" i="2"/>
  <c r="AN44" i="2"/>
  <c r="B63" i="2"/>
  <c r="AC63" i="2"/>
  <c r="AF63" i="2"/>
  <c r="AI63" i="2"/>
  <c r="AL63" i="2"/>
  <c r="AM63" i="2"/>
  <c r="AN63" i="2"/>
  <c r="B97" i="2"/>
  <c r="AC97" i="2"/>
  <c r="AF97" i="2"/>
  <c r="AI97" i="2"/>
  <c r="AL97" i="2"/>
  <c r="AM97" i="2"/>
  <c r="AN97" i="2"/>
  <c r="B83" i="2"/>
  <c r="AC83" i="2"/>
  <c r="AF83" i="2"/>
  <c r="AI83" i="2"/>
  <c r="AL83" i="2"/>
  <c r="AM83" i="2"/>
  <c r="AN83" i="2"/>
  <c r="B19" i="2"/>
  <c r="AC19" i="2"/>
  <c r="AF19" i="2"/>
  <c r="AI19" i="2"/>
  <c r="AL19" i="2"/>
  <c r="AM19" i="2"/>
  <c r="AN19" i="2"/>
  <c r="B30" i="2"/>
  <c r="AC30" i="2"/>
  <c r="AF30" i="2"/>
  <c r="AI30" i="2"/>
  <c r="AL30" i="2"/>
  <c r="AM30" i="2"/>
  <c r="AN30" i="2"/>
  <c r="B24" i="2"/>
  <c r="AC24" i="2"/>
  <c r="AF24" i="2"/>
  <c r="AI24" i="2"/>
  <c r="AL24" i="2"/>
  <c r="AM24" i="2"/>
  <c r="AN24" i="2"/>
  <c r="B66" i="2"/>
  <c r="AC66" i="2"/>
  <c r="AF66" i="2"/>
  <c r="AI66" i="2"/>
  <c r="AL66" i="2"/>
  <c r="AM66" i="2"/>
  <c r="AN66" i="2"/>
  <c r="B53" i="2"/>
  <c r="AC53" i="2"/>
  <c r="AF53" i="2"/>
  <c r="AI53" i="2"/>
  <c r="AL53" i="2"/>
  <c r="AM53" i="2"/>
  <c r="AN53" i="2"/>
  <c r="B74" i="2"/>
  <c r="AC74" i="2"/>
  <c r="AF74" i="2"/>
  <c r="AI74" i="2"/>
  <c r="AL74" i="2"/>
  <c r="AM74" i="2"/>
  <c r="AN74" i="2"/>
  <c r="B36" i="2"/>
  <c r="AC36" i="2"/>
  <c r="AF36" i="2"/>
  <c r="AI36" i="2"/>
  <c r="AL36" i="2"/>
  <c r="AM36" i="2"/>
  <c r="AN36" i="2"/>
  <c r="B68" i="2"/>
  <c r="AC68" i="2"/>
  <c r="AF68" i="2"/>
  <c r="AI68" i="2"/>
  <c r="AL68" i="2"/>
  <c r="AM68" i="2"/>
  <c r="AN68" i="2"/>
  <c r="B70" i="2"/>
  <c r="AC70" i="2"/>
  <c r="AF70" i="2"/>
  <c r="AI70" i="2"/>
  <c r="AL70" i="2"/>
  <c r="AM70" i="2"/>
  <c r="AN70" i="2"/>
  <c r="B78" i="2"/>
  <c r="AC78" i="2"/>
  <c r="AF78" i="2"/>
  <c r="AI78" i="2"/>
  <c r="AL78" i="2"/>
  <c r="AM78" i="2"/>
  <c r="AN78" i="2"/>
  <c r="B49" i="2"/>
  <c r="AC49" i="2"/>
  <c r="AF49" i="2"/>
  <c r="AI49" i="2"/>
  <c r="AL49" i="2"/>
  <c r="AM49" i="2"/>
  <c r="AN49" i="2"/>
  <c r="B106" i="2"/>
  <c r="AC106" i="2"/>
  <c r="AF106" i="2"/>
  <c r="AI106" i="2"/>
  <c r="AL106" i="2"/>
  <c r="AM106" i="2"/>
  <c r="AN106" i="2"/>
  <c r="B32" i="2"/>
  <c r="AC32" i="2"/>
  <c r="AF32" i="2"/>
  <c r="AI32" i="2"/>
  <c r="AL32" i="2"/>
  <c r="AM32" i="2"/>
  <c r="AN32" i="2"/>
  <c r="B75" i="2"/>
  <c r="AC75" i="2"/>
  <c r="AF75" i="2"/>
  <c r="AI75" i="2"/>
  <c r="AL75" i="2"/>
  <c r="AM75" i="2"/>
  <c r="AN75" i="2"/>
  <c r="B48" i="2"/>
  <c r="AC48" i="2"/>
  <c r="AF48" i="2"/>
  <c r="AI48" i="2"/>
  <c r="AL48" i="2"/>
  <c r="AM48" i="2"/>
  <c r="AN48" i="2"/>
  <c r="B12" i="2"/>
  <c r="AC12" i="2"/>
  <c r="AF12" i="2"/>
  <c r="AI12" i="2"/>
  <c r="AL12" i="2"/>
  <c r="AM12" i="2"/>
  <c r="AN12" i="2"/>
  <c r="B103" i="2"/>
  <c r="AC103" i="2"/>
  <c r="AF103" i="2"/>
  <c r="AI103" i="2"/>
  <c r="AL103" i="2"/>
  <c r="AM103" i="2"/>
  <c r="AN103" i="2"/>
  <c r="B37" i="2"/>
  <c r="AC37" i="2"/>
  <c r="AF37" i="2"/>
  <c r="AI37" i="2"/>
  <c r="AL37" i="2"/>
  <c r="AM37" i="2"/>
  <c r="AN37" i="2"/>
  <c r="B86" i="2"/>
  <c r="AC86" i="2"/>
  <c r="AF86" i="2"/>
  <c r="AI86" i="2"/>
  <c r="AL86" i="2"/>
  <c r="AM86" i="2"/>
  <c r="AN86" i="2"/>
  <c r="B101" i="2"/>
  <c r="AC101" i="2"/>
  <c r="AF101" i="2"/>
  <c r="AI101" i="2"/>
  <c r="AL101" i="2"/>
  <c r="AM101" i="2"/>
  <c r="AN101" i="2"/>
  <c r="B33" i="2"/>
  <c r="AC33" i="2"/>
  <c r="AF33" i="2"/>
  <c r="AI33" i="2"/>
  <c r="AL33" i="2"/>
  <c r="AM33" i="2"/>
  <c r="AN33" i="2"/>
  <c r="B89" i="2"/>
  <c r="AC89" i="2"/>
  <c r="AF89" i="2"/>
  <c r="AI89" i="2"/>
  <c r="AL89" i="2"/>
  <c r="AM89" i="2"/>
  <c r="AN89" i="2"/>
  <c r="B90" i="2"/>
  <c r="AC90" i="2"/>
  <c r="AF90" i="2"/>
  <c r="AI90" i="2"/>
  <c r="AL90" i="2"/>
  <c r="AM90" i="2"/>
  <c r="AN90" i="2"/>
  <c r="B80" i="2"/>
  <c r="AC80" i="2"/>
  <c r="AF80" i="2"/>
  <c r="AI80" i="2"/>
  <c r="AL80" i="2"/>
  <c r="AM80" i="2"/>
  <c r="AN80" i="2"/>
  <c r="B45" i="2"/>
  <c r="AC45" i="2"/>
  <c r="AF45" i="2"/>
  <c r="AI45" i="2"/>
  <c r="AL45" i="2"/>
  <c r="AM45" i="2"/>
  <c r="AN45" i="2"/>
  <c r="B46" i="2"/>
  <c r="AC46" i="2"/>
  <c r="AF46" i="2"/>
  <c r="AI46" i="2"/>
  <c r="AL46" i="2"/>
  <c r="AM46" i="2"/>
  <c r="AN46" i="2"/>
  <c r="B104" i="2"/>
  <c r="AC104" i="2"/>
  <c r="AF104" i="2"/>
  <c r="AI104" i="2"/>
  <c r="AL104" i="2"/>
  <c r="AM104" i="2"/>
  <c r="AN104" i="2"/>
  <c r="B69" i="2"/>
  <c r="AC69" i="2"/>
  <c r="AF69" i="2"/>
  <c r="AI69" i="2"/>
  <c r="AL69" i="2"/>
  <c r="AM69" i="2"/>
  <c r="AN69" i="2"/>
  <c r="B54" i="2"/>
  <c r="AC54" i="2"/>
  <c r="AF54" i="2"/>
  <c r="AI54" i="2"/>
  <c r="AL54" i="2"/>
  <c r="AM54" i="2"/>
  <c r="AN54" i="2"/>
  <c r="B91" i="2"/>
  <c r="AC91" i="2"/>
  <c r="AF91" i="2"/>
  <c r="AI91" i="2"/>
  <c r="AL91" i="2"/>
  <c r="AM91" i="2"/>
  <c r="AN91" i="2"/>
  <c r="B92" i="2"/>
  <c r="AC92" i="2"/>
  <c r="AF92" i="2"/>
  <c r="AI92" i="2"/>
  <c r="AL92" i="2"/>
  <c r="AM92" i="2"/>
  <c r="AN92" i="2"/>
  <c r="B16" i="2"/>
  <c r="AC16" i="2"/>
  <c r="AF16" i="2"/>
  <c r="AI16" i="2"/>
  <c r="AL16" i="2"/>
  <c r="AM16" i="2"/>
  <c r="AN16" i="2"/>
  <c r="B79" i="2"/>
  <c r="AC79" i="2"/>
  <c r="AF79" i="2"/>
  <c r="AI79" i="2"/>
  <c r="AL79" i="2"/>
  <c r="AM79" i="2"/>
  <c r="AN79" i="2"/>
  <c r="B93" i="2"/>
  <c r="AC93" i="2"/>
  <c r="AF93" i="2"/>
  <c r="AI93" i="2"/>
  <c r="AL93" i="2"/>
  <c r="AM93" i="2"/>
  <c r="AN93" i="2"/>
  <c r="B94" i="2"/>
  <c r="AC94" i="2"/>
  <c r="AF94" i="2"/>
  <c r="AI94" i="2"/>
  <c r="AL94" i="2"/>
  <c r="AM94" i="2"/>
  <c r="AN94" i="2"/>
  <c r="B85" i="2"/>
  <c r="AC85" i="2"/>
  <c r="AF85" i="2"/>
  <c r="AI85" i="2"/>
  <c r="AL85" i="2"/>
  <c r="AM85" i="2"/>
  <c r="AN85" i="2"/>
  <c r="B73" i="2"/>
  <c r="AC73" i="2"/>
  <c r="AF73" i="2"/>
  <c r="AI73" i="2"/>
  <c r="AL73" i="2"/>
  <c r="AM73" i="2"/>
  <c r="AN73" i="2"/>
  <c r="B26" i="2"/>
  <c r="AC26" i="2"/>
  <c r="AF26" i="2"/>
  <c r="AI26" i="2"/>
  <c r="AL26" i="2"/>
  <c r="AM26" i="2"/>
  <c r="AN26" i="2"/>
  <c r="B95" i="2"/>
  <c r="AC95" i="2"/>
  <c r="AF95" i="2"/>
  <c r="AI95" i="2"/>
  <c r="AL95" i="2"/>
  <c r="AM95" i="2"/>
  <c r="AN95" i="2"/>
  <c r="B10" i="2"/>
  <c r="AC10" i="2"/>
  <c r="AF10" i="2"/>
  <c r="AI10" i="2"/>
  <c r="AL10" i="2"/>
  <c r="AM10" i="2"/>
  <c r="AN10" i="2"/>
  <c r="B55" i="2"/>
  <c r="AC55" i="2"/>
  <c r="AF55" i="2"/>
  <c r="AI55" i="2"/>
  <c r="AL55" i="2"/>
  <c r="AM55" i="2"/>
  <c r="AN55" i="2"/>
  <c r="B56" i="2"/>
  <c r="AC56" i="2"/>
  <c r="AF56" i="2"/>
  <c r="AI56" i="2"/>
  <c r="AL56" i="2"/>
  <c r="AM56" i="2"/>
  <c r="AN56" i="2"/>
  <c r="B81" i="2"/>
  <c r="AC81" i="2"/>
  <c r="AF81" i="2"/>
  <c r="AI81" i="2"/>
  <c r="AL81" i="2"/>
  <c r="AM81" i="2"/>
  <c r="AN81" i="2"/>
  <c r="B105" i="2"/>
  <c r="AC105" i="2"/>
  <c r="AF105" i="2"/>
  <c r="AI105" i="2"/>
  <c r="AL105" i="2"/>
  <c r="AM105" i="2"/>
  <c r="AN105" i="2"/>
  <c r="B96" i="2"/>
  <c r="AC96" i="2"/>
  <c r="AF96" i="2"/>
  <c r="AI96" i="2"/>
  <c r="AL96" i="2"/>
  <c r="AM96" i="2"/>
  <c r="AN96" i="2"/>
  <c r="B4" i="2"/>
  <c r="AC4" i="2"/>
  <c r="AF4" i="2"/>
  <c r="AI4" i="2"/>
  <c r="AL4" i="2"/>
  <c r="AM4" i="2"/>
  <c r="AN4" i="2"/>
  <c r="B58" i="2"/>
  <c r="AC58" i="2"/>
  <c r="AF58" i="2"/>
  <c r="AI58" i="2"/>
  <c r="AL58" i="2"/>
  <c r="AM58" i="2"/>
  <c r="AN58" i="2"/>
  <c r="B29" i="2"/>
  <c r="AC29" i="2"/>
  <c r="AF29" i="2"/>
  <c r="AI29" i="2"/>
  <c r="AL29" i="2"/>
  <c r="AM29" i="2"/>
  <c r="AN29" i="2"/>
  <c r="B38" i="2"/>
  <c r="AC38" i="2"/>
  <c r="AF38" i="2"/>
  <c r="AI38" i="2"/>
  <c r="AL38" i="2"/>
  <c r="AM38" i="2"/>
  <c r="AN38" i="2"/>
  <c r="B98" i="2"/>
  <c r="AC98" i="2"/>
  <c r="AF98" i="2"/>
  <c r="AI98" i="2"/>
  <c r="AL98" i="2"/>
  <c r="AM98" i="2"/>
  <c r="AN98" i="2"/>
  <c r="B100" i="2"/>
  <c r="AC100" i="2"/>
  <c r="AF100" i="2"/>
  <c r="AI100" i="2"/>
  <c r="AL100" i="2"/>
  <c r="AM100" i="2"/>
  <c r="AN100" i="2"/>
  <c r="AO34" i="2" l="1"/>
  <c r="AO58" i="2"/>
  <c r="AO81" i="2"/>
  <c r="AO55" i="2"/>
  <c r="AO73" i="2"/>
  <c r="AO91" i="2"/>
  <c r="AO104" i="2"/>
  <c r="AO90" i="2"/>
  <c r="AO86" i="2"/>
  <c r="AO48" i="2"/>
  <c r="AO49" i="2"/>
  <c r="AO53" i="2"/>
  <c r="AO19" i="2"/>
  <c r="AO44" i="2"/>
  <c r="AO61" i="2"/>
  <c r="AO27" i="2"/>
  <c r="AO76" i="2"/>
  <c r="AO71" i="2"/>
  <c r="AO60" i="2"/>
  <c r="AO52" i="2"/>
  <c r="AO23" i="2"/>
  <c r="AO8" i="2"/>
  <c r="AO21" i="2"/>
  <c r="AO65" i="2"/>
  <c r="AO96" i="2"/>
  <c r="AO95" i="2"/>
  <c r="AO94" i="2"/>
  <c r="AO16" i="2"/>
  <c r="AO69" i="2"/>
  <c r="AO45" i="2"/>
  <c r="AO33" i="2"/>
  <c r="AO103" i="2"/>
  <c r="AO32" i="2"/>
  <c r="AO78" i="2"/>
  <c r="AO36" i="2"/>
  <c r="AO24" i="2"/>
  <c r="AO97" i="2"/>
  <c r="AO57" i="2"/>
  <c r="AO88" i="2"/>
  <c r="AO47" i="2"/>
  <c r="AO51" i="2"/>
  <c r="AO15" i="2"/>
  <c r="AO13" i="2"/>
  <c r="AO64" i="2"/>
  <c r="AO6" i="2"/>
  <c r="AO2" i="2"/>
  <c r="AO38" i="2"/>
  <c r="AO59" i="2"/>
  <c r="AO62" i="2"/>
  <c r="AO98" i="2"/>
  <c r="AO4" i="2"/>
  <c r="AO10" i="2"/>
  <c r="AO85" i="2"/>
  <c r="AO79" i="2"/>
  <c r="AO54" i="2"/>
  <c r="AO46" i="2"/>
  <c r="AO89" i="2"/>
  <c r="AO37" i="2"/>
  <c r="AO75" i="2"/>
  <c r="AO68" i="2"/>
  <c r="AO66" i="2"/>
  <c r="AO83" i="2"/>
  <c r="AO77" i="2"/>
  <c r="AO7" i="2"/>
  <c r="AO99" i="2"/>
  <c r="AO25" i="2"/>
  <c r="AO84" i="2"/>
  <c r="AO102" i="2"/>
  <c r="AO40" i="2"/>
  <c r="AO31" i="2"/>
  <c r="AO17" i="2"/>
  <c r="AO41" i="2"/>
  <c r="AO18" i="2"/>
  <c r="AO11" i="2"/>
  <c r="AO3" i="2"/>
  <c r="AO5" i="2"/>
  <c r="AO100" i="2"/>
  <c r="AO29" i="2"/>
  <c r="AO105" i="2"/>
  <c r="AO56" i="2"/>
  <c r="AO26" i="2"/>
  <c r="AO93" i="2"/>
  <c r="AO92" i="2"/>
  <c r="AO80" i="2"/>
  <c r="AO101" i="2"/>
  <c r="AO12" i="2"/>
  <c r="AO106" i="2"/>
  <c r="AO70" i="2"/>
  <c r="AO74" i="2"/>
  <c r="AO30" i="2"/>
  <c r="AO63" i="2"/>
  <c r="AO67" i="2"/>
  <c r="AO50" i="2"/>
  <c r="AO87" i="2"/>
  <c r="AO35" i="2"/>
  <c r="AO72" i="2"/>
  <c r="AO43" i="2"/>
  <c r="AO39" i="2"/>
  <c r="AO28" i="2"/>
  <c r="AO20" i="2"/>
  <c r="AO14" i="2"/>
  <c r="AO42" i="2"/>
  <c r="AO9" i="2"/>
  <c r="AO82" i="2"/>
  <c r="AO22" i="2"/>
</calcChain>
</file>

<file path=xl/sharedStrings.xml><?xml version="1.0" encoding="utf-8"?>
<sst xmlns="http://schemas.openxmlformats.org/spreadsheetml/2006/main" count="1427" uniqueCount="337">
  <si>
    <t>Fund name</t>
  </si>
  <si>
    <t>Country</t>
  </si>
  <si>
    <t>Headquarter</t>
  </si>
  <si>
    <t>AUM in $bn (Fund Website)</t>
  </si>
  <si>
    <t>Aggregate Capital Raised in Last 10 years ($ bn)</t>
  </si>
  <si>
    <t>FUND ID</t>
  </si>
  <si>
    <t>FIRM ID</t>
  </si>
  <si>
    <t>NAME</t>
  </si>
  <si>
    <t>ASSET CLASS</t>
  </si>
  <si>
    <t>VINTAGE / INCEPTION YEAR</t>
  </si>
  <si>
    <t>STRATEGY</t>
  </si>
  <si>
    <t>FINAL CLOSE SIZE (USD MN)</t>
  </si>
  <si>
    <t>NET IRR (%)</t>
  </si>
  <si>
    <t>NET MULTIPLE (X)</t>
  </si>
  <si>
    <t>RVPI (%)</t>
  </si>
  <si>
    <t>DPI (%)</t>
  </si>
  <si>
    <t>CALLED (%)</t>
  </si>
  <si>
    <t>QUARTILE</t>
  </si>
  <si>
    <t>DATE REPORTED</t>
  </si>
  <si>
    <t>STATUS</t>
  </si>
  <si>
    <t>Carlyle Group (US)</t>
  </si>
  <si>
    <t>US</t>
  </si>
  <si>
    <t>Washington Dc</t>
  </si>
  <si>
    <t>66.7</t>
  </si>
  <si>
    <t>Carlyle Partners V</t>
  </si>
  <si>
    <t>Private Equity</t>
  </si>
  <si>
    <t>Buyout</t>
  </si>
  <si>
    <t>2nd</t>
  </si>
  <si>
    <t>Closed</t>
  </si>
  <si>
    <t>North America</t>
  </si>
  <si>
    <t>Carlyle Group</t>
  </si>
  <si>
    <t>Diversified</t>
  </si>
  <si>
    <t>UK</t>
  </si>
  <si>
    <t>London</t>
  </si>
  <si>
    <t>n/a</t>
  </si>
  <si>
    <t>4th</t>
  </si>
  <si>
    <t>Europe</t>
  </si>
  <si>
    <t>New York</t>
  </si>
  <si>
    <t>62.2</t>
  </si>
  <si>
    <t>Blackstone Capital Partners V</t>
  </si>
  <si>
    <t>Blackstone Group</t>
  </si>
  <si>
    <t>3rd</t>
  </si>
  <si>
    <t>Blackstone Group (US) - 2016</t>
  </si>
  <si>
    <t>Blackstone Capital Partners VII</t>
  </si>
  <si>
    <t>Blackstone Group (Europe)</t>
  </si>
  <si>
    <t>57.9</t>
  </si>
  <si>
    <t>KKR Fund 2006</t>
  </si>
  <si>
    <t>1st</t>
  </si>
  <si>
    <t>KKR</t>
  </si>
  <si>
    <t>KKR North American XI Fund</t>
  </si>
  <si>
    <t>Infrastructure</t>
  </si>
  <si>
    <t>KKR European Fund III</t>
  </si>
  <si>
    <t>Manufacturing</t>
  </si>
  <si>
    <t>KKR (Europe) - 2015</t>
  </si>
  <si>
    <t>KKR European Fund IV</t>
  </si>
  <si>
    <t>France</t>
  </si>
  <si>
    <t>Paris</t>
  </si>
  <si>
    <t>53.4</t>
  </si>
  <si>
    <t>Ardian</t>
  </si>
  <si>
    <t>AXA LBO Fund IV</t>
  </si>
  <si>
    <t>Ardian  (Europe)</t>
  </si>
  <si>
    <t>AXA LBO Fund V</t>
  </si>
  <si>
    <t xml:space="preserve">TPG </t>
  </si>
  <si>
    <t>Forth Worth</t>
  </si>
  <si>
    <t>47.0</t>
  </si>
  <si>
    <t>TPG</t>
  </si>
  <si>
    <t>TPG Partners VI</t>
  </si>
  <si>
    <t>TPG Partners VII</t>
  </si>
  <si>
    <t>42.2</t>
  </si>
  <si>
    <t>CVC Capital Partners (Europe)</t>
  </si>
  <si>
    <t>CVC Capital Partners</t>
  </si>
  <si>
    <t>CVC European Equity Partners V</t>
  </si>
  <si>
    <t xml:space="preserve">Advent International </t>
  </si>
  <si>
    <t>Boston</t>
  </si>
  <si>
    <t>40.9</t>
  </si>
  <si>
    <t>Advent Global Private Equity VI</t>
  </si>
  <si>
    <t>Advent International</t>
  </si>
  <si>
    <t>Advent Global Private Equity VII</t>
  </si>
  <si>
    <t>Bain Capital (US)</t>
  </si>
  <si>
    <t>37.7</t>
  </si>
  <si>
    <t>Bain Capital</t>
  </si>
  <si>
    <t>Bain Capital Fund X</t>
  </si>
  <si>
    <t>Bain Capital Fund XI</t>
  </si>
  <si>
    <t>Bain Capital (Europe)</t>
  </si>
  <si>
    <t>Bain Capital Europe III</t>
  </si>
  <si>
    <t>Bain Capital Europe IV</t>
  </si>
  <si>
    <t xml:space="preserve">Apax Partners </t>
  </si>
  <si>
    <t>35.8</t>
  </si>
  <si>
    <t>Apax Europe VII</t>
  </si>
  <si>
    <t>Apax Partners</t>
  </si>
  <si>
    <t xml:space="preserve">Apollo Global Management </t>
  </si>
  <si>
    <t>33.1</t>
  </si>
  <si>
    <t>Apollo Investment Fund VI</t>
  </si>
  <si>
    <t>Apollo Global Management</t>
  </si>
  <si>
    <t>Apollo Investment Fund VIII</t>
  </si>
  <si>
    <t xml:space="preserve">Hellman &amp; Friedman </t>
  </si>
  <si>
    <t>San Francisco</t>
  </si>
  <si>
    <t>28.2</t>
  </si>
  <si>
    <t>Hellman &amp; Friedman VI</t>
  </si>
  <si>
    <t>Hellman &amp; Friedman</t>
  </si>
  <si>
    <t>Telecoms &amp; Media</t>
  </si>
  <si>
    <t>Hellman &amp; Friedman VII</t>
  </si>
  <si>
    <t xml:space="preserve">Silver Lake </t>
  </si>
  <si>
    <t>Menlo Park</t>
  </si>
  <si>
    <t>21.5</t>
  </si>
  <si>
    <t>Silver Lake Partners III</t>
  </si>
  <si>
    <t>Silver Lake</t>
  </si>
  <si>
    <t>Information Technology</t>
  </si>
  <si>
    <t xml:space="preserve">Leonard Green &amp; Partners </t>
  </si>
  <si>
    <t>Los Angeles</t>
  </si>
  <si>
    <t>21.2</t>
  </si>
  <si>
    <t>Green Equity Investors V</t>
  </si>
  <si>
    <t>Leonard Green &amp; Partners</t>
  </si>
  <si>
    <t>Green Equity Investors VI</t>
  </si>
  <si>
    <t xml:space="preserve">Providence Equity Partners </t>
  </si>
  <si>
    <t>Providence</t>
  </si>
  <si>
    <t>18.1</t>
  </si>
  <si>
    <t>Providence Equity Partners VI</t>
  </si>
  <si>
    <t>Providence Equity Partners</t>
  </si>
  <si>
    <t>Providence Equity Partners VII</t>
  </si>
  <si>
    <t>Information Technology, Telecoms &amp; Media</t>
  </si>
  <si>
    <t xml:space="preserve">Ares Management </t>
  </si>
  <si>
    <t>17.1</t>
  </si>
  <si>
    <t>Ares Management</t>
  </si>
  <si>
    <t>Ares Corporate Opportunities Fund III</t>
  </si>
  <si>
    <t>Ares Corporate Opportunities Fund IV</t>
  </si>
  <si>
    <t xml:space="preserve">EQT </t>
  </si>
  <si>
    <t>Sweden</t>
  </si>
  <si>
    <t>Stockholm</t>
  </si>
  <si>
    <t>16.7</t>
  </si>
  <si>
    <t>EQT V</t>
  </si>
  <si>
    <t>EQT</t>
  </si>
  <si>
    <t>EQT VI</t>
  </si>
  <si>
    <t xml:space="preserve">Thoma Bravo </t>
  </si>
  <si>
    <t>Chicago</t>
  </si>
  <si>
    <t>15.9</t>
  </si>
  <si>
    <t>Thoma Bravo Fund IX</t>
  </si>
  <si>
    <t>Thoma Bravo</t>
  </si>
  <si>
    <t>Thoma Bravo Fund XI</t>
  </si>
  <si>
    <t xml:space="preserve">Permira </t>
  </si>
  <si>
    <t>15.0</t>
  </si>
  <si>
    <t>Permira IV</t>
  </si>
  <si>
    <t>Permira</t>
  </si>
  <si>
    <t>Permira V</t>
  </si>
  <si>
    <t xml:space="preserve">Cinven </t>
  </si>
  <si>
    <t>14.8</t>
  </si>
  <si>
    <t>Cinven IV</t>
  </si>
  <si>
    <t>Cinven</t>
  </si>
  <si>
    <t>Cinven V</t>
  </si>
  <si>
    <t xml:space="preserve">Bridgepoint </t>
  </si>
  <si>
    <t>13.5</t>
  </si>
  <si>
    <t>Bridgepoint Europe IV</t>
  </si>
  <si>
    <t>Bridgepoint</t>
  </si>
  <si>
    <t>Bridgepoint Europe V</t>
  </si>
  <si>
    <t xml:space="preserve">BC Partners </t>
  </si>
  <si>
    <t>13.3</t>
  </si>
  <si>
    <t>BC European Cap IX</t>
  </si>
  <si>
    <t>BC Partners</t>
  </si>
  <si>
    <t>Onex Corporation  (Onex Partners)</t>
  </si>
  <si>
    <t>Canada</t>
  </si>
  <si>
    <t>Toronto</t>
  </si>
  <si>
    <t>12.6</t>
  </si>
  <si>
    <t>Onex Partners II</t>
  </si>
  <si>
    <t>Onex</t>
  </si>
  <si>
    <t>Onex Partners III</t>
  </si>
  <si>
    <t xml:space="preserve">Clayton Dubilier &amp; Rice </t>
  </si>
  <si>
    <t>12.2</t>
  </si>
  <si>
    <t>Clayton Dubilier &amp; Rice IX</t>
  </si>
  <si>
    <t>Clayton Dubilier &amp; Rice</t>
  </si>
  <si>
    <t>Clayton Dubilier &amp; Rice VIII</t>
  </si>
  <si>
    <t>Business Services</t>
  </si>
  <si>
    <t xml:space="preserve">Stone Point Capital </t>
  </si>
  <si>
    <t>11.5</t>
  </si>
  <si>
    <t>Trident Fund IV</t>
  </si>
  <si>
    <t>Stone Point Capital</t>
  </si>
  <si>
    <t>Financial &amp; Insurance Services</t>
  </si>
  <si>
    <t xml:space="preserve">American Securities </t>
  </si>
  <si>
    <t>11.0</t>
  </si>
  <si>
    <t>American Securities Partners V</t>
  </si>
  <si>
    <t>American Securities</t>
  </si>
  <si>
    <t>American Securities Partners VI</t>
  </si>
  <si>
    <t xml:space="preserve">Thomas H Lee Partners </t>
  </si>
  <si>
    <t>10.7</t>
  </si>
  <si>
    <t>Thomas H Lee VI</t>
  </si>
  <si>
    <t>Thomas H Lee Partners</t>
  </si>
  <si>
    <t>Thomas H Lee VII</t>
  </si>
  <si>
    <t xml:space="preserve">Nordic Capital </t>
  </si>
  <si>
    <t>10.6</t>
  </si>
  <si>
    <t>Nordic Capital</t>
  </si>
  <si>
    <t>Jersey</t>
  </si>
  <si>
    <t>Nordic Capital Fund VII</t>
  </si>
  <si>
    <t>Nordic Capital Fund VIII</t>
  </si>
  <si>
    <t xml:space="preserve">Berkshire Partners </t>
  </si>
  <si>
    <t>10.4</t>
  </si>
  <si>
    <t>Berkshire Fund VII</t>
  </si>
  <si>
    <t>Berkshire Partners</t>
  </si>
  <si>
    <t>Berkshire Fund VIII</t>
  </si>
  <si>
    <t xml:space="preserve">Pamplona Capital Management </t>
  </si>
  <si>
    <t>9.8</t>
  </si>
  <si>
    <t>Alpha Private Equity Fund 5</t>
  </si>
  <si>
    <t>Alpha Group</t>
  </si>
  <si>
    <t>Luxembourg</t>
  </si>
  <si>
    <t>Alpha Private Equity Fund 6</t>
  </si>
  <si>
    <t xml:space="preserve">Platinum Equity </t>
  </si>
  <si>
    <t>9.5</t>
  </si>
  <si>
    <t>Platinum Equity Capital Partners Fund II</t>
  </si>
  <si>
    <t>Platinum Equity</t>
  </si>
  <si>
    <t>Platinum Equity Capital Partners Fund III</t>
  </si>
  <si>
    <t xml:space="preserve">HgCapital </t>
  </si>
  <si>
    <t>9.3</t>
  </si>
  <si>
    <t>Hg</t>
  </si>
  <si>
    <t>Hg5</t>
  </si>
  <si>
    <t>Hg6</t>
  </si>
  <si>
    <t>Hg7</t>
  </si>
  <si>
    <t xml:space="preserve">New Mountain Capital </t>
  </si>
  <si>
    <t>9.2</t>
  </si>
  <si>
    <t>New Mountain Partners III</t>
  </si>
  <si>
    <t>New Mountain Capital</t>
  </si>
  <si>
    <t>New Mountain Partners IV</t>
  </si>
  <si>
    <t xml:space="preserve">Madison Dearborn Partners </t>
  </si>
  <si>
    <t>8.5</t>
  </si>
  <si>
    <t>Madison Dearborn Partners</t>
  </si>
  <si>
    <t>Madison Dearborn Capital Partners VI</t>
  </si>
  <si>
    <t>Madison Dearborn Capital Partners VII</t>
  </si>
  <si>
    <t xml:space="preserve">Lindsay Goldberg </t>
  </si>
  <si>
    <t>8.2</t>
  </si>
  <si>
    <t>Lindsay Goldberg - Fund II</t>
  </si>
  <si>
    <t>Lindsay Goldberg</t>
  </si>
  <si>
    <t>Lindsay Goldberg - Fund IV</t>
  </si>
  <si>
    <t xml:space="preserve">L Catterton </t>
  </si>
  <si>
    <t>Greenwich</t>
  </si>
  <si>
    <t>8.1</t>
  </si>
  <si>
    <t>Catterton Partners VI</t>
  </si>
  <si>
    <t>L Catterton</t>
  </si>
  <si>
    <t>Catterton Partners VI-B</t>
  </si>
  <si>
    <t>Catterton Partners VII</t>
  </si>
  <si>
    <t>Consumer Discretionary</t>
  </si>
  <si>
    <t xml:space="preserve">Triton St </t>
  </si>
  <si>
    <t>Helier</t>
  </si>
  <si>
    <t>Triton Fund II</t>
  </si>
  <si>
    <t>Triton</t>
  </si>
  <si>
    <t>Triton Fund III</t>
  </si>
  <si>
    <t>Triton Fund IV</t>
  </si>
  <si>
    <t xml:space="preserve">Charterhouse Capital Partners </t>
  </si>
  <si>
    <t>7.7</t>
  </si>
  <si>
    <t>Charterhouse Capital Partners IX</t>
  </si>
  <si>
    <t>Charterhouse Capital Partners</t>
  </si>
  <si>
    <t>Charterhouse Capital Partners VIII</t>
  </si>
  <si>
    <t>Liquidated</t>
  </si>
  <si>
    <t xml:space="preserve">Kelso &amp; Company </t>
  </si>
  <si>
    <t>Kelso Investment Associates IX</t>
  </si>
  <si>
    <t>Kelso &amp; Company</t>
  </si>
  <si>
    <t>Kelso Investment Associates VIII</t>
  </si>
  <si>
    <t xml:space="preserve">PAI Partners </t>
  </si>
  <si>
    <t>PAI Europe V</t>
  </si>
  <si>
    <t>PAI Partners</t>
  </si>
  <si>
    <t>PAI Europe VI</t>
  </si>
  <si>
    <t xml:space="preserve">Equistone Partners Europe </t>
  </si>
  <si>
    <t>7.6</t>
  </si>
  <si>
    <t>Equistone Partners Europe Fund III</t>
  </si>
  <si>
    <t>Equistone Partners Europe</t>
  </si>
  <si>
    <t>Equistone Partners Europe Fund IV</t>
  </si>
  <si>
    <t xml:space="preserve">GTCR </t>
  </si>
  <si>
    <t>Golder Thoma Cressey Rauner IX</t>
  </si>
  <si>
    <t>GTCR</t>
  </si>
  <si>
    <t>Golder Thoma Cressey Rauner X</t>
  </si>
  <si>
    <t xml:space="preserve">AEA Investors </t>
  </si>
  <si>
    <t>7.4</t>
  </si>
  <si>
    <t>AEA Fund IV</t>
  </si>
  <si>
    <t>AEA Investors</t>
  </si>
  <si>
    <t>AEA Fund V</t>
  </si>
  <si>
    <t xml:space="preserve">Welsh, Carson, Anderson &amp; Stowe </t>
  </si>
  <si>
    <t>7.2</t>
  </si>
  <si>
    <t>Welsh, Carson, Anderson &amp; Stowe XI</t>
  </si>
  <si>
    <t>Welsh, Carson, Anderson &amp; Stowe</t>
  </si>
  <si>
    <t>Healthcare, Information Technology</t>
  </si>
  <si>
    <t>Welsh, Carson, Anderson &amp; Stowe XII</t>
  </si>
  <si>
    <t xml:space="preserve">CCMP Capital Advisors </t>
  </si>
  <si>
    <t>7.1</t>
  </si>
  <si>
    <t>CCMP Capital Investors II</t>
  </si>
  <si>
    <t>CCMP Capital Advisors</t>
  </si>
  <si>
    <t>CCMP Capital Investors III</t>
  </si>
  <si>
    <t xml:space="preserve">Montagu Private Equity </t>
  </si>
  <si>
    <t>6.8</t>
  </si>
  <si>
    <t>Montagu III</t>
  </si>
  <si>
    <t>Montagu Private Equity</t>
  </si>
  <si>
    <t>Montagu IV</t>
  </si>
  <si>
    <t>Clean Technology, Manufacturing</t>
  </si>
  <si>
    <t xml:space="preserve">The Jordan Company </t>
  </si>
  <si>
    <t>The Resolute Fund II</t>
  </si>
  <si>
    <t>The Jordan Company</t>
  </si>
  <si>
    <t>The Resolute Fund III</t>
  </si>
  <si>
    <t xml:space="preserve">IK Investment Partners </t>
  </si>
  <si>
    <t>6.5</t>
  </si>
  <si>
    <t>IK 2007 Fund</t>
  </si>
  <si>
    <t>IK Investment Partners</t>
  </si>
  <si>
    <t>IK VII Fund</t>
  </si>
  <si>
    <t xml:space="preserve">Court Square Capital Partners </t>
  </si>
  <si>
    <t>6.3</t>
  </si>
  <si>
    <t>Court Square Capital Partners II</t>
  </si>
  <si>
    <t>Court Square Capital Partners</t>
  </si>
  <si>
    <t>Court Square Capital Partners III</t>
  </si>
  <si>
    <t xml:space="preserve">H.I.G. Capital </t>
  </si>
  <si>
    <t>Miami</t>
  </si>
  <si>
    <t>H.I.G. Capital</t>
  </si>
  <si>
    <t>HIG Middle Market LBO Fund II</t>
  </si>
  <si>
    <t xml:space="preserve">Brookfield Capital Partners </t>
  </si>
  <si>
    <t>6.0</t>
  </si>
  <si>
    <t>Brookfield Capital Partners II</t>
  </si>
  <si>
    <t>Brookfield Asset Management</t>
  </si>
  <si>
    <t>Industrials</t>
  </si>
  <si>
    <t>Brookfield Capital Partners IV</t>
  </si>
  <si>
    <t xml:space="preserve">Trilantic Capital Partners </t>
  </si>
  <si>
    <t>5.8</t>
  </si>
  <si>
    <t>Trilantic Capital Partners IV</t>
  </si>
  <si>
    <t>Trilantic North America</t>
  </si>
  <si>
    <t>Trilantic Capital Partners V North America</t>
  </si>
  <si>
    <t xml:space="preserve">Crestview Partners </t>
  </si>
  <si>
    <t>5.7</t>
  </si>
  <si>
    <t>Crestview Partners II</t>
  </si>
  <si>
    <t>Crestview Partners</t>
  </si>
  <si>
    <t>Crestview Partners III</t>
  </si>
  <si>
    <t>Website</t>
  </si>
  <si>
    <t>https://www.carlyle.com/about-carlyle/team?name=&amp;alphabet=All&amp;location=All&amp;business_segment=All&amp;industry=All&amp;fund_type=596</t>
  </si>
  <si>
    <t>http://www.thl.com/our-team?ttl=1179</t>
  </si>
  <si>
    <t>https://hgcapital.com/our-people/</t>
  </si>
  <si>
    <t>Women</t>
  </si>
  <si>
    <t>Total</t>
  </si>
  <si>
    <t>%</t>
  </si>
  <si>
    <t>Geography</t>
  </si>
  <si>
    <t>GP</t>
  </si>
  <si>
    <t>Core Industries</t>
  </si>
  <si>
    <t>Industry Verticals</t>
  </si>
  <si>
    <t>Blackstone Group (US)</t>
  </si>
  <si>
    <t>KKR (US)</t>
  </si>
  <si>
    <t>KKR (Europe)</t>
  </si>
  <si>
    <t>Firm + Fund +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</si>
</sst>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dd\-mmm\-yyyy"/>
    <numFmt numFmtId="165" formatCode="mmm\-yyyy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" fontId="8" fillId="0" borderId="0"/>
    <xf numFmtId="49" fontId="8" fillId="0" borderId="0"/>
    <xf numFmtId="164" fontId="8" fillId="0" borderId="0"/>
    <xf numFmtId="0" fontId="8" fillId="0" borderId="0"/>
    <xf numFmtId="4" fontId="8" fillId="0" borderId="0"/>
    <xf numFmtId="49" fontId="8" fillId="0" borderId="0"/>
    <xf numFmtId="49" fontId="8" fillId="0" borderId="0"/>
    <xf numFmtId="49" fontId="8" fillId="0" borderId="0"/>
    <xf numFmtId="0" fontId="8" fillId="0" borderId="0"/>
    <xf numFmtId="3" fontId="8" fillId="0" borderId="0"/>
    <xf numFmtId="165" fontId="8" fillId="0" borderId="0"/>
  </cellStyleXfs>
  <cellXfs count="44">
    <xf numFmtId="0" fontId="0" fillId="0" borderId="0" xfId="0"/>
    <xf numFmtId="0" fontId="2" fillId="2" borderId="1" xfId="0" applyFont="1" applyFill="1" applyBorder="1" applyAlignment="1"/>
    <xf numFmtId="0" fontId="2" fillId="3" borderId="2" xfId="0" applyFont="1" applyFill="1" applyBorder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3" fillId="0" borderId="0" xfId="0" applyFont="1" applyFill="1" applyAlignment="1"/>
    <xf numFmtId="0" fontId="5" fillId="0" borderId="0" xfId="0" applyFont="1" applyFill="1" applyAlignment="1"/>
    <xf numFmtId="0" fontId="8" fillId="0" borderId="0" xfId="2" applyNumberFormat="1" applyFont="1" applyFill="1" applyBorder="1" applyAlignment="1"/>
    <xf numFmtId="4" fontId="8" fillId="0" borderId="0" xfId="1" applyNumberFormat="1" applyFont="1" applyFill="1" applyBorder="1" applyAlignment="1"/>
    <xf numFmtId="4" fontId="8" fillId="0" borderId="0" xfId="3" applyNumberFormat="1" applyFont="1" applyFill="1" applyBorder="1" applyAlignment="1"/>
    <xf numFmtId="49" fontId="8" fillId="0" borderId="0" xfId="4" applyNumberFormat="1" applyFont="1" applyFill="1" applyBorder="1" applyAlignment="1"/>
    <xf numFmtId="164" fontId="8" fillId="0" borderId="0" xfId="5" applyNumberFormat="1" applyFont="1" applyFill="1" applyBorder="1" applyAlignment="1"/>
    <xf numFmtId="0" fontId="3" fillId="4" borderId="0" xfId="0" applyFont="1" applyFill="1" applyAlignment="1">
      <alignment horizontal="left"/>
    </xf>
    <xf numFmtId="0" fontId="2" fillId="5" borderId="0" xfId="0" applyFont="1" applyFill="1" applyAlignment="1"/>
    <xf numFmtId="0" fontId="2" fillId="6" borderId="1" xfId="0" applyFont="1" applyFill="1" applyBorder="1" applyAlignment="1"/>
    <xf numFmtId="0" fontId="2" fillId="6" borderId="1" xfId="0" applyFont="1" applyFill="1" applyBorder="1"/>
    <xf numFmtId="0" fontId="9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/>
    <xf numFmtId="49" fontId="3" fillId="0" borderId="0" xfId="0" applyNumberFormat="1" applyFont="1" applyFill="1"/>
    <xf numFmtId="164" fontId="3" fillId="0" borderId="0" xfId="0" applyNumberFormat="1" applyFont="1" applyFill="1"/>
    <xf numFmtId="0" fontId="4" fillId="0" borderId="0" xfId="0" applyFont="1" applyFill="1"/>
    <xf numFmtId="0" fontId="7" fillId="0" borderId="0" xfId="0" applyFont="1" applyFill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Alignment="1"/>
    <xf numFmtId="164" fontId="5" fillId="0" borderId="0" xfId="0" applyNumberFormat="1" applyFont="1" applyFill="1" applyAlignment="1">
      <alignment horizontal="right"/>
    </xf>
    <xf numFmtId="0" fontId="3" fillId="0" borderId="0" xfId="2" applyNumberFormat="1" applyFont="1" applyFill="1"/>
    <xf numFmtId="4" fontId="3" fillId="0" borderId="0" xfId="1" applyNumberFormat="1" applyFont="1" applyFill="1"/>
    <xf numFmtId="4" fontId="3" fillId="0" borderId="0" xfId="3" applyNumberFormat="1" applyFont="1" applyFill="1"/>
    <xf numFmtId="49" fontId="3" fillId="0" borderId="0" xfId="4" applyNumberFormat="1" applyFont="1" applyFill="1"/>
    <xf numFmtId="164" fontId="3" fillId="0" borderId="0" xfId="5" applyNumberFormat="1" applyFont="1" applyFill="1"/>
    <xf numFmtId="49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10" fillId="0" borderId="0" xfId="0" applyFont="1" applyFill="1" applyAlignment="1"/>
  </cellXfs>
  <cellStyles count="14">
    <cellStyle name="Boolean" xfId="9" xr:uid="{C36C7C32-0702-4F22-A9FB-0814E15C7CDD}"/>
    <cellStyle name="BooleanYesBlank" xfId="10" xr:uid="{5BBFC221-6A44-48E5-A7EF-C73B73BA55F5}"/>
    <cellStyle name="Currency" xfId="1" builtinId="4"/>
    <cellStyle name="Currency 2" xfId="7" xr:uid="{FD4165BA-BA16-44F9-A9B2-7DFD5598F5FB}"/>
    <cellStyle name="Date" xfId="5" xr:uid="{00000000-0005-0000-0000-000001000000}"/>
    <cellStyle name="General" xfId="2" xr:uid="{00000000-0005-0000-0000-000002000000}"/>
    <cellStyle name="Header" xfId="11" xr:uid="{06B885A7-0439-4969-BA7C-CA39E487BBF9}"/>
    <cellStyle name="Integer" xfId="12" xr:uid="{015CEAC3-D7FA-4BFD-850A-B6F35B4D5D9E}"/>
    <cellStyle name="MonthYearDate" xfId="13" xr:uid="{B90D307B-562E-4C85-98CA-D839718F2EBC}"/>
    <cellStyle name="Normal" xfId="0" builtinId="0"/>
    <cellStyle name="Normal 2" xfId="6" xr:uid="{3B049AD7-89F9-43FE-A391-FE4B87DA4FE1}"/>
    <cellStyle name="Number" xfId="3" xr:uid="{00000000-0005-0000-0000-000004000000}"/>
    <cellStyle name="Ordinal" xfId="4" xr:uid="{00000000-0005-0000-0000-000005000000}"/>
    <cellStyle name="Text" xfId="8" xr:uid="{658B24D8-AF2B-4595-9957-36724C9C4F47}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2" defaultPivotStyle="PivotStyleLight16">
    <tableStyle name="Fund Gender Statistic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6"/>
  <sheetViews>
    <sheetView showGridLines="0" tabSelected="1" zoomScale="89" zoomScaleNormal="40" workbookViewId="0">
      <selection activeCell="V7" sqref="V7"/>
    </sheetView>
  </sheetViews>
  <sheetFormatPr baseColWidth="10" defaultColWidth="8.83203125" defaultRowHeight="13" outlineLevelCol="1" x14ac:dyDescent="0.15"/>
  <cols>
    <col min="1" max="1" width="56.6640625" customWidth="1"/>
    <col min="2" max="2" width="75.33203125" bestFit="1" customWidth="1"/>
    <col min="4" max="4" width="15.1640625" bestFit="1" customWidth="1"/>
    <col min="5" max="5" width="26.33203125" bestFit="1" customWidth="1"/>
    <col min="6" max="6" width="14.1640625" customWidth="1"/>
    <col min="7" max="8" width="10.1640625" customWidth="1"/>
    <col min="9" max="9" width="40.1640625" hidden="1" customWidth="1" outlineLevel="1"/>
    <col min="10" max="10" width="13.6640625" hidden="1" customWidth="1" outlineLevel="1"/>
    <col min="11" max="11" width="26.33203125" customWidth="1" collapsed="1"/>
    <col min="12" max="12" width="26.33203125" hidden="1" customWidth="1" outlineLevel="1"/>
    <col min="13" max="13" width="26.6640625" customWidth="1" collapsed="1"/>
    <col min="14" max="14" width="15.1640625" customWidth="1"/>
    <col min="15" max="15" width="17.83203125" customWidth="1"/>
    <col min="16" max="16" width="11.1640625" customWidth="1"/>
    <col min="17" max="17" width="11.83203125" customWidth="1"/>
    <col min="18" max="18" width="14.6640625" customWidth="1"/>
    <col min="19" max="19" width="11.6640625" customWidth="1"/>
    <col min="20" max="20" width="15.33203125" bestFit="1" customWidth="1"/>
    <col min="21" max="21" width="12.33203125" customWidth="1"/>
    <col min="22" max="22" width="25.33203125" customWidth="1"/>
    <col min="23" max="25" width="10.1640625" customWidth="1"/>
    <col min="26" max="26" width="17.1640625" customWidth="1"/>
    <col min="27" max="40" width="15.33203125" hidden="1" customWidth="1" outlineLevel="1"/>
    <col min="41" max="41" width="15.33203125" customWidth="1" collapsed="1"/>
    <col min="42" max="42" width="128.33203125" bestFit="1" customWidth="1"/>
  </cols>
  <sheetData>
    <row r="1" spans="1:42" ht="15" x14ac:dyDescent="0.2">
      <c r="A1" s="1" t="s">
        <v>0</v>
      </c>
      <c r="B1" s="1" t="s">
        <v>336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329</v>
      </c>
      <c r="W1" s="2" t="s">
        <v>330</v>
      </c>
      <c r="X1" s="2" t="s">
        <v>1</v>
      </c>
      <c r="Y1" s="2" t="s">
        <v>331</v>
      </c>
      <c r="Z1" s="2" t="s">
        <v>332</v>
      </c>
      <c r="AA1" s="19" t="s">
        <v>326</v>
      </c>
      <c r="AB1" s="20" t="s">
        <v>327</v>
      </c>
      <c r="AC1" s="20" t="s">
        <v>328</v>
      </c>
      <c r="AD1" s="19" t="s">
        <v>326</v>
      </c>
      <c r="AE1" s="20" t="s">
        <v>327</v>
      </c>
      <c r="AF1" s="20" t="s">
        <v>328</v>
      </c>
      <c r="AG1" s="19" t="s">
        <v>326</v>
      </c>
      <c r="AH1" s="20" t="s">
        <v>327</v>
      </c>
      <c r="AI1" s="20" t="s">
        <v>328</v>
      </c>
      <c r="AJ1" s="19" t="s">
        <v>326</v>
      </c>
      <c r="AK1" s="20" t="s">
        <v>327</v>
      </c>
      <c r="AL1" s="20" t="s">
        <v>328</v>
      </c>
      <c r="AM1" s="19" t="s">
        <v>326</v>
      </c>
      <c r="AN1" s="20" t="s">
        <v>327</v>
      </c>
      <c r="AO1" s="20" t="s">
        <v>328</v>
      </c>
      <c r="AP1" s="1" t="s">
        <v>322</v>
      </c>
    </row>
    <row r="2" spans="1:42" ht="15" x14ac:dyDescent="0.2">
      <c r="A2" s="8" t="s">
        <v>334</v>
      </c>
      <c r="B2" s="3" t="str">
        <f t="shared" ref="B2:B33" si="0">A2&amp;" - "&amp;I2&amp;" - "&amp;K2</f>
        <v>KKR (US) - KKR Fund 2006 - 2006</v>
      </c>
      <c r="C2" s="5" t="s">
        <v>21</v>
      </c>
      <c r="D2" s="22" t="s">
        <v>37</v>
      </c>
      <c r="E2" s="28"/>
      <c r="F2" s="23" t="s">
        <v>45</v>
      </c>
      <c r="G2" s="31">
        <v>7230</v>
      </c>
      <c r="H2" s="31">
        <v>436</v>
      </c>
      <c r="I2" s="11" t="s">
        <v>46</v>
      </c>
      <c r="J2" s="11" t="s">
        <v>25</v>
      </c>
      <c r="K2" s="31">
        <v>2006</v>
      </c>
      <c r="L2" s="11" t="s">
        <v>26</v>
      </c>
      <c r="M2" s="32">
        <v>17267</v>
      </c>
      <c r="N2" s="32">
        <v>9.1999999999999993</v>
      </c>
      <c r="O2" s="32">
        <v>1.77</v>
      </c>
      <c r="P2" s="32">
        <v>30.2</v>
      </c>
      <c r="Q2" s="32">
        <v>146.6</v>
      </c>
      <c r="R2" s="32">
        <v>102.9</v>
      </c>
      <c r="S2" s="33" t="s">
        <v>47</v>
      </c>
      <c r="T2" s="34">
        <v>43646</v>
      </c>
      <c r="U2" s="11" t="s">
        <v>28</v>
      </c>
      <c r="V2" s="11" t="s">
        <v>29</v>
      </c>
      <c r="W2" s="11" t="s">
        <v>48</v>
      </c>
      <c r="X2" s="11" t="s">
        <v>21</v>
      </c>
      <c r="Y2" s="10"/>
      <c r="Z2" s="11"/>
      <c r="AA2" s="22">
        <v>2</v>
      </c>
      <c r="AB2" s="22">
        <v>7</v>
      </c>
      <c r="AC2" s="41">
        <f t="shared" ref="AC2:AC33" si="1">+IFERROR(AA2/AB2,"NA")</f>
        <v>0.2857142857142857</v>
      </c>
      <c r="AD2" s="22">
        <v>4</v>
      </c>
      <c r="AE2" s="22">
        <v>15</v>
      </c>
      <c r="AF2" s="41">
        <f t="shared" ref="AF2:AF33" si="2">+IFERROR(AD2/AE2,"NA")</f>
        <v>0.26666666666666666</v>
      </c>
      <c r="AG2" s="22">
        <v>2</v>
      </c>
      <c r="AH2" s="22">
        <v>8</v>
      </c>
      <c r="AI2" s="41">
        <f t="shared" ref="AI2:AI33" si="3">+IFERROR(AG2/AH2,"NA")</f>
        <v>0.25</v>
      </c>
      <c r="AJ2" s="22">
        <v>15</v>
      </c>
      <c r="AK2" s="22">
        <v>52</v>
      </c>
      <c r="AL2" s="41">
        <f t="shared" ref="AL2:AL33" si="4">+IFERROR(AJ2/AK2,"NA")</f>
        <v>0.28846153846153844</v>
      </c>
      <c r="AM2" s="42">
        <f t="shared" ref="AM2:AM33" si="5">+IFERROR(AA2+AD2+AG2,"NA")</f>
        <v>8</v>
      </c>
      <c r="AN2" s="28">
        <f t="shared" ref="AN2:AN33" si="6">+AB2+AE2+AH2</f>
        <v>30</v>
      </c>
      <c r="AO2" s="41">
        <f t="shared" ref="AO2:AO33" si="7">+IFERROR(AM2/AN2,"NA")</f>
        <v>0.26666666666666666</v>
      </c>
      <c r="AP2" s="7"/>
    </row>
    <row r="3" spans="1:42" ht="15" x14ac:dyDescent="0.2">
      <c r="A3" s="4" t="s">
        <v>72</v>
      </c>
      <c r="B3" s="3" t="str">
        <f t="shared" si="0"/>
        <v>Advent International  - Advent Global Private Equity VII - 2012</v>
      </c>
      <c r="C3" s="5" t="s">
        <v>21</v>
      </c>
      <c r="D3" s="22" t="s">
        <v>73</v>
      </c>
      <c r="E3" s="28"/>
      <c r="F3" s="23" t="s">
        <v>74</v>
      </c>
      <c r="G3" s="12">
        <v>30192</v>
      </c>
      <c r="H3" s="12">
        <v>23</v>
      </c>
      <c r="I3" s="12" t="s">
        <v>77</v>
      </c>
      <c r="J3" s="12" t="s">
        <v>25</v>
      </c>
      <c r="K3" s="12">
        <v>2012</v>
      </c>
      <c r="L3" s="12" t="s">
        <v>26</v>
      </c>
      <c r="M3" s="13">
        <v>10803.25</v>
      </c>
      <c r="N3" s="14">
        <v>16.68</v>
      </c>
      <c r="O3" s="14">
        <v>1.79</v>
      </c>
      <c r="P3" s="14">
        <v>99.48</v>
      </c>
      <c r="Q3" s="14">
        <v>79.040000000000006</v>
      </c>
      <c r="R3" s="14">
        <v>94.01</v>
      </c>
      <c r="S3" s="15" t="s">
        <v>27</v>
      </c>
      <c r="T3" s="16">
        <v>43555</v>
      </c>
      <c r="U3" s="12" t="s">
        <v>28</v>
      </c>
      <c r="V3" s="12" t="s">
        <v>36</v>
      </c>
      <c r="W3" s="12" t="s">
        <v>76</v>
      </c>
      <c r="X3" s="12" t="s">
        <v>21</v>
      </c>
      <c r="Y3" s="12" t="s">
        <v>31</v>
      </c>
      <c r="Z3" s="12"/>
      <c r="AA3" s="22">
        <v>2</v>
      </c>
      <c r="AB3" s="22">
        <v>12</v>
      </c>
      <c r="AC3" s="41">
        <f t="shared" si="1"/>
        <v>0.16666666666666666</v>
      </c>
      <c r="AD3" s="22">
        <v>2</v>
      </c>
      <c r="AE3" s="22">
        <v>8</v>
      </c>
      <c r="AF3" s="41">
        <f t="shared" si="2"/>
        <v>0.25</v>
      </c>
      <c r="AG3" s="22">
        <v>3</v>
      </c>
      <c r="AH3" s="22">
        <v>10</v>
      </c>
      <c r="AI3" s="41">
        <f t="shared" si="3"/>
        <v>0.3</v>
      </c>
      <c r="AJ3" s="22">
        <v>7</v>
      </c>
      <c r="AK3" s="22">
        <v>28</v>
      </c>
      <c r="AL3" s="41">
        <f t="shared" si="4"/>
        <v>0.25</v>
      </c>
      <c r="AM3" s="42">
        <f t="shared" si="5"/>
        <v>7</v>
      </c>
      <c r="AN3" s="28">
        <f t="shared" si="6"/>
        <v>30</v>
      </c>
      <c r="AO3" s="41">
        <f t="shared" si="7"/>
        <v>0.23333333333333334</v>
      </c>
      <c r="AP3" s="3"/>
    </row>
    <row r="4" spans="1:42" ht="15" x14ac:dyDescent="0.2">
      <c r="A4" s="4" t="s">
        <v>266</v>
      </c>
      <c r="B4" s="3" t="str">
        <f t="shared" si="0"/>
        <v>AEA Investors  - AEA Fund V - 2012</v>
      </c>
      <c r="C4" s="5" t="s">
        <v>21</v>
      </c>
      <c r="D4" s="22" t="s">
        <v>37</v>
      </c>
      <c r="E4" s="28"/>
      <c r="F4" s="23" t="s">
        <v>267</v>
      </c>
      <c r="G4" s="12">
        <v>30336</v>
      </c>
      <c r="H4" s="12">
        <v>25</v>
      </c>
      <c r="I4" s="12" t="s">
        <v>270</v>
      </c>
      <c r="J4" s="12" t="s">
        <v>25</v>
      </c>
      <c r="K4" s="12">
        <v>2012</v>
      </c>
      <c r="L4" s="12" t="s">
        <v>26</v>
      </c>
      <c r="M4" s="13">
        <v>2061.4</v>
      </c>
      <c r="N4" s="14">
        <v>17.62</v>
      </c>
      <c r="O4" s="14">
        <v>1.87</v>
      </c>
      <c r="P4" s="14">
        <v>82.7</v>
      </c>
      <c r="Q4" s="14">
        <v>104.8</v>
      </c>
      <c r="R4" s="14">
        <v>99.1</v>
      </c>
      <c r="S4" s="15" t="s">
        <v>27</v>
      </c>
      <c r="T4" s="16">
        <v>43646</v>
      </c>
      <c r="U4" s="12" t="s">
        <v>28</v>
      </c>
      <c r="V4" s="12" t="s">
        <v>29</v>
      </c>
      <c r="W4" s="12" t="s">
        <v>269</v>
      </c>
      <c r="X4" s="12" t="s">
        <v>21</v>
      </c>
      <c r="Y4" s="12" t="s">
        <v>31</v>
      </c>
      <c r="Z4" s="12" t="s">
        <v>52</v>
      </c>
      <c r="AA4" s="22">
        <v>0</v>
      </c>
      <c r="AB4" s="22">
        <v>16</v>
      </c>
      <c r="AC4" s="41">
        <f t="shared" si="1"/>
        <v>0</v>
      </c>
      <c r="AD4" s="22">
        <v>0</v>
      </c>
      <c r="AE4" s="22">
        <v>3</v>
      </c>
      <c r="AF4" s="41">
        <f t="shared" si="2"/>
        <v>0</v>
      </c>
      <c r="AG4" s="22">
        <v>0</v>
      </c>
      <c r="AH4" s="22">
        <v>12</v>
      </c>
      <c r="AI4" s="41">
        <f t="shared" si="3"/>
        <v>0</v>
      </c>
      <c r="AJ4" s="22">
        <v>4</v>
      </c>
      <c r="AK4" s="22">
        <v>23</v>
      </c>
      <c r="AL4" s="41">
        <f t="shared" si="4"/>
        <v>0.17391304347826086</v>
      </c>
      <c r="AM4" s="42">
        <f t="shared" si="5"/>
        <v>0</v>
      </c>
      <c r="AN4" s="28">
        <f t="shared" si="6"/>
        <v>31</v>
      </c>
      <c r="AO4" s="41">
        <f t="shared" si="7"/>
        <v>0</v>
      </c>
      <c r="AP4" s="3"/>
    </row>
    <row r="5" spans="1:42" ht="15" x14ac:dyDescent="0.2">
      <c r="A5" s="4" t="s">
        <v>72</v>
      </c>
      <c r="B5" s="3" t="str">
        <f t="shared" si="0"/>
        <v>Advent International  - Advent Global Private Equity VI - 2008</v>
      </c>
      <c r="C5" s="5" t="s">
        <v>21</v>
      </c>
      <c r="D5" s="22" t="s">
        <v>73</v>
      </c>
      <c r="E5" s="28"/>
      <c r="F5" s="23" t="s">
        <v>74</v>
      </c>
      <c r="G5" s="12">
        <v>12909</v>
      </c>
      <c r="H5" s="12">
        <v>23</v>
      </c>
      <c r="I5" s="12" t="s">
        <v>75</v>
      </c>
      <c r="J5" s="12" t="s">
        <v>25</v>
      </c>
      <c r="K5" s="12">
        <v>2008</v>
      </c>
      <c r="L5" s="12" t="s">
        <v>26</v>
      </c>
      <c r="M5" s="13">
        <v>10431.299999999999</v>
      </c>
      <c r="N5" s="14">
        <v>19.68</v>
      </c>
      <c r="O5" s="14">
        <v>2.23</v>
      </c>
      <c r="P5" s="14">
        <v>20.51</v>
      </c>
      <c r="Q5" s="14">
        <v>202.22</v>
      </c>
      <c r="R5" s="14">
        <v>110.4</v>
      </c>
      <c r="S5" s="15" t="s">
        <v>47</v>
      </c>
      <c r="T5" s="16">
        <v>43555</v>
      </c>
      <c r="U5" s="12" t="s">
        <v>28</v>
      </c>
      <c r="V5" s="12" t="s">
        <v>36</v>
      </c>
      <c r="W5" s="12" t="s">
        <v>76</v>
      </c>
      <c r="X5" s="12" t="s">
        <v>21</v>
      </c>
      <c r="Y5" s="12" t="s">
        <v>31</v>
      </c>
      <c r="Z5" s="12"/>
      <c r="AA5" s="22">
        <v>2</v>
      </c>
      <c r="AB5" s="22">
        <v>12</v>
      </c>
      <c r="AC5" s="41">
        <f t="shared" si="1"/>
        <v>0.16666666666666666</v>
      </c>
      <c r="AD5" s="22">
        <v>2</v>
      </c>
      <c r="AE5" s="22">
        <v>8</v>
      </c>
      <c r="AF5" s="41">
        <f t="shared" si="2"/>
        <v>0.25</v>
      </c>
      <c r="AG5" s="22">
        <v>3</v>
      </c>
      <c r="AH5" s="22">
        <v>10</v>
      </c>
      <c r="AI5" s="41">
        <f t="shared" si="3"/>
        <v>0.3</v>
      </c>
      <c r="AJ5" s="22">
        <v>7</v>
      </c>
      <c r="AK5" s="22">
        <v>28</v>
      </c>
      <c r="AL5" s="41">
        <f t="shared" si="4"/>
        <v>0.25</v>
      </c>
      <c r="AM5" s="42">
        <f t="shared" si="5"/>
        <v>7</v>
      </c>
      <c r="AN5" s="28">
        <f t="shared" si="6"/>
        <v>30</v>
      </c>
      <c r="AO5" s="41">
        <f t="shared" si="7"/>
        <v>0.23333333333333334</v>
      </c>
      <c r="AP5" s="3"/>
    </row>
    <row r="6" spans="1:42" ht="15" x14ac:dyDescent="0.2">
      <c r="A6" s="4" t="s">
        <v>229</v>
      </c>
      <c r="B6" s="3" t="str">
        <f t="shared" si="0"/>
        <v>L Catterton  - Catterton Partners VI - 2006</v>
      </c>
      <c r="C6" s="5" t="s">
        <v>21</v>
      </c>
      <c r="D6" s="22" t="s">
        <v>230</v>
      </c>
      <c r="E6" s="28"/>
      <c r="F6" s="23" t="s">
        <v>231</v>
      </c>
      <c r="G6" s="12">
        <v>7922</v>
      </c>
      <c r="H6" s="12">
        <v>147</v>
      </c>
      <c r="I6" s="12" t="s">
        <v>232</v>
      </c>
      <c r="J6" s="12" t="s">
        <v>25</v>
      </c>
      <c r="K6" s="12">
        <v>2006</v>
      </c>
      <c r="L6" s="12" t="s">
        <v>26</v>
      </c>
      <c r="M6" s="13">
        <v>1200</v>
      </c>
      <c r="N6" s="14">
        <v>11.7</v>
      </c>
      <c r="O6" s="14">
        <v>1.86</v>
      </c>
      <c r="P6" s="14">
        <v>40.090000000000003</v>
      </c>
      <c r="Q6" s="14">
        <v>146.22</v>
      </c>
      <c r="R6" s="14">
        <v>113.88</v>
      </c>
      <c r="S6" s="15" t="s">
        <v>27</v>
      </c>
      <c r="T6" s="16">
        <v>43555</v>
      </c>
      <c r="U6" s="12" t="s">
        <v>28</v>
      </c>
      <c r="V6" s="12" t="s">
        <v>29</v>
      </c>
      <c r="W6" s="12" t="s">
        <v>233</v>
      </c>
      <c r="X6" s="12" t="s">
        <v>21</v>
      </c>
      <c r="Y6" s="12" t="s">
        <v>31</v>
      </c>
      <c r="Z6" s="12"/>
      <c r="AA6" s="22">
        <v>1</v>
      </c>
      <c r="AB6" s="22">
        <v>8</v>
      </c>
      <c r="AC6" s="41">
        <f t="shared" si="1"/>
        <v>0.125</v>
      </c>
      <c r="AD6" s="22">
        <v>0</v>
      </c>
      <c r="AE6" s="22">
        <v>3</v>
      </c>
      <c r="AF6" s="41">
        <f t="shared" si="2"/>
        <v>0</v>
      </c>
      <c r="AG6" s="22">
        <v>3</v>
      </c>
      <c r="AH6" s="22">
        <v>7</v>
      </c>
      <c r="AI6" s="41">
        <f t="shared" si="3"/>
        <v>0.42857142857142855</v>
      </c>
      <c r="AJ6" s="22">
        <v>7</v>
      </c>
      <c r="AK6" s="22">
        <v>12</v>
      </c>
      <c r="AL6" s="41">
        <f t="shared" si="4"/>
        <v>0.58333333333333337</v>
      </c>
      <c r="AM6" s="42">
        <f t="shared" si="5"/>
        <v>4</v>
      </c>
      <c r="AN6" s="28">
        <f t="shared" si="6"/>
        <v>18</v>
      </c>
      <c r="AO6" s="41">
        <f t="shared" si="7"/>
        <v>0.22222222222222221</v>
      </c>
      <c r="AP6" s="3"/>
    </row>
    <row r="7" spans="1:42" ht="15" x14ac:dyDescent="0.2">
      <c r="A7" s="4" t="s">
        <v>176</v>
      </c>
      <c r="B7" s="3" t="str">
        <f t="shared" si="0"/>
        <v>American Securities  - American Securities Partners VI - 2011</v>
      </c>
      <c r="C7" s="5" t="s">
        <v>21</v>
      </c>
      <c r="D7" s="22" t="s">
        <v>37</v>
      </c>
      <c r="E7" s="28"/>
      <c r="F7" s="23" t="s">
        <v>177</v>
      </c>
      <c r="G7" s="12">
        <v>21854</v>
      </c>
      <c r="H7" s="12">
        <v>44</v>
      </c>
      <c r="I7" s="12" t="s">
        <v>180</v>
      </c>
      <c r="J7" s="12" t="s">
        <v>25</v>
      </c>
      <c r="K7" s="12">
        <v>2011</v>
      </c>
      <c r="L7" s="12" t="s">
        <v>26</v>
      </c>
      <c r="M7" s="13">
        <v>3635</v>
      </c>
      <c r="N7" s="14">
        <v>21.64</v>
      </c>
      <c r="O7" s="14">
        <v>1.92</v>
      </c>
      <c r="P7" s="14">
        <v>42.22</v>
      </c>
      <c r="Q7" s="14">
        <v>150.22999999999999</v>
      </c>
      <c r="R7" s="14">
        <v>107.3</v>
      </c>
      <c r="S7" s="15" t="s">
        <v>47</v>
      </c>
      <c r="T7" s="16">
        <v>43555</v>
      </c>
      <c r="U7" s="12" t="s">
        <v>28</v>
      </c>
      <c r="V7" s="12" t="s">
        <v>29</v>
      </c>
      <c r="W7" s="12" t="s">
        <v>179</v>
      </c>
      <c r="X7" s="12" t="s">
        <v>21</v>
      </c>
      <c r="Y7" s="12" t="s">
        <v>31</v>
      </c>
      <c r="Z7" s="12"/>
      <c r="AA7" s="22">
        <v>1</v>
      </c>
      <c r="AB7" s="22">
        <v>9</v>
      </c>
      <c r="AC7" s="41">
        <f t="shared" si="1"/>
        <v>0.1111111111111111</v>
      </c>
      <c r="AD7" s="22">
        <v>0</v>
      </c>
      <c r="AE7" s="22">
        <v>2</v>
      </c>
      <c r="AF7" s="41">
        <f t="shared" si="2"/>
        <v>0</v>
      </c>
      <c r="AG7" s="22">
        <v>1</v>
      </c>
      <c r="AH7" s="22">
        <v>7</v>
      </c>
      <c r="AI7" s="41">
        <f t="shared" si="3"/>
        <v>0.14285714285714285</v>
      </c>
      <c r="AJ7" s="22">
        <v>2</v>
      </c>
      <c r="AK7" s="22">
        <v>13</v>
      </c>
      <c r="AL7" s="41">
        <f t="shared" si="4"/>
        <v>0.15384615384615385</v>
      </c>
      <c r="AM7" s="42">
        <f t="shared" si="5"/>
        <v>2</v>
      </c>
      <c r="AN7" s="28">
        <f t="shared" si="6"/>
        <v>18</v>
      </c>
      <c r="AO7" s="41">
        <f t="shared" si="7"/>
        <v>0.1111111111111111</v>
      </c>
      <c r="AP7" s="3"/>
    </row>
    <row r="8" spans="1:42" ht="15" x14ac:dyDescent="0.2">
      <c r="A8" s="4" t="s">
        <v>86</v>
      </c>
      <c r="B8" s="3" t="str">
        <f t="shared" si="0"/>
        <v>Apax Partners  - Apax Europe VII - 2007</v>
      </c>
      <c r="C8" s="5" t="s">
        <v>32</v>
      </c>
      <c r="D8" s="22" t="s">
        <v>33</v>
      </c>
      <c r="E8" s="28"/>
      <c r="F8" s="23" t="s">
        <v>87</v>
      </c>
      <c r="G8" s="12">
        <v>8796</v>
      </c>
      <c r="H8" s="12">
        <v>49</v>
      </c>
      <c r="I8" s="12" t="s">
        <v>88</v>
      </c>
      <c r="J8" s="12" t="s">
        <v>25</v>
      </c>
      <c r="K8" s="12">
        <v>2007</v>
      </c>
      <c r="L8" s="12" t="s">
        <v>26</v>
      </c>
      <c r="M8" s="13">
        <v>17708.400000000001</v>
      </c>
      <c r="N8" s="14">
        <v>8</v>
      </c>
      <c r="O8" s="14">
        <v>1.6</v>
      </c>
      <c r="P8" s="14">
        <v>10</v>
      </c>
      <c r="Q8" s="14">
        <v>150</v>
      </c>
      <c r="R8" s="14">
        <v>99</v>
      </c>
      <c r="S8" s="15" t="s">
        <v>27</v>
      </c>
      <c r="T8" s="16">
        <v>43738</v>
      </c>
      <c r="U8" s="12" t="s">
        <v>28</v>
      </c>
      <c r="V8" s="12" t="s">
        <v>36</v>
      </c>
      <c r="W8" s="12" t="s">
        <v>89</v>
      </c>
      <c r="X8" s="12" t="s">
        <v>32</v>
      </c>
      <c r="Y8" s="12" t="s">
        <v>31</v>
      </c>
      <c r="Z8" s="12"/>
      <c r="AA8" s="22">
        <v>0</v>
      </c>
      <c r="AB8" s="22">
        <v>6</v>
      </c>
      <c r="AC8" s="41">
        <f t="shared" si="1"/>
        <v>0</v>
      </c>
      <c r="AD8" s="22">
        <v>0</v>
      </c>
      <c r="AE8" s="22">
        <v>6</v>
      </c>
      <c r="AF8" s="41">
        <f t="shared" si="2"/>
        <v>0</v>
      </c>
      <c r="AG8" s="22">
        <v>1</v>
      </c>
      <c r="AH8" s="22">
        <v>7</v>
      </c>
      <c r="AI8" s="41">
        <f t="shared" si="3"/>
        <v>0.14285714285714285</v>
      </c>
      <c r="AJ8" s="22">
        <v>6</v>
      </c>
      <c r="AK8" s="22">
        <v>12</v>
      </c>
      <c r="AL8" s="41">
        <f t="shared" si="4"/>
        <v>0.5</v>
      </c>
      <c r="AM8" s="42">
        <f t="shared" si="5"/>
        <v>1</v>
      </c>
      <c r="AN8" s="28">
        <f t="shared" si="6"/>
        <v>19</v>
      </c>
      <c r="AO8" s="41">
        <f t="shared" si="7"/>
        <v>5.2631578947368418E-2</v>
      </c>
      <c r="AP8" s="3"/>
    </row>
    <row r="9" spans="1:42" ht="15" x14ac:dyDescent="0.2">
      <c r="A9" s="4" t="s">
        <v>20</v>
      </c>
      <c r="B9" s="3" t="str">
        <f t="shared" si="0"/>
        <v>Carlyle Group (US) - Carlyle Partners V - 2007</v>
      </c>
      <c r="C9" s="5" t="s">
        <v>21</v>
      </c>
      <c r="D9" s="22" t="s">
        <v>22</v>
      </c>
      <c r="E9" s="22">
        <v>84</v>
      </c>
      <c r="F9" s="23" t="s">
        <v>23</v>
      </c>
      <c r="G9" s="24">
        <v>8675</v>
      </c>
      <c r="H9" s="24">
        <v>140</v>
      </c>
      <c r="I9" s="24" t="s">
        <v>24</v>
      </c>
      <c r="J9" s="24" t="s">
        <v>25</v>
      </c>
      <c r="K9" s="24">
        <v>2007</v>
      </c>
      <c r="L9" s="24" t="s">
        <v>26</v>
      </c>
      <c r="M9" s="25">
        <v>13700</v>
      </c>
      <c r="N9" s="25">
        <v>12.9</v>
      </c>
      <c r="O9" s="25">
        <v>1.6</v>
      </c>
      <c r="P9" s="25">
        <v>12.78</v>
      </c>
      <c r="Q9" s="25">
        <v>147.68</v>
      </c>
      <c r="R9" s="25">
        <v>133.09</v>
      </c>
      <c r="S9" s="26" t="s">
        <v>27</v>
      </c>
      <c r="T9" s="27">
        <v>43555</v>
      </c>
      <c r="U9" s="24" t="s">
        <v>28</v>
      </c>
      <c r="V9" s="24" t="s">
        <v>29</v>
      </c>
      <c r="W9" s="24" t="s">
        <v>30</v>
      </c>
      <c r="X9" s="24" t="s">
        <v>21</v>
      </c>
      <c r="Y9" s="24" t="s">
        <v>31</v>
      </c>
      <c r="Z9" s="24"/>
      <c r="AA9" s="22">
        <v>2</v>
      </c>
      <c r="AB9" s="22">
        <v>21</v>
      </c>
      <c r="AC9" s="41">
        <f t="shared" si="1"/>
        <v>9.5238095238095233E-2</v>
      </c>
      <c r="AD9" s="22">
        <v>3</v>
      </c>
      <c r="AE9" s="22">
        <v>8</v>
      </c>
      <c r="AF9" s="41">
        <f t="shared" si="2"/>
        <v>0.375</v>
      </c>
      <c r="AG9" s="22">
        <v>3</v>
      </c>
      <c r="AH9" s="22">
        <v>11</v>
      </c>
      <c r="AI9" s="41">
        <f t="shared" si="3"/>
        <v>0.27272727272727271</v>
      </c>
      <c r="AJ9" s="10"/>
      <c r="AK9" s="10"/>
      <c r="AL9" s="41" t="str">
        <f t="shared" si="4"/>
        <v>NA</v>
      </c>
      <c r="AM9" s="42">
        <f t="shared" si="5"/>
        <v>8</v>
      </c>
      <c r="AN9" s="28">
        <f t="shared" si="6"/>
        <v>40</v>
      </c>
      <c r="AO9" s="41">
        <f t="shared" si="7"/>
        <v>0.2</v>
      </c>
      <c r="AP9" s="21" t="s">
        <v>323</v>
      </c>
    </row>
    <row r="10" spans="1:42" ht="15" x14ac:dyDescent="0.2">
      <c r="A10" s="4" t="s">
        <v>90</v>
      </c>
      <c r="B10" s="3" t="str">
        <f t="shared" si="0"/>
        <v>Apollo Global Management  - Apollo Investment Fund VIII - 2014</v>
      </c>
      <c r="C10" s="5" t="s">
        <v>21</v>
      </c>
      <c r="D10" s="22" t="s">
        <v>37</v>
      </c>
      <c r="E10" s="28"/>
      <c r="F10" s="23" t="s">
        <v>91</v>
      </c>
      <c r="G10" s="12">
        <v>33882</v>
      </c>
      <c r="H10" s="12">
        <v>6733</v>
      </c>
      <c r="I10" s="12" t="s">
        <v>94</v>
      </c>
      <c r="J10" s="12" t="s">
        <v>25</v>
      </c>
      <c r="K10" s="12">
        <v>2014</v>
      </c>
      <c r="L10" s="12" t="s">
        <v>26</v>
      </c>
      <c r="M10" s="13">
        <v>18380</v>
      </c>
      <c r="N10" s="14">
        <v>11.57</v>
      </c>
      <c r="O10" s="14">
        <v>1.23</v>
      </c>
      <c r="P10" s="14">
        <v>92.89</v>
      </c>
      <c r="Q10" s="14">
        <v>29.9</v>
      </c>
      <c r="R10" s="14">
        <v>91.87</v>
      </c>
      <c r="S10" s="15" t="s">
        <v>41</v>
      </c>
      <c r="T10" s="16">
        <v>43555</v>
      </c>
      <c r="U10" s="12" t="s">
        <v>28</v>
      </c>
      <c r="V10" s="12" t="s">
        <v>29</v>
      </c>
      <c r="W10" s="12" t="s">
        <v>93</v>
      </c>
      <c r="X10" s="12" t="s">
        <v>21</v>
      </c>
      <c r="Y10" s="12" t="s">
        <v>31</v>
      </c>
      <c r="Z10" s="12"/>
      <c r="AA10" s="22">
        <v>1</v>
      </c>
      <c r="AB10" s="22">
        <v>25</v>
      </c>
      <c r="AC10" s="41">
        <f t="shared" si="1"/>
        <v>0.04</v>
      </c>
      <c r="AD10" s="10"/>
      <c r="AE10" s="10"/>
      <c r="AF10" s="41" t="str">
        <f t="shared" si="2"/>
        <v>NA</v>
      </c>
      <c r="AG10" s="10"/>
      <c r="AH10" s="10"/>
      <c r="AI10" s="41" t="str">
        <f t="shared" si="3"/>
        <v>NA</v>
      </c>
      <c r="AJ10" s="10"/>
      <c r="AK10" s="10"/>
      <c r="AL10" s="41" t="str">
        <f t="shared" si="4"/>
        <v>NA</v>
      </c>
      <c r="AM10" s="42">
        <f t="shared" si="5"/>
        <v>1</v>
      </c>
      <c r="AN10" s="28">
        <f t="shared" si="6"/>
        <v>25</v>
      </c>
      <c r="AO10" s="41">
        <f t="shared" si="7"/>
        <v>0.04</v>
      </c>
      <c r="AP10" s="3"/>
    </row>
    <row r="11" spans="1:42" ht="15" x14ac:dyDescent="0.2">
      <c r="A11" s="8" t="s">
        <v>60</v>
      </c>
      <c r="B11" s="3" t="str">
        <f t="shared" si="0"/>
        <v>Ardian  (Europe) - AXA LBO Fund IV - 2007</v>
      </c>
      <c r="C11" s="9" t="s">
        <v>55</v>
      </c>
      <c r="D11" s="22" t="s">
        <v>56</v>
      </c>
      <c r="E11" s="28"/>
      <c r="F11" s="30" t="s">
        <v>57</v>
      </c>
      <c r="G11" s="31">
        <v>12413</v>
      </c>
      <c r="H11" s="31">
        <v>77</v>
      </c>
      <c r="I11" s="11" t="s">
        <v>59</v>
      </c>
      <c r="J11" s="11" t="s">
        <v>25</v>
      </c>
      <c r="K11" s="31">
        <v>2007</v>
      </c>
      <c r="L11" s="11" t="s">
        <v>26</v>
      </c>
      <c r="M11" s="32">
        <v>2519.6799999999998</v>
      </c>
      <c r="N11" s="32">
        <v>13.81</v>
      </c>
      <c r="O11" s="32">
        <v>1.91</v>
      </c>
      <c r="P11" s="32">
        <v>23.78</v>
      </c>
      <c r="Q11" s="32">
        <v>167.46</v>
      </c>
      <c r="R11" s="32">
        <v>95.67</v>
      </c>
      <c r="S11" s="33" t="s">
        <v>47</v>
      </c>
      <c r="T11" s="34">
        <v>43646</v>
      </c>
      <c r="U11" s="11" t="s">
        <v>28</v>
      </c>
      <c r="V11" s="11" t="s">
        <v>36</v>
      </c>
      <c r="W11" s="11" t="s">
        <v>58</v>
      </c>
      <c r="X11" s="11" t="s">
        <v>55</v>
      </c>
      <c r="Y11" s="11" t="s">
        <v>31</v>
      </c>
      <c r="Z11" s="11"/>
      <c r="AA11" s="11">
        <v>2</v>
      </c>
      <c r="AB11" s="11">
        <v>25</v>
      </c>
      <c r="AC11" s="41">
        <f t="shared" si="1"/>
        <v>0.08</v>
      </c>
      <c r="AD11" s="11">
        <v>0</v>
      </c>
      <c r="AE11" s="11">
        <v>8</v>
      </c>
      <c r="AF11" s="41">
        <f t="shared" si="2"/>
        <v>0</v>
      </c>
      <c r="AG11" s="11">
        <v>3</v>
      </c>
      <c r="AH11" s="11">
        <v>10</v>
      </c>
      <c r="AI11" s="41">
        <f t="shared" si="3"/>
        <v>0.3</v>
      </c>
      <c r="AJ11" s="10"/>
      <c r="AK11" s="10"/>
      <c r="AL11" s="41" t="str">
        <f t="shared" si="4"/>
        <v>NA</v>
      </c>
      <c r="AM11" s="42">
        <f t="shared" si="5"/>
        <v>5</v>
      </c>
      <c r="AN11" s="28">
        <f t="shared" si="6"/>
        <v>43</v>
      </c>
      <c r="AO11" s="41">
        <f t="shared" si="7"/>
        <v>0.11627906976744186</v>
      </c>
      <c r="AP11" s="3"/>
    </row>
    <row r="12" spans="1:42" ht="15" x14ac:dyDescent="0.2">
      <c r="A12" s="8" t="s">
        <v>60</v>
      </c>
      <c r="B12" s="3" t="str">
        <f t="shared" si="0"/>
        <v>Ardian  (Europe) - AXA LBO Fund V - 2012</v>
      </c>
      <c r="C12" s="9" t="s">
        <v>55</v>
      </c>
      <c r="D12" s="22" t="s">
        <v>56</v>
      </c>
      <c r="E12" s="28"/>
      <c r="F12" s="30" t="s">
        <v>57</v>
      </c>
      <c r="G12" s="31">
        <v>36298</v>
      </c>
      <c r="H12" s="31">
        <v>77</v>
      </c>
      <c r="I12" s="11" t="s">
        <v>61</v>
      </c>
      <c r="J12" s="11" t="s">
        <v>25</v>
      </c>
      <c r="K12" s="31">
        <v>2012</v>
      </c>
      <c r="L12" s="11" t="s">
        <v>26</v>
      </c>
      <c r="M12" s="32">
        <v>3262.05</v>
      </c>
      <c r="N12" s="32">
        <v>15.01</v>
      </c>
      <c r="O12" s="32">
        <v>1.76</v>
      </c>
      <c r="P12" s="32">
        <v>59.39</v>
      </c>
      <c r="Q12" s="32">
        <v>116.26</v>
      </c>
      <c r="R12" s="32">
        <v>94.61</v>
      </c>
      <c r="S12" s="33" t="s">
        <v>41</v>
      </c>
      <c r="T12" s="34">
        <v>43646</v>
      </c>
      <c r="U12" s="11" t="s">
        <v>28</v>
      </c>
      <c r="V12" s="11" t="s">
        <v>36</v>
      </c>
      <c r="W12" s="11" t="s">
        <v>58</v>
      </c>
      <c r="X12" s="11" t="s">
        <v>55</v>
      </c>
      <c r="Y12" s="11" t="s">
        <v>31</v>
      </c>
      <c r="Z12" s="11"/>
      <c r="AA12" s="11">
        <v>2</v>
      </c>
      <c r="AB12" s="11">
        <v>25</v>
      </c>
      <c r="AC12" s="41">
        <f t="shared" si="1"/>
        <v>0.08</v>
      </c>
      <c r="AD12" s="11">
        <v>0</v>
      </c>
      <c r="AE12" s="11">
        <v>8</v>
      </c>
      <c r="AF12" s="41">
        <f t="shared" si="2"/>
        <v>0</v>
      </c>
      <c r="AG12" s="11">
        <v>3</v>
      </c>
      <c r="AH12" s="11">
        <v>10</v>
      </c>
      <c r="AI12" s="41">
        <f t="shared" si="3"/>
        <v>0.3</v>
      </c>
      <c r="AJ12" s="10"/>
      <c r="AK12" s="10"/>
      <c r="AL12" s="41" t="str">
        <f t="shared" si="4"/>
        <v>NA</v>
      </c>
      <c r="AM12" s="42">
        <f t="shared" si="5"/>
        <v>5</v>
      </c>
      <c r="AN12" s="28">
        <f t="shared" si="6"/>
        <v>43</v>
      </c>
      <c r="AO12" s="41">
        <f t="shared" si="7"/>
        <v>0.11627906976744186</v>
      </c>
      <c r="AP12" s="3"/>
    </row>
    <row r="13" spans="1:42" ht="15" x14ac:dyDescent="0.2">
      <c r="A13" s="4" t="s">
        <v>102</v>
      </c>
      <c r="B13" s="3" t="str">
        <f t="shared" si="0"/>
        <v>Silver Lake  - Silver Lake Partners III - 2007</v>
      </c>
      <c r="C13" s="5" t="s">
        <v>21</v>
      </c>
      <c r="D13" s="22" t="s">
        <v>103</v>
      </c>
      <c r="E13" s="28"/>
      <c r="F13" s="23" t="s">
        <v>104</v>
      </c>
      <c r="G13" s="12">
        <v>8812</v>
      </c>
      <c r="H13" s="12">
        <v>674</v>
      </c>
      <c r="I13" s="12" t="s">
        <v>105</v>
      </c>
      <c r="J13" s="12" t="s">
        <v>25</v>
      </c>
      <c r="K13" s="12">
        <v>2007</v>
      </c>
      <c r="L13" s="12" t="s">
        <v>26</v>
      </c>
      <c r="M13" s="13">
        <v>9400</v>
      </c>
      <c r="N13" s="14">
        <v>18.87</v>
      </c>
      <c r="O13" s="14">
        <v>2.0499999999999998</v>
      </c>
      <c r="P13" s="14">
        <v>29.8</v>
      </c>
      <c r="Q13" s="14">
        <v>175.16</v>
      </c>
      <c r="R13" s="14">
        <v>109.69</v>
      </c>
      <c r="S13" s="15" t="s">
        <v>47</v>
      </c>
      <c r="T13" s="16">
        <v>43555</v>
      </c>
      <c r="U13" s="12" t="s">
        <v>28</v>
      </c>
      <c r="V13" s="12" t="s">
        <v>29</v>
      </c>
      <c r="W13" s="12" t="s">
        <v>106</v>
      </c>
      <c r="X13" s="12" t="s">
        <v>21</v>
      </c>
      <c r="Y13" s="12" t="s">
        <v>107</v>
      </c>
      <c r="Z13" s="12"/>
      <c r="AA13" s="22">
        <v>1</v>
      </c>
      <c r="AB13" s="22">
        <v>8</v>
      </c>
      <c r="AC13" s="41">
        <f t="shared" si="1"/>
        <v>0.125</v>
      </c>
      <c r="AD13" s="22">
        <v>2</v>
      </c>
      <c r="AE13" s="22">
        <v>9</v>
      </c>
      <c r="AF13" s="41">
        <f t="shared" si="2"/>
        <v>0.22222222222222221</v>
      </c>
      <c r="AG13" s="22">
        <v>1</v>
      </c>
      <c r="AH13" s="22">
        <v>4</v>
      </c>
      <c r="AI13" s="41">
        <f t="shared" si="3"/>
        <v>0.25</v>
      </c>
      <c r="AJ13" s="22">
        <v>2</v>
      </c>
      <c r="AK13" s="22">
        <v>14</v>
      </c>
      <c r="AL13" s="41">
        <f t="shared" si="4"/>
        <v>0.14285714285714285</v>
      </c>
      <c r="AM13" s="42">
        <f t="shared" si="5"/>
        <v>4</v>
      </c>
      <c r="AN13" s="28">
        <f t="shared" si="6"/>
        <v>21</v>
      </c>
      <c r="AO13" s="41">
        <f t="shared" si="7"/>
        <v>0.19047619047619047</v>
      </c>
      <c r="AP13" s="3"/>
    </row>
    <row r="14" spans="1:42" ht="15" x14ac:dyDescent="0.2">
      <c r="A14" s="4" t="s">
        <v>121</v>
      </c>
      <c r="B14" s="3" t="str">
        <f t="shared" si="0"/>
        <v>Ares Management  - Ares Corporate Opportunities Fund IV - 2012</v>
      </c>
      <c r="C14" s="5" t="s">
        <v>21</v>
      </c>
      <c r="D14" s="22" t="s">
        <v>109</v>
      </c>
      <c r="E14" s="28"/>
      <c r="F14" s="23" t="s">
        <v>122</v>
      </c>
      <c r="G14" s="12">
        <v>29491</v>
      </c>
      <c r="H14" s="12">
        <v>54</v>
      </c>
      <c r="I14" s="12" t="s">
        <v>125</v>
      </c>
      <c r="J14" s="12" t="s">
        <v>25</v>
      </c>
      <c r="K14" s="12">
        <v>2012</v>
      </c>
      <c r="L14" s="12" t="s">
        <v>26</v>
      </c>
      <c r="M14" s="13">
        <v>4700</v>
      </c>
      <c r="N14" s="14">
        <v>12.3</v>
      </c>
      <c r="O14" s="14">
        <v>1.54</v>
      </c>
      <c r="P14" s="14">
        <v>100.24</v>
      </c>
      <c r="Q14" s="14">
        <v>53.76</v>
      </c>
      <c r="R14" s="14">
        <v>106.72</v>
      </c>
      <c r="S14" s="15" t="s">
        <v>41</v>
      </c>
      <c r="T14" s="16">
        <v>43555</v>
      </c>
      <c r="U14" s="12" t="s">
        <v>28</v>
      </c>
      <c r="V14" s="12" t="s">
        <v>29</v>
      </c>
      <c r="W14" s="12" t="s">
        <v>123</v>
      </c>
      <c r="X14" s="12" t="s">
        <v>21</v>
      </c>
      <c r="Y14" s="12" t="s">
        <v>31</v>
      </c>
      <c r="Z14" s="12"/>
      <c r="AA14" s="22">
        <v>1</v>
      </c>
      <c r="AB14" s="22">
        <v>18</v>
      </c>
      <c r="AC14" s="41">
        <f t="shared" si="1"/>
        <v>5.5555555555555552E-2</v>
      </c>
      <c r="AD14" s="22">
        <v>3</v>
      </c>
      <c r="AE14" s="22">
        <v>7</v>
      </c>
      <c r="AF14" s="41">
        <f t="shared" si="2"/>
        <v>0.42857142857142855</v>
      </c>
      <c r="AG14" s="22">
        <v>2</v>
      </c>
      <c r="AH14" s="22">
        <v>11</v>
      </c>
      <c r="AI14" s="41">
        <f t="shared" si="3"/>
        <v>0.18181818181818182</v>
      </c>
      <c r="AJ14" s="10"/>
      <c r="AK14" s="10"/>
      <c r="AL14" s="41" t="str">
        <f t="shared" si="4"/>
        <v>NA</v>
      </c>
      <c r="AM14" s="42">
        <f t="shared" si="5"/>
        <v>6</v>
      </c>
      <c r="AN14" s="28">
        <f t="shared" si="6"/>
        <v>36</v>
      </c>
      <c r="AO14" s="41">
        <f t="shared" si="7"/>
        <v>0.16666666666666666</v>
      </c>
      <c r="AP14" s="3"/>
    </row>
    <row r="15" spans="1:42" ht="15" x14ac:dyDescent="0.2">
      <c r="A15" s="4" t="s">
        <v>83</v>
      </c>
      <c r="B15" s="3" t="str">
        <f t="shared" si="0"/>
        <v>Bain Capital (Europe) - Bain Capital Europe III - 2008</v>
      </c>
      <c r="C15" s="6" t="s">
        <v>32</v>
      </c>
      <c r="D15" s="22" t="s">
        <v>33</v>
      </c>
      <c r="E15" s="28"/>
      <c r="F15" s="23" t="s">
        <v>79</v>
      </c>
      <c r="G15" s="12">
        <v>13162</v>
      </c>
      <c r="H15" s="12">
        <v>80</v>
      </c>
      <c r="I15" s="12" t="s">
        <v>84</v>
      </c>
      <c r="J15" s="12" t="s">
        <v>25</v>
      </c>
      <c r="K15" s="12">
        <v>2008</v>
      </c>
      <c r="L15" s="12" t="s">
        <v>26</v>
      </c>
      <c r="M15" s="13">
        <v>5539.23</v>
      </c>
      <c r="N15" s="14">
        <v>22.12</v>
      </c>
      <c r="O15" s="14">
        <v>2.2999999999999998</v>
      </c>
      <c r="P15" s="14">
        <v>9</v>
      </c>
      <c r="Q15" s="14">
        <v>221</v>
      </c>
      <c r="R15" s="14">
        <v>98.5</v>
      </c>
      <c r="S15" s="15" t="s">
        <v>47</v>
      </c>
      <c r="T15" s="16">
        <v>43555</v>
      </c>
      <c r="U15" s="12" t="s">
        <v>28</v>
      </c>
      <c r="V15" s="12" t="s">
        <v>36</v>
      </c>
      <c r="W15" s="12" t="s">
        <v>80</v>
      </c>
      <c r="X15" s="12" t="s">
        <v>21</v>
      </c>
      <c r="Y15" s="12" t="s">
        <v>31</v>
      </c>
      <c r="Z15" s="12" t="s">
        <v>52</v>
      </c>
      <c r="AA15" s="22">
        <v>1</v>
      </c>
      <c r="AB15" s="22">
        <v>14</v>
      </c>
      <c r="AC15" s="41">
        <f t="shared" si="1"/>
        <v>7.1428571428571425E-2</v>
      </c>
      <c r="AD15" s="22">
        <v>3</v>
      </c>
      <c r="AE15" s="22">
        <v>9</v>
      </c>
      <c r="AF15" s="41">
        <f t="shared" si="2"/>
        <v>0.33333333333333331</v>
      </c>
      <c r="AG15" s="22">
        <v>4</v>
      </c>
      <c r="AH15" s="22">
        <v>25</v>
      </c>
      <c r="AI15" s="41">
        <f t="shared" si="3"/>
        <v>0.16</v>
      </c>
      <c r="AJ15" s="10"/>
      <c r="AK15" s="10"/>
      <c r="AL15" s="41" t="str">
        <f t="shared" si="4"/>
        <v>NA</v>
      </c>
      <c r="AM15" s="42">
        <f t="shared" si="5"/>
        <v>8</v>
      </c>
      <c r="AN15" s="28">
        <f t="shared" si="6"/>
        <v>48</v>
      </c>
      <c r="AO15" s="41">
        <f t="shared" si="7"/>
        <v>0.16666666666666666</v>
      </c>
      <c r="AP15" s="3"/>
    </row>
    <row r="16" spans="1:42" ht="15" x14ac:dyDescent="0.2">
      <c r="A16" s="4" t="s">
        <v>83</v>
      </c>
      <c r="B16" s="3" t="str">
        <f t="shared" si="0"/>
        <v>Bain Capital (Europe) - Bain Capital Europe IV - 2014</v>
      </c>
      <c r="C16" s="6" t="s">
        <v>32</v>
      </c>
      <c r="D16" s="22" t="s">
        <v>33</v>
      </c>
      <c r="E16" s="28"/>
      <c r="F16" s="23" t="s">
        <v>79</v>
      </c>
      <c r="G16" s="12">
        <v>42801</v>
      </c>
      <c r="H16" s="12">
        <v>80</v>
      </c>
      <c r="I16" s="12" t="s">
        <v>85</v>
      </c>
      <c r="J16" s="12" t="s">
        <v>25</v>
      </c>
      <c r="K16" s="12">
        <v>2014</v>
      </c>
      <c r="L16" s="12" t="s">
        <v>26</v>
      </c>
      <c r="M16" s="13">
        <v>4661.8599999999997</v>
      </c>
      <c r="N16" s="14">
        <v>23.3</v>
      </c>
      <c r="O16" s="14">
        <v>1.4</v>
      </c>
      <c r="P16" s="14">
        <v>119</v>
      </c>
      <c r="Q16" s="14">
        <v>21</v>
      </c>
      <c r="R16" s="14">
        <v>84.62</v>
      </c>
      <c r="S16" s="15" t="s">
        <v>27</v>
      </c>
      <c r="T16" s="16">
        <v>43555</v>
      </c>
      <c r="U16" s="12" t="s">
        <v>28</v>
      </c>
      <c r="V16" s="12" t="s">
        <v>36</v>
      </c>
      <c r="W16" s="12" t="s">
        <v>80</v>
      </c>
      <c r="X16" s="12" t="s">
        <v>21</v>
      </c>
      <c r="Y16" s="12" t="s">
        <v>31</v>
      </c>
      <c r="Z16" s="12" t="s">
        <v>52</v>
      </c>
      <c r="AA16" s="22">
        <v>1</v>
      </c>
      <c r="AB16" s="22">
        <v>14</v>
      </c>
      <c r="AC16" s="41">
        <f t="shared" si="1"/>
        <v>7.1428571428571425E-2</v>
      </c>
      <c r="AD16" s="22">
        <v>3</v>
      </c>
      <c r="AE16" s="22">
        <v>9</v>
      </c>
      <c r="AF16" s="41">
        <f t="shared" si="2"/>
        <v>0.33333333333333331</v>
      </c>
      <c r="AG16" s="22">
        <v>4</v>
      </c>
      <c r="AH16" s="22">
        <v>25</v>
      </c>
      <c r="AI16" s="41">
        <f t="shared" si="3"/>
        <v>0.16</v>
      </c>
      <c r="AJ16" s="10"/>
      <c r="AK16" s="10"/>
      <c r="AL16" s="41" t="str">
        <f t="shared" si="4"/>
        <v>NA</v>
      </c>
      <c r="AM16" s="42">
        <f t="shared" si="5"/>
        <v>8</v>
      </c>
      <c r="AN16" s="28">
        <f t="shared" si="6"/>
        <v>48</v>
      </c>
      <c r="AO16" s="41">
        <f t="shared" si="7"/>
        <v>0.16666666666666666</v>
      </c>
      <c r="AP16" s="3"/>
    </row>
    <row r="17" spans="1:42" ht="15" x14ac:dyDescent="0.2">
      <c r="A17" s="4" t="s">
        <v>78</v>
      </c>
      <c r="B17" s="3" t="str">
        <f t="shared" si="0"/>
        <v>Bain Capital (US) - Bain Capital Fund XI - 2013</v>
      </c>
      <c r="C17" s="5" t="s">
        <v>21</v>
      </c>
      <c r="D17" s="22" t="s">
        <v>73</v>
      </c>
      <c r="E17" s="28"/>
      <c r="F17" s="23" t="s">
        <v>79</v>
      </c>
      <c r="G17" s="12">
        <v>31252</v>
      </c>
      <c r="H17" s="12">
        <v>80</v>
      </c>
      <c r="I17" s="12" t="s">
        <v>82</v>
      </c>
      <c r="J17" s="12" t="s">
        <v>25</v>
      </c>
      <c r="K17" s="12">
        <v>2013</v>
      </c>
      <c r="L17" s="12" t="s">
        <v>26</v>
      </c>
      <c r="M17" s="13">
        <v>7300</v>
      </c>
      <c r="N17" s="14">
        <v>27.11</v>
      </c>
      <c r="O17" s="14">
        <v>1.72</v>
      </c>
      <c r="P17" s="14">
        <v>107</v>
      </c>
      <c r="Q17" s="14">
        <v>65</v>
      </c>
      <c r="R17" s="14">
        <v>97.44</v>
      </c>
      <c r="S17" s="15" t="s">
        <v>47</v>
      </c>
      <c r="T17" s="16">
        <v>43555</v>
      </c>
      <c r="U17" s="12" t="s">
        <v>28</v>
      </c>
      <c r="V17" s="12" t="s">
        <v>29</v>
      </c>
      <c r="W17" s="12" t="s">
        <v>80</v>
      </c>
      <c r="X17" s="12" t="s">
        <v>21</v>
      </c>
      <c r="Y17" s="12" t="s">
        <v>31</v>
      </c>
      <c r="Z17" s="12"/>
      <c r="AA17" s="22">
        <v>4</v>
      </c>
      <c r="AB17" s="22">
        <v>27</v>
      </c>
      <c r="AC17" s="41">
        <f t="shared" si="1"/>
        <v>0.14814814814814814</v>
      </c>
      <c r="AD17" s="22">
        <v>0</v>
      </c>
      <c r="AE17" s="22">
        <v>9</v>
      </c>
      <c r="AF17" s="41">
        <f t="shared" si="2"/>
        <v>0</v>
      </c>
      <c r="AG17" s="22">
        <v>4</v>
      </c>
      <c r="AH17" s="22">
        <v>27</v>
      </c>
      <c r="AI17" s="41">
        <f t="shared" si="3"/>
        <v>0.14814814814814814</v>
      </c>
      <c r="AJ17" s="10"/>
      <c r="AK17" s="10"/>
      <c r="AL17" s="41" t="str">
        <f t="shared" si="4"/>
        <v>NA</v>
      </c>
      <c r="AM17" s="42">
        <f t="shared" si="5"/>
        <v>8</v>
      </c>
      <c r="AN17" s="28">
        <f t="shared" si="6"/>
        <v>63</v>
      </c>
      <c r="AO17" s="41">
        <f t="shared" si="7"/>
        <v>0.12698412698412698</v>
      </c>
      <c r="AP17" s="3"/>
    </row>
    <row r="18" spans="1:42" ht="15" x14ac:dyDescent="0.2">
      <c r="A18" s="4" t="s">
        <v>121</v>
      </c>
      <c r="B18" s="3" t="str">
        <f t="shared" si="0"/>
        <v>Ares Management  - Ares Corporate Opportunities Fund III - 2008</v>
      </c>
      <c r="C18" s="5" t="s">
        <v>21</v>
      </c>
      <c r="D18" s="22" t="s">
        <v>109</v>
      </c>
      <c r="E18" s="28"/>
      <c r="F18" s="23" t="s">
        <v>122</v>
      </c>
      <c r="G18" s="12">
        <v>13715</v>
      </c>
      <c r="H18" s="12">
        <v>54</v>
      </c>
      <c r="I18" s="12" t="s">
        <v>124</v>
      </c>
      <c r="J18" s="12" t="s">
        <v>25</v>
      </c>
      <c r="K18" s="12">
        <v>2008</v>
      </c>
      <c r="L18" s="12" t="s">
        <v>26</v>
      </c>
      <c r="M18" s="13">
        <v>3510</v>
      </c>
      <c r="N18" s="14">
        <v>20.89</v>
      </c>
      <c r="O18" s="14">
        <v>2.15</v>
      </c>
      <c r="P18" s="14">
        <v>61.04</v>
      </c>
      <c r="Q18" s="14">
        <v>154.18</v>
      </c>
      <c r="R18" s="14">
        <v>120.9</v>
      </c>
      <c r="S18" s="15" t="s">
        <v>47</v>
      </c>
      <c r="T18" s="16">
        <v>43555</v>
      </c>
      <c r="U18" s="12" t="s">
        <v>28</v>
      </c>
      <c r="V18" s="12" t="s">
        <v>29</v>
      </c>
      <c r="W18" s="12" t="s">
        <v>123</v>
      </c>
      <c r="X18" s="12" t="s">
        <v>21</v>
      </c>
      <c r="Y18" s="12" t="s">
        <v>31</v>
      </c>
      <c r="Z18" s="12"/>
      <c r="AA18" s="22">
        <v>1</v>
      </c>
      <c r="AB18" s="22">
        <v>18</v>
      </c>
      <c r="AC18" s="41">
        <f t="shared" si="1"/>
        <v>5.5555555555555552E-2</v>
      </c>
      <c r="AD18" s="22">
        <v>3</v>
      </c>
      <c r="AE18" s="22">
        <v>7</v>
      </c>
      <c r="AF18" s="41">
        <f t="shared" si="2"/>
        <v>0.42857142857142855</v>
      </c>
      <c r="AG18" s="22">
        <v>2</v>
      </c>
      <c r="AH18" s="22">
        <v>11</v>
      </c>
      <c r="AI18" s="41">
        <f t="shared" si="3"/>
        <v>0.18181818181818182</v>
      </c>
      <c r="AJ18" s="10"/>
      <c r="AK18" s="10"/>
      <c r="AL18" s="41" t="str">
        <f t="shared" si="4"/>
        <v>NA</v>
      </c>
      <c r="AM18" s="42">
        <f t="shared" si="5"/>
        <v>6</v>
      </c>
      <c r="AN18" s="28">
        <f t="shared" si="6"/>
        <v>36</v>
      </c>
      <c r="AO18" s="41">
        <f t="shared" si="7"/>
        <v>0.16666666666666666</v>
      </c>
      <c r="AP18" s="3"/>
    </row>
    <row r="19" spans="1:42" ht="15" x14ac:dyDescent="0.2">
      <c r="A19" s="4" t="s">
        <v>154</v>
      </c>
      <c r="B19" s="3" t="str">
        <f t="shared" si="0"/>
        <v>BC Partners  - BC European Cap IX - 2011</v>
      </c>
      <c r="C19" s="5" t="s">
        <v>32</v>
      </c>
      <c r="D19" s="22" t="s">
        <v>33</v>
      </c>
      <c r="E19" s="28"/>
      <c r="F19" s="23" t="s">
        <v>155</v>
      </c>
      <c r="G19" s="12">
        <v>18795</v>
      </c>
      <c r="H19" s="12">
        <v>96</v>
      </c>
      <c r="I19" s="12" t="s">
        <v>156</v>
      </c>
      <c r="J19" s="12" t="s">
        <v>25</v>
      </c>
      <c r="K19" s="12">
        <v>2011</v>
      </c>
      <c r="L19" s="12" t="s">
        <v>26</v>
      </c>
      <c r="M19" s="13">
        <v>8821.9</v>
      </c>
      <c r="N19" s="14">
        <v>13</v>
      </c>
      <c r="O19" s="14">
        <v>1.54</v>
      </c>
      <c r="P19" s="14">
        <v>77</v>
      </c>
      <c r="Q19" s="14">
        <v>77</v>
      </c>
      <c r="R19" s="14">
        <v>108.6</v>
      </c>
      <c r="S19" s="15" t="s">
        <v>41</v>
      </c>
      <c r="T19" s="16">
        <v>43465</v>
      </c>
      <c r="U19" s="12" t="s">
        <v>28</v>
      </c>
      <c r="V19" s="12" t="s">
        <v>36</v>
      </c>
      <c r="W19" s="12" t="s">
        <v>157</v>
      </c>
      <c r="X19" s="12" t="s">
        <v>32</v>
      </c>
      <c r="Y19" s="12" t="s">
        <v>31</v>
      </c>
      <c r="Z19" s="12" t="s">
        <v>52</v>
      </c>
      <c r="AA19" s="22">
        <v>1</v>
      </c>
      <c r="AB19" s="22">
        <v>18</v>
      </c>
      <c r="AC19" s="41">
        <f t="shared" si="1"/>
        <v>5.5555555555555552E-2</v>
      </c>
      <c r="AD19" s="22">
        <v>1</v>
      </c>
      <c r="AE19" s="22">
        <v>5</v>
      </c>
      <c r="AF19" s="41">
        <f t="shared" si="2"/>
        <v>0.2</v>
      </c>
      <c r="AG19" s="22">
        <v>0</v>
      </c>
      <c r="AH19" s="22">
        <v>0</v>
      </c>
      <c r="AI19" s="41" t="str">
        <f t="shared" si="3"/>
        <v>NA</v>
      </c>
      <c r="AJ19" s="22">
        <v>3</v>
      </c>
      <c r="AK19" s="22">
        <v>11</v>
      </c>
      <c r="AL19" s="41">
        <f t="shared" si="4"/>
        <v>0.27272727272727271</v>
      </c>
      <c r="AM19" s="42">
        <f t="shared" si="5"/>
        <v>2</v>
      </c>
      <c r="AN19" s="28">
        <f t="shared" si="6"/>
        <v>23</v>
      </c>
      <c r="AO19" s="41">
        <f t="shared" si="7"/>
        <v>8.6956521739130432E-2</v>
      </c>
      <c r="AP19" s="3"/>
    </row>
    <row r="20" spans="1:42" ht="15" x14ac:dyDescent="0.2">
      <c r="A20" s="4" t="s">
        <v>192</v>
      </c>
      <c r="B20" s="3" t="str">
        <f t="shared" si="0"/>
        <v>Berkshire Partners  - Berkshire Fund VIII - 2011</v>
      </c>
      <c r="C20" s="5" t="s">
        <v>21</v>
      </c>
      <c r="D20" s="22" t="s">
        <v>73</v>
      </c>
      <c r="E20" s="28"/>
      <c r="F20" s="23" t="s">
        <v>193</v>
      </c>
      <c r="G20" s="12">
        <v>21341</v>
      </c>
      <c r="H20" s="12">
        <v>103</v>
      </c>
      <c r="I20" s="12" t="s">
        <v>196</v>
      </c>
      <c r="J20" s="12" t="s">
        <v>25</v>
      </c>
      <c r="K20" s="12">
        <v>2011</v>
      </c>
      <c r="L20" s="12" t="s">
        <v>26</v>
      </c>
      <c r="M20" s="13">
        <v>4549</v>
      </c>
      <c r="N20" s="14">
        <v>14.48</v>
      </c>
      <c r="O20" s="14">
        <v>1.63</v>
      </c>
      <c r="P20" s="14">
        <v>61.54</v>
      </c>
      <c r="Q20" s="14">
        <v>101.79</v>
      </c>
      <c r="R20" s="14">
        <v>97.5</v>
      </c>
      <c r="S20" s="15" t="s">
        <v>41</v>
      </c>
      <c r="T20" s="16">
        <v>43555</v>
      </c>
      <c r="U20" s="12" t="s">
        <v>28</v>
      </c>
      <c r="V20" s="12" t="s">
        <v>29</v>
      </c>
      <c r="W20" s="12" t="s">
        <v>195</v>
      </c>
      <c r="X20" s="12" t="s">
        <v>21</v>
      </c>
      <c r="Y20" s="12" t="s">
        <v>31</v>
      </c>
      <c r="Z20" s="12" t="s">
        <v>52</v>
      </c>
      <c r="AA20" s="22">
        <v>2</v>
      </c>
      <c r="AB20" s="22">
        <v>14</v>
      </c>
      <c r="AC20" s="41">
        <f t="shared" si="1"/>
        <v>0.14285714285714285</v>
      </c>
      <c r="AD20" s="22">
        <v>1</v>
      </c>
      <c r="AE20" s="22">
        <v>7</v>
      </c>
      <c r="AF20" s="41">
        <f t="shared" si="2"/>
        <v>0.14285714285714285</v>
      </c>
      <c r="AG20" s="22">
        <v>1</v>
      </c>
      <c r="AH20" s="22">
        <v>5</v>
      </c>
      <c r="AI20" s="41">
        <f t="shared" si="3"/>
        <v>0.2</v>
      </c>
      <c r="AJ20" s="22">
        <v>2</v>
      </c>
      <c r="AK20" s="22">
        <v>16</v>
      </c>
      <c r="AL20" s="41">
        <f t="shared" si="4"/>
        <v>0.125</v>
      </c>
      <c r="AM20" s="42">
        <f t="shared" si="5"/>
        <v>4</v>
      </c>
      <c r="AN20" s="28">
        <f t="shared" si="6"/>
        <v>26</v>
      </c>
      <c r="AO20" s="41">
        <f t="shared" si="7"/>
        <v>0.15384615384615385</v>
      </c>
      <c r="AP20" s="3"/>
    </row>
    <row r="21" spans="1:42" ht="15" x14ac:dyDescent="0.2">
      <c r="A21" s="4" t="s">
        <v>317</v>
      </c>
      <c r="B21" s="3" t="str">
        <f t="shared" si="0"/>
        <v>Crestview Partners  - Crestview Partners II - 2008</v>
      </c>
      <c r="C21" s="5" t="s">
        <v>21</v>
      </c>
      <c r="D21" s="22" t="s">
        <v>37</v>
      </c>
      <c r="E21" s="28"/>
      <c r="F21" s="23" t="s">
        <v>318</v>
      </c>
      <c r="G21" s="12">
        <v>11963</v>
      </c>
      <c r="H21" s="12">
        <v>7252</v>
      </c>
      <c r="I21" s="12" t="s">
        <v>319</v>
      </c>
      <c r="J21" s="12" t="s">
        <v>25</v>
      </c>
      <c r="K21" s="12">
        <v>2008</v>
      </c>
      <c r="L21" s="12" t="s">
        <v>26</v>
      </c>
      <c r="M21" s="13">
        <v>2429</v>
      </c>
      <c r="N21" s="14">
        <v>13.6</v>
      </c>
      <c r="O21" s="14">
        <v>1.96</v>
      </c>
      <c r="P21" s="14">
        <v>56</v>
      </c>
      <c r="Q21" s="14">
        <v>139.80000000000001</v>
      </c>
      <c r="R21" s="14">
        <v>117.1</v>
      </c>
      <c r="S21" s="15" t="s">
        <v>27</v>
      </c>
      <c r="T21" s="16">
        <v>43555</v>
      </c>
      <c r="U21" s="12" t="s">
        <v>28</v>
      </c>
      <c r="V21" s="12" t="s">
        <v>29</v>
      </c>
      <c r="W21" s="12" t="s">
        <v>320</v>
      </c>
      <c r="X21" s="12" t="s">
        <v>21</v>
      </c>
      <c r="Y21" s="12" t="s">
        <v>31</v>
      </c>
      <c r="Z21" s="12"/>
      <c r="AA21" s="22">
        <v>0</v>
      </c>
      <c r="AB21" s="22">
        <v>11</v>
      </c>
      <c r="AC21" s="41">
        <f t="shared" si="1"/>
        <v>0</v>
      </c>
      <c r="AD21" s="22">
        <v>1</v>
      </c>
      <c r="AE21" s="22">
        <v>1</v>
      </c>
      <c r="AF21" s="41">
        <f t="shared" si="2"/>
        <v>1</v>
      </c>
      <c r="AG21" s="22">
        <v>2</v>
      </c>
      <c r="AH21" s="22">
        <v>6</v>
      </c>
      <c r="AI21" s="41">
        <f t="shared" si="3"/>
        <v>0.33333333333333331</v>
      </c>
      <c r="AJ21" s="22">
        <v>2</v>
      </c>
      <c r="AK21" s="22">
        <v>10</v>
      </c>
      <c r="AL21" s="41">
        <f t="shared" si="4"/>
        <v>0.2</v>
      </c>
      <c r="AM21" s="42">
        <f t="shared" si="5"/>
        <v>3</v>
      </c>
      <c r="AN21" s="28">
        <f t="shared" si="6"/>
        <v>18</v>
      </c>
      <c r="AO21" s="41">
        <f t="shared" si="7"/>
        <v>0.16666666666666666</v>
      </c>
      <c r="AP21" s="3"/>
    </row>
    <row r="22" spans="1:42" ht="15" x14ac:dyDescent="0.2">
      <c r="A22" s="4" t="s">
        <v>44</v>
      </c>
      <c r="B22" s="3" t="str">
        <f t="shared" si="0"/>
        <v xml:space="preserve">Blackstone Group (Europe) -  - </v>
      </c>
      <c r="C22" s="6" t="s">
        <v>32</v>
      </c>
      <c r="D22" s="22" t="s">
        <v>33</v>
      </c>
      <c r="E22" s="28"/>
      <c r="F22" s="2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22">
        <v>0</v>
      </c>
      <c r="AB22" s="22">
        <v>7</v>
      </c>
      <c r="AC22" s="41">
        <f t="shared" si="1"/>
        <v>0</v>
      </c>
      <c r="AD22" s="22">
        <v>1</v>
      </c>
      <c r="AE22" s="22">
        <v>2</v>
      </c>
      <c r="AF22" s="41">
        <f t="shared" si="2"/>
        <v>0.5</v>
      </c>
      <c r="AG22" s="43">
        <v>0</v>
      </c>
      <c r="AH22" s="43">
        <v>0</v>
      </c>
      <c r="AI22" s="41" t="str">
        <f t="shared" si="3"/>
        <v>NA</v>
      </c>
      <c r="AJ22" s="10"/>
      <c r="AK22" s="10"/>
      <c r="AL22" s="41" t="str">
        <f t="shared" si="4"/>
        <v>NA</v>
      </c>
      <c r="AM22" s="42">
        <f t="shared" si="5"/>
        <v>1</v>
      </c>
      <c r="AN22" s="28">
        <f t="shared" si="6"/>
        <v>9</v>
      </c>
      <c r="AO22" s="41">
        <f t="shared" si="7"/>
        <v>0.1111111111111111</v>
      </c>
      <c r="AP22" s="3"/>
    </row>
    <row r="23" spans="1:42" ht="15" x14ac:dyDescent="0.2">
      <c r="A23" s="4" t="s">
        <v>192</v>
      </c>
      <c r="B23" s="3" t="str">
        <f t="shared" si="0"/>
        <v>Berkshire Partners  - Berkshire Fund VII - 2006</v>
      </c>
      <c r="C23" s="5" t="s">
        <v>21</v>
      </c>
      <c r="D23" s="22" t="s">
        <v>73</v>
      </c>
      <c r="E23" s="28"/>
      <c r="F23" s="23" t="s">
        <v>193</v>
      </c>
      <c r="G23" s="12">
        <v>8335</v>
      </c>
      <c r="H23" s="12">
        <v>103</v>
      </c>
      <c r="I23" s="12" t="s">
        <v>194</v>
      </c>
      <c r="J23" s="12" t="s">
        <v>25</v>
      </c>
      <c r="K23" s="12">
        <v>2006</v>
      </c>
      <c r="L23" s="12" t="s">
        <v>26</v>
      </c>
      <c r="M23" s="13">
        <v>3135</v>
      </c>
      <c r="N23" s="14">
        <v>17.2</v>
      </c>
      <c r="O23" s="14">
        <v>2.12</v>
      </c>
      <c r="P23" s="14">
        <v>22.96</v>
      </c>
      <c r="Q23" s="14">
        <v>189.02</v>
      </c>
      <c r="R23" s="14">
        <v>98.47</v>
      </c>
      <c r="S23" s="15" t="s">
        <v>47</v>
      </c>
      <c r="T23" s="16">
        <v>43555</v>
      </c>
      <c r="U23" s="12" t="s">
        <v>28</v>
      </c>
      <c r="V23" s="12" t="s">
        <v>29</v>
      </c>
      <c r="W23" s="12" t="s">
        <v>195</v>
      </c>
      <c r="X23" s="12" t="s">
        <v>21</v>
      </c>
      <c r="Y23" s="12" t="s">
        <v>31</v>
      </c>
      <c r="Z23" s="12" t="s">
        <v>52</v>
      </c>
      <c r="AA23" s="22">
        <v>2</v>
      </c>
      <c r="AB23" s="22">
        <v>14</v>
      </c>
      <c r="AC23" s="41">
        <f t="shared" si="1"/>
        <v>0.14285714285714285</v>
      </c>
      <c r="AD23" s="22">
        <v>1</v>
      </c>
      <c r="AE23" s="22">
        <v>7</v>
      </c>
      <c r="AF23" s="41">
        <f t="shared" si="2"/>
        <v>0.14285714285714285</v>
      </c>
      <c r="AG23" s="22">
        <v>1</v>
      </c>
      <c r="AH23" s="22">
        <v>5</v>
      </c>
      <c r="AI23" s="41">
        <f t="shared" si="3"/>
        <v>0.2</v>
      </c>
      <c r="AJ23" s="22">
        <v>2</v>
      </c>
      <c r="AK23" s="22">
        <v>16</v>
      </c>
      <c r="AL23" s="41">
        <f t="shared" si="4"/>
        <v>0.125</v>
      </c>
      <c r="AM23" s="42">
        <f t="shared" si="5"/>
        <v>4</v>
      </c>
      <c r="AN23" s="28">
        <f t="shared" si="6"/>
        <v>26</v>
      </c>
      <c r="AO23" s="41">
        <f t="shared" si="7"/>
        <v>0.15384615384615385</v>
      </c>
      <c r="AP23" s="3"/>
    </row>
    <row r="24" spans="1:42" ht="15" x14ac:dyDescent="0.2">
      <c r="A24" s="8" t="s">
        <v>42</v>
      </c>
      <c r="B24" s="3" t="str">
        <f t="shared" si="0"/>
        <v>Blackstone Group (US) - 2016 - Blackstone Capital Partners VII - 2016</v>
      </c>
      <c r="C24" s="9" t="s">
        <v>21</v>
      </c>
      <c r="D24" s="22" t="s">
        <v>37</v>
      </c>
      <c r="E24" s="28"/>
      <c r="F24" s="30" t="s">
        <v>38</v>
      </c>
      <c r="G24" s="24">
        <v>47651</v>
      </c>
      <c r="H24" s="24">
        <v>111</v>
      </c>
      <c r="I24" s="29" t="s">
        <v>43</v>
      </c>
      <c r="J24" s="24" t="s">
        <v>25</v>
      </c>
      <c r="K24" s="24">
        <v>2016</v>
      </c>
      <c r="L24" s="24" t="s">
        <v>26</v>
      </c>
      <c r="M24" s="25">
        <v>18000</v>
      </c>
      <c r="N24" s="25">
        <v>19.059999999999999</v>
      </c>
      <c r="O24" s="25">
        <v>1.19</v>
      </c>
      <c r="P24" s="25">
        <v>114.53</v>
      </c>
      <c r="Q24" s="25">
        <v>4.26</v>
      </c>
      <c r="R24" s="25">
        <v>57.33</v>
      </c>
      <c r="S24" s="26" t="s">
        <v>27</v>
      </c>
      <c r="T24" s="27">
        <v>43555</v>
      </c>
      <c r="U24" s="24" t="s">
        <v>28</v>
      </c>
      <c r="V24" s="24" t="s">
        <v>29</v>
      </c>
      <c r="W24" s="24" t="s">
        <v>40</v>
      </c>
      <c r="X24" s="24" t="s">
        <v>21</v>
      </c>
      <c r="Y24" s="24" t="s">
        <v>31</v>
      </c>
      <c r="Z24" s="24"/>
      <c r="AA24" s="11">
        <v>1</v>
      </c>
      <c r="AB24" s="11">
        <v>21</v>
      </c>
      <c r="AC24" s="41">
        <f t="shared" si="1"/>
        <v>4.7619047619047616E-2</v>
      </c>
      <c r="AD24" s="11">
        <v>2</v>
      </c>
      <c r="AE24" s="11">
        <v>11</v>
      </c>
      <c r="AF24" s="41">
        <f t="shared" si="2"/>
        <v>0.18181818181818182</v>
      </c>
      <c r="AG24" s="43">
        <v>0</v>
      </c>
      <c r="AH24" s="43">
        <v>0</v>
      </c>
      <c r="AI24" s="41" t="str">
        <f t="shared" si="3"/>
        <v>NA</v>
      </c>
      <c r="AJ24" s="10"/>
      <c r="AK24" s="10"/>
      <c r="AL24" s="41" t="str">
        <f t="shared" si="4"/>
        <v>NA</v>
      </c>
      <c r="AM24" s="42">
        <f t="shared" si="5"/>
        <v>3</v>
      </c>
      <c r="AN24" s="28">
        <f t="shared" si="6"/>
        <v>32</v>
      </c>
      <c r="AO24" s="41">
        <f t="shared" si="7"/>
        <v>9.375E-2</v>
      </c>
      <c r="AP24" s="3"/>
    </row>
    <row r="25" spans="1:42" ht="15" x14ac:dyDescent="0.2">
      <c r="A25" s="4" t="s">
        <v>149</v>
      </c>
      <c r="B25" s="3" t="str">
        <f t="shared" si="0"/>
        <v>Bridgepoint  - Bridgepoint Europe IV - 2008</v>
      </c>
      <c r="C25" s="5" t="s">
        <v>32</v>
      </c>
      <c r="D25" s="22" t="s">
        <v>33</v>
      </c>
      <c r="E25" s="28"/>
      <c r="F25" s="23" t="s">
        <v>150</v>
      </c>
      <c r="G25" s="12">
        <v>11651</v>
      </c>
      <c r="H25" s="12">
        <v>124</v>
      </c>
      <c r="I25" s="12" t="s">
        <v>151</v>
      </c>
      <c r="J25" s="12" t="s">
        <v>25</v>
      </c>
      <c r="K25" s="12">
        <v>2008</v>
      </c>
      <c r="L25" s="12" t="s">
        <v>26</v>
      </c>
      <c r="M25" s="13">
        <v>6808.16</v>
      </c>
      <c r="N25" s="14">
        <v>10.210000000000001</v>
      </c>
      <c r="O25" s="14">
        <v>1.56</v>
      </c>
      <c r="P25" s="14">
        <v>39.33</v>
      </c>
      <c r="Q25" s="14">
        <v>116.58</v>
      </c>
      <c r="R25" s="14">
        <v>93.02</v>
      </c>
      <c r="S25" s="15" t="s">
        <v>41</v>
      </c>
      <c r="T25" s="16">
        <v>43555</v>
      </c>
      <c r="U25" s="12" t="s">
        <v>28</v>
      </c>
      <c r="V25" s="12" t="s">
        <v>36</v>
      </c>
      <c r="W25" s="12" t="s">
        <v>152</v>
      </c>
      <c r="X25" s="12" t="s">
        <v>32</v>
      </c>
      <c r="Y25" s="12" t="s">
        <v>31</v>
      </c>
      <c r="Z25" s="12"/>
      <c r="AA25" s="22">
        <v>0</v>
      </c>
      <c r="AB25" s="22">
        <v>13</v>
      </c>
      <c r="AC25" s="41">
        <f t="shared" si="1"/>
        <v>0</v>
      </c>
      <c r="AD25" s="22">
        <v>0</v>
      </c>
      <c r="AE25" s="22">
        <v>0</v>
      </c>
      <c r="AF25" s="41" t="str">
        <f t="shared" si="2"/>
        <v>NA</v>
      </c>
      <c r="AG25" s="22">
        <v>1</v>
      </c>
      <c r="AH25" s="22">
        <v>11</v>
      </c>
      <c r="AI25" s="41">
        <f t="shared" si="3"/>
        <v>9.0909090909090912E-2</v>
      </c>
      <c r="AJ25" s="22">
        <v>3</v>
      </c>
      <c r="AK25" s="22">
        <v>6</v>
      </c>
      <c r="AL25" s="41">
        <f t="shared" si="4"/>
        <v>0.5</v>
      </c>
      <c r="AM25" s="42">
        <f t="shared" si="5"/>
        <v>1</v>
      </c>
      <c r="AN25" s="28">
        <f t="shared" si="6"/>
        <v>24</v>
      </c>
      <c r="AO25" s="41">
        <f t="shared" si="7"/>
        <v>4.1666666666666664E-2</v>
      </c>
      <c r="AP25" s="3"/>
    </row>
    <row r="26" spans="1:42" ht="15" x14ac:dyDescent="0.2">
      <c r="A26" s="4" t="s">
        <v>149</v>
      </c>
      <c r="B26" s="3" t="str">
        <f t="shared" si="0"/>
        <v>Bridgepoint  - Bridgepoint Europe V - 2016</v>
      </c>
      <c r="C26" s="5" t="s">
        <v>32</v>
      </c>
      <c r="D26" s="22" t="s">
        <v>33</v>
      </c>
      <c r="E26" s="28"/>
      <c r="F26" s="23" t="s">
        <v>150</v>
      </c>
      <c r="G26" s="12">
        <v>41635</v>
      </c>
      <c r="H26" s="12">
        <v>124</v>
      </c>
      <c r="I26" s="12" t="s">
        <v>153</v>
      </c>
      <c r="J26" s="12" t="s">
        <v>25</v>
      </c>
      <c r="K26" s="12">
        <v>2016</v>
      </c>
      <c r="L26" s="12" t="s">
        <v>26</v>
      </c>
      <c r="M26" s="13">
        <v>4304.32</v>
      </c>
      <c r="N26" s="14">
        <v>14.5</v>
      </c>
      <c r="O26" s="14">
        <v>1.26</v>
      </c>
      <c r="P26" s="14">
        <v>109.81</v>
      </c>
      <c r="Q26" s="14">
        <v>16.09</v>
      </c>
      <c r="R26" s="14">
        <v>95.33</v>
      </c>
      <c r="S26" s="15" t="s">
        <v>27</v>
      </c>
      <c r="T26" s="16">
        <v>43555</v>
      </c>
      <c r="U26" s="12" t="s">
        <v>28</v>
      </c>
      <c r="V26" s="12" t="s">
        <v>36</v>
      </c>
      <c r="W26" s="12" t="s">
        <v>152</v>
      </c>
      <c r="X26" s="12" t="s">
        <v>32</v>
      </c>
      <c r="Y26" s="12" t="s">
        <v>31</v>
      </c>
      <c r="Z26" s="12" t="s">
        <v>52</v>
      </c>
      <c r="AA26" s="22">
        <v>0</v>
      </c>
      <c r="AB26" s="22">
        <v>13</v>
      </c>
      <c r="AC26" s="41">
        <f t="shared" si="1"/>
        <v>0</v>
      </c>
      <c r="AD26" s="22">
        <v>0</v>
      </c>
      <c r="AE26" s="22">
        <v>0</v>
      </c>
      <c r="AF26" s="41" t="str">
        <f t="shared" si="2"/>
        <v>NA</v>
      </c>
      <c r="AG26" s="22">
        <v>1</v>
      </c>
      <c r="AH26" s="22">
        <v>11</v>
      </c>
      <c r="AI26" s="41">
        <f t="shared" si="3"/>
        <v>9.0909090909090912E-2</v>
      </c>
      <c r="AJ26" s="22">
        <v>3</v>
      </c>
      <c r="AK26" s="22">
        <v>6</v>
      </c>
      <c r="AL26" s="41">
        <f t="shared" si="4"/>
        <v>0.5</v>
      </c>
      <c r="AM26" s="42">
        <f t="shared" si="5"/>
        <v>1</v>
      </c>
      <c r="AN26" s="28">
        <f t="shared" si="6"/>
        <v>24</v>
      </c>
      <c r="AO26" s="41">
        <f t="shared" si="7"/>
        <v>4.1666666666666664E-2</v>
      </c>
      <c r="AP26" s="3"/>
    </row>
    <row r="27" spans="1:42" ht="15" x14ac:dyDescent="0.2">
      <c r="A27" s="4" t="s">
        <v>306</v>
      </c>
      <c r="B27" s="3" t="str">
        <f t="shared" si="0"/>
        <v>Brookfield Capital Partners  - Brookfield Capital Partners IV - 2015</v>
      </c>
      <c r="C27" s="5" t="s">
        <v>159</v>
      </c>
      <c r="D27" s="22" t="s">
        <v>160</v>
      </c>
      <c r="E27" s="28"/>
      <c r="F27" s="23" t="s">
        <v>307</v>
      </c>
      <c r="G27" s="12">
        <v>50693</v>
      </c>
      <c r="H27" s="12">
        <v>1387</v>
      </c>
      <c r="I27" s="12" t="s">
        <v>311</v>
      </c>
      <c r="J27" s="12" t="s">
        <v>25</v>
      </c>
      <c r="K27" s="12">
        <v>2015</v>
      </c>
      <c r="L27" s="12" t="s">
        <v>26</v>
      </c>
      <c r="M27" s="13">
        <v>4000</v>
      </c>
      <c r="N27" s="14">
        <v>59.43</v>
      </c>
      <c r="O27" s="14">
        <v>2.2000000000000002</v>
      </c>
      <c r="P27" s="14">
        <v>98.71</v>
      </c>
      <c r="Q27" s="14">
        <v>121.45</v>
      </c>
      <c r="R27" s="14">
        <v>90.76</v>
      </c>
      <c r="S27" s="15" t="s">
        <v>47</v>
      </c>
      <c r="T27" s="16">
        <v>43646</v>
      </c>
      <c r="U27" s="12" t="s">
        <v>28</v>
      </c>
      <c r="V27" s="12" t="s">
        <v>29</v>
      </c>
      <c r="W27" s="12" t="s">
        <v>309</v>
      </c>
      <c r="X27" s="12" t="s">
        <v>159</v>
      </c>
      <c r="Y27" s="12" t="s">
        <v>31</v>
      </c>
      <c r="Z27" s="12"/>
      <c r="AA27" s="22">
        <v>1</v>
      </c>
      <c r="AB27" s="22">
        <v>17</v>
      </c>
      <c r="AC27" s="41">
        <f t="shared" si="1"/>
        <v>5.8823529411764705E-2</v>
      </c>
      <c r="AD27" s="22">
        <v>0</v>
      </c>
      <c r="AE27" s="22">
        <v>6</v>
      </c>
      <c r="AF27" s="41">
        <f t="shared" si="2"/>
        <v>0</v>
      </c>
      <c r="AG27" s="22">
        <v>4</v>
      </c>
      <c r="AH27" s="22">
        <v>16</v>
      </c>
      <c r="AI27" s="41">
        <f t="shared" si="3"/>
        <v>0.25</v>
      </c>
      <c r="AJ27" s="22">
        <v>10</v>
      </c>
      <c r="AK27" s="22">
        <v>31</v>
      </c>
      <c r="AL27" s="41">
        <f t="shared" si="4"/>
        <v>0.32258064516129031</v>
      </c>
      <c r="AM27" s="42">
        <f t="shared" si="5"/>
        <v>5</v>
      </c>
      <c r="AN27" s="28">
        <f t="shared" si="6"/>
        <v>39</v>
      </c>
      <c r="AO27" s="41">
        <f t="shared" si="7"/>
        <v>0.12820512820512819</v>
      </c>
      <c r="AP27" s="3"/>
    </row>
    <row r="28" spans="1:42" ht="15" x14ac:dyDescent="0.2">
      <c r="A28" s="4" t="s">
        <v>219</v>
      </c>
      <c r="B28" s="3" t="str">
        <f t="shared" si="0"/>
        <v>Madison Dearborn Partners  - Madison Dearborn Capital Partners VI - 2008</v>
      </c>
      <c r="C28" s="5" t="s">
        <v>21</v>
      </c>
      <c r="D28" s="22" t="s">
        <v>134</v>
      </c>
      <c r="E28" s="28"/>
      <c r="F28" s="23" t="s">
        <v>220</v>
      </c>
      <c r="G28" s="12">
        <v>10972</v>
      </c>
      <c r="H28" s="12">
        <v>479</v>
      </c>
      <c r="I28" s="12" t="s">
        <v>222</v>
      </c>
      <c r="J28" s="12" t="s">
        <v>25</v>
      </c>
      <c r="K28" s="12">
        <v>2008</v>
      </c>
      <c r="L28" s="12" t="s">
        <v>26</v>
      </c>
      <c r="M28" s="13">
        <v>4057</v>
      </c>
      <c r="N28" s="14">
        <v>23.69</v>
      </c>
      <c r="O28" s="14">
        <v>2.12</v>
      </c>
      <c r="P28" s="14">
        <v>49.02</v>
      </c>
      <c r="Q28" s="14">
        <v>162.87</v>
      </c>
      <c r="R28" s="14">
        <v>102.35</v>
      </c>
      <c r="S28" s="15" t="s">
        <v>47</v>
      </c>
      <c r="T28" s="16">
        <v>43646</v>
      </c>
      <c r="U28" s="12" t="s">
        <v>28</v>
      </c>
      <c r="V28" s="12" t="s">
        <v>29</v>
      </c>
      <c r="W28" s="12" t="s">
        <v>221</v>
      </c>
      <c r="X28" s="12" t="s">
        <v>21</v>
      </c>
      <c r="Y28" s="12" t="s">
        <v>31</v>
      </c>
      <c r="Z28" s="12"/>
      <c r="AA28" s="22">
        <v>3</v>
      </c>
      <c r="AB28" s="22">
        <v>16</v>
      </c>
      <c r="AC28" s="41">
        <f t="shared" si="1"/>
        <v>0.1875</v>
      </c>
      <c r="AD28" s="22">
        <v>1</v>
      </c>
      <c r="AE28" s="22">
        <v>4</v>
      </c>
      <c r="AF28" s="41">
        <f t="shared" si="2"/>
        <v>0.25</v>
      </c>
      <c r="AG28" s="22">
        <v>0</v>
      </c>
      <c r="AH28" s="22">
        <v>8</v>
      </c>
      <c r="AI28" s="41">
        <f t="shared" si="3"/>
        <v>0</v>
      </c>
      <c r="AJ28" s="22">
        <v>4</v>
      </c>
      <c r="AK28" s="22">
        <v>16</v>
      </c>
      <c r="AL28" s="41">
        <f t="shared" si="4"/>
        <v>0.25</v>
      </c>
      <c r="AM28" s="42">
        <f t="shared" si="5"/>
        <v>4</v>
      </c>
      <c r="AN28" s="28">
        <f t="shared" si="6"/>
        <v>28</v>
      </c>
      <c r="AO28" s="41">
        <f t="shared" si="7"/>
        <v>0.14285714285714285</v>
      </c>
      <c r="AP28" s="3"/>
    </row>
    <row r="29" spans="1:42" ht="15" x14ac:dyDescent="0.2">
      <c r="A29" s="4" t="s">
        <v>306</v>
      </c>
      <c r="B29" s="3" t="str">
        <f t="shared" si="0"/>
        <v>Brookfield Capital Partners  - Brookfield Capital Partners II - 2006</v>
      </c>
      <c r="C29" s="5" t="s">
        <v>159</v>
      </c>
      <c r="D29" s="22" t="s">
        <v>160</v>
      </c>
      <c r="E29" s="28"/>
      <c r="F29" s="23" t="s">
        <v>307</v>
      </c>
      <c r="G29" s="12">
        <v>19590</v>
      </c>
      <c r="H29" s="12">
        <v>1387</v>
      </c>
      <c r="I29" s="12" t="s">
        <v>308</v>
      </c>
      <c r="J29" s="12" t="s">
        <v>25</v>
      </c>
      <c r="K29" s="12">
        <v>2006</v>
      </c>
      <c r="L29" s="12" t="s">
        <v>26</v>
      </c>
      <c r="M29" s="13">
        <v>981.84</v>
      </c>
      <c r="N29" s="14">
        <v>15.99</v>
      </c>
      <c r="O29" s="14">
        <v>2.08</v>
      </c>
      <c r="P29" s="14">
        <v>16.420000000000002</v>
      </c>
      <c r="Q29" s="14">
        <v>191.39</v>
      </c>
      <c r="R29" s="14">
        <v>133.16999999999999</v>
      </c>
      <c r="S29" s="15" t="s">
        <v>47</v>
      </c>
      <c r="T29" s="16">
        <v>43465</v>
      </c>
      <c r="U29" s="12" t="s">
        <v>28</v>
      </c>
      <c r="V29" s="12" t="s">
        <v>29</v>
      </c>
      <c r="W29" s="12" t="s">
        <v>309</v>
      </c>
      <c r="X29" s="12" t="s">
        <v>159</v>
      </c>
      <c r="Y29" s="12" t="s">
        <v>310</v>
      </c>
      <c r="Z29" s="12" t="s">
        <v>52</v>
      </c>
      <c r="AA29" s="22">
        <v>1</v>
      </c>
      <c r="AB29" s="22">
        <v>17</v>
      </c>
      <c r="AC29" s="41">
        <f t="shared" si="1"/>
        <v>5.8823529411764705E-2</v>
      </c>
      <c r="AD29" s="22">
        <v>0</v>
      </c>
      <c r="AE29" s="22">
        <v>6</v>
      </c>
      <c r="AF29" s="41">
        <f t="shared" si="2"/>
        <v>0</v>
      </c>
      <c r="AG29" s="22">
        <v>4</v>
      </c>
      <c r="AH29" s="22">
        <v>16</v>
      </c>
      <c r="AI29" s="41">
        <f t="shared" si="3"/>
        <v>0.25</v>
      </c>
      <c r="AJ29" s="22">
        <v>10</v>
      </c>
      <c r="AK29" s="22">
        <v>31</v>
      </c>
      <c r="AL29" s="41">
        <f t="shared" si="4"/>
        <v>0.32258064516129031</v>
      </c>
      <c r="AM29" s="42">
        <f t="shared" si="5"/>
        <v>5</v>
      </c>
      <c r="AN29" s="28">
        <f t="shared" si="6"/>
        <v>39</v>
      </c>
      <c r="AO29" s="41">
        <f t="shared" si="7"/>
        <v>0.12820512820512819</v>
      </c>
      <c r="AP29" s="3"/>
    </row>
    <row r="30" spans="1:42" ht="15" x14ac:dyDescent="0.2">
      <c r="A30" s="4" t="s">
        <v>277</v>
      </c>
      <c r="B30" s="3" t="str">
        <f t="shared" si="0"/>
        <v>CCMP Capital Advisors  - CCMP Capital Investors III - 2013</v>
      </c>
      <c r="C30" s="5" t="s">
        <v>21</v>
      </c>
      <c r="D30" s="22" t="s">
        <v>37</v>
      </c>
      <c r="E30" s="28"/>
      <c r="F30" s="23" t="s">
        <v>278</v>
      </c>
      <c r="G30" s="12">
        <v>24723</v>
      </c>
      <c r="H30" s="12">
        <v>10297</v>
      </c>
      <c r="I30" s="12" t="s">
        <v>281</v>
      </c>
      <c r="J30" s="12" t="s">
        <v>25</v>
      </c>
      <c r="K30" s="12">
        <v>2013</v>
      </c>
      <c r="L30" s="12" t="s">
        <v>26</v>
      </c>
      <c r="M30" s="13">
        <v>3600</v>
      </c>
      <c r="N30" s="14">
        <v>8.18</v>
      </c>
      <c r="O30" s="14">
        <v>1.28</v>
      </c>
      <c r="P30" s="14">
        <v>111.93</v>
      </c>
      <c r="Q30" s="14">
        <v>15.61</v>
      </c>
      <c r="R30" s="14">
        <v>96</v>
      </c>
      <c r="S30" s="15" t="s">
        <v>35</v>
      </c>
      <c r="T30" s="16">
        <v>43646</v>
      </c>
      <c r="U30" s="12" t="s">
        <v>28</v>
      </c>
      <c r="V30" s="12" t="s">
        <v>29</v>
      </c>
      <c r="W30" s="12" t="s">
        <v>280</v>
      </c>
      <c r="X30" s="12" t="s">
        <v>21</v>
      </c>
      <c r="Y30" s="12" t="s">
        <v>31</v>
      </c>
      <c r="Z30" s="12"/>
      <c r="AA30" s="22">
        <v>1</v>
      </c>
      <c r="AB30" s="22">
        <v>8</v>
      </c>
      <c r="AC30" s="41">
        <f t="shared" si="1"/>
        <v>0.125</v>
      </c>
      <c r="AD30" s="22">
        <v>0</v>
      </c>
      <c r="AE30" s="22">
        <v>3</v>
      </c>
      <c r="AF30" s="41">
        <f t="shared" si="2"/>
        <v>0</v>
      </c>
      <c r="AG30" s="22">
        <v>0</v>
      </c>
      <c r="AH30" s="22">
        <v>1</v>
      </c>
      <c r="AI30" s="41">
        <f t="shared" si="3"/>
        <v>0</v>
      </c>
      <c r="AJ30" s="22">
        <v>2</v>
      </c>
      <c r="AK30" s="22">
        <v>7</v>
      </c>
      <c r="AL30" s="41">
        <f t="shared" si="4"/>
        <v>0.2857142857142857</v>
      </c>
      <c r="AM30" s="42">
        <f t="shared" si="5"/>
        <v>1</v>
      </c>
      <c r="AN30" s="28">
        <f t="shared" si="6"/>
        <v>12</v>
      </c>
      <c r="AO30" s="41">
        <f t="shared" si="7"/>
        <v>8.3333333333333329E-2</v>
      </c>
      <c r="AP30" s="3"/>
    </row>
    <row r="31" spans="1:42" ht="15" x14ac:dyDescent="0.2">
      <c r="A31" s="4" t="s">
        <v>78</v>
      </c>
      <c r="B31" s="3" t="str">
        <f t="shared" si="0"/>
        <v>Bain Capital (US) - Bain Capital Fund X - 2008</v>
      </c>
      <c r="C31" s="5" t="s">
        <v>21</v>
      </c>
      <c r="D31" s="22" t="s">
        <v>73</v>
      </c>
      <c r="E31" s="28"/>
      <c r="F31" s="23" t="s">
        <v>79</v>
      </c>
      <c r="G31" s="12">
        <v>10223</v>
      </c>
      <c r="H31" s="12">
        <v>80</v>
      </c>
      <c r="I31" s="12" t="s">
        <v>81</v>
      </c>
      <c r="J31" s="12" t="s">
        <v>25</v>
      </c>
      <c r="K31" s="12">
        <v>2008</v>
      </c>
      <c r="L31" s="12" t="s">
        <v>26</v>
      </c>
      <c r="M31" s="13">
        <v>10707</v>
      </c>
      <c r="N31" s="14">
        <v>10.27</v>
      </c>
      <c r="O31" s="14">
        <v>1.7</v>
      </c>
      <c r="P31" s="14">
        <v>27</v>
      </c>
      <c r="Q31" s="14">
        <v>143</v>
      </c>
      <c r="R31" s="14">
        <v>96.95</v>
      </c>
      <c r="S31" s="15" t="s">
        <v>41</v>
      </c>
      <c r="T31" s="16">
        <v>43555</v>
      </c>
      <c r="U31" s="12" t="s">
        <v>28</v>
      </c>
      <c r="V31" s="12" t="s">
        <v>29</v>
      </c>
      <c r="W31" s="12" t="s">
        <v>80</v>
      </c>
      <c r="X31" s="12" t="s">
        <v>21</v>
      </c>
      <c r="Y31" s="12" t="s">
        <v>31</v>
      </c>
      <c r="Z31" s="12" t="s">
        <v>52</v>
      </c>
      <c r="AA31" s="22">
        <v>4</v>
      </c>
      <c r="AB31" s="22">
        <v>27</v>
      </c>
      <c r="AC31" s="41">
        <f t="shared" si="1"/>
        <v>0.14814814814814814</v>
      </c>
      <c r="AD31" s="22">
        <v>0</v>
      </c>
      <c r="AE31" s="22">
        <v>9</v>
      </c>
      <c r="AF31" s="41">
        <f t="shared" si="2"/>
        <v>0</v>
      </c>
      <c r="AG31" s="22">
        <v>4</v>
      </c>
      <c r="AH31" s="22">
        <v>27</v>
      </c>
      <c r="AI31" s="41">
        <f t="shared" si="3"/>
        <v>0.14814814814814814</v>
      </c>
      <c r="AJ31" s="10"/>
      <c r="AK31" s="10"/>
      <c r="AL31" s="41" t="str">
        <f t="shared" si="4"/>
        <v>NA</v>
      </c>
      <c r="AM31" s="42">
        <f t="shared" si="5"/>
        <v>8</v>
      </c>
      <c r="AN31" s="28">
        <f t="shared" si="6"/>
        <v>63</v>
      </c>
      <c r="AO31" s="41">
        <f t="shared" si="7"/>
        <v>0.12698412698412698</v>
      </c>
      <c r="AP31" s="3"/>
    </row>
    <row r="32" spans="1:42" ht="15" x14ac:dyDescent="0.2">
      <c r="A32" s="4" t="s">
        <v>243</v>
      </c>
      <c r="B32" s="3" t="str">
        <f t="shared" si="0"/>
        <v>Charterhouse Capital Partners  - Charterhouse Capital Partners IX - 2009</v>
      </c>
      <c r="C32" s="5" t="s">
        <v>32</v>
      </c>
      <c r="D32" s="22" t="s">
        <v>33</v>
      </c>
      <c r="E32" s="28"/>
      <c r="F32" s="23" t="s">
        <v>244</v>
      </c>
      <c r="G32" s="12">
        <v>13554</v>
      </c>
      <c r="H32" s="12">
        <v>162</v>
      </c>
      <c r="I32" s="12" t="s">
        <v>245</v>
      </c>
      <c r="J32" s="12" t="s">
        <v>25</v>
      </c>
      <c r="K32" s="12">
        <v>2009</v>
      </c>
      <c r="L32" s="12" t="s">
        <v>26</v>
      </c>
      <c r="M32" s="13">
        <v>5182.24</v>
      </c>
      <c r="N32" s="14">
        <v>14.1</v>
      </c>
      <c r="O32" s="14">
        <v>1.46</v>
      </c>
      <c r="P32" s="14">
        <v>16</v>
      </c>
      <c r="Q32" s="14">
        <v>130</v>
      </c>
      <c r="R32" s="14">
        <v>95.5</v>
      </c>
      <c r="S32" s="15" t="s">
        <v>41</v>
      </c>
      <c r="T32" s="16">
        <v>43646</v>
      </c>
      <c r="U32" s="12" t="s">
        <v>28</v>
      </c>
      <c r="V32" s="12" t="s">
        <v>36</v>
      </c>
      <c r="W32" s="12" t="s">
        <v>246</v>
      </c>
      <c r="X32" s="12" t="s">
        <v>32</v>
      </c>
      <c r="Y32" s="12" t="s">
        <v>31</v>
      </c>
      <c r="Z32" s="12"/>
      <c r="AA32" s="22">
        <v>0</v>
      </c>
      <c r="AB32" s="22">
        <v>19</v>
      </c>
      <c r="AC32" s="41">
        <f t="shared" si="1"/>
        <v>0</v>
      </c>
      <c r="AD32" s="22">
        <v>0</v>
      </c>
      <c r="AE32" s="22">
        <v>4</v>
      </c>
      <c r="AF32" s="41">
        <f t="shared" si="2"/>
        <v>0</v>
      </c>
      <c r="AG32" s="22">
        <v>2</v>
      </c>
      <c r="AH32" s="22">
        <v>6</v>
      </c>
      <c r="AI32" s="41">
        <f t="shared" si="3"/>
        <v>0.33333333333333331</v>
      </c>
      <c r="AJ32" s="22">
        <v>0</v>
      </c>
      <c r="AK32" s="22">
        <v>1</v>
      </c>
      <c r="AL32" s="41">
        <f t="shared" si="4"/>
        <v>0</v>
      </c>
      <c r="AM32" s="42">
        <f t="shared" si="5"/>
        <v>2</v>
      </c>
      <c r="AN32" s="28">
        <f t="shared" si="6"/>
        <v>29</v>
      </c>
      <c r="AO32" s="41">
        <f t="shared" si="7"/>
        <v>6.8965517241379309E-2</v>
      </c>
      <c r="AP32" s="3"/>
    </row>
    <row r="33" spans="1:42" ht="15" x14ac:dyDescent="0.2">
      <c r="A33" s="4" t="s">
        <v>243</v>
      </c>
      <c r="B33" s="3" t="str">
        <f t="shared" si="0"/>
        <v>Charterhouse Capital Partners  - Charterhouse Capital Partners VIII - 2006</v>
      </c>
      <c r="C33" s="5" t="s">
        <v>32</v>
      </c>
      <c r="D33" s="22" t="s">
        <v>33</v>
      </c>
      <c r="E33" s="28"/>
      <c r="F33" s="23" t="s">
        <v>244</v>
      </c>
      <c r="G33" s="12">
        <v>6732</v>
      </c>
      <c r="H33" s="12">
        <v>162</v>
      </c>
      <c r="I33" s="12" t="s">
        <v>247</v>
      </c>
      <c r="J33" s="12" t="s">
        <v>25</v>
      </c>
      <c r="K33" s="12">
        <v>2006</v>
      </c>
      <c r="L33" s="12" t="s">
        <v>26</v>
      </c>
      <c r="M33" s="13">
        <v>4855.6000000000004</v>
      </c>
      <c r="N33" s="14">
        <v>0.97</v>
      </c>
      <c r="O33" s="14">
        <v>1.06</v>
      </c>
      <c r="P33" s="14">
        <v>0</v>
      </c>
      <c r="Q33" s="14">
        <v>106</v>
      </c>
      <c r="R33" s="14">
        <v>89.5</v>
      </c>
      <c r="S33" s="15" t="s">
        <v>35</v>
      </c>
      <c r="T33" s="16">
        <v>43738</v>
      </c>
      <c r="U33" s="12" t="s">
        <v>248</v>
      </c>
      <c r="V33" s="12" t="s">
        <v>36</v>
      </c>
      <c r="W33" s="12" t="s">
        <v>246</v>
      </c>
      <c r="X33" s="12" t="s">
        <v>32</v>
      </c>
      <c r="Y33" s="12" t="s">
        <v>31</v>
      </c>
      <c r="Z33" s="12"/>
      <c r="AA33" s="22">
        <v>0</v>
      </c>
      <c r="AB33" s="22">
        <v>19</v>
      </c>
      <c r="AC33" s="41">
        <f t="shared" si="1"/>
        <v>0</v>
      </c>
      <c r="AD33" s="22">
        <v>0</v>
      </c>
      <c r="AE33" s="22">
        <v>4</v>
      </c>
      <c r="AF33" s="41">
        <f t="shared" si="2"/>
        <v>0</v>
      </c>
      <c r="AG33" s="22">
        <v>2</v>
      </c>
      <c r="AH33" s="22">
        <v>6</v>
      </c>
      <c r="AI33" s="41">
        <f t="shared" si="3"/>
        <v>0.33333333333333331</v>
      </c>
      <c r="AJ33" s="22">
        <v>0</v>
      </c>
      <c r="AK33" s="22">
        <v>1</v>
      </c>
      <c r="AL33" s="41">
        <f t="shared" si="4"/>
        <v>0</v>
      </c>
      <c r="AM33" s="42">
        <f t="shared" si="5"/>
        <v>2</v>
      </c>
      <c r="AN33" s="28">
        <f t="shared" si="6"/>
        <v>29</v>
      </c>
      <c r="AO33" s="41">
        <f t="shared" si="7"/>
        <v>6.8965517241379309E-2</v>
      </c>
      <c r="AP33" s="3"/>
    </row>
    <row r="34" spans="1:42" ht="15" x14ac:dyDescent="0.2">
      <c r="A34" s="4" t="s">
        <v>144</v>
      </c>
      <c r="B34" s="3" t="str">
        <f t="shared" ref="B34:B65" si="8">A34&amp;" - "&amp;I34&amp;" - "&amp;K34</f>
        <v>Cinven  - Cinven V - 2012</v>
      </c>
      <c r="C34" s="5" t="s">
        <v>32</v>
      </c>
      <c r="D34" s="22" t="s">
        <v>33</v>
      </c>
      <c r="E34" s="28"/>
      <c r="F34" s="23" t="s">
        <v>145</v>
      </c>
      <c r="G34" s="12">
        <v>19089</v>
      </c>
      <c r="H34" s="12">
        <v>174</v>
      </c>
      <c r="I34" s="12" t="s">
        <v>148</v>
      </c>
      <c r="J34" s="12" t="s">
        <v>25</v>
      </c>
      <c r="K34" s="12">
        <v>2012</v>
      </c>
      <c r="L34" s="12" t="s">
        <v>26</v>
      </c>
      <c r="M34" s="13">
        <v>7054.44</v>
      </c>
      <c r="N34" s="14">
        <v>24.92</v>
      </c>
      <c r="O34" s="14">
        <v>1.79</v>
      </c>
      <c r="P34" s="14">
        <v>55.34</v>
      </c>
      <c r="Q34" s="14">
        <v>123.56</v>
      </c>
      <c r="R34" s="14">
        <v>108.43</v>
      </c>
      <c r="S34" s="15" t="s">
        <v>47</v>
      </c>
      <c r="T34" s="16">
        <v>43555</v>
      </c>
      <c r="U34" s="12" t="s">
        <v>28</v>
      </c>
      <c r="V34" s="12" t="s">
        <v>36</v>
      </c>
      <c r="W34" s="12" t="s">
        <v>147</v>
      </c>
      <c r="X34" s="12" t="s">
        <v>32</v>
      </c>
      <c r="Y34" s="12" t="s">
        <v>31</v>
      </c>
      <c r="Z34" s="12"/>
      <c r="AA34" s="22">
        <v>0</v>
      </c>
      <c r="AB34" s="22">
        <v>12</v>
      </c>
      <c r="AC34" s="41">
        <f t="shared" ref="AC34:AC65" si="9">+IFERROR(AA34/AB34,"NA")</f>
        <v>0</v>
      </c>
      <c r="AD34" s="22">
        <v>1</v>
      </c>
      <c r="AE34" s="22">
        <v>14</v>
      </c>
      <c r="AF34" s="41">
        <f t="shared" ref="AF34:AF65" si="10">+IFERROR(AD34/AE34,"NA")</f>
        <v>7.1428571428571425E-2</v>
      </c>
      <c r="AG34" s="22">
        <v>0</v>
      </c>
      <c r="AH34" s="22">
        <v>0</v>
      </c>
      <c r="AI34" s="41" t="str">
        <f t="shared" ref="AI34:AI65" si="11">+IFERROR(AG34/AH34,"NA")</f>
        <v>NA</v>
      </c>
      <c r="AJ34" s="22">
        <v>8</v>
      </c>
      <c r="AK34" s="22">
        <v>16</v>
      </c>
      <c r="AL34" s="41">
        <f t="shared" ref="AL34:AL65" si="12">+IFERROR(AJ34/AK34,"NA")</f>
        <v>0.5</v>
      </c>
      <c r="AM34" s="42">
        <f t="shared" ref="AM34:AM65" si="13">+IFERROR(AA34+AD34+AG34,"NA")</f>
        <v>1</v>
      </c>
      <c r="AN34" s="28">
        <f t="shared" ref="AN34:AN65" si="14">+AB34+AE34+AH34</f>
        <v>26</v>
      </c>
      <c r="AO34" s="41">
        <f t="shared" ref="AO34:AO65" si="15">+IFERROR(AM34/AN34,"NA")</f>
        <v>3.8461538461538464E-2</v>
      </c>
      <c r="AP34" s="3"/>
    </row>
    <row r="35" spans="1:42" ht="15" x14ac:dyDescent="0.2">
      <c r="A35" s="4" t="s">
        <v>144</v>
      </c>
      <c r="B35" s="3" t="str">
        <f t="shared" si="8"/>
        <v>Cinven  - Cinven IV - 2006</v>
      </c>
      <c r="C35" s="5" t="s">
        <v>32</v>
      </c>
      <c r="D35" s="22" t="s">
        <v>33</v>
      </c>
      <c r="E35" s="28"/>
      <c r="F35" s="23" t="s">
        <v>145</v>
      </c>
      <c r="G35" s="12">
        <v>5637</v>
      </c>
      <c r="H35" s="12">
        <v>174</v>
      </c>
      <c r="I35" s="12" t="s">
        <v>146</v>
      </c>
      <c r="J35" s="12" t="s">
        <v>25</v>
      </c>
      <c r="K35" s="12">
        <v>2006</v>
      </c>
      <c r="L35" s="12" t="s">
        <v>26</v>
      </c>
      <c r="M35" s="13">
        <v>8306.36</v>
      </c>
      <c r="N35" s="14">
        <v>10.130000000000001</v>
      </c>
      <c r="O35" s="14">
        <v>1.65</v>
      </c>
      <c r="P35" s="14">
        <v>0.51</v>
      </c>
      <c r="Q35" s="14">
        <v>164.12</v>
      </c>
      <c r="R35" s="14">
        <v>102.44</v>
      </c>
      <c r="S35" s="15" t="s">
        <v>27</v>
      </c>
      <c r="T35" s="16">
        <v>43555</v>
      </c>
      <c r="U35" s="12" t="s">
        <v>28</v>
      </c>
      <c r="V35" s="12" t="s">
        <v>36</v>
      </c>
      <c r="W35" s="12" t="s">
        <v>147</v>
      </c>
      <c r="X35" s="12" t="s">
        <v>32</v>
      </c>
      <c r="Y35" s="12" t="s">
        <v>31</v>
      </c>
      <c r="Z35" s="12"/>
      <c r="AA35" s="22">
        <v>0</v>
      </c>
      <c r="AB35" s="22">
        <v>12</v>
      </c>
      <c r="AC35" s="41">
        <f t="shared" si="9"/>
        <v>0</v>
      </c>
      <c r="AD35" s="22">
        <v>1</v>
      </c>
      <c r="AE35" s="22">
        <v>14</v>
      </c>
      <c r="AF35" s="41">
        <f t="shared" si="10"/>
        <v>7.1428571428571425E-2</v>
      </c>
      <c r="AG35" s="22">
        <v>0</v>
      </c>
      <c r="AH35" s="22">
        <v>0</v>
      </c>
      <c r="AI35" s="41" t="str">
        <f t="shared" si="11"/>
        <v>NA</v>
      </c>
      <c r="AJ35" s="22">
        <v>8</v>
      </c>
      <c r="AK35" s="22">
        <v>16</v>
      </c>
      <c r="AL35" s="41">
        <f t="shared" si="12"/>
        <v>0.5</v>
      </c>
      <c r="AM35" s="42">
        <f t="shared" si="13"/>
        <v>1</v>
      </c>
      <c r="AN35" s="28">
        <f t="shared" si="14"/>
        <v>26</v>
      </c>
      <c r="AO35" s="41">
        <f t="shared" si="15"/>
        <v>3.8461538461538464E-2</v>
      </c>
      <c r="AP35" s="3"/>
    </row>
    <row r="36" spans="1:42" ht="15" x14ac:dyDescent="0.2">
      <c r="A36" s="4" t="s">
        <v>165</v>
      </c>
      <c r="B36" s="3" t="str">
        <f t="shared" si="8"/>
        <v>Clayton Dubilier &amp; Rice  - Clayton Dubilier &amp; Rice IX - 2013</v>
      </c>
      <c r="C36" s="5" t="s">
        <v>21</v>
      </c>
      <c r="D36" s="22" t="s">
        <v>37</v>
      </c>
      <c r="E36" s="28"/>
      <c r="F36" s="23" t="s">
        <v>166</v>
      </c>
      <c r="G36" s="12">
        <v>31769</v>
      </c>
      <c r="H36" s="12">
        <v>178</v>
      </c>
      <c r="I36" s="12" t="s">
        <v>167</v>
      </c>
      <c r="J36" s="12" t="s">
        <v>25</v>
      </c>
      <c r="K36" s="12">
        <v>2013</v>
      </c>
      <c r="L36" s="12" t="s">
        <v>26</v>
      </c>
      <c r="M36" s="13">
        <v>6437</v>
      </c>
      <c r="N36" s="14">
        <v>19.5</v>
      </c>
      <c r="O36" s="14">
        <v>1.49</v>
      </c>
      <c r="P36" s="14">
        <v>98.78</v>
      </c>
      <c r="Q36" s="14">
        <v>50.07</v>
      </c>
      <c r="R36" s="14">
        <v>103.96</v>
      </c>
      <c r="S36" s="15" t="s">
        <v>27</v>
      </c>
      <c r="T36" s="16">
        <v>43555</v>
      </c>
      <c r="U36" s="12" t="s">
        <v>28</v>
      </c>
      <c r="V36" s="12" t="s">
        <v>29</v>
      </c>
      <c r="W36" s="12" t="s">
        <v>168</v>
      </c>
      <c r="X36" s="12" t="s">
        <v>21</v>
      </c>
      <c r="Y36" s="12" t="s">
        <v>31</v>
      </c>
      <c r="Z36" s="12"/>
      <c r="AA36" s="22">
        <v>2</v>
      </c>
      <c r="AB36" s="22">
        <v>19</v>
      </c>
      <c r="AC36" s="41">
        <f t="shared" si="9"/>
        <v>0.10526315789473684</v>
      </c>
      <c r="AD36" s="22">
        <v>0</v>
      </c>
      <c r="AE36" s="22">
        <v>13</v>
      </c>
      <c r="AF36" s="41">
        <f t="shared" si="10"/>
        <v>0</v>
      </c>
      <c r="AG36" s="22">
        <v>0</v>
      </c>
      <c r="AH36" s="22">
        <v>0</v>
      </c>
      <c r="AI36" s="41" t="str">
        <f t="shared" si="11"/>
        <v>NA</v>
      </c>
      <c r="AJ36" s="22">
        <v>2</v>
      </c>
      <c r="AK36" s="22">
        <v>16</v>
      </c>
      <c r="AL36" s="41">
        <f t="shared" si="12"/>
        <v>0.125</v>
      </c>
      <c r="AM36" s="42">
        <f t="shared" si="13"/>
        <v>2</v>
      </c>
      <c r="AN36" s="28">
        <f t="shared" si="14"/>
        <v>32</v>
      </c>
      <c r="AO36" s="41">
        <f t="shared" si="15"/>
        <v>6.25E-2</v>
      </c>
      <c r="AP36" s="3"/>
    </row>
    <row r="37" spans="1:42" ht="15" x14ac:dyDescent="0.2">
      <c r="A37" s="4" t="s">
        <v>165</v>
      </c>
      <c r="B37" s="3" t="str">
        <f t="shared" si="8"/>
        <v>Clayton Dubilier &amp; Rice  - Clayton Dubilier &amp; Rice VIII - 2009</v>
      </c>
      <c r="C37" s="5" t="s">
        <v>21</v>
      </c>
      <c r="D37" s="22" t="s">
        <v>37</v>
      </c>
      <c r="E37" s="28"/>
      <c r="F37" s="23" t="s">
        <v>166</v>
      </c>
      <c r="G37" s="12">
        <v>10727</v>
      </c>
      <c r="H37" s="12">
        <v>178</v>
      </c>
      <c r="I37" s="12" t="s">
        <v>169</v>
      </c>
      <c r="J37" s="12" t="s">
        <v>25</v>
      </c>
      <c r="K37" s="12">
        <v>2009</v>
      </c>
      <c r="L37" s="12" t="s">
        <v>26</v>
      </c>
      <c r="M37" s="13">
        <v>5000</v>
      </c>
      <c r="N37" s="14">
        <v>26.4</v>
      </c>
      <c r="O37" s="14">
        <v>2.66</v>
      </c>
      <c r="P37" s="14">
        <v>18.84</v>
      </c>
      <c r="Q37" s="14">
        <v>247.05</v>
      </c>
      <c r="R37" s="14">
        <v>88.51</v>
      </c>
      <c r="S37" s="15" t="s">
        <v>47</v>
      </c>
      <c r="T37" s="16">
        <v>43555</v>
      </c>
      <c r="U37" s="12" t="s">
        <v>28</v>
      </c>
      <c r="V37" s="12" t="s">
        <v>29</v>
      </c>
      <c r="W37" s="12" t="s">
        <v>168</v>
      </c>
      <c r="X37" s="12" t="s">
        <v>21</v>
      </c>
      <c r="Y37" s="12" t="s">
        <v>170</v>
      </c>
      <c r="Z37" s="12"/>
      <c r="AA37" s="22">
        <v>2</v>
      </c>
      <c r="AB37" s="22">
        <v>19</v>
      </c>
      <c r="AC37" s="41">
        <f t="shared" si="9"/>
        <v>0.10526315789473684</v>
      </c>
      <c r="AD37" s="22">
        <v>0</v>
      </c>
      <c r="AE37" s="22">
        <v>13</v>
      </c>
      <c r="AF37" s="41">
        <f t="shared" si="10"/>
        <v>0</v>
      </c>
      <c r="AG37" s="22">
        <v>0</v>
      </c>
      <c r="AH37" s="22">
        <v>0</v>
      </c>
      <c r="AI37" s="41" t="str">
        <f t="shared" si="11"/>
        <v>NA</v>
      </c>
      <c r="AJ37" s="22">
        <v>2</v>
      </c>
      <c r="AK37" s="22">
        <v>16</v>
      </c>
      <c r="AL37" s="41">
        <f t="shared" si="12"/>
        <v>0.125</v>
      </c>
      <c r="AM37" s="42">
        <f t="shared" si="13"/>
        <v>2</v>
      </c>
      <c r="AN37" s="28">
        <f t="shared" si="14"/>
        <v>32</v>
      </c>
      <c r="AO37" s="41">
        <f t="shared" si="15"/>
        <v>6.25E-2</v>
      </c>
      <c r="AP37" s="3"/>
    </row>
    <row r="38" spans="1:42" ht="15" x14ac:dyDescent="0.2">
      <c r="A38" s="4" t="s">
        <v>297</v>
      </c>
      <c r="B38" s="3" t="str">
        <f t="shared" si="8"/>
        <v>Court Square Capital Partners  - Court Square Capital Partners III - 2012</v>
      </c>
      <c r="C38" s="5" t="s">
        <v>21</v>
      </c>
      <c r="D38" s="22" t="s">
        <v>37</v>
      </c>
      <c r="E38" s="28"/>
      <c r="F38" s="23" t="s">
        <v>298</v>
      </c>
      <c r="G38" s="12">
        <v>29317</v>
      </c>
      <c r="H38" s="12">
        <v>9036</v>
      </c>
      <c r="I38" s="12" t="s">
        <v>301</v>
      </c>
      <c r="J38" s="12" t="s">
        <v>25</v>
      </c>
      <c r="K38" s="12">
        <v>2012</v>
      </c>
      <c r="L38" s="12" t="s">
        <v>26</v>
      </c>
      <c r="M38" s="13">
        <v>3200</v>
      </c>
      <c r="N38" s="14">
        <v>18.23</v>
      </c>
      <c r="O38" s="14">
        <v>1.47</v>
      </c>
      <c r="P38" s="14">
        <v>96.08</v>
      </c>
      <c r="Q38" s="14">
        <v>50.46</v>
      </c>
      <c r="R38" s="14">
        <v>103.21</v>
      </c>
      <c r="S38" s="15" t="s">
        <v>41</v>
      </c>
      <c r="T38" s="16">
        <v>43646</v>
      </c>
      <c r="U38" s="12" t="s">
        <v>28</v>
      </c>
      <c r="V38" s="12" t="s">
        <v>29</v>
      </c>
      <c r="W38" s="12" t="s">
        <v>300</v>
      </c>
      <c r="X38" s="12" t="s">
        <v>21</v>
      </c>
      <c r="Y38" s="12" t="s">
        <v>31</v>
      </c>
      <c r="Z38" s="12"/>
      <c r="AA38" s="22">
        <v>0</v>
      </c>
      <c r="AB38" s="22">
        <v>13</v>
      </c>
      <c r="AC38" s="41">
        <f t="shared" si="9"/>
        <v>0</v>
      </c>
      <c r="AD38" s="22">
        <v>0</v>
      </c>
      <c r="AE38" s="22">
        <v>3</v>
      </c>
      <c r="AF38" s="41">
        <f t="shared" si="10"/>
        <v>0</v>
      </c>
      <c r="AG38" s="22">
        <v>0</v>
      </c>
      <c r="AH38" s="22">
        <v>10</v>
      </c>
      <c r="AI38" s="41">
        <f t="shared" si="11"/>
        <v>0</v>
      </c>
      <c r="AJ38" s="22">
        <v>0</v>
      </c>
      <c r="AK38" s="22">
        <v>8</v>
      </c>
      <c r="AL38" s="41">
        <f t="shared" si="12"/>
        <v>0</v>
      </c>
      <c r="AM38" s="42">
        <f t="shared" si="13"/>
        <v>0</v>
      </c>
      <c r="AN38" s="28">
        <f t="shared" si="14"/>
        <v>26</v>
      </c>
      <c r="AO38" s="41">
        <f t="shared" si="15"/>
        <v>0</v>
      </c>
      <c r="AP38" s="3"/>
    </row>
    <row r="39" spans="1:42" ht="15" x14ac:dyDescent="0.2">
      <c r="A39" s="4" t="s">
        <v>95</v>
      </c>
      <c r="B39" s="3" t="str">
        <f t="shared" si="8"/>
        <v>Hellman &amp; Friedman  - Hellman &amp; Friedman VI - 2006</v>
      </c>
      <c r="C39" s="5" t="s">
        <v>21</v>
      </c>
      <c r="D39" s="22" t="s">
        <v>96</v>
      </c>
      <c r="E39" s="28"/>
      <c r="F39" s="23" t="s">
        <v>97</v>
      </c>
      <c r="G39" s="12">
        <v>8570</v>
      </c>
      <c r="H39" s="12">
        <v>361</v>
      </c>
      <c r="I39" s="12" t="s">
        <v>98</v>
      </c>
      <c r="J39" s="12" t="s">
        <v>25</v>
      </c>
      <c r="K39" s="12">
        <v>2006</v>
      </c>
      <c r="L39" s="12" t="s">
        <v>26</v>
      </c>
      <c r="M39" s="13">
        <v>8400</v>
      </c>
      <c r="N39" s="14">
        <v>13</v>
      </c>
      <c r="O39" s="14">
        <v>1.87</v>
      </c>
      <c r="P39" s="14">
        <v>6.56</v>
      </c>
      <c r="Q39" s="14">
        <v>180.54</v>
      </c>
      <c r="R39" s="14">
        <v>97.17</v>
      </c>
      <c r="S39" s="15" t="s">
        <v>47</v>
      </c>
      <c r="T39" s="16">
        <v>43555</v>
      </c>
      <c r="U39" s="12" t="s">
        <v>28</v>
      </c>
      <c r="V39" s="12" t="s">
        <v>29</v>
      </c>
      <c r="W39" s="12" t="s">
        <v>99</v>
      </c>
      <c r="X39" s="12" t="s">
        <v>21</v>
      </c>
      <c r="Y39" s="12" t="s">
        <v>100</v>
      </c>
      <c r="Z39" s="12"/>
      <c r="AA39" s="22">
        <v>2</v>
      </c>
      <c r="AB39" s="22">
        <v>18</v>
      </c>
      <c r="AC39" s="41">
        <f t="shared" si="9"/>
        <v>0.1111111111111111</v>
      </c>
      <c r="AD39" s="22">
        <v>1</v>
      </c>
      <c r="AE39" s="22">
        <v>8</v>
      </c>
      <c r="AF39" s="41">
        <f t="shared" si="10"/>
        <v>0.125</v>
      </c>
      <c r="AG39" s="22">
        <v>1</v>
      </c>
      <c r="AH39" s="22">
        <v>6</v>
      </c>
      <c r="AI39" s="41">
        <f t="shared" si="11"/>
        <v>0.16666666666666666</v>
      </c>
      <c r="AJ39" s="22">
        <v>7</v>
      </c>
      <c r="AK39" s="22">
        <v>20</v>
      </c>
      <c r="AL39" s="41">
        <f t="shared" si="12"/>
        <v>0.35</v>
      </c>
      <c r="AM39" s="42">
        <f t="shared" si="13"/>
        <v>4</v>
      </c>
      <c r="AN39" s="28">
        <f t="shared" si="14"/>
        <v>32</v>
      </c>
      <c r="AO39" s="41">
        <f t="shared" si="15"/>
        <v>0.125</v>
      </c>
      <c r="AP39" s="3"/>
    </row>
    <row r="40" spans="1:42" ht="15" x14ac:dyDescent="0.2">
      <c r="A40" s="4" t="s">
        <v>62</v>
      </c>
      <c r="B40" s="3" t="str">
        <f t="shared" si="8"/>
        <v>TPG  - TPG Partners VI - 2008</v>
      </c>
      <c r="C40" s="5" t="s">
        <v>21</v>
      </c>
      <c r="D40" s="22" t="s">
        <v>63</v>
      </c>
      <c r="E40" s="28"/>
      <c r="F40" s="23" t="s">
        <v>64</v>
      </c>
      <c r="G40" s="35">
        <v>13124</v>
      </c>
      <c r="H40" s="35">
        <v>733</v>
      </c>
      <c r="I40" s="35" t="s">
        <v>66</v>
      </c>
      <c r="J40" s="35" t="s">
        <v>25</v>
      </c>
      <c r="K40" s="35">
        <v>2008</v>
      </c>
      <c r="L40" s="35" t="s">
        <v>26</v>
      </c>
      <c r="M40" s="36">
        <v>18873</v>
      </c>
      <c r="N40" s="37">
        <v>10.49</v>
      </c>
      <c r="O40" s="37">
        <v>1.58</v>
      </c>
      <c r="P40" s="37">
        <v>25.64</v>
      </c>
      <c r="Q40" s="37">
        <v>132.81</v>
      </c>
      <c r="R40" s="37">
        <v>109.01</v>
      </c>
      <c r="S40" s="38" t="s">
        <v>41</v>
      </c>
      <c r="T40" s="39">
        <v>43646</v>
      </c>
      <c r="U40" s="35" t="s">
        <v>28</v>
      </c>
      <c r="V40" s="35" t="s">
        <v>29</v>
      </c>
      <c r="W40" s="35" t="s">
        <v>65</v>
      </c>
      <c r="X40" s="35" t="s">
        <v>21</v>
      </c>
      <c r="Y40" s="35" t="s">
        <v>31</v>
      </c>
      <c r="Z40" s="35"/>
      <c r="AA40" s="22">
        <v>0</v>
      </c>
      <c r="AB40" s="22">
        <v>9</v>
      </c>
      <c r="AC40" s="41">
        <f t="shared" si="9"/>
        <v>0</v>
      </c>
      <c r="AD40" s="22">
        <v>1</v>
      </c>
      <c r="AE40" s="22">
        <v>6</v>
      </c>
      <c r="AF40" s="41">
        <f t="shared" si="10"/>
        <v>0.16666666666666666</v>
      </c>
      <c r="AG40" s="22">
        <v>2</v>
      </c>
      <c r="AH40" s="22">
        <v>10</v>
      </c>
      <c r="AI40" s="41">
        <f t="shared" si="11"/>
        <v>0.2</v>
      </c>
      <c r="AJ40" s="22">
        <v>12</v>
      </c>
      <c r="AK40" s="22">
        <v>50</v>
      </c>
      <c r="AL40" s="41">
        <f t="shared" si="12"/>
        <v>0.24</v>
      </c>
      <c r="AM40" s="42">
        <f t="shared" si="13"/>
        <v>3</v>
      </c>
      <c r="AN40" s="28">
        <f t="shared" si="14"/>
        <v>25</v>
      </c>
      <c r="AO40" s="41">
        <f t="shared" si="15"/>
        <v>0.12</v>
      </c>
      <c r="AP40" s="3"/>
    </row>
    <row r="41" spans="1:42" ht="15" x14ac:dyDescent="0.2">
      <c r="A41" s="4" t="s">
        <v>317</v>
      </c>
      <c r="B41" s="3" t="str">
        <f t="shared" si="8"/>
        <v>Crestview Partners  - Crestview Partners III - 2015</v>
      </c>
      <c r="C41" s="5" t="s">
        <v>21</v>
      </c>
      <c r="D41" s="22" t="s">
        <v>37</v>
      </c>
      <c r="E41" s="28"/>
      <c r="F41" s="23" t="s">
        <v>318</v>
      </c>
      <c r="G41" s="12">
        <v>37250</v>
      </c>
      <c r="H41" s="12">
        <v>7252</v>
      </c>
      <c r="I41" s="12" t="s">
        <v>321</v>
      </c>
      <c r="J41" s="12" t="s">
        <v>25</v>
      </c>
      <c r="K41" s="12">
        <v>2015</v>
      </c>
      <c r="L41" s="12" t="s">
        <v>26</v>
      </c>
      <c r="M41" s="13">
        <v>3114.8</v>
      </c>
      <c r="N41" s="14">
        <v>15.6</v>
      </c>
      <c r="O41" s="14">
        <v>1.54</v>
      </c>
      <c r="P41" s="14">
        <v>135.6</v>
      </c>
      <c r="Q41" s="14">
        <v>18.100000000000001</v>
      </c>
      <c r="R41" s="14">
        <v>67.2</v>
      </c>
      <c r="S41" s="15" t="s">
        <v>27</v>
      </c>
      <c r="T41" s="16">
        <v>43555</v>
      </c>
      <c r="U41" s="12" t="s">
        <v>28</v>
      </c>
      <c r="V41" s="12" t="s">
        <v>29</v>
      </c>
      <c r="W41" s="12" t="s">
        <v>320</v>
      </c>
      <c r="X41" s="12" t="s">
        <v>21</v>
      </c>
      <c r="Y41" s="12" t="s">
        <v>31</v>
      </c>
      <c r="Z41" s="12"/>
      <c r="AA41" s="22">
        <v>0</v>
      </c>
      <c r="AB41" s="22">
        <v>11</v>
      </c>
      <c r="AC41" s="41">
        <f t="shared" si="9"/>
        <v>0</v>
      </c>
      <c r="AD41" s="22">
        <v>1</v>
      </c>
      <c r="AE41" s="22">
        <v>1</v>
      </c>
      <c r="AF41" s="41">
        <f t="shared" si="10"/>
        <v>1</v>
      </c>
      <c r="AG41" s="22">
        <v>2</v>
      </c>
      <c r="AH41" s="22">
        <v>6</v>
      </c>
      <c r="AI41" s="41">
        <f t="shared" si="11"/>
        <v>0.33333333333333331</v>
      </c>
      <c r="AJ41" s="22">
        <v>2</v>
      </c>
      <c r="AK41" s="22">
        <v>10</v>
      </c>
      <c r="AL41" s="41">
        <f t="shared" si="12"/>
        <v>0.2</v>
      </c>
      <c r="AM41" s="42">
        <f t="shared" si="13"/>
        <v>3</v>
      </c>
      <c r="AN41" s="28">
        <f t="shared" si="14"/>
        <v>18</v>
      </c>
      <c r="AO41" s="41">
        <f t="shared" si="15"/>
        <v>0.16666666666666666</v>
      </c>
      <c r="AP41" s="3"/>
    </row>
    <row r="42" spans="1:42" ht="15" x14ac:dyDescent="0.2">
      <c r="A42" s="4" t="s">
        <v>69</v>
      </c>
      <c r="B42" s="3" t="str">
        <f t="shared" si="8"/>
        <v>CVC Capital Partners (Europe) - CVC European Equity Partners V - 2008</v>
      </c>
      <c r="C42" s="5" t="s">
        <v>32</v>
      </c>
      <c r="D42" s="22" t="s">
        <v>33</v>
      </c>
      <c r="E42" s="28"/>
      <c r="F42" s="23" t="s">
        <v>68</v>
      </c>
      <c r="G42" s="35">
        <v>11420</v>
      </c>
      <c r="H42" s="35">
        <v>212</v>
      </c>
      <c r="I42" s="35" t="s">
        <v>71</v>
      </c>
      <c r="J42" s="35" t="s">
        <v>25</v>
      </c>
      <c r="K42" s="35">
        <v>2008</v>
      </c>
      <c r="L42" s="35" t="s">
        <v>26</v>
      </c>
      <c r="M42" s="36">
        <v>14202.66</v>
      </c>
      <c r="N42" s="37">
        <v>16.5</v>
      </c>
      <c r="O42" s="37">
        <v>2.02</v>
      </c>
      <c r="P42" s="37">
        <v>31.23</v>
      </c>
      <c r="Q42" s="37">
        <v>170.95</v>
      </c>
      <c r="R42" s="37">
        <v>97.5</v>
      </c>
      <c r="S42" s="38" t="s">
        <v>27</v>
      </c>
      <c r="T42" s="39">
        <v>43555</v>
      </c>
      <c r="U42" s="35" t="s">
        <v>28</v>
      </c>
      <c r="V42" s="35" t="s">
        <v>36</v>
      </c>
      <c r="W42" s="35" t="s">
        <v>70</v>
      </c>
      <c r="X42" s="35" t="s">
        <v>32</v>
      </c>
      <c r="Y42" s="35" t="s">
        <v>31</v>
      </c>
      <c r="Z42" s="35" t="s">
        <v>52</v>
      </c>
      <c r="AA42" s="22">
        <v>1</v>
      </c>
      <c r="AB42" s="22">
        <v>27</v>
      </c>
      <c r="AC42" s="41">
        <f t="shared" si="9"/>
        <v>3.7037037037037035E-2</v>
      </c>
      <c r="AD42" s="22">
        <v>5</v>
      </c>
      <c r="AE42" s="22">
        <v>39</v>
      </c>
      <c r="AF42" s="41">
        <f t="shared" si="10"/>
        <v>0.12820512820512819</v>
      </c>
      <c r="AG42" s="22">
        <v>3</v>
      </c>
      <c r="AH42" s="22">
        <v>15</v>
      </c>
      <c r="AI42" s="41">
        <f t="shared" si="11"/>
        <v>0.2</v>
      </c>
      <c r="AJ42" s="22">
        <v>11</v>
      </c>
      <c r="AK42" s="22">
        <v>20</v>
      </c>
      <c r="AL42" s="41">
        <f t="shared" si="12"/>
        <v>0.55000000000000004</v>
      </c>
      <c r="AM42" s="42">
        <f t="shared" si="13"/>
        <v>9</v>
      </c>
      <c r="AN42" s="28">
        <f t="shared" si="14"/>
        <v>81</v>
      </c>
      <c r="AO42" s="41">
        <f t="shared" si="15"/>
        <v>0.1111111111111111</v>
      </c>
      <c r="AP42" s="6"/>
    </row>
    <row r="43" spans="1:42" ht="15" x14ac:dyDescent="0.2">
      <c r="A43" s="4" t="s">
        <v>126</v>
      </c>
      <c r="B43" s="3" t="str">
        <f t="shared" si="8"/>
        <v>EQT  - EQT V - 2006</v>
      </c>
      <c r="C43" s="5" t="s">
        <v>127</v>
      </c>
      <c r="D43" s="22" t="s">
        <v>128</v>
      </c>
      <c r="E43" s="28"/>
      <c r="F43" s="23" t="s">
        <v>129</v>
      </c>
      <c r="G43" s="12">
        <v>8366</v>
      </c>
      <c r="H43" s="12">
        <v>264</v>
      </c>
      <c r="I43" s="12" t="s">
        <v>130</v>
      </c>
      <c r="J43" s="12" t="s">
        <v>25</v>
      </c>
      <c r="K43" s="12">
        <v>2006</v>
      </c>
      <c r="L43" s="12" t="s">
        <v>26</v>
      </c>
      <c r="M43" s="13">
        <v>5608.73</v>
      </c>
      <c r="N43" s="14">
        <v>10.9</v>
      </c>
      <c r="O43" s="14">
        <v>1.61</v>
      </c>
      <c r="P43" s="14">
        <v>5</v>
      </c>
      <c r="Q43" s="14">
        <v>156</v>
      </c>
      <c r="R43" s="14">
        <v>97</v>
      </c>
      <c r="S43" s="15" t="s">
        <v>27</v>
      </c>
      <c r="T43" s="16">
        <v>43555</v>
      </c>
      <c r="U43" s="12" t="s">
        <v>28</v>
      </c>
      <c r="V43" s="12" t="s">
        <v>36</v>
      </c>
      <c r="W43" s="12" t="s">
        <v>131</v>
      </c>
      <c r="X43" s="12" t="s">
        <v>127</v>
      </c>
      <c r="Y43" s="12" t="s">
        <v>31</v>
      </c>
      <c r="Z43" s="12"/>
      <c r="AA43" s="22">
        <v>2</v>
      </c>
      <c r="AB43" s="22">
        <v>34</v>
      </c>
      <c r="AC43" s="41">
        <f t="shared" si="9"/>
        <v>5.8823529411764705E-2</v>
      </c>
      <c r="AD43" s="22">
        <v>0</v>
      </c>
      <c r="AE43" s="22">
        <v>24</v>
      </c>
      <c r="AF43" s="41">
        <f t="shared" si="10"/>
        <v>0</v>
      </c>
      <c r="AG43" s="22">
        <v>5</v>
      </c>
      <c r="AH43" s="22">
        <v>41</v>
      </c>
      <c r="AI43" s="41">
        <f t="shared" si="11"/>
        <v>0.12195121951219512</v>
      </c>
      <c r="AJ43" s="22">
        <v>10</v>
      </c>
      <c r="AK43" s="22">
        <v>27</v>
      </c>
      <c r="AL43" s="41">
        <f t="shared" si="12"/>
        <v>0.37037037037037035</v>
      </c>
      <c r="AM43" s="42">
        <f t="shared" si="13"/>
        <v>7</v>
      </c>
      <c r="AN43" s="28">
        <f t="shared" si="14"/>
        <v>99</v>
      </c>
      <c r="AO43" s="41">
        <f t="shared" si="15"/>
        <v>7.0707070707070704E-2</v>
      </c>
      <c r="AP43" s="3"/>
    </row>
    <row r="44" spans="1:42" ht="15" x14ac:dyDescent="0.2">
      <c r="A44" s="4" t="s">
        <v>126</v>
      </c>
      <c r="B44" s="3" t="str">
        <f t="shared" si="8"/>
        <v>EQT  - EQT VI - 2011</v>
      </c>
      <c r="C44" s="5" t="s">
        <v>127</v>
      </c>
      <c r="D44" s="22" t="s">
        <v>128</v>
      </c>
      <c r="E44" s="28"/>
      <c r="F44" s="23" t="s">
        <v>129</v>
      </c>
      <c r="G44" s="12">
        <v>20414</v>
      </c>
      <c r="H44" s="12">
        <v>264</v>
      </c>
      <c r="I44" s="12" t="s">
        <v>132</v>
      </c>
      <c r="J44" s="12" t="s">
        <v>25</v>
      </c>
      <c r="K44" s="12">
        <v>2011</v>
      </c>
      <c r="L44" s="12" t="s">
        <v>26</v>
      </c>
      <c r="M44" s="13">
        <v>6514.88</v>
      </c>
      <c r="N44" s="14">
        <v>17.3</v>
      </c>
      <c r="O44" s="14">
        <v>1.89</v>
      </c>
      <c r="P44" s="14">
        <v>53</v>
      </c>
      <c r="Q44" s="14">
        <v>136</v>
      </c>
      <c r="R44" s="14">
        <v>92</v>
      </c>
      <c r="S44" s="15" t="s">
        <v>27</v>
      </c>
      <c r="T44" s="16">
        <v>43555</v>
      </c>
      <c r="U44" s="12" t="s">
        <v>28</v>
      </c>
      <c r="V44" s="12" t="s">
        <v>36</v>
      </c>
      <c r="W44" s="12" t="s">
        <v>131</v>
      </c>
      <c r="X44" s="12" t="s">
        <v>127</v>
      </c>
      <c r="Y44" s="12" t="s">
        <v>31</v>
      </c>
      <c r="Z44" s="12"/>
      <c r="AA44" s="22">
        <v>2</v>
      </c>
      <c r="AB44" s="22">
        <v>34</v>
      </c>
      <c r="AC44" s="41">
        <f t="shared" si="9"/>
        <v>5.8823529411764705E-2</v>
      </c>
      <c r="AD44" s="22">
        <v>0</v>
      </c>
      <c r="AE44" s="22">
        <v>24</v>
      </c>
      <c r="AF44" s="41">
        <f t="shared" si="10"/>
        <v>0</v>
      </c>
      <c r="AG44" s="22">
        <v>5</v>
      </c>
      <c r="AH44" s="22">
        <v>41</v>
      </c>
      <c r="AI44" s="41">
        <f t="shared" si="11"/>
        <v>0.12195121951219512</v>
      </c>
      <c r="AJ44" s="22">
        <v>10</v>
      </c>
      <c r="AK44" s="22">
        <v>27</v>
      </c>
      <c r="AL44" s="41">
        <f t="shared" si="12"/>
        <v>0.37037037037037035</v>
      </c>
      <c r="AM44" s="42">
        <f t="shared" si="13"/>
        <v>7</v>
      </c>
      <c r="AN44" s="28">
        <f t="shared" si="14"/>
        <v>99</v>
      </c>
      <c r="AO44" s="41">
        <f t="shared" si="15"/>
        <v>7.0707070707070704E-2</v>
      </c>
      <c r="AP44" s="3"/>
    </row>
    <row r="45" spans="1:42" ht="15" x14ac:dyDescent="0.2">
      <c r="A45" s="4" t="s">
        <v>257</v>
      </c>
      <c r="B45" s="3" t="str">
        <f t="shared" si="8"/>
        <v>Equistone Partners Europe  - Equistone Partners Europe Fund IV - 2011</v>
      </c>
      <c r="C45" s="5" t="s">
        <v>32</v>
      </c>
      <c r="D45" s="22" t="s">
        <v>33</v>
      </c>
      <c r="E45" s="28"/>
      <c r="F45" s="23" t="s">
        <v>258</v>
      </c>
      <c r="G45" s="12">
        <v>21133</v>
      </c>
      <c r="H45" s="12">
        <v>86</v>
      </c>
      <c r="I45" s="12" t="s">
        <v>261</v>
      </c>
      <c r="J45" s="12" t="s">
        <v>25</v>
      </c>
      <c r="K45" s="12">
        <v>2011</v>
      </c>
      <c r="L45" s="12" t="s">
        <v>26</v>
      </c>
      <c r="M45" s="13">
        <v>1969.05</v>
      </c>
      <c r="N45" s="14">
        <v>20.6</v>
      </c>
      <c r="O45" s="14">
        <v>2.06</v>
      </c>
      <c r="P45" s="14">
        <v>37.89</v>
      </c>
      <c r="Q45" s="14">
        <v>168.4</v>
      </c>
      <c r="R45" s="14">
        <v>103</v>
      </c>
      <c r="S45" s="15" t="s">
        <v>27</v>
      </c>
      <c r="T45" s="16">
        <v>43646</v>
      </c>
      <c r="U45" s="12" t="s">
        <v>28</v>
      </c>
      <c r="V45" s="12" t="s">
        <v>36</v>
      </c>
      <c r="W45" s="12" t="s">
        <v>260</v>
      </c>
      <c r="X45" s="12" t="s">
        <v>32</v>
      </c>
      <c r="Y45" s="12" t="s">
        <v>31</v>
      </c>
      <c r="Z45" s="12"/>
      <c r="AA45" s="22">
        <v>1</v>
      </c>
      <c r="AB45" s="22">
        <v>11</v>
      </c>
      <c r="AC45" s="41">
        <f t="shared" si="9"/>
        <v>9.0909090909090912E-2</v>
      </c>
      <c r="AD45" s="22">
        <v>0</v>
      </c>
      <c r="AE45" s="22">
        <v>8</v>
      </c>
      <c r="AF45" s="41">
        <f t="shared" si="10"/>
        <v>0</v>
      </c>
      <c r="AG45" s="22">
        <v>3</v>
      </c>
      <c r="AH45" s="22">
        <v>11</v>
      </c>
      <c r="AI45" s="41">
        <f t="shared" si="11"/>
        <v>0.27272727272727271</v>
      </c>
      <c r="AJ45" s="22">
        <v>0</v>
      </c>
      <c r="AK45" s="22">
        <v>1</v>
      </c>
      <c r="AL45" s="41">
        <f t="shared" si="12"/>
        <v>0</v>
      </c>
      <c r="AM45" s="42">
        <f t="shared" si="13"/>
        <v>4</v>
      </c>
      <c r="AN45" s="28">
        <f t="shared" si="14"/>
        <v>30</v>
      </c>
      <c r="AO45" s="41">
        <f t="shared" si="15"/>
        <v>0.13333333333333333</v>
      </c>
      <c r="AP45" s="3"/>
    </row>
    <row r="46" spans="1:42" ht="15" x14ac:dyDescent="0.2">
      <c r="A46" s="4" t="s">
        <v>257</v>
      </c>
      <c r="B46" s="3" t="str">
        <f t="shared" si="8"/>
        <v>Equistone Partners Europe  - Equistone Partners Europe Fund III - 2007</v>
      </c>
      <c r="C46" s="5" t="s">
        <v>32</v>
      </c>
      <c r="D46" s="22" t="s">
        <v>33</v>
      </c>
      <c r="E46" s="28"/>
      <c r="F46" s="23" t="s">
        <v>258</v>
      </c>
      <c r="G46" s="12">
        <v>10210</v>
      </c>
      <c r="H46" s="12">
        <v>86</v>
      </c>
      <c r="I46" s="12" t="s">
        <v>259</v>
      </c>
      <c r="J46" s="12" t="s">
        <v>25</v>
      </c>
      <c r="K46" s="12">
        <v>2007</v>
      </c>
      <c r="L46" s="12" t="s">
        <v>26</v>
      </c>
      <c r="M46" s="13">
        <v>3476.55</v>
      </c>
      <c r="N46" s="14">
        <v>11.3</v>
      </c>
      <c r="O46" s="14">
        <v>1.68</v>
      </c>
      <c r="P46" s="14">
        <v>2.17</v>
      </c>
      <c r="Q46" s="14">
        <v>166.3</v>
      </c>
      <c r="R46" s="14">
        <v>104.11</v>
      </c>
      <c r="S46" s="15" t="s">
        <v>27</v>
      </c>
      <c r="T46" s="16">
        <v>43646</v>
      </c>
      <c r="U46" s="12" t="s">
        <v>28</v>
      </c>
      <c r="V46" s="12" t="s">
        <v>36</v>
      </c>
      <c r="W46" s="12" t="s">
        <v>260</v>
      </c>
      <c r="X46" s="12" t="s">
        <v>32</v>
      </c>
      <c r="Y46" s="12" t="s">
        <v>31</v>
      </c>
      <c r="Z46" s="12"/>
      <c r="AA46" s="22">
        <v>1</v>
      </c>
      <c r="AB46" s="22">
        <v>11</v>
      </c>
      <c r="AC46" s="41">
        <f t="shared" si="9"/>
        <v>9.0909090909090912E-2</v>
      </c>
      <c r="AD46" s="22">
        <v>0</v>
      </c>
      <c r="AE46" s="22">
        <v>8</v>
      </c>
      <c r="AF46" s="41">
        <f t="shared" si="10"/>
        <v>0</v>
      </c>
      <c r="AG46" s="22">
        <v>3</v>
      </c>
      <c r="AH46" s="22">
        <v>11</v>
      </c>
      <c r="AI46" s="41">
        <f t="shared" si="11"/>
        <v>0.27272727272727271</v>
      </c>
      <c r="AJ46" s="22">
        <v>0</v>
      </c>
      <c r="AK46" s="22">
        <v>1</v>
      </c>
      <c r="AL46" s="41">
        <f t="shared" si="12"/>
        <v>0</v>
      </c>
      <c r="AM46" s="42">
        <f t="shared" si="13"/>
        <v>4</v>
      </c>
      <c r="AN46" s="28">
        <f t="shared" si="14"/>
        <v>30</v>
      </c>
      <c r="AO46" s="41">
        <f t="shared" si="15"/>
        <v>0.13333333333333333</v>
      </c>
      <c r="AP46" s="3"/>
    </row>
    <row r="47" spans="1:42" ht="15" x14ac:dyDescent="0.2">
      <c r="A47" s="4" t="s">
        <v>203</v>
      </c>
      <c r="B47" s="3" t="str">
        <f t="shared" si="8"/>
        <v>Platinum Equity  - Platinum Equity Capital Partners Fund II - 2007</v>
      </c>
      <c r="C47" s="5" t="s">
        <v>21</v>
      </c>
      <c r="D47" s="22" t="s">
        <v>109</v>
      </c>
      <c r="E47" s="28"/>
      <c r="F47" s="23" t="s">
        <v>204</v>
      </c>
      <c r="G47" s="12">
        <v>10002</v>
      </c>
      <c r="H47" s="12">
        <v>2305</v>
      </c>
      <c r="I47" s="12" t="s">
        <v>205</v>
      </c>
      <c r="J47" s="12" t="s">
        <v>25</v>
      </c>
      <c r="K47" s="12">
        <v>2007</v>
      </c>
      <c r="L47" s="12" t="s">
        <v>26</v>
      </c>
      <c r="M47" s="13">
        <v>2750</v>
      </c>
      <c r="N47" s="14">
        <v>12.4</v>
      </c>
      <c r="O47" s="14">
        <v>1.69</v>
      </c>
      <c r="P47" s="14">
        <v>16.18</v>
      </c>
      <c r="Q47" s="14">
        <v>152.82</v>
      </c>
      <c r="R47" s="14">
        <v>94.32</v>
      </c>
      <c r="S47" s="15" t="s">
        <v>41</v>
      </c>
      <c r="T47" s="16">
        <v>43555</v>
      </c>
      <c r="U47" s="12" t="s">
        <v>28</v>
      </c>
      <c r="V47" s="12" t="s">
        <v>29</v>
      </c>
      <c r="W47" s="12" t="s">
        <v>206</v>
      </c>
      <c r="X47" s="12" t="s">
        <v>21</v>
      </c>
      <c r="Y47" s="12" t="s">
        <v>31</v>
      </c>
      <c r="Z47" s="12"/>
      <c r="AA47" s="22">
        <v>1</v>
      </c>
      <c r="AB47" s="22">
        <v>10</v>
      </c>
      <c r="AC47" s="41">
        <f t="shared" si="9"/>
        <v>0.1</v>
      </c>
      <c r="AD47" s="22">
        <v>5</v>
      </c>
      <c r="AE47" s="22">
        <v>43</v>
      </c>
      <c r="AF47" s="41">
        <f t="shared" si="10"/>
        <v>0.11627906976744186</v>
      </c>
      <c r="AG47" s="10"/>
      <c r="AH47" s="10"/>
      <c r="AI47" s="41" t="str">
        <f t="shared" si="11"/>
        <v>NA</v>
      </c>
      <c r="AJ47" s="10"/>
      <c r="AK47" s="10"/>
      <c r="AL47" s="41" t="str">
        <f t="shared" si="12"/>
        <v>NA</v>
      </c>
      <c r="AM47" s="42">
        <f t="shared" si="13"/>
        <v>6</v>
      </c>
      <c r="AN47" s="28">
        <f t="shared" si="14"/>
        <v>53</v>
      </c>
      <c r="AO47" s="41">
        <f t="shared" si="15"/>
        <v>0.11320754716981132</v>
      </c>
      <c r="AP47" s="3"/>
    </row>
    <row r="48" spans="1:42" ht="15" x14ac:dyDescent="0.2">
      <c r="A48" s="4" t="s">
        <v>262</v>
      </c>
      <c r="B48" s="3" t="str">
        <f t="shared" si="8"/>
        <v>GTCR  - Golder Thoma Cressey Rauner X - 2011</v>
      </c>
      <c r="C48" s="5" t="s">
        <v>21</v>
      </c>
      <c r="D48" s="22" t="s">
        <v>134</v>
      </c>
      <c r="E48" s="28"/>
      <c r="F48" s="23" t="s">
        <v>258</v>
      </c>
      <c r="G48" s="12">
        <v>20206</v>
      </c>
      <c r="H48" s="12">
        <v>346</v>
      </c>
      <c r="I48" s="12" t="s">
        <v>265</v>
      </c>
      <c r="J48" s="12" t="s">
        <v>25</v>
      </c>
      <c r="K48" s="12">
        <v>2011</v>
      </c>
      <c r="L48" s="12" t="s">
        <v>26</v>
      </c>
      <c r="M48" s="13">
        <v>3250</v>
      </c>
      <c r="N48" s="14">
        <v>21.63</v>
      </c>
      <c r="O48" s="14">
        <v>2.13</v>
      </c>
      <c r="P48" s="14">
        <v>22.31</v>
      </c>
      <c r="Q48" s="14">
        <v>190.58</v>
      </c>
      <c r="R48" s="14">
        <v>93.25</v>
      </c>
      <c r="S48" s="15" t="s">
        <v>27</v>
      </c>
      <c r="T48" s="16">
        <v>43555</v>
      </c>
      <c r="U48" s="12" t="s">
        <v>28</v>
      </c>
      <c r="V48" s="12" t="s">
        <v>29</v>
      </c>
      <c r="W48" s="12" t="s">
        <v>264</v>
      </c>
      <c r="X48" s="12" t="s">
        <v>21</v>
      </c>
      <c r="Y48" s="12" t="s">
        <v>31</v>
      </c>
      <c r="Z48" s="12"/>
      <c r="AA48" s="22">
        <v>1</v>
      </c>
      <c r="AB48" s="22">
        <v>13</v>
      </c>
      <c r="AC48" s="41">
        <f t="shared" si="9"/>
        <v>7.6923076923076927E-2</v>
      </c>
      <c r="AD48" s="22">
        <v>0</v>
      </c>
      <c r="AE48" s="22">
        <v>7</v>
      </c>
      <c r="AF48" s="41">
        <f t="shared" si="10"/>
        <v>0</v>
      </c>
      <c r="AG48" s="22">
        <v>1</v>
      </c>
      <c r="AH48" s="22">
        <v>13</v>
      </c>
      <c r="AI48" s="41">
        <f t="shared" si="11"/>
        <v>7.6923076923076927E-2</v>
      </c>
      <c r="AJ48" s="22">
        <v>0</v>
      </c>
      <c r="AK48" s="22">
        <v>23</v>
      </c>
      <c r="AL48" s="41">
        <f t="shared" si="12"/>
        <v>0</v>
      </c>
      <c r="AM48" s="42">
        <f t="shared" si="13"/>
        <v>2</v>
      </c>
      <c r="AN48" s="28">
        <f t="shared" si="14"/>
        <v>33</v>
      </c>
      <c r="AO48" s="41">
        <f t="shared" si="15"/>
        <v>6.0606060606060608E-2</v>
      </c>
      <c r="AP48" s="3"/>
    </row>
    <row r="49" spans="1:42" ht="15" x14ac:dyDescent="0.2">
      <c r="A49" s="18" t="s">
        <v>302</v>
      </c>
      <c r="B49" s="3" t="str">
        <f t="shared" si="8"/>
        <v>H.I.G. Capital  - HIG Middle Market LBO Fund II - 2014</v>
      </c>
      <c r="C49" s="5" t="s">
        <v>21</v>
      </c>
      <c r="D49" s="22" t="s">
        <v>303</v>
      </c>
      <c r="E49" s="28"/>
      <c r="F49" s="23" t="s">
        <v>298</v>
      </c>
      <c r="G49" s="12">
        <v>44333</v>
      </c>
      <c r="H49" s="12">
        <v>367</v>
      </c>
      <c r="I49" s="12" t="s">
        <v>305</v>
      </c>
      <c r="J49" s="12" t="s">
        <v>25</v>
      </c>
      <c r="K49" s="12">
        <v>2014</v>
      </c>
      <c r="L49" s="12" t="s">
        <v>26</v>
      </c>
      <c r="M49" s="13">
        <v>1750</v>
      </c>
      <c r="N49" s="14">
        <v>23.21</v>
      </c>
      <c r="O49" s="14">
        <v>1.52</v>
      </c>
      <c r="P49" s="14">
        <v>115.59</v>
      </c>
      <c r="Q49" s="14">
        <v>36.14</v>
      </c>
      <c r="R49" s="14">
        <v>76.75</v>
      </c>
      <c r="S49" s="15" t="s">
        <v>27</v>
      </c>
      <c r="T49" s="16">
        <v>43555</v>
      </c>
      <c r="U49" s="12" t="s">
        <v>28</v>
      </c>
      <c r="V49" s="12" t="s">
        <v>29</v>
      </c>
      <c r="W49" s="12" t="s">
        <v>304</v>
      </c>
      <c r="X49" s="12" t="s">
        <v>21</v>
      </c>
      <c r="Y49" s="12" t="s">
        <v>31</v>
      </c>
      <c r="Z49" s="12" t="s">
        <v>52</v>
      </c>
      <c r="AA49" s="22">
        <v>1</v>
      </c>
      <c r="AB49" s="22">
        <v>34</v>
      </c>
      <c r="AC49" s="41">
        <f t="shared" si="9"/>
        <v>2.9411764705882353E-2</v>
      </c>
      <c r="AD49" s="22">
        <v>1</v>
      </c>
      <c r="AE49" s="22">
        <v>25</v>
      </c>
      <c r="AF49" s="41">
        <f t="shared" si="10"/>
        <v>0.04</v>
      </c>
      <c r="AG49" s="22">
        <v>4</v>
      </c>
      <c r="AH49" s="22">
        <v>37</v>
      </c>
      <c r="AI49" s="41">
        <f t="shared" si="11"/>
        <v>0.10810810810810811</v>
      </c>
      <c r="AJ49" s="22">
        <v>3</v>
      </c>
      <c r="AK49" s="22">
        <v>47</v>
      </c>
      <c r="AL49" s="41">
        <f t="shared" si="12"/>
        <v>6.3829787234042548E-2</v>
      </c>
      <c r="AM49" s="42">
        <f t="shared" si="13"/>
        <v>6</v>
      </c>
      <c r="AN49" s="28">
        <f t="shared" si="14"/>
        <v>96</v>
      </c>
      <c r="AO49" s="41">
        <f t="shared" si="15"/>
        <v>6.25E-2</v>
      </c>
      <c r="AP49" s="3"/>
    </row>
    <row r="50" spans="1:42" ht="15" x14ac:dyDescent="0.2">
      <c r="A50" s="4" t="s">
        <v>176</v>
      </c>
      <c r="B50" s="3" t="str">
        <f t="shared" si="8"/>
        <v>American Securities  - American Securities Partners V - 2008</v>
      </c>
      <c r="C50" s="5" t="s">
        <v>21</v>
      </c>
      <c r="D50" s="22" t="s">
        <v>37</v>
      </c>
      <c r="E50" s="28"/>
      <c r="F50" s="23" t="s">
        <v>177</v>
      </c>
      <c r="G50" s="12">
        <v>10199</v>
      </c>
      <c r="H50" s="12">
        <v>44</v>
      </c>
      <c r="I50" s="12" t="s">
        <v>178</v>
      </c>
      <c r="J50" s="12" t="s">
        <v>25</v>
      </c>
      <c r="K50" s="12">
        <v>2008</v>
      </c>
      <c r="L50" s="12" t="s">
        <v>26</v>
      </c>
      <c r="M50" s="13">
        <v>2326</v>
      </c>
      <c r="N50" s="14">
        <v>21.1</v>
      </c>
      <c r="O50" s="14">
        <v>1.86</v>
      </c>
      <c r="P50" s="14">
        <v>2.56</v>
      </c>
      <c r="Q50" s="14">
        <v>183.88</v>
      </c>
      <c r="R50" s="14">
        <v>109.2</v>
      </c>
      <c r="S50" s="15" t="s">
        <v>27</v>
      </c>
      <c r="T50" s="16">
        <v>43555</v>
      </c>
      <c r="U50" s="12" t="s">
        <v>28</v>
      </c>
      <c r="V50" s="12" t="s">
        <v>29</v>
      </c>
      <c r="W50" s="12" t="s">
        <v>179</v>
      </c>
      <c r="X50" s="12" t="s">
        <v>21</v>
      </c>
      <c r="Y50" s="12" t="s">
        <v>31</v>
      </c>
      <c r="Z50" s="12"/>
      <c r="AA50" s="22">
        <v>1</v>
      </c>
      <c r="AB50" s="22">
        <v>9</v>
      </c>
      <c r="AC50" s="41">
        <f t="shared" si="9"/>
        <v>0.1111111111111111</v>
      </c>
      <c r="AD50" s="22">
        <v>0</v>
      </c>
      <c r="AE50" s="22">
        <v>2</v>
      </c>
      <c r="AF50" s="41">
        <f t="shared" si="10"/>
        <v>0</v>
      </c>
      <c r="AG50" s="22">
        <v>1</v>
      </c>
      <c r="AH50" s="22">
        <v>7</v>
      </c>
      <c r="AI50" s="41">
        <f t="shared" si="11"/>
        <v>0.14285714285714285</v>
      </c>
      <c r="AJ50" s="22">
        <v>2</v>
      </c>
      <c r="AK50" s="22">
        <v>13</v>
      </c>
      <c r="AL50" s="41">
        <f t="shared" si="12"/>
        <v>0.15384615384615385</v>
      </c>
      <c r="AM50" s="42">
        <f t="shared" si="13"/>
        <v>2</v>
      </c>
      <c r="AN50" s="28">
        <f t="shared" si="14"/>
        <v>18</v>
      </c>
      <c r="AO50" s="41">
        <f t="shared" si="15"/>
        <v>0.1111111111111111</v>
      </c>
      <c r="AP50" s="3"/>
    </row>
    <row r="51" spans="1:42" ht="15" x14ac:dyDescent="0.2">
      <c r="A51" s="4" t="s">
        <v>95</v>
      </c>
      <c r="B51" s="3" t="str">
        <f t="shared" si="8"/>
        <v>Hellman &amp; Friedman  - Hellman &amp; Friedman VII - 2011</v>
      </c>
      <c r="C51" s="5" t="s">
        <v>21</v>
      </c>
      <c r="D51" s="22" t="s">
        <v>96</v>
      </c>
      <c r="E51" s="28"/>
      <c r="F51" s="23" t="s">
        <v>97</v>
      </c>
      <c r="G51" s="12">
        <v>14798</v>
      </c>
      <c r="H51" s="12">
        <v>361</v>
      </c>
      <c r="I51" s="12" t="s">
        <v>101</v>
      </c>
      <c r="J51" s="12" t="s">
        <v>25</v>
      </c>
      <c r="K51" s="12">
        <v>2011</v>
      </c>
      <c r="L51" s="12" t="s">
        <v>26</v>
      </c>
      <c r="M51" s="13">
        <v>8900</v>
      </c>
      <c r="N51" s="14">
        <v>24.64</v>
      </c>
      <c r="O51" s="14">
        <v>2.62</v>
      </c>
      <c r="P51" s="14">
        <v>135.94</v>
      </c>
      <c r="Q51" s="14">
        <v>126.56</v>
      </c>
      <c r="R51" s="14">
        <v>99.52</v>
      </c>
      <c r="S51" s="15" t="s">
        <v>47</v>
      </c>
      <c r="T51" s="16">
        <v>43646</v>
      </c>
      <c r="U51" s="12" t="s">
        <v>28</v>
      </c>
      <c r="V51" s="12" t="s">
        <v>29</v>
      </c>
      <c r="W51" s="12" t="s">
        <v>99</v>
      </c>
      <c r="X51" s="12" t="s">
        <v>21</v>
      </c>
      <c r="Y51" s="12" t="s">
        <v>100</v>
      </c>
      <c r="Z51" s="12"/>
      <c r="AA51" s="22">
        <v>2</v>
      </c>
      <c r="AB51" s="22">
        <v>18</v>
      </c>
      <c r="AC51" s="41">
        <f t="shared" si="9"/>
        <v>0.1111111111111111</v>
      </c>
      <c r="AD51" s="22">
        <v>1</v>
      </c>
      <c r="AE51" s="22">
        <v>8</v>
      </c>
      <c r="AF51" s="41">
        <f t="shared" si="10"/>
        <v>0.125</v>
      </c>
      <c r="AG51" s="22">
        <v>1</v>
      </c>
      <c r="AH51" s="22">
        <v>6</v>
      </c>
      <c r="AI51" s="41">
        <f t="shared" si="11"/>
        <v>0.16666666666666666</v>
      </c>
      <c r="AJ51" s="22">
        <v>7</v>
      </c>
      <c r="AK51" s="22">
        <v>20</v>
      </c>
      <c r="AL51" s="41">
        <f t="shared" si="12"/>
        <v>0.35</v>
      </c>
      <c r="AM51" s="42">
        <f t="shared" si="13"/>
        <v>4</v>
      </c>
      <c r="AN51" s="28">
        <f t="shared" si="14"/>
        <v>32</v>
      </c>
      <c r="AO51" s="41">
        <f t="shared" si="15"/>
        <v>0.125</v>
      </c>
      <c r="AP51" s="3"/>
    </row>
    <row r="52" spans="1:42" ht="15" x14ac:dyDescent="0.2">
      <c r="A52" s="4" t="s">
        <v>208</v>
      </c>
      <c r="B52" s="3" t="str">
        <f t="shared" si="8"/>
        <v>HgCapital  - Hg6 - 2009</v>
      </c>
      <c r="C52" s="5" t="s">
        <v>32</v>
      </c>
      <c r="D52" s="22" t="s">
        <v>33</v>
      </c>
      <c r="E52" s="28"/>
      <c r="F52" s="23" t="s">
        <v>209</v>
      </c>
      <c r="G52" s="12">
        <v>15022</v>
      </c>
      <c r="H52" s="12">
        <v>365</v>
      </c>
      <c r="I52" s="12" t="s">
        <v>212</v>
      </c>
      <c r="J52" s="12" t="s">
        <v>25</v>
      </c>
      <c r="K52" s="12">
        <v>2009</v>
      </c>
      <c r="L52" s="12" t="s">
        <v>26</v>
      </c>
      <c r="M52" s="13">
        <v>3075.43</v>
      </c>
      <c r="N52" s="14">
        <v>12.3</v>
      </c>
      <c r="O52" s="14">
        <v>1.8</v>
      </c>
      <c r="P52" s="14">
        <v>38</v>
      </c>
      <c r="Q52" s="14">
        <v>142</v>
      </c>
      <c r="R52" s="14">
        <v>97.8</v>
      </c>
      <c r="S52" s="15" t="s">
        <v>41</v>
      </c>
      <c r="T52" s="16">
        <v>43281</v>
      </c>
      <c r="U52" s="12" t="s">
        <v>28</v>
      </c>
      <c r="V52" s="12" t="s">
        <v>36</v>
      </c>
      <c r="W52" s="12" t="s">
        <v>210</v>
      </c>
      <c r="X52" s="12" t="s">
        <v>32</v>
      </c>
      <c r="Y52" s="12" t="s">
        <v>31</v>
      </c>
      <c r="Z52" s="12"/>
      <c r="AA52" s="22">
        <v>0</v>
      </c>
      <c r="AB52" s="22">
        <v>17</v>
      </c>
      <c r="AC52" s="41">
        <f t="shared" si="9"/>
        <v>0</v>
      </c>
      <c r="AD52" s="22">
        <v>4</v>
      </c>
      <c r="AE52" s="22">
        <v>11</v>
      </c>
      <c r="AF52" s="41">
        <f t="shared" si="10"/>
        <v>0.36363636363636365</v>
      </c>
      <c r="AG52" s="22">
        <v>1</v>
      </c>
      <c r="AH52" s="22">
        <v>4</v>
      </c>
      <c r="AI52" s="41">
        <f t="shared" si="11"/>
        <v>0.25</v>
      </c>
      <c r="AJ52" s="22">
        <v>8</v>
      </c>
      <c r="AK52" s="22">
        <v>23</v>
      </c>
      <c r="AL52" s="41">
        <f t="shared" si="12"/>
        <v>0.34782608695652173</v>
      </c>
      <c r="AM52" s="42">
        <f t="shared" si="13"/>
        <v>5</v>
      </c>
      <c r="AN52" s="28">
        <f t="shared" si="14"/>
        <v>32</v>
      </c>
      <c r="AO52" s="41">
        <f t="shared" si="15"/>
        <v>0.15625</v>
      </c>
      <c r="AP52" s="21" t="s">
        <v>325</v>
      </c>
    </row>
    <row r="53" spans="1:42" ht="15" x14ac:dyDescent="0.2">
      <c r="A53" s="18" t="s">
        <v>208</v>
      </c>
      <c r="B53" s="3" t="str">
        <f t="shared" si="8"/>
        <v>HgCapital  - Hg5 - 2006</v>
      </c>
      <c r="C53" s="5" t="s">
        <v>32</v>
      </c>
      <c r="D53" s="22" t="s">
        <v>33</v>
      </c>
      <c r="E53" s="28"/>
      <c r="F53" s="23" t="s">
        <v>209</v>
      </c>
      <c r="G53" s="12">
        <v>5768</v>
      </c>
      <c r="H53" s="12">
        <v>365</v>
      </c>
      <c r="I53" s="12" t="s">
        <v>211</v>
      </c>
      <c r="J53" s="12" t="s">
        <v>25</v>
      </c>
      <c r="K53" s="12">
        <v>2006</v>
      </c>
      <c r="L53" s="12" t="s">
        <v>26</v>
      </c>
      <c r="M53" s="13">
        <v>1666.25</v>
      </c>
      <c r="N53" s="14">
        <v>7.7</v>
      </c>
      <c r="O53" s="14">
        <v>1.39</v>
      </c>
      <c r="P53" s="14">
        <v>4.33</v>
      </c>
      <c r="Q53" s="14">
        <v>135.09</v>
      </c>
      <c r="R53" s="14">
        <v>89.99</v>
      </c>
      <c r="S53" s="15" t="s">
        <v>41</v>
      </c>
      <c r="T53" s="16">
        <v>43555</v>
      </c>
      <c r="U53" s="12" t="s">
        <v>28</v>
      </c>
      <c r="V53" s="12" t="s">
        <v>36</v>
      </c>
      <c r="W53" s="12" t="s">
        <v>210</v>
      </c>
      <c r="X53" s="12" t="s">
        <v>32</v>
      </c>
      <c r="Y53" s="12" t="s">
        <v>31</v>
      </c>
      <c r="Z53" s="12"/>
      <c r="AA53" s="22">
        <v>0</v>
      </c>
      <c r="AB53" s="22">
        <v>17</v>
      </c>
      <c r="AC53" s="41">
        <f t="shared" si="9"/>
        <v>0</v>
      </c>
      <c r="AD53" s="22">
        <v>4</v>
      </c>
      <c r="AE53" s="22">
        <v>11</v>
      </c>
      <c r="AF53" s="41">
        <f t="shared" si="10"/>
        <v>0.36363636363636365</v>
      </c>
      <c r="AG53" s="22">
        <v>1</v>
      </c>
      <c r="AH53" s="22">
        <v>4</v>
      </c>
      <c r="AI53" s="41">
        <f t="shared" si="11"/>
        <v>0.25</v>
      </c>
      <c r="AJ53" s="22">
        <v>8</v>
      </c>
      <c r="AK53" s="22">
        <v>23</v>
      </c>
      <c r="AL53" s="41">
        <f t="shared" si="12"/>
        <v>0.34782608695652173</v>
      </c>
      <c r="AM53" s="42">
        <f t="shared" si="13"/>
        <v>5</v>
      </c>
      <c r="AN53" s="28">
        <f t="shared" si="14"/>
        <v>32</v>
      </c>
      <c r="AO53" s="41">
        <f t="shared" si="15"/>
        <v>0.15625</v>
      </c>
      <c r="AP53" s="21" t="s">
        <v>325</v>
      </c>
    </row>
    <row r="54" spans="1:42" ht="15" x14ac:dyDescent="0.2">
      <c r="A54" s="4" t="s">
        <v>208</v>
      </c>
      <c r="B54" s="3" t="str">
        <f t="shared" si="8"/>
        <v>HgCapital  - Hg7 - 2013</v>
      </c>
      <c r="C54" s="5" t="s">
        <v>32</v>
      </c>
      <c r="D54" s="22" t="s">
        <v>33</v>
      </c>
      <c r="E54" s="28"/>
      <c r="F54" s="23" t="s">
        <v>209</v>
      </c>
      <c r="G54" s="12">
        <v>32423</v>
      </c>
      <c r="H54" s="12">
        <v>365</v>
      </c>
      <c r="I54" s="12" t="s">
        <v>213</v>
      </c>
      <c r="J54" s="12" t="s">
        <v>25</v>
      </c>
      <c r="K54" s="12">
        <v>2013</v>
      </c>
      <c r="L54" s="12" t="s">
        <v>26</v>
      </c>
      <c r="M54" s="13">
        <v>3072.2</v>
      </c>
      <c r="N54" s="14">
        <v>18.899999999999999</v>
      </c>
      <c r="O54" s="14">
        <v>1.66</v>
      </c>
      <c r="P54" s="14">
        <v>127</v>
      </c>
      <c r="Q54" s="14">
        <v>39</v>
      </c>
      <c r="R54" s="14">
        <v>94.5</v>
      </c>
      <c r="S54" s="15" t="s">
        <v>27</v>
      </c>
      <c r="T54" s="16">
        <v>43281</v>
      </c>
      <c r="U54" s="12" t="s">
        <v>28</v>
      </c>
      <c r="V54" s="12" t="s">
        <v>36</v>
      </c>
      <c r="W54" s="12" t="s">
        <v>210</v>
      </c>
      <c r="X54" s="12" t="s">
        <v>32</v>
      </c>
      <c r="Y54" s="12" t="s">
        <v>31</v>
      </c>
      <c r="Z54" s="12"/>
      <c r="AA54" s="22">
        <v>0</v>
      </c>
      <c r="AB54" s="22">
        <v>17</v>
      </c>
      <c r="AC54" s="41">
        <f t="shared" si="9"/>
        <v>0</v>
      </c>
      <c r="AD54" s="22">
        <v>4</v>
      </c>
      <c r="AE54" s="22">
        <v>11</v>
      </c>
      <c r="AF54" s="41">
        <f t="shared" si="10"/>
        <v>0.36363636363636365</v>
      </c>
      <c r="AG54" s="22">
        <v>1</v>
      </c>
      <c r="AH54" s="22">
        <v>4</v>
      </c>
      <c r="AI54" s="41">
        <f t="shared" si="11"/>
        <v>0.25</v>
      </c>
      <c r="AJ54" s="22">
        <v>8</v>
      </c>
      <c r="AK54" s="22">
        <v>23</v>
      </c>
      <c r="AL54" s="41">
        <f t="shared" si="12"/>
        <v>0.34782608695652173</v>
      </c>
      <c r="AM54" s="42">
        <f t="shared" si="13"/>
        <v>5</v>
      </c>
      <c r="AN54" s="28">
        <f t="shared" si="14"/>
        <v>32</v>
      </c>
      <c r="AO54" s="41">
        <f t="shared" si="15"/>
        <v>0.15625</v>
      </c>
      <c r="AP54" s="21" t="s">
        <v>325</v>
      </c>
    </row>
    <row r="55" spans="1:42" ht="15" x14ac:dyDescent="0.2">
      <c r="A55" s="4" t="s">
        <v>292</v>
      </c>
      <c r="B55" s="3" t="str">
        <f t="shared" si="8"/>
        <v>IK Investment Partners  - IK 2007 Fund - 2007</v>
      </c>
      <c r="C55" s="5" t="s">
        <v>32</v>
      </c>
      <c r="D55" s="22" t="s">
        <v>33</v>
      </c>
      <c r="E55" s="28"/>
      <c r="F55" s="23" t="s">
        <v>293</v>
      </c>
      <c r="G55" s="12">
        <v>10271</v>
      </c>
      <c r="H55" s="12">
        <v>384</v>
      </c>
      <c r="I55" s="12" t="s">
        <v>294</v>
      </c>
      <c r="J55" s="12" t="s">
        <v>25</v>
      </c>
      <c r="K55" s="12">
        <v>2007</v>
      </c>
      <c r="L55" s="12" t="s">
        <v>26</v>
      </c>
      <c r="M55" s="13">
        <v>2381.6799999999998</v>
      </c>
      <c r="N55" s="14">
        <v>9</v>
      </c>
      <c r="O55" s="14">
        <v>1.51</v>
      </c>
      <c r="P55" s="14">
        <v>2</v>
      </c>
      <c r="Q55" s="14">
        <v>149</v>
      </c>
      <c r="R55" s="14">
        <v>96.5</v>
      </c>
      <c r="S55" s="15" t="s">
        <v>41</v>
      </c>
      <c r="T55" s="16">
        <v>43555</v>
      </c>
      <c r="U55" s="12" t="s">
        <v>28</v>
      </c>
      <c r="V55" s="12" t="s">
        <v>36</v>
      </c>
      <c r="W55" s="12" t="s">
        <v>295</v>
      </c>
      <c r="X55" s="12" t="s">
        <v>32</v>
      </c>
      <c r="Y55" s="12" t="s">
        <v>31</v>
      </c>
      <c r="Z55" s="12" t="s">
        <v>52</v>
      </c>
      <c r="AA55" s="22">
        <v>1</v>
      </c>
      <c r="AB55" s="22">
        <v>19</v>
      </c>
      <c r="AC55" s="41">
        <f t="shared" si="9"/>
        <v>5.2631578947368418E-2</v>
      </c>
      <c r="AD55" s="22">
        <v>0</v>
      </c>
      <c r="AE55" s="22">
        <v>0</v>
      </c>
      <c r="AF55" s="41" t="str">
        <f t="shared" si="10"/>
        <v>NA</v>
      </c>
      <c r="AG55" s="22">
        <v>7</v>
      </c>
      <c r="AH55" s="22">
        <v>20</v>
      </c>
      <c r="AI55" s="41">
        <f t="shared" si="11"/>
        <v>0.35</v>
      </c>
      <c r="AJ55" s="22">
        <v>3</v>
      </c>
      <c r="AK55" s="22">
        <v>21</v>
      </c>
      <c r="AL55" s="41">
        <f t="shared" si="12"/>
        <v>0.14285714285714285</v>
      </c>
      <c r="AM55" s="42">
        <f t="shared" si="13"/>
        <v>8</v>
      </c>
      <c r="AN55" s="28">
        <f t="shared" si="14"/>
        <v>39</v>
      </c>
      <c r="AO55" s="41">
        <f t="shared" si="15"/>
        <v>0.20512820512820512</v>
      </c>
      <c r="AP55" s="3"/>
    </row>
    <row r="56" spans="1:42" ht="15" x14ac:dyDescent="0.2">
      <c r="A56" s="4" t="s">
        <v>292</v>
      </c>
      <c r="B56" s="3" t="str">
        <f t="shared" si="8"/>
        <v>IK Investment Partners  - IK VII Fund - 2013</v>
      </c>
      <c r="C56" s="5" t="s">
        <v>32</v>
      </c>
      <c r="D56" s="22" t="s">
        <v>33</v>
      </c>
      <c r="E56" s="28"/>
      <c r="F56" s="23" t="s">
        <v>293</v>
      </c>
      <c r="G56" s="12">
        <v>28761</v>
      </c>
      <c r="H56" s="12">
        <v>384</v>
      </c>
      <c r="I56" s="12" t="s">
        <v>296</v>
      </c>
      <c r="J56" s="12" t="s">
        <v>25</v>
      </c>
      <c r="K56" s="12">
        <v>2013</v>
      </c>
      <c r="L56" s="12" t="s">
        <v>26</v>
      </c>
      <c r="M56" s="13">
        <v>1834.87</v>
      </c>
      <c r="N56" s="14">
        <v>16</v>
      </c>
      <c r="O56" s="14">
        <v>1.71</v>
      </c>
      <c r="P56" s="14">
        <v>112</v>
      </c>
      <c r="Q56" s="14">
        <v>59</v>
      </c>
      <c r="R56" s="14">
        <v>95.3</v>
      </c>
      <c r="S56" s="15" t="s">
        <v>27</v>
      </c>
      <c r="T56" s="16">
        <v>43555</v>
      </c>
      <c r="U56" s="12" t="s">
        <v>28</v>
      </c>
      <c r="V56" s="12" t="s">
        <v>36</v>
      </c>
      <c r="W56" s="12" t="s">
        <v>295</v>
      </c>
      <c r="X56" s="12" t="s">
        <v>32</v>
      </c>
      <c r="Y56" s="12" t="s">
        <v>31</v>
      </c>
      <c r="Z56" s="12" t="s">
        <v>52</v>
      </c>
      <c r="AA56" s="22">
        <v>1</v>
      </c>
      <c r="AB56" s="22">
        <v>19</v>
      </c>
      <c r="AC56" s="41">
        <f t="shared" si="9"/>
        <v>5.2631578947368418E-2</v>
      </c>
      <c r="AD56" s="22">
        <v>0</v>
      </c>
      <c r="AE56" s="22">
        <v>0</v>
      </c>
      <c r="AF56" s="41" t="str">
        <f t="shared" si="10"/>
        <v>NA</v>
      </c>
      <c r="AG56" s="22">
        <v>7</v>
      </c>
      <c r="AH56" s="22">
        <v>20</v>
      </c>
      <c r="AI56" s="41">
        <f t="shared" si="11"/>
        <v>0.35</v>
      </c>
      <c r="AJ56" s="22">
        <v>3</v>
      </c>
      <c r="AK56" s="22">
        <v>21</v>
      </c>
      <c r="AL56" s="41">
        <f t="shared" si="12"/>
        <v>0.14285714285714285</v>
      </c>
      <c r="AM56" s="42">
        <f t="shared" si="13"/>
        <v>8</v>
      </c>
      <c r="AN56" s="28">
        <f t="shared" si="14"/>
        <v>39</v>
      </c>
      <c r="AO56" s="41">
        <f t="shared" si="15"/>
        <v>0.20512820512820512</v>
      </c>
      <c r="AP56" s="3"/>
    </row>
    <row r="57" spans="1:42" ht="15" x14ac:dyDescent="0.2">
      <c r="A57" s="4" t="s">
        <v>108</v>
      </c>
      <c r="B57" s="3" t="str">
        <f t="shared" si="8"/>
        <v>Leonard Green &amp; Partners  - Green Equity Investors V - 2007</v>
      </c>
      <c r="C57" s="5" t="s">
        <v>21</v>
      </c>
      <c r="D57" s="22" t="s">
        <v>109</v>
      </c>
      <c r="E57" s="28"/>
      <c r="F57" s="23" t="s">
        <v>110</v>
      </c>
      <c r="G57" s="12">
        <v>8490</v>
      </c>
      <c r="H57" s="12">
        <v>454</v>
      </c>
      <c r="I57" s="12" t="s">
        <v>111</v>
      </c>
      <c r="J57" s="12" t="s">
        <v>25</v>
      </c>
      <c r="K57" s="12">
        <v>2007</v>
      </c>
      <c r="L57" s="12" t="s">
        <v>26</v>
      </c>
      <c r="M57" s="13">
        <v>5300</v>
      </c>
      <c r="N57" s="14">
        <v>18.899999999999999</v>
      </c>
      <c r="O57" s="14">
        <v>2.4700000000000002</v>
      </c>
      <c r="P57" s="14">
        <v>70.2</v>
      </c>
      <c r="Q57" s="14">
        <v>176.4</v>
      </c>
      <c r="R57" s="14">
        <v>101.3</v>
      </c>
      <c r="S57" s="15" t="s">
        <v>47</v>
      </c>
      <c r="T57" s="16">
        <v>43555</v>
      </c>
      <c r="U57" s="12" t="s">
        <v>28</v>
      </c>
      <c r="V57" s="12" t="s">
        <v>29</v>
      </c>
      <c r="W57" s="12" t="s">
        <v>112</v>
      </c>
      <c r="X57" s="12" t="s">
        <v>21</v>
      </c>
      <c r="Y57" s="12" t="s">
        <v>31</v>
      </c>
      <c r="Z57" s="12" t="s">
        <v>52</v>
      </c>
      <c r="AA57" s="22">
        <v>1</v>
      </c>
      <c r="AB57" s="22">
        <v>14</v>
      </c>
      <c r="AC57" s="41">
        <f t="shared" si="9"/>
        <v>7.1428571428571425E-2</v>
      </c>
      <c r="AD57" s="10"/>
      <c r="AE57" s="10"/>
      <c r="AF57" s="41" t="str">
        <f t="shared" si="10"/>
        <v>NA</v>
      </c>
      <c r="AG57" s="22">
        <v>1</v>
      </c>
      <c r="AH57" s="22">
        <v>5</v>
      </c>
      <c r="AI57" s="41">
        <f t="shared" si="11"/>
        <v>0.2</v>
      </c>
      <c r="AJ57" s="22">
        <v>2</v>
      </c>
      <c r="AK57" s="22">
        <v>16</v>
      </c>
      <c r="AL57" s="41">
        <f t="shared" si="12"/>
        <v>0.125</v>
      </c>
      <c r="AM57" s="42">
        <f t="shared" si="13"/>
        <v>2</v>
      </c>
      <c r="AN57" s="28">
        <f t="shared" si="14"/>
        <v>19</v>
      </c>
      <c r="AO57" s="41">
        <f t="shared" si="15"/>
        <v>0.10526315789473684</v>
      </c>
      <c r="AP57" s="3"/>
    </row>
    <row r="58" spans="1:42" ht="15" x14ac:dyDescent="0.2">
      <c r="A58" s="4" t="s">
        <v>249</v>
      </c>
      <c r="B58" s="3" t="str">
        <f t="shared" si="8"/>
        <v>Kelso &amp; Company  - Kelso Investment Associates IX - 2015</v>
      </c>
      <c r="C58" s="5" t="s">
        <v>21</v>
      </c>
      <c r="D58" s="22" t="s">
        <v>37</v>
      </c>
      <c r="E58" s="28"/>
      <c r="F58" s="23" t="s">
        <v>244</v>
      </c>
      <c r="G58" s="12">
        <v>39468</v>
      </c>
      <c r="H58" s="12">
        <v>424</v>
      </c>
      <c r="I58" s="12" t="s">
        <v>250</v>
      </c>
      <c r="J58" s="12" t="s">
        <v>25</v>
      </c>
      <c r="K58" s="12">
        <v>2015</v>
      </c>
      <c r="L58" s="12" t="s">
        <v>26</v>
      </c>
      <c r="M58" s="13">
        <v>2560</v>
      </c>
      <c r="N58" s="14">
        <v>22.8</v>
      </c>
      <c r="O58" s="14">
        <v>1.43</v>
      </c>
      <c r="P58" s="14">
        <v>86.24</v>
      </c>
      <c r="Q58" s="14">
        <v>56.85</v>
      </c>
      <c r="R58" s="14">
        <v>101.49</v>
      </c>
      <c r="S58" s="15" t="s">
        <v>27</v>
      </c>
      <c r="T58" s="16">
        <v>43646</v>
      </c>
      <c r="U58" s="12" t="s">
        <v>28</v>
      </c>
      <c r="V58" s="12" t="s">
        <v>29</v>
      </c>
      <c r="W58" s="12" t="s">
        <v>251</v>
      </c>
      <c r="X58" s="12" t="s">
        <v>21</v>
      </c>
      <c r="Y58" s="12" t="s">
        <v>31</v>
      </c>
      <c r="Z58" s="12" t="s">
        <v>52</v>
      </c>
      <c r="AA58" s="22">
        <v>0</v>
      </c>
      <c r="AB58" s="22">
        <v>6</v>
      </c>
      <c r="AC58" s="41">
        <f t="shared" si="9"/>
        <v>0</v>
      </c>
      <c r="AD58" s="22">
        <v>0</v>
      </c>
      <c r="AE58" s="22">
        <v>4</v>
      </c>
      <c r="AF58" s="41">
        <f t="shared" si="10"/>
        <v>0</v>
      </c>
      <c r="AG58" s="22">
        <v>0</v>
      </c>
      <c r="AH58" s="22">
        <v>4</v>
      </c>
      <c r="AI58" s="41">
        <f t="shared" si="11"/>
        <v>0</v>
      </c>
      <c r="AJ58" s="22">
        <v>2</v>
      </c>
      <c r="AK58" s="22">
        <v>10</v>
      </c>
      <c r="AL58" s="41">
        <f t="shared" si="12"/>
        <v>0.2</v>
      </c>
      <c r="AM58" s="42">
        <f t="shared" si="13"/>
        <v>0</v>
      </c>
      <c r="AN58" s="28">
        <f t="shared" si="14"/>
        <v>14</v>
      </c>
      <c r="AO58" s="41">
        <f t="shared" si="15"/>
        <v>0</v>
      </c>
      <c r="AP58" s="3"/>
    </row>
    <row r="59" spans="1:42" ht="15" x14ac:dyDescent="0.2">
      <c r="A59" s="8" t="s">
        <v>335</v>
      </c>
      <c r="B59" s="3" t="str">
        <f t="shared" si="8"/>
        <v>KKR (Europe) - KKR European Fund III - 2008</v>
      </c>
      <c r="C59" s="7" t="s">
        <v>32</v>
      </c>
      <c r="D59" s="22" t="s">
        <v>33</v>
      </c>
      <c r="E59" s="28"/>
      <c r="F59" s="30"/>
      <c r="G59" s="31">
        <v>10127</v>
      </c>
      <c r="H59" s="31">
        <v>436</v>
      </c>
      <c r="I59" s="11" t="s">
        <v>51</v>
      </c>
      <c r="J59" s="11" t="s">
        <v>25</v>
      </c>
      <c r="K59" s="31">
        <v>2008</v>
      </c>
      <c r="L59" s="11" t="s">
        <v>26</v>
      </c>
      <c r="M59" s="32">
        <v>5322.69</v>
      </c>
      <c r="N59" s="32">
        <v>13.3</v>
      </c>
      <c r="O59" s="32">
        <v>1.81</v>
      </c>
      <c r="P59" s="32">
        <v>10.8</v>
      </c>
      <c r="Q59" s="32">
        <v>169.9</v>
      </c>
      <c r="R59" s="32">
        <v>105.8</v>
      </c>
      <c r="S59" s="33" t="s">
        <v>27</v>
      </c>
      <c r="T59" s="34">
        <v>43646</v>
      </c>
      <c r="U59" s="11" t="s">
        <v>28</v>
      </c>
      <c r="V59" s="11" t="s">
        <v>36</v>
      </c>
      <c r="W59" s="11" t="s">
        <v>48</v>
      </c>
      <c r="X59" s="11" t="s">
        <v>21</v>
      </c>
      <c r="Y59" s="11" t="s">
        <v>31</v>
      </c>
      <c r="Z59" s="11" t="s">
        <v>52</v>
      </c>
      <c r="AA59" s="11">
        <v>1</v>
      </c>
      <c r="AB59" s="11">
        <v>10</v>
      </c>
      <c r="AC59" s="41">
        <f t="shared" si="9"/>
        <v>0.1</v>
      </c>
      <c r="AD59" s="11">
        <v>1</v>
      </c>
      <c r="AE59" s="11">
        <v>11</v>
      </c>
      <c r="AF59" s="41">
        <f t="shared" si="10"/>
        <v>9.0909090909090912E-2</v>
      </c>
      <c r="AG59" s="11">
        <v>2</v>
      </c>
      <c r="AH59" s="11">
        <v>5</v>
      </c>
      <c r="AI59" s="41">
        <f t="shared" si="11"/>
        <v>0.4</v>
      </c>
      <c r="AJ59" s="11">
        <v>8</v>
      </c>
      <c r="AK59" s="11">
        <v>26</v>
      </c>
      <c r="AL59" s="41">
        <f t="shared" si="12"/>
        <v>0.30769230769230771</v>
      </c>
      <c r="AM59" s="42">
        <f t="shared" si="13"/>
        <v>4</v>
      </c>
      <c r="AN59" s="28">
        <f t="shared" si="14"/>
        <v>26</v>
      </c>
      <c r="AO59" s="41">
        <f t="shared" si="15"/>
        <v>0.15384615384615385</v>
      </c>
      <c r="AP59" s="3"/>
    </row>
    <row r="60" spans="1:42" ht="15" x14ac:dyDescent="0.2">
      <c r="A60" s="8" t="s">
        <v>53</v>
      </c>
      <c r="B60" s="3" t="str">
        <f t="shared" si="8"/>
        <v>KKR (Europe) - 2015 - KKR European Fund IV - 2015</v>
      </c>
      <c r="C60" s="7" t="s">
        <v>32</v>
      </c>
      <c r="D60" s="22" t="s">
        <v>33</v>
      </c>
      <c r="E60" s="28"/>
      <c r="F60" s="30"/>
      <c r="G60" s="31">
        <v>37931</v>
      </c>
      <c r="H60" s="31">
        <v>436</v>
      </c>
      <c r="I60" s="11" t="s">
        <v>54</v>
      </c>
      <c r="J60" s="11" t="s">
        <v>25</v>
      </c>
      <c r="K60" s="31">
        <v>2015</v>
      </c>
      <c r="L60" s="11" t="s">
        <v>26</v>
      </c>
      <c r="M60" s="32">
        <v>3526.09</v>
      </c>
      <c r="N60" s="32">
        <v>21.9</v>
      </c>
      <c r="O60" s="32">
        <v>1.44</v>
      </c>
      <c r="P60" s="32">
        <v>119.1</v>
      </c>
      <c r="Q60" s="32">
        <v>25.2</v>
      </c>
      <c r="R60" s="32">
        <v>94.6</v>
      </c>
      <c r="S60" s="33" t="s">
        <v>27</v>
      </c>
      <c r="T60" s="34">
        <v>43646</v>
      </c>
      <c r="U60" s="11" t="s">
        <v>28</v>
      </c>
      <c r="V60" s="11" t="s">
        <v>36</v>
      </c>
      <c r="W60" s="11" t="s">
        <v>48</v>
      </c>
      <c r="X60" s="11" t="s">
        <v>21</v>
      </c>
      <c r="Y60" s="11" t="s">
        <v>31</v>
      </c>
      <c r="Z60" s="11"/>
      <c r="AA60" s="11">
        <v>1</v>
      </c>
      <c r="AB60" s="11">
        <v>10</v>
      </c>
      <c r="AC60" s="41">
        <f t="shared" si="9"/>
        <v>0.1</v>
      </c>
      <c r="AD60" s="11">
        <v>1</v>
      </c>
      <c r="AE60" s="11">
        <v>11</v>
      </c>
      <c r="AF60" s="41">
        <f t="shared" si="10"/>
        <v>9.0909090909090912E-2</v>
      </c>
      <c r="AG60" s="11">
        <v>2</v>
      </c>
      <c r="AH60" s="11">
        <v>5</v>
      </c>
      <c r="AI60" s="41">
        <f t="shared" si="11"/>
        <v>0.4</v>
      </c>
      <c r="AJ60" s="11">
        <v>8</v>
      </c>
      <c r="AK60" s="11">
        <v>26</v>
      </c>
      <c r="AL60" s="41">
        <f t="shared" si="12"/>
        <v>0.30769230769230771</v>
      </c>
      <c r="AM60" s="42">
        <f t="shared" si="13"/>
        <v>4</v>
      </c>
      <c r="AN60" s="28">
        <f t="shared" si="14"/>
        <v>26</v>
      </c>
      <c r="AO60" s="41">
        <f t="shared" si="15"/>
        <v>0.15384615384615385</v>
      </c>
      <c r="AP60" s="3"/>
    </row>
    <row r="61" spans="1:42" ht="15" x14ac:dyDescent="0.2">
      <c r="A61" s="8" t="s">
        <v>333</v>
      </c>
      <c r="B61" s="3" t="str">
        <f t="shared" si="8"/>
        <v>Blackstone Group (US) - Blackstone Capital Partners V - 2006</v>
      </c>
      <c r="C61" s="5" t="s">
        <v>21</v>
      </c>
      <c r="D61" s="22" t="s">
        <v>37</v>
      </c>
      <c r="E61" s="28"/>
      <c r="F61" s="23" t="s">
        <v>38</v>
      </c>
      <c r="G61" s="24">
        <v>5495</v>
      </c>
      <c r="H61" s="24">
        <v>111</v>
      </c>
      <c r="I61" s="29" t="s">
        <v>39</v>
      </c>
      <c r="J61" s="24" t="s">
        <v>25</v>
      </c>
      <c r="K61" s="24">
        <v>2006</v>
      </c>
      <c r="L61" s="24" t="s">
        <v>26</v>
      </c>
      <c r="M61" s="25">
        <v>20365</v>
      </c>
      <c r="N61" s="25">
        <v>8.73</v>
      </c>
      <c r="O61" s="25">
        <v>1.66</v>
      </c>
      <c r="P61" s="25">
        <v>4.66</v>
      </c>
      <c r="Q61" s="25">
        <v>160.94</v>
      </c>
      <c r="R61" s="25">
        <v>107.29</v>
      </c>
      <c r="S61" s="26" t="s">
        <v>27</v>
      </c>
      <c r="T61" s="27">
        <v>43555</v>
      </c>
      <c r="U61" s="24" t="s">
        <v>28</v>
      </c>
      <c r="V61" s="24" t="s">
        <v>29</v>
      </c>
      <c r="W61" s="24" t="s">
        <v>40</v>
      </c>
      <c r="X61" s="24" t="s">
        <v>21</v>
      </c>
      <c r="Y61" s="24" t="s">
        <v>31</v>
      </c>
      <c r="Z61" s="24"/>
      <c r="AA61" s="22">
        <v>1</v>
      </c>
      <c r="AB61" s="22">
        <v>21</v>
      </c>
      <c r="AC61" s="41">
        <f t="shared" si="9"/>
        <v>4.7619047619047616E-2</v>
      </c>
      <c r="AD61" s="22">
        <v>2</v>
      </c>
      <c r="AE61" s="22">
        <v>11</v>
      </c>
      <c r="AF61" s="41">
        <f t="shared" si="10"/>
        <v>0.18181818181818182</v>
      </c>
      <c r="AG61" s="43">
        <v>0</v>
      </c>
      <c r="AH61" s="43">
        <v>0</v>
      </c>
      <c r="AI61" s="41" t="str">
        <f t="shared" si="11"/>
        <v>NA</v>
      </c>
      <c r="AJ61" s="10"/>
      <c r="AK61" s="10"/>
      <c r="AL61" s="41" t="str">
        <f t="shared" si="12"/>
        <v>NA</v>
      </c>
      <c r="AM61" s="42">
        <f t="shared" si="13"/>
        <v>3</v>
      </c>
      <c r="AN61" s="28">
        <f t="shared" si="14"/>
        <v>32</v>
      </c>
      <c r="AO61" s="41">
        <f t="shared" si="15"/>
        <v>9.375E-2</v>
      </c>
      <c r="AP61" s="3"/>
    </row>
    <row r="62" spans="1:42" ht="15" x14ac:dyDescent="0.2">
      <c r="A62" s="8" t="s">
        <v>334</v>
      </c>
      <c r="B62" s="3" t="str">
        <f t="shared" si="8"/>
        <v>KKR (US) - KKR North American XI Fund - 2012</v>
      </c>
      <c r="C62" s="9" t="s">
        <v>21</v>
      </c>
      <c r="D62" s="22" t="s">
        <v>37</v>
      </c>
      <c r="E62" s="28"/>
      <c r="F62" s="30" t="s">
        <v>45</v>
      </c>
      <c r="G62" s="31">
        <v>15533</v>
      </c>
      <c r="H62" s="31">
        <v>436</v>
      </c>
      <c r="I62" s="11" t="s">
        <v>49</v>
      </c>
      <c r="J62" s="11" t="s">
        <v>25</v>
      </c>
      <c r="K62" s="31">
        <v>2012</v>
      </c>
      <c r="L62" s="11" t="s">
        <v>26</v>
      </c>
      <c r="M62" s="32">
        <v>8468</v>
      </c>
      <c r="N62" s="32">
        <v>19.600000000000001</v>
      </c>
      <c r="O62" s="32">
        <v>1.78</v>
      </c>
      <c r="P62" s="32">
        <v>90.1</v>
      </c>
      <c r="Q62" s="32">
        <v>88</v>
      </c>
      <c r="R62" s="32">
        <v>96.7</v>
      </c>
      <c r="S62" s="33" t="s">
        <v>27</v>
      </c>
      <c r="T62" s="34">
        <v>43646</v>
      </c>
      <c r="U62" s="11" t="s">
        <v>28</v>
      </c>
      <c r="V62" s="11" t="s">
        <v>29</v>
      </c>
      <c r="W62" s="11" t="s">
        <v>48</v>
      </c>
      <c r="X62" s="11" t="s">
        <v>21</v>
      </c>
      <c r="Y62" s="11" t="s">
        <v>31</v>
      </c>
      <c r="Z62" s="11" t="s">
        <v>50</v>
      </c>
      <c r="AA62" s="11">
        <v>2</v>
      </c>
      <c r="AB62" s="11">
        <v>7</v>
      </c>
      <c r="AC62" s="41">
        <f t="shared" si="9"/>
        <v>0.2857142857142857</v>
      </c>
      <c r="AD62" s="11">
        <v>4</v>
      </c>
      <c r="AE62" s="11">
        <v>15</v>
      </c>
      <c r="AF62" s="41">
        <f t="shared" si="10"/>
        <v>0.26666666666666666</v>
      </c>
      <c r="AG62" s="11">
        <v>2</v>
      </c>
      <c r="AH62" s="11">
        <v>8</v>
      </c>
      <c r="AI62" s="41">
        <f t="shared" si="11"/>
        <v>0.25</v>
      </c>
      <c r="AJ62" s="11">
        <v>15</v>
      </c>
      <c r="AK62" s="11">
        <v>52</v>
      </c>
      <c r="AL62" s="41">
        <f t="shared" si="12"/>
        <v>0.28846153846153844</v>
      </c>
      <c r="AM62" s="42">
        <f t="shared" si="13"/>
        <v>8</v>
      </c>
      <c r="AN62" s="28">
        <f t="shared" si="14"/>
        <v>30</v>
      </c>
      <c r="AO62" s="41">
        <f t="shared" si="15"/>
        <v>0.26666666666666666</v>
      </c>
      <c r="AP62" s="3"/>
    </row>
    <row r="63" spans="1:42" ht="15" x14ac:dyDescent="0.2">
      <c r="A63" s="4" t="s">
        <v>181</v>
      </c>
      <c r="B63" s="3" t="str">
        <f t="shared" si="8"/>
        <v>Thomas H Lee Partners  - Thomas H Lee VI - 2006</v>
      </c>
      <c r="C63" s="5" t="s">
        <v>21</v>
      </c>
      <c r="D63" s="22" t="s">
        <v>73</v>
      </c>
      <c r="E63" s="28"/>
      <c r="F63" s="23" t="s">
        <v>182</v>
      </c>
      <c r="G63" s="12">
        <v>5670</v>
      </c>
      <c r="H63" s="12">
        <v>743</v>
      </c>
      <c r="I63" s="12" t="s">
        <v>183</v>
      </c>
      <c r="J63" s="12" t="s">
        <v>25</v>
      </c>
      <c r="K63" s="12">
        <v>2006</v>
      </c>
      <c r="L63" s="12" t="s">
        <v>26</v>
      </c>
      <c r="M63" s="13">
        <v>8100</v>
      </c>
      <c r="N63" s="14">
        <v>7.6</v>
      </c>
      <c r="O63" s="14">
        <v>1.54</v>
      </c>
      <c r="P63" s="14">
        <v>23.49</v>
      </c>
      <c r="Q63" s="14">
        <v>130.94</v>
      </c>
      <c r="R63" s="14">
        <v>106</v>
      </c>
      <c r="S63" s="15" t="s">
        <v>27</v>
      </c>
      <c r="T63" s="16">
        <v>43465</v>
      </c>
      <c r="U63" s="12" t="s">
        <v>28</v>
      </c>
      <c r="V63" s="12" t="s">
        <v>29</v>
      </c>
      <c r="W63" s="12" t="s">
        <v>184</v>
      </c>
      <c r="X63" s="12" t="s">
        <v>21</v>
      </c>
      <c r="Y63" s="12" t="s">
        <v>31</v>
      </c>
      <c r="Z63" s="12"/>
      <c r="AA63" s="22">
        <v>1</v>
      </c>
      <c r="AB63" s="22">
        <v>13</v>
      </c>
      <c r="AC63" s="41">
        <f t="shared" si="9"/>
        <v>7.6923076923076927E-2</v>
      </c>
      <c r="AD63" s="22">
        <v>0</v>
      </c>
      <c r="AE63" s="22">
        <v>2</v>
      </c>
      <c r="AF63" s="41">
        <f t="shared" si="10"/>
        <v>0</v>
      </c>
      <c r="AG63" s="22">
        <v>1</v>
      </c>
      <c r="AH63" s="22">
        <v>7</v>
      </c>
      <c r="AI63" s="41">
        <f t="shared" si="11"/>
        <v>0.14285714285714285</v>
      </c>
      <c r="AJ63" s="22">
        <v>4</v>
      </c>
      <c r="AK63" s="22">
        <v>18</v>
      </c>
      <c r="AL63" s="41">
        <f t="shared" si="12"/>
        <v>0.22222222222222221</v>
      </c>
      <c r="AM63" s="42">
        <f t="shared" si="13"/>
        <v>2</v>
      </c>
      <c r="AN63" s="28">
        <f t="shared" si="14"/>
        <v>22</v>
      </c>
      <c r="AO63" s="41">
        <f t="shared" si="15"/>
        <v>9.0909090909090912E-2</v>
      </c>
      <c r="AP63" s="21" t="s">
        <v>324</v>
      </c>
    </row>
    <row r="64" spans="1:42" ht="15" x14ac:dyDescent="0.2">
      <c r="A64" s="4" t="s">
        <v>229</v>
      </c>
      <c r="B64" s="3" t="str">
        <f t="shared" si="8"/>
        <v>L Catterton  - Catterton Partners VI-B - 2010</v>
      </c>
      <c r="C64" s="5" t="s">
        <v>21</v>
      </c>
      <c r="D64" s="22" t="s">
        <v>230</v>
      </c>
      <c r="E64" s="28"/>
      <c r="F64" s="23" t="s">
        <v>231</v>
      </c>
      <c r="G64" s="12">
        <v>20187</v>
      </c>
      <c r="H64" s="12">
        <v>147</v>
      </c>
      <c r="I64" s="12" t="s">
        <v>234</v>
      </c>
      <c r="J64" s="12" t="s">
        <v>25</v>
      </c>
      <c r="K64" s="12">
        <v>2010</v>
      </c>
      <c r="L64" s="12" t="s">
        <v>26</v>
      </c>
      <c r="M64" s="13">
        <v>200</v>
      </c>
      <c r="N64" s="14">
        <v>20.100000000000001</v>
      </c>
      <c r="O64" s="14">
        <v>2.38</v>
      </c>
      <c r="P64" s="14">
        <v>28.44</v>
      </c>
      <c r="Q64" s="14">
        <v>209.19</v>
      </c>
      <c r="R64" s="14">
        <v>92.43</v>
      </c>
      <c r="S64" s="15" t="s">
        <v>27</v>
      </c>
      <c r="T64" s="16">
        <v>43555</v>
      </c>
      <c r="U64" s="12" t="s">
        <v>28</v>
      </c>
      <c r="V64" s="12" t="s">
        <v>29</v>
      </c>
      <c r="W64" s="12" t="s">
        <v>233</v>
      </c>
      <c r="X64" s="12" t="s">
        <v>21</v>
      </c>
      <c r="Y64" s="12" t="s">
        <v>31</v>
      </c>
      <c r="Z64" s="12"/>
      <c r="AA64" s="22">
        <v>1</v>
      </c>
      <c r="AB64" s="22">
        <v>8</v>
      </c>
      <c r="AC64" s="41">
        <f t="shared" si="9"/>
        <v>0.125</v>
      </c>
      <c r="AD64" s="22">
        <v>0</v>
      </c>
      <c r="AE64" s="22">
        <v>3</v>
      </c>
      <c r="AF64" s="41">
        <f t="shared" si="10"/>
        <v>0</v>
      </c>
      <c r="AG64" s="22">
        <v>3</v>
      </c>
      <c r="AH64" s="22">
        <v>7</v>
      </c>
      <c r="AI64" s="41">
        <f t="shared" si="11"/>
        <v>0.42857142857142855</v>
      </c>
      <c r="AJ64" s="22">
        <v>7</v>
      </c>
      <c r="AK64" s="22">
        <v>12</v>
      </c>
      <c r="AL64" s="41">
        <f t="shared" si="12"/>
        <v>0.58333333333333337</v>
      </c>
      <c r="AM64" s="42">
        <f t="shared" si="13"/>
        <v>4</v>
      </c>
      <c r="AN64" s="28">
        <f t="shared" si="14"/>
        <v>18</v>
      </c>
      <c r="AO64" s="41">
        <f t="shared" si="15"/>
        <v>0.22222222222222221</v>
      </c>
      <c r="AP64" s="3"/>
    </row>
    <row r="65" spans="1:42" ht="15" x14ac:dyDescent="0.2">
      <c r="A65" s="4" t="s">
        <v>229</v>
      </c>
      <c r="B65" s="3" t="str">
        <f t="shared" si="8"/>
        <v>L Catterton  - Catterton Partners VII - 2013</v>
      </c>
      <c r="C65" s="5" t="s">
        <v>21</v>
      </c>
      <c r="D65" s="22" t="s">
        <v>230</v>
      </c>
      <c r="E65" s="28"/>
      <c r="F65" s="23" t="s">
        <v>231</v>
      </c>
      <c r="G65" s="12">
        <v>22876</v>
      </c>
      <c r="H65" s="12">
        <v>147</v>
      </c>
      <c r="I65" s="12" t="s">
        <v>235</v>
      </c>
      <c r="J65" s="12" t="s">
        <v>25</v>
      </c>
      <c r="K65" s="12">
        <v>2013</v>
      </c>
      <c r="L65" s="12" t="s">
        <v>26</v>
      </c>
      <c r="M65" s="13">
        <v>1680</v>
      </c>
      <c r="N65" s="14">
        <v>14.86</v>
      </c>
      <c r="O65" s="14">
        <v>1.53</v>
      </c>
      <c r="P65" s="14">
        <v>113.31</v>
      </c>
      <c r="Q65" s="14">
        <v>39.25</v>
      </c>
      <c r="R65" s="14">
        <v>105.93</v>
      </c>
      <c r="S65" s="15" t="s">
        <v>41</v>
      </c>
      <c r="T65" s="16">
        <v>43281</v>
      </c>
      <c r="U65" s="12" t="s">
        <v>28</v>
      </c>
      <c r="V65" s="12" t="s">
        <v>29</v>
      </c>
      <c r="W65" s="12" t="s">
        <v>233</v>
      </c>
      <c r="X65" s="12" t="s">
        <v>21</v>
      </c>
      <c r="Y65" s="12" t="s">
        <v>236</v>
      </c>
      <c r="Z65" s="12"/>
      <c r="AA65" s="22">
        <v>1</v>
      </c>
      <c r="AB65" s="22">
        <v>8</v>
      </c>
      <c r="AC65" s="41">
        <f t="shared" si="9"/>
        <v>0.125</v>
      </c>
      <c r="AD65" s="22">
        <v>0</v>
      </c>
      <c r="AE65" s="22">
        <v>3</v>
      </c>
      <c r="AF65" s="41">
        <f t="shared" si="10"/>
        <v>0</v>
      </c>
      <c r="AG65" s="22">
        <v>3</v>
      </c>
      <c r="AH65" s="22">
        <v>7</v>
      </c>
      <c r="AI65" s="41">
        <f t="shared" si="11"/>
        <v>0.42857142857142855</v>
      </c>
      <c r="AJ65" s="22">
        <v>7</v>
      </c>
      <c r="AK65" s="22">
        <v>12</v>
      </c>
      <c r="AL65" s="41">
        <f t="shared" si="12"/>
        <v>0.58333333333333337</v>
      </c>
      <c r="AM65" s="42">
        <f t="shared" si="13"/>
        <v>4</v>
      </c>
      <c r="AN65" s="28">
        <f t="shared" si="14"/>
        <v>18</v>
      </c>
      <c r="AO65" s="41">
        <f t="shared" si="15"/>
        <v>0.22222222222222221</v>
      </c>
      <c r="AP65" s="3"/>
    </row>
    <row r="66" spans="1:42" ht="15" x14ac:dyDescent="0.2">
      <c r="A66" s="4" t="s">
        <v>277</v>
      </c>
      <c r="B66" s="3" t="str">
        <f t="shared" ref="B66:B97" si="16">A66&amp;" - "&amp;I66&amp;" - "&amp;K66</f>
        <v>CCMP Capital Advisors  - CCMP Capital Investors II - 2006</v>
      </c>
      <c r="C66" s="5" t="s">
        <v>21</v>
      </c>
      <c r="D66" s="22" t="s">
        <v>37</v>
      </c>
      <c r="E66" s="28"/>
      <c r="F66" s="23" t="s">
        <v>278</v>
      </c>
      <c r="G66" s="12">
        <v>8758</v>
      </c>
      <c r="H66" s="12">
        <v>10297</v>
      </c>
      <c r="I66" s="12" t="s">
        <v>279</v>
      </c>
      <c r="J66" s="12" t="s">
        <v>25</v>
      </c>
      <c r="K66" s="12">
        <v>2006</v>
      </c>
      <c r="L66" s="12" t="s">
        <v>26</v>
      </c>
      <c r="M66" s="13">
        <v>3400</v>
      </c>
      <c r="N66" s="14">
        <v>13.26</v>
      </c>
      <c r="O66" s="14">
        <v>1.74</v>
      </c>
      <c r="P66" s="14">
        <v>0.09</v>
      </c>
      <c r="Q66" s="14">
        <v>173.92</v>
      </c>
      <c r="R66" s="14">
        <v>93</v>
      </c>
      <c r="S66" s="15" t="s">
        <v>27</v>
      </c>
      <c r="T66" s="16">
        <v>43646</v>
      </c>
      <c r="U66" s="12" t="s">
        <v>28</v>
      </c>
      <c r="V66" s="12" t="s">
        <v>29</v>
      </c>
      <c r="W66" s="12" t="s">
        <v>280</v>
      </c>
      <c r="X66" s="12" t="s">
        <v>21</v>
      </c>
      <c r="Y66" s="12" t="s">
        <v>31</v>
      </c>
      <c r="Z66" s="12"/>
      <c r="AA66" s="22">
        <v>1</v>
      </c>
      <c r="AB66" s="22">
        <v>8</v>
      </c>
      <c r="AC66" s="41">
        <f t="shared" ref="AC66:AC97" si="17">+IFERROR(AA66/AB66,"NA")</f>
        <v>0.125</v>
      </c>
      <c r="AD66" s="22">
        <v>0</v>
      </c>
      <c r="AE66" s="22">
        <v>3</v>
      </c>
      <c r="AF66" s="41">
        <f t="shared" ref="AF66:AF97" si="18">+IFERROR(AD66/AE66,"NA")</f>
        <v>0</v>
      </c>
      <c r="AG66" s="22">
        <v>0</v>
      </c>
      <c r="AH66" s="22">
        <v>1</v>
      </c>
      <c r="AI66" s="41">
        <f t="shared" ref="AI66:AI97" si="19">+IFERROR(AG66/AH66,"NA")</f>
        <v>0</v>
      </c>
      <c r="AJ66" s="22">
        <v>2</v>
      </c>
      <c r="AK66" s="22">
        <v>7</v>
      </c>
      <c r="AL66" s="41">
        <f t="shared" ref="AL66:AL97" si="20">+IFERROR(AJ66/AK66,"NA")</f>
        <v>0.2857142857142857</v>
      </c>
      <c r="AM66" s="42">
        <f t="shared" ref="AM66:AM97" si="21">+IFERROR(AA66+AD66+AG66,"NA")</f>
        <v>1</v>
      </c>
      <c r="AN66" s="28">
        <f t="shared" ref="AN66:AN97" si="22">+AB66+AE66+AH66</f>
        <v>12</v>
      </c>
      <c r="AO66" s="41">
        <f t="shared" ref="AO66:AO97" si="23">+IFERROR(AM66/AN66,"NA")</f>
        <v>8.3333333333333329E-2</v>
      </c>
      <c r="AP66" s="3"/>
    </row>
    <row r="67" spans="1:42" ht="15" x14ac:dyDescent="0.2">
      <c r="A67" s="4" t="s">
        <v>108</v>
      </c>
      <c r="B67" s="3" t="str">
        <f t="shared" si="16"/>
        <v>Leonard Green &amp; Partners  - Green Equity Investors VI - 2012</v>
      </c>
      <c r="C67" s="5" t="s">
        <v>21</v>
      </c>
      <c r="D67" s="22" t="s">
        <v>109</v>
      </c>
      <c r="E67" s="28"/>
      <c r="F67" s="23" t="s">
        <v>110</v>
      </c>
      <c r="G67" s="12">
        <v>25876</v>
      </c>
      <c r="H67" s="12">
        <v>454</v>
      </c>
      <c r="I67" s="12" t="s">
        <v>113</v>
      </c>
      <c r="J67" s="12" t="s">
        <v>25</v>
      </c>
      <c r="K67" s="12">
        <v>2012</v>
      </c>
      <c r="L67" s="12" t="s">
        <v>26</v>
      </c>
      <c r="M67" s="13">
        <v>6250</v>
      </c>
      <c r="N67" s="14">
        <v>15.7</v>
      </c>
      <c r="O67" s="14">
        <v>1.74</v>
      </c>
      <c r="P67" s="14">
        <v>111.8</v>
      </c>
      <c r="Q67" s="14">
        <v>61.9</v>
      </c>
      <c r="R67" s="14">
        <v>107.5</v>
      </c>
      <c r="S67" s="15" t="s">
        <v>27</v>
      </c>
      <c r="T67" s="16">
        <v>43555</v>
      </c>
      <c r="U67" s="12" t="s">
        <v>28</v>
      </c>
      <c r="V67" s="12" t="s">
        <v>29</v>
      </c>
      <c r="W67" s="12" t="s">
        <v>112</v>
      </c>
      <c r="X67" s="12" t="s">
        <v>21</v>
      </c>
      <c r="Y67" s="12" t="s">
        <v>31</v>
      </c>
      <c r="Z67" s="12"/>
      <c r="AA67" s="22">
        <v>1</v>
      </c>
      <c r="AB67" s="22">
        <v>14</v>
      </c>
      <c r="AC67" s="41">
        <f t="shared" si="17"/>
        <v>7.1428571428571425E-2</v>
      </c>
      <c r="AD67" s="10"/>
      <c r="AE67" s="10"/>
      <c r="AF67" s="41" t="str">
        <f t="shared" si="18"/>
        <v>NA</v>
      </c>
      <c r="AG67" s="22">
        <v>1</v>
      </c>
      <c r="AH67" s="22">
        <v>5</v>
      </c>
      <c r="AI67" s="41">
        <f t="shared" si="19"/>
        <v>0.2</v>
      </c>
      <c r="AJ67" s="22">
        <v>2</v>
      </c>
      <c r="AK67" s="22">
        <v>16</v>
      </c>
      <c r="AL67" s="41">
        <f t="shared" si="20"/>
        <v>0.125</v>
      </c>
      <c r="AM67" s="42">
        <f t="shared" si="21"/>
        <v>2</v>
      </c>
      <c r="AN67" s="28">
        <f t="shared" si="22"/>
        <v>19</v>
      </c>
      <c r="AO67" s="41">
        <f t="shared" si="23"/>
        <v>0.10526315789473684</v>
      </c>
      <c r="AP67" s="3"/>
    </row>
    <row r="68" spans="1:42" ht="15" x14ac:dyDescent="0.2">
      <c r="A68" s="4" t="s">
        <v>214</v>
      </c>
      <c r="B68" s="3" t="str">
        <f t="shared" si="16"/>
        <v>New Mountain Capital  - New Mountain Partners III - 2007</v>
      </c>
      <c r="C68" s="5" t="s">
        <v>21</v>
      </c>
      <c r="D68" s="22" t="s">
        <v>37</v>
      </c>
      <c r="E68" s="28"/>
      <c r="F68" s="23" t="s">
        <v>215</v>
      </c>
      <c r="G68" s="12">
        <v>10053</v>
      </c>
      <c r="H68" s="12">
        <v>538</v>
      </c>
      <c r="I68" s="12" t="s">
        <v>216</v>
      </c>
      <c r="J68" s="12" t="s">
        <v>25</v>
      </c>
      <c r="K68" s="12">
        <v>2007</v>
      </c>
      <c r="L68" s="12" t="s">
        <v>26</v>
      </c>
      <c r="M68" s="13">
        <v>5020</v>
      </c>
      <c r="N68" s="14">
        <v>13.7</v>
      </c>
      <c r="O68" s="14">
        <v>2.13</v>
      </c>
      <c r="P68" s="14">
        <v>78.5</v>
      </c>
      <c r="Q68" s="14">
        <v>134.6</v>
      </c>
      <c r="R68" s="14">
        <v>97.6</v>
      </c>
      <c r="S68" s="15" t="s">
        <v>47</v>
      </c>
      <c r="T68" s="16">
        <v>43646</v>
      </c>
      <c r="U68" s="12" t="s">
        <v>28</v>
      </c>
      <c r="V68" s="12" t="s">
        <v>29</v>
      </c>
      <c r="W68" s="12" t="s">
        <v>217</v>
      </c>
      <c r="X68" s="12" t="s">
        <v>21</v>
      </c>
      <c r="Y68" s="12" t="s">
        <v>31</v>
      </c>
      <c r="Z68" s="12"/>
      <c r="AA68" s="22">
        <v>0</v>
      </c>
      <c r="AB68" s="22">
        <v>17</v>
      </c>
      <c r="AC68" s="41">
        <f t="shared" si="17"/>
        <v>0</v>
      </c>
      <c r="AD68" s="22">
        <v>1</v>
      </c>
      <c r="AE68" s="22">
        <v>5</v>
      </c>
      <c r="AF68" s="41">
        <f t="shared" si="18"/>
        <v>0.2</v>
      </c>
      <c r="AG68" s="22">
        <v>1</v>
      </c>
      <c r="AH68" s="22">
        <v>9</v>
      </c>
      <c r="AI68" s="41">
        <f t="shared" si="19"/>
        <v>0.1111111111111111</v>
      </c>
      <c r="AJ68" s="22">
        <v>7</v>
      </c>
      <c r="AK68" s="22">
        <v>23</v>
      </c>
      <c r="AL68" s="41">
        <f t="shared" si="20"/>
        <v>0.30434782608695654</v>
      </c>
      <c r="AM68" s="42">
        <f t="shared" si="21"/>
        <v>2</v>
      </c>
      <c r="AN68" s="28">
        <f t="shared" si="22"/>
        <v>31</v>
      </c>
      <c r="AO68" s="41">
        <f t="shared" si="23"/>
        <v>6.4516129032258063E-2</v>
      </c>
      <c r="AP68" s="3"/>
    </row>
    <row r="69" spans="1:42" ht="15" x14ac:dyDescent="0.2">
      <c r="A69" s="4" t="s">
        <v>224</v>
      </c>
      <c r="B69" s="3" t="str">
        <f t="shared" si="16"/>
        <v>Lindsay Goldberg  - Lindsay Goldberg - Fund IV - 2015</v>
      </c>
      <c r="C69" s="5" t="s">
        <v>21</v>
      </c>
      <c r="D69" s="22" t="s">
        <v>37</v>
      </c>
      <c r="E69" s="28"/>
      <c r="F69" s="23" t="s">
        <v>225</v>
      </c>
      <c r="G69" s="12">
        <v>45890</v>
      </c>
      <c r="H69" s="12">
        <v>463</v>
      </c>
      <c r="I69" s="12" t="s">
        <v>228</v>
      </c>
      <c r="J69" s="12" t="s">
        <v>25</v>
      </c>
      <c r="K69" s="12">
        <v>2015</v>
      </c>
      <c r="L69" s="12" t="s">
        <v>26</v>
      </c>
      <c r="M69" s="13">
        <v>3565.4</v>
      </c>
      <c r="N69" s="14">
        <v>36.869999999999997</v>
      </c>
      <c r="O69" s="14">
        <v>1.47</v>
      </c>
      <c r="P69" s="14">
        <v>105.41</v>
      </c>
      <c r="Q69" s="14">
        <v>41.61</v>
      </c>
      <c r="R69" s="14">
        <v>59.14</v>
      </c>
      <c r="S69" s="15" t="s">
        <v>47</v>
      </c>
      <c r="T69" s="16">
        <v>43555</v>
      </c>
      <c r="U69" s="12" t="s">
        <v>28</v>
      </c>
      <c r="V69" s="12" t="s">
        <v>29</v>
      </c>
      <c r="W69" s="12" t="s">
        <v>227</v>
      </c>
      <c r="X69" s="12" t="s">
        <v>21</v>
      </c>
      <c r="Y69" s="12" t="s">
        <v>31</v>
      </c>
      <c r="Z69" s="12"/>
      <c r="AA69" s="22">
        <v>0</v>
      </c>
      <c r="AB69" s="22">
        <v>8</v>
      </c>
      <c r="AC69" s="41">
        <f t="shared" si="17"/>
        <v>0</v>
      </c>
      <c r="AD69" s="22">
        <v>0</v>
      </c>
      <c r="AE69" s="22">
        <v>3</v>
      </c>
      <c r="AF69" s="41">
        <f t="shared" si="18"/>
        <v>0</v>
      </c>
      <c r="AG69" s="22">
        <v>1</v>
      </c>
      <c r="AH69" s="22">
        <v>7</v>
      </c>
      <c r="AI69" s="41">
        <f t="shared" si="19"/>
        <v>0.14285714285714285</v>
      </c>
      <c r="AJ69" s="22">
        <v>0</v>
      </c>
      <c r="AK69" s="22">
        <v>9</v>
      </c>
      <c r="AL69" s="41">
        <f t="shared" si="20"/>
        <v>0</v>
      </c>
      <c r="AM69" s="42">
        <f t="shared" si="21"/>
        <v>1</v>
      </c>
      <c r="AN69" s="28">
        <f t="shared" si="22"/>
        <v>18</v>
      </c>
      <c r="AO69" s="41">
        <f t="shared" si="23"/>
        <v>5.5555555555555552E-2</v>
      </c>
      <c r="AP69" s="3"/>
    </row>
    <row r="70" spans="1:42" ht="15" x14ac:dyDescent="0.2">
      <c r="A70" s="4" t="s">
        <v>271</v>
      </c>
      <c r="B70" s="3" t="str">
        <f t="shared" si="16"/>
        <v>Welsh, Carson, Anderson &amp; Stowe  - Welsh, Carson, Anderson &amp; Stowe XI - 2008</v>
      </c>
      <c r="C70" s="17" t="s">
        <v>21</v>
      </c>
      <c r="D70" s="22" t="s">
        <v>37</v>
      </c>
      <c r="E70" s="28"/>
      <c r="F70" s="40" t="s">
        <v>272</v>
      </c>
      <c r="G70" s="12">
        <v>11359</v>
      </c>
      <c r="H70" s="12">
        <v>802</v>
      </c>
      <c r="I70" s="12" t="s">
        <v>273</v>
      </c>
      <c r="J70" s="12" t="s">
        <v>25</v>
      </c>
      <c r="K70" s="12">
        <v>2008</v>
      </c>
      <c r="L70" s="12" t="s">
        <v>26</v>
      </c>
      <c r="M70" s="13">
        <v>3850</v>
      </c>
      <c r="N70" s="14">
        <v>12.57</v>
      </c>
      <c r="O70" s="14">
        <v>1.66</v>
      </c>
      <c r="P70" s="14">
        <v>35.119999999999997</v>
      </c>
      <c r="Q70" s="14">
        <v>131.36000000000001</v>
      </c>
      <c r="R70" s="14">
        <v>100</v>
      </c>
      <c r="S70" s="15" t="s">
        <v>35</v>
      </c>
      <c r="T70" s="16">
        <v>43646</v>
      </c>
      <c r="U70" s="12" t="s">
        <v>28</v>
      </c>
      <c r="V70" s="12" t="s">
        <v>29</v>
      </c>
      <c r="W70" s="12" t="s">
        <v>274</v>
      </c>
      <c r="X70" s="12" t="s">
        <v>21</v>
      </c>
      <c r="Y70" s="12" t="s">
        <v>275</v>
      </c>
      <c r="Z70" s="12"/>
      <c r="AA70" s="22">
        <v>1</v>
      </c>
      <c r="AB70" s="22">
        <v>20</v>
      </c>
      <c r="AC70" s="41">
        <f t="shared" si="17"/>
        <v>0.05</v>
      </c>
      <c r="AD70" s="22">
        <v>0</v>
      </c>
      <c r="AE70" s="22">
        <v>4</v>
      </c>
      <c r="AF70" s="41">
        <f t="shared" si="18"/>
        <v>0</v>
      </c>
      <c r="AG70" s="22">
        <v>1</v>
      </c>
      <c r="AH70" s="22">
        <v>8</v>
      </c>
      <c r="AI70" s="41">
        <f t="shared" si="19"/>
        <v>0.125</v>
      </c>
      <c r="AJ70" s="22">
        <v>3</v>
      </c>
      <c r="AK70" s="22">
        <v>12</v>
      </c>
      <c r="AL70" s="41">
        <f t="shared" si="20"/>
        <v>0.25</v>
      </c>
      <c r="AM70" s="42">
        <f t="shared" si="21"/>
        <v>2</v>
      </c>
      <c r="AN70" s="28">
        <f t="shared" si="22"/>
        <v>32</v>
      </c>
      <c r="AO70" s="41">
        <f t="shared" si="23"/>
        <v>6.25E-2</v>
      </c>
      <c r="AP70" s="3"/>
    </row>
    <row r="71" spans="1:42" ht="15" x14ac:dyDescent="0.2">
      <c r="A71" s="4" t="s">
        <v>219</v>
      </c>
      <c r="B71" s="3" t="str">
        <f t="shared" si="16"/>
        <v>Madison Dearborn Partners  - Madison Dearborn Capital Partners VII - 2015</v>
      </c>
      <c r="C71" s="5" t="s">
        <v>21</v>
      </c>
      <c r="D71" s="22" t="s">
        <v>134</v>
      </c>
      <c r="E71" s="28"/>
      <c r="F71" s="23" t="s">
        <v>220</v>
      </c>
      <c r="G71" s="12">
        <v>46260</v>
      </c>
      <c r="H71" s="12">
        <v>479</v>
      </c>
      <c r="I71" s="12" t="s">
        <v>223</v>
      </c>
      <c r="J71" s="12" t="s">
        <v>25</v>
      </c>
      <c r="K71" s="12">
        <v>2015</v>
      </c>
      <c r="L71" s="12" t="s">
        <v>26</v>
      </c>
      <c r="M71" s="13">
        <v>4430</v>
      </c>
      <c r="N71" s="14">
        <v>10.86</v>
      </c>
      <c r="O71" s="14">
        <v>1.18</v>
      </c>
      <c r="P71" s="14">
        <v>109.38</v>
      </c>
      <c r="Q71" s="14">
        <v>8.59</v>
      </c>
      <c r="R71" s="14">
        <v>67.39</v>
      </c>
      <c r="S71" s="15" t="s">
        <v>41</v>
      </c>
      <c r="T71" s="16">
        <v>43646</v>
      </c>
      <c r="U71" s="12" t="s">
        <v>28</v>
      </c>
      <c r="V71" s="12" t="s">
        <v>29</v>
      </c>
      <c r="W71" s="12" t="s">
        <v>221</v>
      </c>
      <c r="X71" s="12" t="s">
        <v>21</v>
      </c>
      <c r="Y71" s="12" t="s">
        <v>31</v>
      </c>
      <c r="Z71" s="12"/>
      <c r="AA71" s="22">
        <v>3</v>
      </c>
      <c r="AB71" s="22">
        <v>16</v>
      </c>
      <c r="AC71" s="41">
        <f t="shared" si="17"/>
        <v>0.1875</v>
      </c>
      <c r="AD71" s="22">
        <v>1</v>
      </c>
      <c r="AE71" s="22">
        <v>4</v>
      </c>
      <c r="AF71" s="41">
        <f t="shared" si="18"/>
        <v>0.25</v>
      </c>
      <c r="AG71" s="22">
        <v>0</v>
      </c>
      <c r="AH71" s="22">
        <v>8</v>
      </c>
      <c r="AI71" s="41">
        <f t="shared" si="19"/>
        <v>0</v>
      </c>
      <c r="AJ71" s="22">
        <v>4</v>
      </c>
      <c r="AK71" s="22">
        <v>16</v>
      </c>
      <c r="AL71" s="41">
        <f t="shared" si="20"/>
        <v>0.25</v>
      </c>
      <c r="AM71" s="42">
        <f t="shared" si="21"/>
        <v>4</v>
      </c>
      <c r="AN71" s="28">
        <f t="shared" si="22"/>
        <v>28</v>
      </c>
      <c r="AO71" s="41">
        <f t="shared" si="23"/>
        <v>0.14285714285714285</v>
      </c>
      <c r="AP71" s="3"/>
    </row>
    <row r="72" spans="1:42" ht="15" x14ac:dyDescent="0.2">
      <c r="A72" s="4" t="s">
        <v>282</v>
      </c>
      <c r="B72" s="3" t="str">
        <f t="shared" si="16"/>
        <v>Montagu Private Equity  - Montagu IV - 2011</v>
      </c>
      <c r="C72" s="5" t="s">
        <v>32</v>
      </c>
      <c r="D72" s="22" t="s">
        <v>33</v>
      </c>
      <c r="E72" s="28"/>
      <c r="F72" s="23" t="s">
        <v>283</v>
      </c>
      <c r="G72" s="12">
        <v>14962</v>
      </c>
      <c r="H72" s="12">
        <v>376</v>
      </c>
      <c r="I72" s="12" t="s">
        <v>286</v>
      </c>
      <c r="J72" s="12" t="s">
        <v>25</v>
      </c>
      <c r="K72" s="12">
        <v>2011</v>
      </c>
      <c r="L72" s="12" t="s">
        <v>26</v>
      </c>
      <c r="M72" s="13">
        <v>3596.82</v>
      </c>
      <c r="N72" s="14">
        <v>17.100000000000001</v>
      </c>
      <c r="O72" s="14">
        <v>1.69</v>
      </c>
      <c r="P72" s="14">
        <v>23</v>
      </c>
      <c r="Q72" s="14">
        <v>145.6</v>
      </c>
      <c r="R72" s="14">
        <v>101.9</v>
      </c>
      <c r="S72" s="15" t="s">
        <v>41</v>
      </c>
      <c r="T72" s="16">
        <v>43646</v>
      </c>
      <c r="U72" s="12" t="s">
        <v>28</v>
      </c>
      <c r="V72" s="12" t="s">
        <v>36</v>
      </c>
      <c r="W72" s="12" t="s">
        <v>285</v>
      </c>
      <c r="X72" s="12" t="s">
        <v>32</v>
      </c>
      <c r="Y72" s="12" t="s">
        <v>31</v>
      </c>
      <c r="Z72" s="12" t="s">
        <v>287</v>
      </c>
      <c r="AA72" s="22">
        <v>0</v>
      </c>
      <c r="AB72" s="22">
        <v>2</v>
      </c>
      <c r="AC72" s="41">
        <f t="shared" si="17"/>
        <v>0</v>
      </c>
      <c r="AD72" s="22">
        <v>0</v>
      </c>
      <c r="AE72" s="22">
        <v>2</v>
      </c>
      <c r="AF72" s="41">
        <f t="shared" si="18"/>
        <v>0</v>
      </c>
      <c r="AG72" s="22">
        <v>3</v>
      </c>
      <c r="AH72" s="22">
        <v>45</v>
      </c>
      <c r="AI72" s="41">
        <f t="shared" si="19"/>
        <v>6.6666666666666666E-2</v>
      </c>
      <c r="AJ72" s="22">
        <v>6</v>
      </c>
      <c r="AK72" s="22">
        <v>12</v>
      </c>
      <c r="AL72" s="41">
        <f t="shared" si="20"/>
        <v>0.5</v>
      </c>
      <c r="AM72" s="42">
        <f t="shared" si="21"/>
        <v>3</v>
      </c>
      <c r="AN72" s="28">
        <f t="shared" si="22"/>
        <v>49</v>
      </c>
      <c r="AO72" s="41">
        <f t="shared" si="23"/>
        <v>6.1224489795918366E-2</v>
      </c>
      <c r="AP72" s="3"/>
    </row>
    <row r="73" spans="1:42" ht="15" x14ac:dyDescent="0.2">
      <c r="A73" s="4" t="s">
        <v>282</v>
      </c>
      <c r="B73" s="3" t="str">
        <f t="shared" si="16"/>
        <v>Montagu Private Equity  - Montagu III - 2006</v>
      </c>
      <c r="C73" s="5" t="s">
        <v>32</v>
      </c>
      <c r="D73" s="22" t="s">
        <v>33</v>
      </c>
      <c r="E73" s="28"/>
      <c r="F73" s="23" t="s">
        <v>283</v>
      </c>
      <c r="G73" s="12">
        <v>5605</v>
      </c>
      <c r="H73" s="12">
        <v>376</v>
      </c>
      <c r="I73" s="12" t="s">
        <v>284</v>
      </c>
      <c r="J73" s="12" t="s">
        <v>25</v>
      </c>
      <c r="K73" s="12">
        <v>2006</v>
      </c>
      <c r="L73" s="12" t="s">
        <v>26</v>
      </c>
      <c r="M73" s="13">
        <v>2662.29</v>
      </c>
      <c r="N73" s="14">
        <v>8.4</v>
      </c>
      <c r="O73" s="14">
        <v>1.38</v>
      </c>
      <c r="P73" s="14">
        <v>0</v>
      </c>
      <c r="Q73" s="14">
        <v>137.9</v>
      </c>
      <c r="R73" s="14">
        <v>94.1</v>
      </c>
      <c r="S73" s="15" t="s">
        <v>41</v>
      </c>
      <c r="T73" s="16">
        <v>43738</v>
      </c>
      <c r="U73" s="12" t="s">
        <v>248</v>
      </c>
      <c r="V73" s="12" t="s">
        <v>36</v>
      </c>
      <c r="W73" s="12" t="s">
        <v>285</v>
      </c>
      <c r="X73" s="12" t="s">
        <v>32</v>
      </c>
      <c r="Y73" s="12" t="s">
        <v>236</v>
      </c>
      <c r="Z73" s="12" t="s">
        <v>52</v>
      </c>
      <c r="AA73" s="22">
        <v>0</v>
      </c>
      <c r="AB73" s="22">
        <v>2</v>
      </c>
      <c r="AC73" s="41">
        <f t="shared" si="17"/>
        <v>0</v>
      </c>
      <c r="AD73" s="22">
        <v>0</v>
      </c>
      <c r="AE73" s="22">
        <v>2</v>
      </c>
      <c r="AF73" s="41">
        <f t="shared" si="18"/>
        <v>0</v>
      </c>
      <c r="AG73" s="22">
        <v>3</v>
      </c>
      <c r="AH73" s="22">
        <v>45</v>
      </c>
      <c r="AI73" s="41">
        <f t="shared" si="19"/>
        <v>6.6666666666666666E-2</v>
      </c>
      <c r="AJ73" s="22">
        <v>6</v>
      </c>
      <c r="AK73" s="22">
        <v>12</v>
      </c>
      <c r="AL73" s="41">
        <f t="shared" si="20"/>
        <v>0.5</v>
      </c>
      <c r="AM73" s="42">
        <f t="shared" si="21"/>
        <v>3</v>
      </c>
      <c r="AN73" s="28">
        <f t="shared" si="22"/>
        <v>49</v>
      </c>
      <c r="AO73" s="41">
        <f t="shared" si="23"/>
        <v>6.1224489795918366E-2</v>
      </c>
      <c r="AP73" s="3"/>
    </row>
    <row r="74" spans="1:42" ht="15" x14ac:dyDescent="0.2">
      <c r="A74" s="4" t="s">
        <v>214</v>
      </c>
      <c r="B74" s="3" t="str">
        <f t="shared" si="16"/>
        <v>New Mountain Capital  - New Mountain Partners IV - 2013</v>
      </c>
      <c r="C74" s="5" t="s">
        <v>21</v>
      </c>
      <c r="D74" s="22" t="s">
        <v>37</v>
      </c>
      <c r="E74" s="28"/>
      <c r="F74" s="23" t="s">
        <v>215</v>
      </c>
      <c r="G74" s="12">
        <v>34882</v>
      </c>
      <c r="H74" s="12">
        <v>538</v>
      </c>
      <c r="I74" s="12" t="s">
        <v>218</v>
      </c>
      <c r="J74" s="12" t="s">
        <v>25</v>
      </c>
      <c r="K74" s="12">
        <v>2013</v>
      </c>
      <c r="L74" s="12" t="s">
        <v>26</v>
      </c>
      <c r="M74" s="13">
        <v>4011</v>
      </c>
      <c r="N74" s="14">
        <v>24</v>
      </c>
      <c r="O74" s="14">
        <v>1.78</v>
      </c>
      <c r="P74" s="14">
        <v>133.4</v>
      </c>
      <c r="Q74" s="14">
        <v>44.5</v>
      </c>
      <c r="R74" s="14">
        <v>90.3</v>
      </c>
      <c r="S74" s="15" t="s">
        <v>47</v>
      </c>
      <c r="T74" s="16">
        <v>43646</v>
      </c>
      <c r="U74" s="12" t="s">
        <v>28</v>
      </c>
      <c r="V74" s="12" t="s">
        <v>29</v>
      </c>
      <c r="W74" s="12" t="s">
        <v>217</v>
      </c>
      <c r="X74" s="12" t="s">
        <v>21</v>
      </c>
      <c r="Y74" s="12" t="s">
        <v>31</v>
      </c>
      <c r="Z74" s="12"/>
      <c r="AA74" s="22">
        <v>0</v>
      </c>
      <c r="AB74" s="22">
        <v>17</v>
      </c>
      <c r="AC74" s="41">
        <f t="shared" si="17"/>
        <v>0</v>
      </c>
      <c r="AD74" s="22">
        <v>1</v>
      </c>
      <c r="AE74" s="22">
        <v>5</v>
      </c>
      <c r="AF74" s="41">
        <f t="shared" si="18"/>
        <v>0.2</v>
      </c>
      <c r="AG74" s="22">
        <v>1</v>
      </c>
      <c r="AH74" s="22">
        <v>9</v>
      </c>
      <c r="AI74" s="41">
        <f t="shared" si="19"/>
        <v>0.1111111111111111</v>
      </c>
      <c r="AJ74" s="22">
        <v>7</v>
      </c>
      <c r="AK74" s="22">
        <v>23</v>
      </c>
      <c r="AL74" s="41">
        <f t="shared" si="20"/>
        <v>0.30434782608695654</v>
      </c>
      <c r="AM74" s="42">
        <f t="shared" si="21"/>
        <v>2</v>
      </c>
      <c r="AN74" s="28">
        <f t="shared" si="22"/>
        <v>31</v>
      </c>
      <c r="AO74" s="41">
        <f t="shared" si="23"/>
        <v>6.4516129032258063E-2</v>
      </c>
      <c r="AP74" s="3"/>
    </row>
    <row r="75" spans="1:42" ht="15" x14ac:dyDescent="0.2">
      <c r="A75" s="4" t="s">
        <v>262</v>
      </c>
      <c r="B75" s="3" t="str">
        <f t="shared" si="16"/>
        <v>GTCR  - Golder Thoma Cressey Rauner IX - 2006</v>
      </c>
      <c r="C75" s="5" t="s">
        <v>21</v>
      </c>
      <c r="D75" s="22" t="s">
        <v>134</v>
      </c>
      <c r="E75" s="28"/>
      <c r="F75" s="23" t="s">
        <v>258</v>
      </c>
      <c r="G75" s="12">
        <v>7606</v>
      </c>
      <c r="H75" s="12">
        <v>346</v>
      </c>
      <c r="I75" s="12" t="s">
        <v>263</v>
      </c>
      <c r="J75" s="12" t="s">
        <v>25</v>
      </c>
      <c r="K75" s="12">
        <v>2006</v>
      </c>
      <c r="L75" s="12" t="s">
        <v>26</v>
      </c>
      <c r="M75" s="13">
        <v>2750</v>
      </c>
      <c r="N75" s="14">
        <v>13.77</v>
      </c>
      <c r="O75" s="14">
        <v>1.8</v>
      </c>
      <c r="P75" s="14">
        <v>0.21</v>
      </c>
      <c r="Q75" s="14">
        <v>180.27</v>
      </c>
      <c r="R75" s="14">
        <v>95.27</v>
      </c>
      <c r="S75" s="15" t="s">
        <v>47</v>
      </c>
      <c r="T75" s="16">
        <v>43555</v>
      </c>
      <c r="U75" s="12" t="s">
        <v>28</v>
      </c>
      <c r="V75" s="12" t="s">
        <v>29</v>
      </c>
      <c r="W75" s="12" t="s">
        <v>264</v>
      </c>
      <c r="X75" s="12" t="s">
        <v>21</v>
      </c>
      <c r="Y75" s="12" t="s">
        <v>170</v>
      </c>
      <c r="Z75" s="12"/>
      <c r="AA75" s="22">
        <v>1</v>
      </c>
      <c r="AB75" s="22">
        <v>13</v>
      </c>
      <c r="AC75" s="41">
        <f t="shared" si="17"/>
        <v>7.6923076923076927E-2</v>
      </c>
      <c r="AD75" s="22">
        <v>0</v>
      </c>
      <c r="AE75" s="22">
        <v>7</v>
      </c>
      <c r="AF75" s="41">
        <f t="shared" si="18"/>
        <v>0</v>
      </c>
      <c r="AG75" s="22">
        <v>1</v>
      </c>
      <c r="AH75" s="22">
        <v>13</v>
      </c>
      <c r="AI75" s="41">
        <f t="shared" si="19"/>
        <v>7.6923076923076927E-2</v>
      </c>
      <c r="AJ75" s="22">
        <v>0</v>
      </c>
      <c r="AK75" s="22">
        <v>23</v>
      </c>
      <c r="AL75" s="41">
        <f t="shared" si="20"/>
        <v>0</v>
      </c>
      <c r="AM75" s="42">
        <f t="shared" si="21"/>
        <v>2</v>
      </c>
      <c r="AN75" s="28">
        <f t="shared" si="22"/>
        <v>33</v>
      </c>
      <c r="AO75" s="41">
        <f t="shared" si="23"/>
        <v>6.0606060606060608E-2</v>
      </c>
      <c r="AP75" s="3"/>
    </row>
    <row r="76" spans="1:42" ht="15" x14ac:dyDescent="0.2">
      <c r="A76" s="4" t="s">
        <v>186</v>
      </c>
      <c r="B76" s="3" t="str">
        <f t="shared" si="16"/>
        <v>Nordic Capital  - Nordic Capital Fund VIII - 2013</v>
      </c>
      <c r="C76" s="5" t="s">
        <v>127</v>
      </c>
      <c r="D76" s="22" t="s">
        <v>128</v>
      </c>
      <c r="E76" s="28"/>
      <c r="F76" s="23" t="s">
        <v>187</v>
      </c>
      <c r="G76" s="12">
        <v>26535</v>
      </c>
      <c r="H76" s="12">
        <v>545</v>
      </c>
      <c r="I76" s="12" t="s">
        <v>191</v>
      </c>
      <c r="J76" s="12" t="s">
        <v>25</v>
      </c>
      <c r="K76" s="12">
        <v>2013</v>
      </c>
      <c r="L76" s="12" t="s">
        <v>26</v>
      </c>
      <c r="M76" s="13">
        <v>4819.6099999999997</v>
      </c>
      <c r="N76" s="14">
        <v>16.14</v>
      </c>
      <c r="O76" s="14">
        <v>1.52</v>
      </c>
      <c r="P76" s="14">
        <v>87.98</v>
      </c>
      <c r="Q76" s="14">
        <v>63.93</v>
      </c>
      <c r="R76" s="14">
        <v>105.53</v>
      </c>
      <c r="S76" s="15" t="s">
        <v>27</v>
      </c>
      <c r="T76" s="16">
        <v>43646</v>
      </c>
      <c r="U76" s="12" t="s">
        <v>28</v>
      </c>
      <c r="V76" s="12" t="s">
        <v>36</v>
      </c>
      <c r="W76" s="12" t="s">
        <v>188</v>
      </c>
      <c r="X76" s="12" t="s">
        <v>189</v>
      </c>
      <c r="Y76" s="12" t="s">
        <v>31</v>
      </c>
      <c r="Z76" s="12"/>
      <c r="AA76" s="22">
        <v>1</v>
      </c>
      <c r="AB76" s="22">
        <v>31</v>
      </c>
      <c r="AC76" s="41">
        <f t="shared" si="17"/>
        <v>3.2258064516129031E-2</v>
      </c>
      <c r="AD76" s="22">
        <v>0</v>
      </c>
      <c r="AE76" s="22">
        <v>5</v>
      </c>
      <c r="AF76" s="41">
        <f t="shared" si="18"/>
        <v>0</v>
      </c>
      <c r="AG76" s="22">
        <v>2</v>
      </c>
      <c r="AH76" s="22">
        <v>13</v>
      </c>
      <c r="AI76" s="41">
        <f t="shared" si="19"/>
        <v>0.15384615384615385</v>
      </c>
      <c r="AJ76" s="22">
        <v>2</v>
      </c>
      <c r="AK76" s="22">
        <v>14</v>
      </c>
      <c r="AL76" s="41">
        <f t="shared" si="20"/>
        <v>0.14285714285714285</v>
      </c>
      <c r="AM76" s="42">
        <f t="shared" si="21"/>
        <v>3</v>
      </c>
      <c r="AN76" s="28">
        <f t="shared" si="22"/>
        <v>49</v>
      </c>
      <c r="AO76" s="41">
        <f t="shared" si="23"/>
        <v>6.1224489795918366E-2</v>
      </c>
      <c r="AP76" s="3"/>
    </row>
    <row r="77" spans="1:42" ht="15" x14ac:dyDescent="0.2">
      <c r="A77" s="4" t="s">
        <v>186</v>
      </c>
      <c r="B77" s="3" t="str">
        <f t="shared" si="16"/>
        <v>Nordic Capital  - Nordic Capital Fund VII - 2008</v>
      </c>
      <c r="C77" s="5" t="s">
        <v>127</v>
      </c>
      <c r="D77" s="22" t="s">
        <v>128</v>
      </c>
      <c r="E77" s="28"/>
      <c r="F77" s="23" t="s">
        <v>187</v>
      </c>
      <c r="G77" s="12">
        <v>11930</v>
      </c>
      <c r="H77" s="12">
        <v>545</v>
      </c>
      <c r="I77" s="12" t="s">
        <v>190</v>
      </c>
      <c r="J77" s="12" t="s">
        <v>25</v>
      </c>
      <c r="K77" s="12">
        <v>2008</v>
      </c>
      <c r="L77" s="12" t="s">
        <v>26</v>
      </c>
      <c r="M77" s="13">
        <v>5754.05</v>
      </c>
      <c r="N77" s="14">
        <v>8.25</v>
      </c>
      <c r="O77" s="14">
        <v>1.59</v>
      </c>
      <c r="P77" s="14">
        <v>2.82</v>
      </c>
      <c r="Q77" s="14">
        <v>155.76</v>
      </c>
      <c r="R77" s="14">
        <v>104.69</v>
      </c>
      <c r="S77" s="15" t="s">
        <v>41</v>
      </c>
      <c r="T77" s="16">
        <v>43646</v>
      </c>
      <c r="U77" s="12" t="s">
        <v>28</v>
      </c>
      <c r="V77" s="12" t="s">
        <v>36</v>
      </c>
      <c r="W77" s="12" t="s">
        <v>188</v>
      </c>
      <c r="X77" s="12" t="s">
        <v>189</v>
      </c>
      <c r="Y77" s="12" t="s">
        <v>31</v>
      </c>
      <c r="Z77" s="12"/>
      <c r="AA77" s="22">
        <v>1</v>
      </c>
      <c r="AB77" s="22">
        <v>31</v>
      </c>
      <c r="AC77" s="41">
        <f t="shared" si="17"/>
        <v>3.2258064516129031E-2</v>
      </c>
      <c r="AD77" s="22">
        <v>0</v>
      </c>
      <c r="AE77" s="22">
        <v>5</v>
      </c>
      <c r="AF77" s="41">
        <f t="shared" si="18"/>
        <v>0</v>
      </c>
      <c r="AG77" s="22">
        <v>2</v>
      </c>
      <c r="AH77" s="22">
        <v>13</v>
      </c>
      <c r="AI77" s="41">
        <f t="shared" si="19"/>
        <v>0.15384615384615385</v>
      </c>
      <c r="AJ77" s="22">
        <v>2</v>
      </c>
      <c r="AK77" s="22">
        <v>14</v>
      </c>
      <c r="AL77" s="41">
        <f t="shared" si="20"/>
        <v>0.14285714285714285</v>
      </c>
      <c r="AM77" s="42">
        <f t="shared" si="21"/>
        <v>3</v>
      </c>
      <c r="AN77" s="28">
        <f t="shared" si="22"/>
        <v>49</v>
      </c>
      <c r="AO77" s="41">
        <f t="shared" si="23"/>
        <v>6.1224489795918366E-2</v>
      </c>
      <c r="AP77" s="3"/>
    </row>
    <row r="78" spans="1:42" ht="15" x14ac:dyDescent="0.2">
      <c r="A78" s="4" t="s">
        <v>114</v>
      </c>
      <c r="B78" s="3" t="str">
        <f t="shared" si="16"/>
        <v>Providence Equity Partners  - Providence Equity Partners VI - 2007</v>
      </c>
      <c r="C78" s="5" t="s">
        <v>21</v>
      </c>
      <c r="D78" s="22" t="s">
        <v>115</v>
      </c>
      <c r="E78" s="28"/>
      <c r="F78" s="23" t="s">
        <v>116</v>
      </c>
      <c r="G78" s="12">
        <v>8807</v>
      </c>
      <c r="H78" s="12">
        <v>613</v>
      </c>
      <c r="I78" s="12" t="s">
        <v>117</v>
      </c>
      <c r="J78" s="12" t="s">
        <v>25</v>
      </c>
      <c r="K78" s="12">
        <v>2007</v>
      </c>
      <c r="L78" s="12" t="s">
        <v>26</v>
      </c>
      <c r="M78" s="13">
        <v>12099</v>
      </c>
      <c r="N78" s="14">
        <v>5.2</v>
      </c>
      <c r="O78" s="14">
        <v>1.31</v>
      </c>
      <c r="P78" s="14">
        <v>26.56</v>
      </c>
      <c r="Q78" s="14">
        <v>104.27</v>
      </c>
      <c r="R78" s="14">
        <v>114.83</v>
      </c>
      <c r="S78" s="15" t="s">
        <v>35</v>
      </c>
      <c r="T78" s="16">
        <v>43555</v>
      </c>
      <c r="U78" s="12" t="s">
        <v>28</v>
      </c>
      <c r="V78" s="12" t="s">
        <v>29</v>
      </c>
      <c r="W78" s="12" t="s">
        <v>118</v>
      </c>
      <c r="X78" s="12" t="s">
        <v>21</v>
      </c>
      <c r="Y78" s="12" t="s">
        <v>100</v>
      </c>
      <c r="Z78" s="12"/>
      <c r="AA78" s="22">
        <v>0</v>
      </c>
      <c r="AB78" s="22">
        <v>19</v>
      </c>
      <c r="AC78" s="41">
        <f t="shared" si="17"/>
        <v>0</v>
      </c>
      <c r="AD78" s="22">
        <v>1</v>
      </c>
      <c r="AE78" s="22">
        <v>5</v>
      </c>
      <c r="AF78" s="41">
        <f t="shared" si="18"/>
        <v>0.2</v>
      </c>
      <c r="AG78" s="22">
        <v>1</v>
      </c>
      <c r="AH78" s="22">
        <v>9</v>
      </c>
      <c r="AI78" s="41">
        <f t="shared" si="19"/>
        <v>0.1111111111111111</v>
      </c>
      <c r="AJ78" s="22">
        <v>5</v>
      </c>
      <c r="AK78" s="22">
        <v>24</v>
      </c>
      <c r="AL78" s="41">
        <f t="shared" si="20"/>
        <v>0.20833333333333334</v>
      </c>
      <c r="AM78" s="42">
        <f t="shared" si="21"/>
        <v>2</v>
      </c>
      <c r="AN78" s="28">
        <f t="shared" si="22"/>
        <v>33</v>
      </c>
      <c r="AO78" s="41">
        <f t="shared" si="23"/>
        <v>6.0606060606060608E-2</v>
      </c>
      <c r="AP78" s="3"/>
    </row>
    <row r="79" spans="1:42" ht="15" x14ac:dyDescent="0.2">
      <c r="A79" s="4" t="s">
        <v>158</v>
      </c>
      <c r="B79" s="3" t="str">
        <f t="shared" si="16"/>
        <v>Onex Corporation  (Onex Partners) - Onex Partners III - 2009</v>
      </c>
      <c r="C79" s="5" t="s">
        <v>159</v>
      </c>
      <c r="D79" s="22" t="s">
        <v>160</v>
      </c>
      <c r="E79" s="28"/>
      <c r="F79" s="23" t="s">
        <v>161</v>
      </c>
      <c r="G79" s="12">
        <v>12134</v>
      </c>
      <c r="H79" s="12">
        <v>2147</v>
      </c>
      <c r="I79" s="12" t="s">
        <v>164</v>
      </c>
      <c r="J79" s="12" t="s">
        <v>25</v>
      </c>
      <c r="K79" s="12">
        <v>2009</v>
      </c>
      <c r="L79" s="12" t="s">
        <v>26</v>
      </c>
      <c r="M79" s="13">
        <v>4700</v>
      </c>
      <c r="N79" s="14">
        <v>12.66</v>
      </c>
      <c r="O79" s="14">
        <v>1.67</v>
      </c>
      <c r="P79" s="14">
        <v>34.67</v>
      </c>
      <c r="Q79" s="14">
        <v>132.29</v>
      </c>
      <c r="R79" s="14">
        <v>109.32</v>
      </c>
      <c r="S79" s="15" t="s">
        <v>41</v>
      </c>
      <c r="T79" s="16">
        <v>43555</v>
      </c>
      <c r="U79" s="12" t="s">
        <v>28</v>
      </c>
      <c r="V79" s="12" t="s">
        <v>29</v>
      </c>
      <c r="W79" s="12" t="s">
        <v>163</v>
      </c>
      <c r="X79" s="12" t="s">
        <v>159</v>
      </c>
      <c r="Y79" s="12" t="s">
        <v>31</v>
      </c>
      <c r="Z79" s="12" t="s">
        <v>52</v>
      </c>
      <c r="AA79" s="22">
        <v>0</v>
      </c>
      <c r="AB79" s="22">
        <v>16</v>
      </c>
      <c r="AC79" s="41">
        <f t="shared" si="17"/>
        <v>0</v>
      </c>
      <c r="AD79" s="22">
        <v>2</v>
      </c>
      <c r="AE79" s="22">
        <v>19</v>
      </c>
      <c r="AF79" s="41">
        <f t="shared" si="18"/>
        <v>0.10526315789473684</v>
      </c>
      <c r="AG79" s="22">
        <v>0</v>
      </c>
      <c r="AH79" s="22">
        <v>0</v>
      </c>
      <c r="AI79" s="41" t="str">
        <f t="shared" si="19"/>
        <v>NA</v>
      </c>
      <c r="AJ79" s="22">
        <v>5</v>
      </c>
      <c r="AK79" s="22">
        <v>29</v>
      </c>
      <c r="AL79" s="41">
        <f t="shared" si="20"/>
        <v>0.17241379310344829</v>
      </c>
      <c r="AM79" s="42">
        <f t="shared" si="21"/>
        <v>2</v>
      </c>
      <c r="AN79" s="28">
        <f t="shared" si="22"/>
        <v>35</v>
      </c>
      <c r="AO79" s="41">
        <f t="shared" si="23"/>
        <v>5.7142857142857141E-2</v>
      </c>
      <c r="AP79" s="3"/>
    </row>
    <row r="80" spans="1:42" ht="15" x14ac:dyDescent="0.2">
      <c r="A80" s="4" t="s">
        <v>253</v>
      </c>
      <c r="B80" s="3" t="str">
        <f t="shared" si="16"/>
        <v>PAI Partners  - PAI Europe V - 2008</v>
      </c>
      <c r="C80" s="5" t="s">
        <v>55</v>
      </c>
      <c r="D80" s="22" t="s">
        <v>56</v>
      </c>
      <c r="E80" s="28"/>
      <c r="F80" s="23" t="s">
        <v>244</v>
      </c>
      <c r="G80" s="12">
        <v>9416</v>
      </c>
      <c r="H80" s="12">
        <v>567</v>
      </c>
      <c r="I80" s="12" t="s">
        <v>254</v>
      </c>
      <c r="J80" s="12" t="s">
        <v>25</v>
      </c>
      <c r="K80" s="12">
        <v>2008</v>
      </c>
      <c r="L80" s="12" t="s">
        <v>26</v>
      </c>
      <c r="M80" s="13">
        <v>4233.71</v>
      </c>
      <c r="N80" s="14">
        <v>13.09</v>
      </c>
      <c r="O80" s="14">
        <v>2.14</v>
      </c>
      <c r="P80" s="14">
        <v>34.49</v>
      </c>
      <c r="Q80" s="14">
        <v>179.72</v>
      </c>
      <c r="R80" s="14">
        <v>92.9</v>
      </c>
      <c r="S80" s="15" t="s">
        <v>27</v>
      </c>
      <c r="T80" s="16">
        <v>43646</v>
      </c>
      <c r="U80" s="12" t="s">
        <v>28</v>
      </c>
      <c r="V80" s="12" t="s">
        <v>36</v>
      </c>
      <c r="W80" s="12" t="s">
        <v>255</v>
      </c>
      <c r="X80" s="12" t="s">
        <v>55</v>
      </c>
      <c r="Y80" s="12" t="s">
        <v>31</v>
      </c>
      <c r="Z80" s="12" t="s">
        <v>52</v>
      </c>
      <c r="AA80" s="22">
        <v>0</v>
      </c>
      <c r="AB80" s="22">
        <v>0</v>
      </c>
      <c r="AC80" s="41" t="str">
        <f t="shared" si="17"/>
        <v>NA</v>
      </c>
      <c r="AD80" s="22">
        <v>0</v>
      </c>
      <c r="AE80" s="22">
        <v>2</v>
      </c>
      <c r="AF80" s="41">
        <f t="shared" si="18"/>
        <v>0</v>
      </c>
      <c r="AG80" s="22">
        <v>3</v>
      </c>
      <c r="AH80" s="22">
        <v>12</v>
      </c>
      <c r="AI80" s="41">
        <f t="shared" si="19"/>
        <v>0.25</v>
      </c>
      <c r="AJ80" s="22">
        <v>2</v>
      </c>
      <c r="AK80" s="22">
        <v>5</v>
      </c>
      <c r="AL80" s="41">
        <f t="shared" si="20"/>
        <v>0.4</v>
      </c>
      <c r="AM80" s="42">
        <f t="shared" si="21"/>
        <v>3</v>
      </c>
      <c r="AN80" s="28">
        <f t="shared" si="22"/>
        <v>14</v>
      </c>
      <c r="AO80" s="41">
        <f t="shared" si="23"/>
        <v>0.21428571428571427</v>
      </c>
      <c r="AP80" s="3"/>
    </row>
    <row r="81" spans="1:42" ht="15" x14ac:dyDescent="0.2">
      <c r="A81" s="4" t="s">
        <v>253</v>
      </c>
      <c r="B81" s="3" t="str">
        <f t="shared" si="16"/>
        <v>PAI Partners  - PAI Europe VI - 2014</v>
      </c>
      <c r="C81" s="5" t="s">
        <v>55</v>
      </c>
      <c r="D81" s="22" t="s">
        <v>56</v>
      </c>
      <c r="E81" s="28"/>
      <c r="F81" s="23" t="s">
        <v>244</v>
      </c>
      <c r="G81" s="12">
        <v>22949</v>
      </c>
      <c r="H81" s="12">
        <v>567</v>
      </c>
      <c r="I81" s="12" t="s">
        <v>256</v>
      </c>
      <c r="J81" s="12" t="s">
        <v>25</v>
      </c>
      <c r="K81" s="12">
        <v>2014</v>
      </c>
      <c r="L81" s="12" t="s">
        <v>26</v>
      </c>
      <c r="M81" s="13">
        <v>3498.62</v>
      </c>
      <c r="N81" s="14">
        <v>13.64</v>
      </c>
      <c r="O81" s="14">
        <v>1.31</v>
      </c>
      <c r="P81" s="14">
        <v>84.5</v>
      </c>
      <c r="Q81" s="14">
        <v>46.53</v>
      </c>
      <c r="R81" s="14">
        <v>95.5</v>
      </c>
      <c r="S81" s="15" t="s">
        <v>41</v>
      </c>
      <c r="T81" s="16">
        <v>43646</v>
      </c>
      <c r="U81" s="12" t="s">
        <v>28</v>
      </c>
      <c r="V81" s="12" t="s">
        <v>36</v>
      </c>
      <c r="W81" s="12" t="s">
        <v>255</v>
      </c>
      <c r="X81" s="12" t="s">
        <v>55</v>
      </c>
      <c r="Y81" s="12" t="s">
        <v>31</v>
      </c>
      <c r="Z81" s="12" t="s">
        <v>52</v>
      </c>
      <c r="AA81" s="22">
        <v>0</v>
      </c>
      <c r="AB81" s="22">
        <v>0</v>
      </c>
      <c r="AC81" s="41" t="str">
        <f t="shared" si="17"/>
        <v>NA</v>
      </c>
      <c r="AD81" s="22">
        <v>0</v>
      </c>
      <c r="AE81" s="22">
        <v>2</v>
      </c>
      <c r="AF81" s="41">
        <f t="shared" si="18"/>
        <v>0</v>
      </c>
      <c r="AG81" s="22">
        <v>3</v>
      </c>
      <c r="AH81" s="22">
        <v>12</v>
      </c>
      <c r="AI81" s="41">
        <f t="shared" si="19"/>
        <v>0.25</v>
      </c>
      <c r="AJ81" s="22">
        <v>2</v>
      </c>
      <c r="AK81" s="22">
        <v>5</v>
      </c>
      <c r="AL81" s="41">
        <f t="shared" si="20"/>
        <v>0.4</v>
      </c>
      <c r="AM81" s="42">
        <f t="shared" si="21"/>
        <v>3</v>
      </c>
      <c r="AN81" s="28">
        <f t="shared" si="22"/>
        <v>14</v>
      </c>
      <c r="AO81" s="41">
        <f t="shared" si="23"/>
        <v>0.21428571428571427</v>
      </c>
      <c r="AP81" s="3"/>
    </row>
    <row r="82" spans="1:42" ht="15" x14ac:dyDescent="0.2">
      <c r="A82" s="4" t="s">
        <v>197</v>
      </c>
      <c r="B82" s="3" t="str">
        <f t="shared" si="16"/>
        <v>Pamplona Capital Management  - Alpha Private Equity Fund 6 - 2011</v>
      </c>
      <c r="C82" s="5" t="s">
        <v>32</v>
      </c>
      <c r="D82" s="22" t="s">
        <v>33</v>
      </c>
      <c r="E82" s="28"/>
      <c r="F82" s="23" t="s">
        <v>198</v>
      </c>
      <c r="G82" s="12">
        <v>18775</v>
      </c>
      <c r="H82" s="12">
        <v>908</v>
      </c>
      <c r="I82" s="12" t="s">
        <v>202</v>
      </c>
      <c r="J82" s="12" t="s">
        <v>25</v>
      </c>
      <c r="K82" s="12">
        <v>2011</v>
      </c>
      <c r="L82" s="12" t="s">
        <v>26</v>
      </c>
      <c r="M82" s="13">
        <v>858.05</v>
      </c>
      <c r="N82" s="14" t="s">
        <v>34</v>
      </c>
      <c r="O82" s="14">
        <v>1.57</v>
      </c>
      <c r="P82" s="14">
        <v>67.349999999999994</v>
      </c>
      <c r="Q82" s="14">
        <v>90</v>
      </c>
      <c r="R82" s="14">
        <v>100</v>
      </c>
      <c r="S82" s="15" t="s">
        <v>41</v>
      </c>
      <c r="T82" s="16">
        <v>43555</v>
      </c>
      <c r="U82" s="12" t="s">
        <v>28</v>
      </c>
      <c r="V82" s="12" t="s">
        <v>36</v>
      </c>
      <c r="W82" s="12" t="s">
        <v>200</v>
      </c>
      <c r="X82" s="12" t="s">
        <v>201</v>
      </c>
      <c r="Y82" s="12" t="s">
        <v>31</v>
      </c>
      <c r="Z82" s="12"/>
      <c r="AA82" s="22">
        <v>0</v>
      </c>
      <c r="AB82" s="22">
        <v>8</v>
      </c>
      <c r="AC82" s="41">
        <f t="shared" si="17"/>
        <v>0</v>
      </c>
      <c r="AD82" s="22">
        <v>0</v>
      </c>
      <c r="AE82" s="22">
        <v>1</v>
      </c>
      <c r="AF82" s="41">
        <f t="shared" si="18"/>
        <v>0</v>
      </c>
      <c r="AG82" s="22">
        <v>0</v>
      </c>
      <c r="AH82" s="22">
        <v>5</v>
      </c>
      <c r="AI82" s="41">
        <f t="shared" si="19"/>
        <v>0</v>
      </c>
      <c r="AJ82" s="22">
        <v>0</v>
      </c>
      <c r="AK82" s="22">
        <v>5</v>
      </c>
      <c r="AL82" s="41">
        <f t="shared" si="20"/>
        <v>0</v>
      </c>
      <c r="AM82" s="42">
        <f t="shared" si="21"/>
        <v>0</v>
      </c>
      <c r="AN82" s="28">
        <f t="shared" si="22"/>
        <v>14</v>
      </c>
      <c r="AO82" s="41">
        <f t="shared" si="23"/>
        <v>0</v>
      </c>
      <c r="AP82" s="3"/>
    </row>
    <row r="83" spans="1:42" ht="15" x14ac:dyDescent="0.2">
      <c r="A83" s="4" t="s">
        <v>197</v>
      </c>
      <c r="B83" s="3" t="str">
        <f t="shared" si="16"/>
        <v>Pamplona Capital Management  - Alpha Private Equity Fund 5 - 2006</v>
      </c>
      <c r="C83" s="5" t="s">
        <v>32</v>
      </c>
      <c r="D83" s="22" t="s">
        <v>33</v>
      </c>
      <c r="E83" s="28"/>
      <c r="F83" s="23" t="s">
        <v>198</v>
      </c>
      <c r="G83" s="12">
        <v>6915</v>
      </c>
      <c r="H83" s="12">
        <v>908</v>
      </c>
      <c r="I83" s="12" t="s">
        <v>199</v>
      </c>
      <c r="J83" s="12" t="s">
        <v>25</v>
      </c>
      <c r="K83" s="12">
        <v>2006</v>
      </c>
      <c r="L83" s="12" t="s">
        <v>26</v>
      </c>
      <c r="M83" s="13">
        <v>874.01</v>
      </c>
      <c r="N83" s="14">
        <v>8.8000000000000007</v>
      </c>
      <c r="O83" s="14">
        <v>1.55</v>
      </c>
      <c r="P83" s="14">
        <v>11.64</v>
      </c>
      <c r="Q83" s="14">
        <v>143.18</v>
      </c>
      <c r="R83" s="14">
        <v>100</v>
      </c>
      <c r="S83" s="15" t="s">
        <v>27</v>
      </c>
      <c r="T83" s="16">
        <v>43555</v>
      </c>
      <c r="U83" s="12" t="s">
        <v>28</v>
      </c>
      <c r="V83" s="12" t="s">
        <v>36</v>
      </c>
      <c r="W83" s="12" t="s">
        <v>200</v>
      </c>
      <c r="X83" s="12" t="s">
        <v>201</v>
      </c>
      <c r="Y83" s="12" t="s">
        <v>31</v>
      </c>
      <c r="Z83" s="12"/>
      <c r="AA83" s="22">
        <v>0</v>
      </c>
      <c r="AB83" s="22">
        <v>8</v>
      </c>
      <c r="AC83" s="41">
        <f t="shared" si="17"/>
        <v>0</v>
      </c>
      <c r="AD83" s="22">
        <v>0</v>
      </c>
      <c r="AE83" s="22">
        <v>1</v>
      </c>
      <c r="AF83" s="41">
        <f t="shared" si="18"/>
        <v>0</v>
      </c>
      <c r="AG83" s="22">
        <v>0</v>
      </c>
      <c r="AH83" s="22">
        <v>5</v>
      </c>
      <c r="AI83" s="41">
        <f t="shared" si="19"/>
        <v>0</v>
      </c>
      <c r="AJ83" s="22">
        <v>0</v>
      </c>
      <c r="AK83" s="22">
        <v>5</v>
      </c>
      <c r="AL83" s="41">
        <f t="shared" si="20"/>
        <v>0</v>
      </c>
      <c r="AM83" s="42">
        <f t="shared" si="21"/>
        <v>0</v>
      </c>
      <c r="AN83" s="28">
        <f t="shared" si="22"/>
        <v>14</v>
      </c>
      <c r="AO83" s="41">
        <f t="shared" si="23"/>
        <v>0</v>
      </c>
      <c r="AP83" s="3"/>
    </row>
    <row r="84" spans="1:42" ht="15" x14ac:dyDescent="0.2">
      <c r="A84" s="4" t="s">
        <v>139</v>
      </c>
      <c r="B84" s="3" t="str">
        <f t="shared" si="16"/>
        <v>Permira  - Permira IV - 2006</v>
      </c>
      <c r="C84" s="5" t="s">
        <v>32</v>
      </c>
      <c r="D84" s="22" t="s">
        <v>33</v>
      </c>
      <c r="E84" s="28"/>
      <c r="F84" s="23" t="s">
        <v>140</v>
      </c>
      <c r="G84" s="12">
        <v>7464</v>
      </c>
      <c r="H84" s="12">
        <v>589</v>
      </c>
      <c r="I84" s="12" t="s">
        <v>141</v>
      </c>
      <c r="J84" s="12" t="s">
        <v>25</v>
      </c>
      <c r="K84" s="12">
        <v>2006</v>
      </c>
      <c r="L84" s="12" t="s">
        <v>26</v>
      </c>
      <c r="M84" s="13">
        <v>14082.58</v>
      </c>
      <c r="N84" s="14">
        <v>11</v>
      </c>
      <c r="O84" s="14">
        <v>1.84</v>
      </c>
      <c r="P84" s="14">
        <v>14</v>
      </c>
      <c r="Q84" s="14">
        <v>170</v>
      </c>
      <c r="R84" s="14">
        <v>99</v>
      </c>
      <c r="S84" s="15" t="s">
        <v>47</v>
      </c>
      <c r="T84" s="16">
        <v>43646</v>
      </c>
      <c r="U84" s="12" t="s">
        <v>28</v>
      </c>
      <c r="V84" s="12" t="s">
        <v>36</v>
      </c>
      <c r="W84" s="12" t="s">
        <v>142</v>
      </c>
      <c r="X84" s="12" t="s">
        <v>32</v>
      </c>
      <c r="Y84" s="12" t="s">
        <v>31</v>
      </c>
      <c r="Z84" s="12"/>
      <c r="AA84" s="22">
        <v>1</v>
      </c>
      <c r="AB84" s="22">
        <v>8</v>
      </c>
      <c r="AC84" s="41">
        <f t="shared" si="17"/>
        <v>0.125</v>
      </c>
      <c r="AD84" s="22">
        <v>1</v>
      </c>
      <c r="AE84" s="22">
        <v>7</v>
      </c>
      <c r="AF84" s="41">
        <f t="shared" si="18"/>
        <v>0.14285714285714285</v>
      </c>
      <c r="AG84" s="22">
        <v>4</v>
      </c>
      <c r="AH84" s="22">
        <v>19</v>
      </c>
      <c r="AI84" s="41">
        <f t="shared" si="19"/>
        <v>0.21052631578947367</v>
      </c>
      <c r="AJ84" s="10"/>
      <c r="AK84" s="10"/>
      <c r="AL84" s="41" t="str">
        <f t="shared" si="20"/>
        <v>NA</v>
      </c>
      <c r="AM84" s="42">
        <f t="shared" si="21"/>
        <v>6</v>
      </c>
      <c r="AN84" s="28">
        <f t="shared" si="22"/>
        <v>34</v>
      </c>
      <c r="AO84" s="41">
        <f t="shared" si="23"/>
        <v>0.17647058823529413</v>
      </c>
      <c r="AP84" s="3"/>
    </row>
    <row r="85" spans="1:42" ht="15" x14ac:dyDescent="0.2">
      <c r="A85" s="4" t="s">
        <v>139</v>
      </c>
      <c r="B85" s="3" t="str">
        <f t="shared" si="16"/>
        <v>Permira  - Permira V - 2014</v>
      </c>
      <c r="C85" s="5" t="s">
        <v>32</v>
      </c>
      <c r="D85" s="22" t="s">
        <v>33</v>
      </c>
      <c r="E85" s="28"/>
      <c r="F85" s="23" t="s">
        <v>140</v>
      </c>
      <c r="G85" s="12">
        <v>24705</v>
      </c>
      <c r="H85" s="12">
        <v>589</v>
      </c>
      <c r="I85" s="12" t="s">
        <v>143</v>
      </c>
      <c r="J85" s="12" t="s">
        <v>25</v>
      </c>
      <c r="K85" s="12">
        <v>2014</v>
      </c>
      <c r="L85" s="12" t="s">
        <v>26</v>
      </c>
      <c r="M85" s="13">
        <v>7173.79</v>
      </c>
      <c r="N85" s="14">
        <v>20</v>
      </c>
      <c r="O85" s="14">
        <v>1.96</v>
      </c>
      <c r="P85" s="14">
        <v>147</v>
      </c>
      <c r="Q85" s="14">
        <v>49</v>
      </c>
      <c r="R85" s="14">
        <v>94</v>
      </c>
      <c r="S85" s="15" t="s">
        <v>47</v>
      </c>
      <c r="T85" s="16">
        <v>43646</v>
      </c>
      <c r="U85" s="12" t="s">
        <v>28</v>
      </c>
      <c r="V85" s="12" t="s">
        <v>36</v>
      </c>
      <c r="W85" s="12" t="s">
        <v>142</v>
      </c>
      <c r="X85" s="12" t="s">
        <v>32</v>
      </c>
      <c r="Y85" s="12" t="s">
        <v>31</v>
      </c>
      <c r="Z85" s="12"/>
      <c r="AA85" s="22">
        <v>1</v>
      </c>
      <c r="AB85" s="22">
        <v>8</v>
      </c>
      <c r="AC85" s="41">
        <f t="shared" si="17"/>
        <v>0.125</v>
      </c>
      <c r="AD85" s="22">
        <v>1</v>
      </c>
      <c r="AE85" s="22">
        <v>7</v>
      </c>
      <c r="AF85" s="41">
        <f t="shared" si="18"/>
        <v>0.14285714285714285</v>
      </c>
      <c r="AG85" s="22">
        <v>4</v>
      </c>
      <c r="AH85" s="22">
        <v>19</v>
      </c>
      <c r="AI85" s="41">
        <f t="shared" si="19"/>
        <v>0.21052631578947367</v>
      </c>
      <c r="AJ85" s="10"/>
      <c r="AK85" s="10"/>
      <c r="AL85" s="41" t="str">
        <f t="shared" si="20"/>
        <v>NA</v>
      </c>
      <c r="AM85" s="42">
        <f t="shared" si="21"/>
        <v>6</v>
      </c>
      <c r="AN85" s="28">
        <f t="shared" si="22"/>
        <v>34</v>
      </c>
      <c r="AO85" s="41">
        <f t="shared" si="23"/>
        <v>0.17647058823529413</v>
      </c>
      <c r="AP85" s="3"/>
    </row>
    <row r="86" spans="1:42" ht="15" x14ac:dyDescent="0.2">
      <c r="A86" s="4" t="s">
        <v>312</v>
      </c>
      <c r="B86" s="3" t="str">
        <f t="shared" si="16"/>
        <v>Trilantic Capital Partners  - Trilantic Capital Partners IV - 2007</v>
      </c>
      <c r="C86" s="5" t="s">
        <v>21</v>
      </c>
      <c r="D86" s="22" t="s">
        <v>37</v>
      </c>
      <c r="E86" s="28"/>
      <c r="F86" s="23" t="s">
        <v>313</v>
      </c>
      <c r="G86" s="12">
        <v>8148</v>
      </c>
      <c r="H86" s="12">
        <v>23839</v>
      </c>
      <c r="I86" s="12" t="s">
        <v>314</v>
      </c>
      <c r="J86" s="12" t="s">
        <v>25</v>
      </c>
      <c r="K86" s="12">
        <v>2007</v>
      </c>
      <c r="L86" s="12" t="s">
        <v>26</v>
      </c>
      <c r="M86" s="13">
        <v>1861</v>
      </c>
      <c r="N86" s="14">
        <v>13.77</v>
      </c>
      <c r="O86" s="14">
        <v>1.6</v>
      </c>
      <c r="P86" s="14">
        <v>11.95</v>
      </c>
      <c r="Q86" s="14">
        <v>148.38</v>
      </c>
      <c r="R86" s="14">
        <v>104.6</v>
      </c>
      <c r="S86" s="15" t="s">
        <v>41</v>
      </c>
      <c r="T86" s="16">
        <v>43555</v>
      </c>
      <c r="U86" s="12" t="s">
        <v>28</v>
      </c>
      <c r="V86" s="12" t="s">
        <v>29</v>
      </c>
      <c r="W86" s="12" t="s">
        <v>315</v>
      </c>
      <c r="X86" s="12" t="s">
        <v>21</v>
      </c>
      <c r="Y86" s="12" t="s">
        <v>31</v>
      </c>
      <c r="Z86" s="12"/>
      <c r="AA86" s="22">
        <v>0</v>
      </c>
      <c r="AB86" s="22">
        <v>10</v>
      </c>
      <c r="AC86" s="41">
        <f t="shared" si="17"/>
        <v>0</v>
      </c>
      <c r="AD86" s="22">
        <v>1</v>
      </c>
      <c r="AE86" s="22">
        <v>6</v>
      </c>
      <c r="AF86" s="41">
        <f t="shared" si="18"/>
        <v>0.16666666666666666</v>
      </c>
      <c r="AG86" s="22">
        <v>0</v>
      </c>
      <c r="AH86" s="22">
        <v>1</v>
      </c>
      <c r="AI86" s="41">
        <f t="shared" si="19"/>
        <v>0</v>
      </c>
      <c r="AJ86" s="22">
        <v>0</v>
      </c>
      <c r="AK86" s="22">
        <v>14</v>
      </c>
      <c r="AL86" s="41">
        <f t="shared" si="20"/>
        <v>0</v>
      </c>
      <c r="AM86" s="42">
        <f t="shared" si="21"/>
        <v>1</v>
      </c>
      <c r="AN86" s="28">
        <f t="shared" si="22"/>
        <v>17</v>
      </c>
      <c r="AO86" s="41">
        <f t="shared" si="23"/>
        <v>5.8823529411764705E-2</v>
      </c>
      <c r="AP86" s="3"/>
    </row>
    <row r="87" spans="1:42" ht="15" x14ac:dyDescent="0.2">
      <c r="A87" s="4" t="s">
        <v>203</v>
      </c>
      <c r="B87" s="3" t="str">
        <f t="shared" si="16"/>
        <v>Platinum Equity  - Platinum Equity Capital Partners Fund III - 2012</v>
      </c>
      <c r="C87" s="5" t="s">
        <v>21</v>
      </c>
      <c r="D87" s="22" t="s">
        <v>109</v>
      </c>
      <c r="E87" s="28"/>
      <c r="F87" s="23" t="s">
        <v>204</v>
      </c>
      <c r="G87" s="12">
        <v>25455</v>
      </c>
      <c r="H87" s="12">
        <v>2305</v>
      </c>
      <c r="I87" s="12" t="s">
        <v>207</v>
      </c>
      <c r="J87" s="12" t="s">
        <v>25</v>
      </c>
      <c r="K87" s="12">
        <v>2012</v>
      </c>
      <c r="L87" s="12" t="s">
        <v>26</v>
      </c>
      <c r="M87" s="13">
        <v>3750</v>
      </c>
      <c r="N87" s="14">
        <v>30.19</v>
      </c>
      <c r="O87" s="14">
        <v>1.92</v>
      </c>
      <c r="P87" s="14">
        <v>48.29</v>
      </c>
      <c r="Q87" s="14">
        <v>143.24</v>
      </c>
      <c r="R87" s="14">
        <v>76.040000000000006</v>
      </c>
      <c r="S87" s="15" t="s">
        <v>47</v>
      </c>
      <c r="T87" s="16">
        <v>43555</v>
      </c>
      <c r="U87" s="12" t="s">
        <v>28</v>
      </c>
      <c r="V87" s="12" t="s">
        <v>29</v>
      </c>
      <c r="W87" s="12" t="s">
        <v>206</v>
      </c>
      <c r="X87" s="12" t="s">
        <v>21</v>
      </c>
      <c r="Y87" s="12" t="s">
        <v>31</v>
      </c>
      <c r="Z87" s="12" t="s">
        <v>52</v>
      </c>
      <c r="AA87" s="22">
        <v>1</v>
      </c>
      <c r="AB87" s="22">
        <v>10</v>
      </c>
      <c r="AC87" s="41">
        <f t="shared" si="17"/>
        <v>0.1</v>
      </c>
      <c r="AD87" s="22">
        <v>5</v>
      </c>
      <c r="AE87" s="22">
        <v>43</v>
      </c>
      <c r="AF87" s="41">
        <f t="shared" si="18"/>
        <v>0.11627906976744186</v>
      </c>
      <c r="AG87" s="10"/>
      <c r="AH87" s="10"/>
      <c r="AI87" s="41" t="str">
        <f t="shared" si="19"/>
        <v>NA</v>
      </c>
      <c r="AJ87" s="10"/>
      <c r="AK87" s="10"/>
      <c r="AL87" s="41" t="str">
        <f t="shared" si="20"/>
        <v>NA</v>
      </c>
      <c r="AM87" s="42">
        <f t="shared" si="21"/>
        <v>6</v>
      </c>
      <c r="AN87" s="28">
        <f t="shared" si="22"/>
        <v>53</v>
      </c>
      <c r="AO87" s="41">
        <f t="shared" si="23"/>
        <v>0.11320754716981132</v>
      </c>
      <c r="AP87" s="3"/>
    </row>
    <row r="88" spans="1:42" ht="15" x14ac:dyDescent="0.2">
      <c r="A88" s="4" t="s">
        <v>158</v>
      </c>
      <c r="B88" s="3" t="str">
        <f t="shared" si="16"/>
        <v>Onex Corporation  (Onex Partners) - Onex Partners II - 2006</v>
      </c>
      <c r="C88" s="5" t="s">
        <v>159</v>
      </c>
      <c r="D88" s="22" t="s">
        <v>160</v>
      </c>
      <c r="E88" s="28"/>
      <c r="F88" s="23" t="s">
        <v>161</v>
      </c>
      <c r="G88" s="12">
        <v>8494</v>
      </c>
      <c r="H88" s="12">
        <v>2147</v>
      </c>
      <c r="I88" s="12" t="s">
        <v>162</v>
      </c>
      <c r="J88" s="12" t="s">
        <v>25</v>
      </c>
      <c r="K88" s="12">
        <v>2006</v>
      </c>
      <c r="L88" s="12" t="s">
        <v>26</v>
      </c>
      <c r="M88" s="13">
        <v>3450</v>
      </c>
      <c r="N88" s="14">
        <v>13.2</v>
      </c>
      <c r="O88" s="14">
        <v>1.9</v>
      </c>
      <c r="P88" s="14">
        <v>8.4600000000000009</v>
      </c>
      <c r="Q88" s="14">
        <v>181.16</v>
      </c>
      <c r="R88" s="14">
        <v>88.79</v>
      </c>
      <c r="S88" s="15" t="s">
        <v>47</v>
      </c>
      <c r="T88" s="16">
        <v>43555</v>
      </c>
      <c r="U88" s="12" t="s">
        <v>28</v>
      </c>
      <c r="V88" s="12" t="s">
        <v>29</v>
      </c>
      <c r="W88" s="12" t="s">
        <v>163</v>
      </c>
      <c r="X88" s="12" t="s">
        <v>159</v>
      </c>
      <c r="Y88" s="12" t="s">
        <v>31</v>
      </c>
      <c r="Z88" s="12" t="s">
        <v>52</v>
      </c>
      <c r="AA88" s="22">
        <v>0</v>
      </c>
      <c r="AB88" s="22">
        <v>16</v>
      </c>
      <c r="AC88" s="41">
        <f t="shared" si="17"/>
        <v>0</v>
      </c>
      <c r="AD88" s="22">
        <v>2</v>
      </c>
      <c r="AE88" s="22">
        <v>19</v>
      </c>
      <c r="AF88" s="41">
        <f t="shared" si="18"/>
        <v>0.10526315789473684</v>
      </c>
      <c r="AG88" s="22">
        <v>0</v>
      </c>
      <c r="AH88" s="22">
        <v>0</v>
      </c>
      <c r="AI88" s="41" t="str">
        <f t="shared" si="19"/>
        <v>NA</v>
      </c>
      <c r="AJ88" s="22">
        <v>5</v>
      </c>
      <c r="AK88" s="22">
        <v>29</v>
      </c>
      <c r="AL88" s="41">
        <f t="shared" si="20"/>
        <v>0.17241379310344829</v>
      </c>
      <c r="AM88" s="42">
        <f t="shared" si="21"/>
        <v>2</v>
      </c>
      <c r="AN88" s="28">
        <f t="shared" si="22"/>
        <v>35</v>
      </c>
      <c r="AO88" s="41">
        <f t="shared" si="23"/>
        <v>5.7142857142857141E-2</v>
      </c>
      <c r="AP88" s="3"/>
    </row>
    <row r="89" spans="1:42" ht="15" x14ac:dyDescent="0.2">
      <c r="A89" s="4" t="s">
        <v>114</v>
      </c>
      <c r="B89" s="3" t="str">
        <f t="shared" si="16"/>
        <v>Providence Equity Partners  - Providence Equity Partners VII - 2012</v>
      </c>
      <c r="C89" s="5" t="s">
        <v>21</v>
      </c>
      <c r="D89" s="22" t="s">
        <v>115</v>
      </c>
      <c r="E89" s="28"/>
      <c r="F89" s="23" t="s">
        <v>116</v>
      </c>
      <c r="G89" s="12">
        <v>20678</v>
      </c>
      <c r="H89" s="12">
        <v>613</v>
      </c>
      <c r="I89" s="12" t="s">
        <v>119</v>
      </c>
      <c r="J89" s="12" t="s">
        <v>25</v>
      </c>
      <c r="K89" s="12">
        <v>2012</v>
      </c>
      <c r="L89" s="12" t="s">
        <v>26</v>
      </c>
      <c r="M89" s="13">
        <v>5053</v>
      </c>
      <c r="N89" s="14">
        <v>21.1</v>
      </c>
      <c r="O89" s="14">
        <v>1.63</v>
      </c>
      <c r="P89" s="14">
        <v>83.62</v>
      </c>
      <c r="Q89" s="14">
        <v>79.7</v>
      </c>
      <c r="R89" s="14">
        <v>112.37</v>
      </c>
      <c r="S89" s="15" t="s">
        <v>27</v>
      </c>
      <c r="T89" s="16">
        <v>43555</v>
      </c>
      <c r="U89" s="12" t="s">
        <v>28</v>
      </c>
      <c r="V89" s="12" t="s">
        <v>29</v>
      </c>
      <c r="W89" s="12" t="s">
        <v>118</v>
      </c>
      <c r="X89" s="12" t="s">
        <v>21</v>
      </c>
      <c r="Y89" s="12" t="s">
        <v>120</v>
      </c>
      <c r="Z89" s="12"/>
      <c r="AA89" s="22">
        <v>0</v>
      </c>
      <c r="AB89" s="22">
        <v>19</v>
      </c>
      <c r="AC89" s="41">
        <f t="shared" si="17"/>
        <v>0</v>
      </c>
      <c r="AD89" s="22">
        <v>1</v>
      </c>
      <c r="AE89" s="22">
        <v>5</v>
      </c>
      <c r="AF89" s="41">
        <f t="shared" si="18"/>
        <v>0.2</v>
      </c>
      <c r="AG89" s="22">
        <v>1</v>
      </c>
      <c r="AH89" s="22">
        <v>9</v>
      </c>
      <c r="AI89" s="41">
        <f t="shared" si="19"/>
        <v>0.1111111111111111</v>
      </c>
      <c r="AJ89" s="22">
        <v>5</v>
      </c>
      <c r="AK89" s="22">
        <v>24</v>
      </c>
      <c r="AL89" s="41">
        <f t="shared" si="20"/>
        <v>0.20833333333333334</v>
      </c>
      <c r="AM89" s="42">
        <f t="shared" si="21"/>
        <v>2</v>
      </c>
      <c r="AN89" s="28">
        <f t="shared" si="22"/>
        <v>33</v>
      </c>
      <c r="AO89" s="41">
        <f t="shared" si="23"/>
        <v>6.0606060606060608E-2</v>
      </c>
      <c r="AP89" s="3"/>
    </row>
    <row r="90" spans="1:42" ht="15" x14ac:dyDescent="0.2">
      <c r="A90" s="4" t="s">
        <v>224</v>
      </c>
      <c r="B90" s="3" t="str">
        <f t="shared" si="16"/>
        <v>Lindsay Goldberg  - Lindsay Goldberg - Fund II - 2006</v>
      </c>
      <c r="C90" s="5" t="s">
        <v>21</v>
      </c>
      <c r="D90" s="22" t="s">
        <v>37</v>
      </c>
      <c r="E90" s="28"/>
      <c r="F90" s="23" t="s">
        <v>225</v>
      </c>
      <c r="G90" s="12">
        <v>8265</v>
      </c>
      <c r="H90" s="12">
        <v>463</v>
      </c>
      <c r="I90" s="12" t="s">
        <v>226</v>
      </c>
      <c r="J90" s="12" t="s">
        <v>25</v>
      </c>
      <c r="K90" s="12">
        <v>2006</v>
      </c>
      <c r="L90" s="12" t="s">
        <v>26</v>
      </c>
      <c r="M90" s="13">
        <v>3085.5</v>
      </c>
      <c r="N90" s="14">
        <v>7.39</v>
      </c>
      <c r="O90" s="14">
        <v>1.43</v>
      </c>
      <c r="P90" s="14">
        <v>1.2</v>
      </c>
      <c r="Q90" s="14">
        <v>142.11000000000001</v>
      </c>
      <c r="R90" s="14">
        <v>92.19</v>
      </c>
      <c r="S90" s="15" t="s">
        <v>41</v>
      </c>
      <c r="T90" s="16">
        <v>43555</v>
      </c>
      <c r="U90" s="12" t="s">
        <v>28</v>
      </c>
      <c r="V90" s="12" t="s">
        <v>29</v>
      </c>
      <c r="W90" s="12" t="s">
        <v>227</v>
      </c>
      <c r="X90" s="12" t="s">
        <v>21</v>
      </c>
      <c r="Y90" s="12" t="s">
        <v>31</v>
      </c>
      <c r="Z90" s="12"/>
      <c r="AA90" s="22">
        <v>0</v>
      </c>
      <c r="AB90" s="22">
        <v>8</v>
      </c>
      <c r="AC90" s="41">
        <f t="shared" si="17"/>
        <v>0</v>
      </c>
      <c r="AD90" s="22">
        <v>0</v>
      </c>
      <c r="AE90" s="22">
        <v>3</v>
      </c>
      <c r="AF90" s="41">
        <f t="shared" si="18"/>
        <v>0</v>
      </c>
      <c r="AG90" s="22">
        <v>1</v>
      </c>
      <c r="AH90" s="22">
        <v>7</v>
      </c>
      <c r="AI90" s="41">
        <f t="shared" si="19"/>
        <v>0.14285714285714285</v>
      </c>
      <c r="AJ90" s="22">
        <v>0</v>
      </c>
      <c r="AK90" s="22">
        <v>9</v>
      </c>
      <c r="AL90" s="41">
        <f t="shared" si="20"/>
        <v>0</v>
      </c>
      <c r="AM90" s="42">
        <f t="shared" si="21"/>
        <v>1</v>
      </c>
      <c r="AN90" s="28">
        <f t="shared" si="22"/>
        <v>18</v>
      </c>
      <c r="AO90" s="41">
        <f t="shared" si="23"/>
        <v>5.5555555555555552E-2</v>
      </c>
      <c r="AP90" s="3"/>
    </row>
    <row r="91" spans="1:42" ht="15" x14ac:dyDescent="0.2">
      <c r="A91" s="4" t="s">
        <v>288</v>
      </c>
      <c r="B91" s="3" t="str">
        <f t="shared" si="16"/>
        <v>The Jordan Company  - The Resolute Fund II - 2007</v>
      </c>
      <c r="C91" s="5" t="s">
        <v>21</v>
      </c>
      <c r="D91" s="22" t="s">
        <v>37</v>
      </c>
      <c r="E91" s="28"/>
      <c r="F91" s="23" t="s">
        <v>283</v>
      </c>
      <c r="G91" s="12">
        <v>6241</v>
      </c>
      <c r="H91" s="12">
        <v>416</v>
      </c>
      <c r="I91" s="12" t="s">
        <v>289</v>
      </c>
      <c r="J91" s="12" t="s">
        <v>25</v>
      </c>
      <c r="K91" s="12">
        <v>2007</v>
      </c>
      <c r="L91" s="12" t="s">
        <v>26</v>
      </c>
      <c r="M91" s="13">
        <v>3600</v>
      </c>
      <c r="N91" s="14">
        <v>8.83</v>
      </c>
      <c r="O91" s="14">
        <v>1.56</v>
      </c>
      <c r="P91" s="14">
        <v>46.99</v>
      </c>
      <c r="Q91" s="14">
        <v>109.4</v>
      </c>
      <c r="R91" s="14">
        <v>98.1</v>
      </c>
      <c r="S91" s="15" t="s">
        <v>35</v>
      </c>
      <c r="T91" s="16">
        <v>43555</v>
      </c>
      <c r="U91" s="12" t="s">
        <v>28</v>
      </c>
      <c r="V91" s="12" t="s">
        <v>29</v>
      </c>
      <c r="W91" s="12" t="s">
        <v>290</v>
      </c>
      <c r="X91" s="12" t="s">
        <v>21</v>
      </c>
      <c r="Y91" s="12" t="s">
        <v>31</v>
      </c>
      <c r="Z91" s="12" t="s">
        <v>52</v>
      </c>
      <c r="AA91" s="22">
        <v>0</v>
      </c>
      <c r="AB91" s="22">
        <v>17</v>
      </c>
      <c r="AC91" s="41">
        <f t="shared" si="17"/>
        <v>0</v>
      </c>
      <c r="AD91" s="22">
        <v>0</v>
      </c>
      <c r="AE91" s="22">
        <v>0</v>
      </c>
      <c r="AF91" s="41" t="str">
        <f t="shared" si="18"/>
        <v>NA</v>
      </c>
      <c r="AG91" s="22">
        <v>1</v>
      </c>
      <c r="AH91" s="22">
        <v>3</v>
      </c>
      <c r="AI91" s="41">
        <f t="shared" si="19"/>
        <v>0.33333333333333331</v>
      </c>
      <c r="AJ91" s="22">
        <v>3</v>
      </c>
      <c r="AK91" s="22">
        <v>9</v>
      </c>
      <c r="AL91" s="41">
        <f t="shared" si="20"/>
        <v>0.33333333333333331</v>
      </c>
      <c r="AM91" s="42">
        <f t="shared" si="21"/>
        <v>1</v>
      </c>
      <c r="AN91" s="28">
        <f t="shared" si="22"/>
        <v>20</v>
      </c>
      <c r="AO91" s="41">
        <f t="shared" si="23"/>
        <v>0.05</v>
      </c>
      <c r="AP91" s="3"/>
    </row>
    <row r="92" spans="1:42" ht="15" x14ac:dyDescent="0.2">
      <c r="A92" s="4" t="s">
        <v>90</v>
      </c>
      <c r="B92" s="3" t="str">
        <f t="shared" si="16"/>
        <v>Apollo Global Management  - Apollo Investment Fund VI - 2006</v>
      </c>
      <c r="C92" s="5" t="s">
        <v>21</v>
      </c>
      <c r="D92" s="22" t="s">
        <v>37</v>
      </c>
      <c r="E92" s="28"/>
      <c r="F92" s="23" t="s">
        <v>91</v>
      </c>
      <c r="G92" s="12">
        <v>5921</v>
      </c>
      <c r="H92" s="12">
        <v>6733</v>
      </c>
      <c r="I92" s="12" t="s">
        <v>92</v>
      </c>
      <c r="J92" s="12" t="s">
        <v>25</v>
      </c>
      <c r="K92" s="12">
        <v>2006</v>
      </c>
      <c r="L92" s="12" t="s">
        <v>26</v>
      </c>
      <c r="M92" s="13">
        <v>10136</v>
      </c>
      <c r="N92" s="14">
        <v>8.6999999999999993</v>
      </c>
      <c r="O92" s="14">
        <v>1.68</v>
      </c>
      <c r="P92" s="14">
        <v>13.15</v>
      </c>
      <c r="Q92" s="14">
        <v>155.16999999999999</v>
      </c>
      <c r="R92" s="14">
        <v>95.77</v>
      </c>
      <c r="S92" s="15" t="s">
        <v>27</v>
      </c>
      <c r="T92" s="16">
        <v>43555</v>
      </c>
      <c r="U92" s="12" t="s">
        <v>28</v>
      </c>
      <c r="V92" s="12" t="s">
        <v>29</v>
      </c>
      <c r="W92" s="12" t="s">
        <v>93</v>
      </c>
      <c r="X92" s="12" t="s">
        <v>21</v>
      </c>
      <c r="Y92" s="12" t="s">
        <v>31</v>
      </c>
      <c r="Z92" s="12"/>
      <c r="AA92" s="22">
        <v>1</v>
      </c>
      <c r="AB92" s="22">
        <v>25</v>
      </c>
      <c r="AC92" s="41">
        <f t="shared" si="17"/>
        <v>0.04</v>
      </c>
      <c r="AD92" s="10"/>
      <c r="AE92" s="10"/>
      <c r="AF92" s="41" t="str">
        <f t="shared" si="18"/>
        <v>NA</v>
      </c>
      <c r="AG92" s="10"/>
      <c r="AH92" s="10"/>
      <c r="AI92" s="41" t="str">
        <f t="shared" si="19"/>
        <v>NA</v>
      </c>
      <c r="AJ92" s="10"/>
      <c r="AK92" s="10"/>
      <c r="AL92" s="41" t="str">
        <f t="shared" si="20"/>
        <v>NA</v>
      </c>
      <c r="AM92" s="42">
        <f t="shared" si="21"/>
        <v>1</v>
      </c>
      <c r="AN92" s="28">
        <f t="shared" si="22"/>
        <v>25</v>
      </c>
      <c r="AO92" s="41">
        <f t="shared" si="23"/>
        <v>0.04</v>
      </c>
      <c r="AP92" s="3"/>
    </row>
    <row r="93" spans="1:42" ht="15" x14ac:dyDescent="0.2">
      <c r="A93" s="4" t="s">
        <v>288</v>
      </c>
      <c r="B93" s="3" t="str">
        <f t="shared" si="16"/>
        <v>The Jordan Company  - The Resolute Fund III - 2014</v>
      </c>
      <c r="C93" s="5" t="s">
        <v>21</v>
      </c>
      <c r="D93" s="22" t="s">
        <v>37</v>
      </c>
      <c r="E93" s="28"/>
      <c r="F93" s="23" t="s">
        <v>283</v>
      </c>
      <c r="G93" s="12">
        <v>37375</v>
      </c>
      <c r="H93" s="12">
        <v>416</v>
      </c>
      <c r="I93" s="12" t="s">
        <v>291</v>
      </c>
      <c r="J93" s="12" t="s">
        <v>25</v>
      </c>
      <c r="K93" s="12">
        <v>2014</v>
      </c>
      <c r="L93" s="12" t="s">
        <v>26</v>
      </c>
      <c r="M93" s="13">
        <v>3200</v>
      </c>
      <c r="N93" s="14">
        <v>20.73</v>
      </c>
      <c r="O93" s="14">
        <v>1.53</v>
      </c>
      <c r="P93" s="14">
        <v>119.45</v>
      </c>
      <c r="Q93" s="14">
        <v>33.15</v>
      </c>
      <c r="R93" s="14">
        <v>97.1</v>
      </c>
      <c r="S93" s="15" t="s">
        <v>27</v>
      </c>
      <c r="T93" s="16">
        <v>43555</v>
      </c>
      <c r="U93" s="12" t="s">
        <v>28</v>
      </c>
      <c r="V93" s="12" t="s">
        <v>29</v>
      </c>
      <c r="W93" s="12" t="s">
        <v>290</v>
      </c>
      <c r="X93" s="12" t="s">
        <v>21</v>
      </c>
      <c r="Y93" s="12" t="s">
        <v>31</v>
      </c>
      <c r="Z93" s="12"/>
      <c r="AA93" s="22">
        <v>0</v>
      </c>
      <c r="AB93" s="22">
        <v>17</v>
      </c>
      <c r="AC93" s="41">
        <f t="shared" si="17"/>
        <v>0</v>
      </c>
      <c r="AD93" s="22">
        <v>0</v>
      </c>
      <c r="AE93" s="22">
        <v>0</v>
      </c>
      <c r="AF93" s="41" t="str">
        <f t="shared" si="18"/>
        <v>NA</v>
      </c>
      <c r="AG93" s="22">
        <v>1</v>
      </c>
      <c r="AH93" s="22">
        <v>3</v>
      </c>
      <c r="AI93" s="41">
        <f t="shared" si="19"/>
        <v>0.33333333333333331</v>
      </c>
      <c r="AJ93" s="22">
        <v>3</v>
      </c>
      <c r="AK93" s="22">
        <v>9</v>
      </c>
      <c r="AL93" s="41">
        <f t="shared" si="20"/>
        <v>0.33333333333333331</v>
      </c>
      <c r="AM93" s="42">
        <f t="shared" si="21"/>
        <v>1</v>
      </c>
      <c r="AN93" s="28">
        <f t="shared" si="22"/>
        <v>20</v>
      </c>
      <c r="AO93" s="41">
        <f t="shared" si="23"/>
        <v>0.05</v>
      </c>
      <c r="AP93" s="3"/>
    </row>
    <row r="94" spans="1:42" ht="15" x14ac:dyDescent="0.2">
      <c r="A94" s="4" t="s">
        <v>133</v>
      </c>
      <c r="B94" s="3" t="str">
        <f t="shared" si="16"/>
        <v>Thoma Bravo  - Thoma Bravo Fund IX - 2008</v>
      </c>
      <c r="C94" s="5" t="s">
        <v>21</v>
      </c>
      <c r="D94" s="22" t="s">
        <v>134</v>
      </c>
      <c r="E94" s="28"/>
      <c r="F94" s="23" t="s">
        <v>135</v>
      </c>
      <c r="G94" s="12">
        <v>12358</v>
      </c>
      <c r="H94" s="12">
        <v>1632</v>
      </c>
      <c r="I94" s="12" t="s">
        <v>136</v>
      </c>
      <c r="J94" s="12" t="s">
        <v>25</v>
      </c>
      <c r="K94" s="12">
        <v>2008</v>
      </c>
      <c r="L94" s="12" t="s">
        <v>26</v>
      </c>
      <c r="M94" s="13">
        <v>822.5</v>
      </c>
      <c r="N94" s="14">
        <v>44.71</v>
      </c>
      <c r="O94" s="14">
        <v>3.75</v>
      </c>
      <c r="P94" s="14">
        <v>2.35</v>
      </c>
      <c r="Q94" s="14">
        <v>373.01</v>
      </c>
      <c r="R94" s="14">
        <v>100</v>
      </c>
      <c r="S94" s="15" t="s">
        <v>47</v>
      </c>
      <c r="T94" s="16">
        <v>43646</v>
      </c>
      <c r="U94" s="12" t="s">
        <v>28</v>
      </c>
      <c r="V94" s="12" t="s">
        <v>29</v>
      </c>
      <c r="W94" s="12" t="s">
        <v>137</v>
      </c>
      <c r="X94" s="12" t="s">
        <v>21</v>
      </c>
      <c r="Y94" s="12" t="s">
        <v>31</v>
      </c>
      <c r="Z94" s="12"/>
      <c r="AA94" s="22">
        <v>0</v>
      </c>
      <c r="AB94" s="22">
        <v>11</v>
      </c>
      <c r="AC94" s="41">
        <f t="shared" si="17"/>
        <v>0</v>
      </c>
      <c r="AD94" s="22">
        <v>1</v>
      </c>
      <c r="AE94" s="22">
        <v>6</v>
      </c>
      <c r="AF94" s="41">
        <f t="shared" si="18"/>
        <v>0.16666666666666666</v>
      </c>
      <c r="AG94" s="22">
        <v>0</v>
      </c>
      <c r="AH94" s="22">
        <v>9</v>
      </c>
      <c r="AI94" s="41">
        <f t="shared" si="19"/>
        <v>0</v>
      </c>
      <c r="AJ94" s="22">
        <v>2</v>
      </c>
      <c r="AK94" s="22">
        <v>17</v>
      </c>
      <c r="AL94" s="41">
        <f t="shared" si="20"/>
        <v>0.11764705882352941</v>
      </c>
      <c r="AM94" s="42">
        <f t="shared" si="21"/>
        <v>1</v>
      </c>
      <c r="AN94" s="28">
        <f t="shared" si="22"/>
        <v>26</v>
      </c>
      <c r="AO94" s="41">
        <f t="shared" si="23"/>
        <v>3.8461538461538464E-2</v>
      </c>
      <c r="AP94" s="3"/>
    </row>
    <row r="95" spans="1:42" ht="15" x14ac:dyDescent="0.2">
      <c r="A95" s="4" t="s">
        <v>133</v>
      </c>
      <c r="B95" s="3" t="str">
        <f t="shared" si="16"/>
        <v>Thoma Bravo  - Thoma Bravo Fund XI - 2014</v>
      </c>
      <c r="C95" s="5" t="s">
        <v>21</v>
      </c>
      <c r="D95" s="22" t="s">
        <v>134</v>
      </c>
      <c r="E95" s="28"/>
      <c r="F95" s="23" t="s">
        <v>135</v>
      </c>
      <c r="G95" s="12">
        <v>45686</v>
      </c>
      <c r="H95" s="12">
        <v>1632</v>
      </c>
      <c r="I95" s="12" t="s">
        <v>138</v>
      </c>
      <c r="J95" s="12" t="s">
        <v>25</v>
      </c>
      <c r="K95" s="12">
        <v>2014</v>
      </c>
      <c r="L95" s="12" t="s">
        <v>26</v>
      </c>
      <c r="M95" s="13">
        <v>3662</v>
      </c>
      <c r="N95" s="14">
        <v>26.39</v>
      </c>
      <c r="O95" s="14">
        <v>2.2400000000000002</v>
      </c>
      <c r="P95" s="14">
        <v>156.58000000000001</v>
      </c>
      <c r="Q95" s="14">
        <v>67.48</v>
      </c>
      <c r="R95" s="14">
        <v>103.2</v>
      </c>
      <c r="S95" s="15" t="s">
        <v>47</v>
      </c>
      <c r="T95" s="16">
        <v>43646</v>
      </c>
      <c r="U95" s="12" t="s">
        <v>28</v>
      </c>
      <c r="V95" s="12" t="s">
        <v>29</v>
      </c>
      <c r="W95" s="12" t="s">
        <v>137</v>
      </c>
      <c r="X95" s="12" t="s">
        <v>21</v>
      </c>
      <c r="Y95" s="12" t="s">
        <v>107</v>
      </c>
      <c r="Z95" s="12"/>
      <c r="AA95" s="22">
        <v>0</v>
      </c>
      <c r="AB95" s="22">
        <v>11</v>
      </c>
      <c r="AC95" s="41">
        <f t="shared" si="17"/>
        <v>0</v>
      </c>
      <c r="AD95" s="22">
        <v>1</v>
      </c>
      <c r="AE95" s="22">
        <v>6</v>
      </c>
      <c r="AF95" s="41">
        <f t="shared" si="18"/>
        <v>0.16666666666666666</v>
      </c>
      <c r="AG95" s="22">
        <v>0</v>
      </c>
      <c r="AH95" s="22">
        <v>9</v>
      </c>
      <c r="AI95" s="41">
        <f t="shared" si="19"/>
        <v>0</v>
      </c>
      <c r="AJ95" s="22">
        <v>2</v>
      </c>
      <c r="AK95" s="22">
        <v>17</v>
      </c>
      <c r="AL95" s="41">
        <f t="shared" si="20"/>
        <v>0.11764705882352941</v>
      </c>
      <c r="AM95" s="42">
        <f t="shared" si="21"/>
        <v>1</v>
      </c>
      <c r="AN95" s="28">
        <f t="shared" si="22"/>
        <v>26</v>
      </c>
      <c r="AO95" s="41">
        <f t="shared" si="23"/>
        <v>3.8461538461538464E-2</v>
      </c>
      <c r="AP95" s="3"/>
    </row>
    <row r="96" spans="1:42" ht="15" x14ac:dyDescent="0.2">
      <c r="A96" s="4" t="s">
        <v>171</v>
      </c>
      <c r="B96" s="3" t="str">
        <f t="shared" si="16"/>
        <v>Stone Point Capital  - Trident Fund IV - 2007</v>
      </c>
      <c r="C96" s="5" t="s">
        <v>21</v>
      </c>
      <c r="D96" s="22" t="s">
        <v>37</v>
      </c>
      <c r="E96" s="28"/>
      <c r="F96" s="23" t="s">
        <v>172</v>
      </c>
      <c r="G96" s="12">
        <v>8683</v>
      </c>
      <c r="H96" s="12">
        <v>2166</v>
      </c>
      <c r="I96" s="12" t="s">
        <v>173</v>
      </c>
      <c r="J96" s="12" t="s">
        <v>25</v>
      </c>
      <c r="K96" s="12">
        <v>2007</v>
      </c>
      <c r="L96" s="12" t="s">
        <v>26</v>
      </c>
      <c r="M96" s="13">
        <v>2254</v>
      </c>
      <c r="N96" s="14">
        <v>17.7</v>
      </c>
      <c r="O96" s="14">
        <v>2.15</v>
      </c>
      <c r="P96" s="14">
        <v>10.14</v>
      </c>
      <c r="Q96" s="14">
        <v>205.15</v>
      </c>
      <c r="R96" s="14">
        <v>103.5</v>
      </c>
      <c r="S96" s="15" t="s">
        <v>47</v>
      </c>
      <c r="T96" s="16">
        <v>43465</v>
      </c>
      <c r="U96" s="12" t="s">
        <v>28</v>
      </c>
      <c r="V96" s="12" t="s">
        <v>29</v>
      </c>
      <c r="W96" s="12" t="s">
        <v>174</v>
      </c>
      <c r="X96" s="12" t="s">
        <v>21</v>
      </c>
      <c r="Y96" s="12" t="s">
        <v>175</v>
      </c>
      <c r="Z96" s="12"/>
      <c r="AA96" s="22">
        <v>0</v>
      </c>
      <c r="AB96" s="22">
        <v>2</v>
      </c>
      <c r="AC96" s="41">
        <f t="shared" si="17"/>
        <v>0</v>
      </c>
      <c r="AD96" s="22">
        <v>1</v>
      </c>
      <c r="AE96" s="22">
        <v>15</v>
      </c>
      <c r="AF96" s="41">
        <f t="shared" si="18"/>
        <v>6.6666666666666666E-2</v>
      </c>
      <c r="AG96" s="22">
        <v>0</v>
      </c>
      <c r="AH96" s="22">
        <v>11</v>
      </c>
      <c r="AI96" s="41">
        <f t="shared" si="19"/>
        <v>0</v>
      </c>
      <c r="AJ96" s="22">
        <v>2</v>
      </c>
      <c r="AK96" s="22">
        <v>13</v>
      </c>
      <c r="AL96" s="41">
        <f t="shared" si="20"/>
        <v>0.15384615384615385</v>
      </c>
      <c r="AM96" s="42">
        <f t="shared" si="21"/>
        <v>1</v>
      </c>
      <c r="AN96" s="28">
        <f t="shared" si="22"/>
        <v>28</v>
      </c>
      <c r="AO96" s="41">
        <f t="shared" si="23"/>
        <v>3.5714285714285712E-2</v>
      </c>
      <c r="AP96" s="3"/>
    </row>
    <row r="97" spans="1:42" ht="15" x14ac:dyDescent="0.2">
      <c r="A97" s="4" t="s">
        <v>181</v>
      </c>
      <c r="B97" s="3" t="str">
        <f t="shared" si="16"/>
        <v>Thomas H Lee Partners  - Thomas H Lee VII - 2015</v>
      </c>
      <c r="C97" s="5" t="s">
        <v>21</v>
      </c>
      <c r="D97" s="22" t="s">
        <v>73</v>
      </c>
      <c r="E97" s="28"/>
      <c r="F97" s="23" t="s">
        <v>182</v>
      </c>
      <c r="G97" s="12">
        <v>32563</v>
      </c>
      <c r="H97" s="12">
        <v>743</v>
      </c>
      <c r="I97" s="12" t="s">
        <v>185</v>
      </c>
      <c r="J97" s="12" t="s">
        <v>25</v>
      </c>
      <c r="K97" s="12">
        <v>2015</v>
      </c>
      <c r="L97" s="12" t="s">
        <v>26</v>
      </c>
      <c r="M97" s="13">
        <v>2600</v>
      </c>
      <c r="N97" s="14">
        <v>23.47</v>
      </c>
      <c r="O97" s="14">
        <v>1.39</v>
      </c>
      <c r="P97" s="14">
        <v>107.06</v>
      </c>
      <c r="Q97" s="14">
        <v>31.86</v>
      </c>
      <c r="R97" s="14">
        <v>96.08</v>
      </c>
      <c r="S97" s="15" t="s">
        <v>27</v>
      </c>
      <c r="T97" s="16">
        <v>43646</v>
      </c>
      <c r="U97" s="12" t="s">
        <v>28</v>
      </c>
      <c r="V97" s="12" t="s">
        <v>29</v>
      </c>
      <c r="W97" s="12" t="s">
        <v>184</v>
      </c>
      <c r="X97" s="12" t="s">
        <v>21</v>
      </c>
      <c r="Y97" s="12" t="s">
        <v>31</v>
      </c>
      <c r="Z97" s="12"/>
      <c r="AA97" s="22">
        <v>1</v>
      </c>
      <c r="AB97" s="22">
        <v>13</v>
      </c>
      <c r="AC97" s="41">
        <f t="shared" si="17"/>
        <v>7.6923076923076927E-2</v>
      </c>
      <c r="AD97" s="22">
        <v>0</v>
      </c>
      <c r="AE97" s="22">
        <v>2</v>
      </c>
      <c r="AF97" s="41">
        <f t="shared" si="18"/>
        <v>0</v>
      </c>
      <c r="AG97" s="22">
        <v>1</v>
      </c>
      <c r="AH97" s="22">
        <v>7</v>
      </c>
      <c r="AI97" s="41">
        <f t="shared" si="19"/>
        <v>0.14285714285714285</v>
      </c>
      <c r="AJ97" s="22">
        <v>4</v>
      </c>
      <c r="AK97" s="22">
        <v>18</v>
      </c>
      <c r="AL97" s="41">
        <f t="shared" si="20"/>
        <v>0.22222222222222221</v>
      </c>
      <c r="AM97" s="42">
        <f t="shared" si="21"/>
        <v>2</v>
      </c>
      <c r="AN97" s="28">
        <f t="shared" si="22"/>
        <v>22</v>
      </c>
      <c r="AO97" s="41">
        <f t="shared" si="23"/>
        <v>9.0909090909090912E-2</v>
      </c>
      <c r="AP97" s="21" t="s">
        <v>324</v>
      </c>
    </row>
    <row r="98" spans="1:42" ht="15" x14ac:dyDescent="0.2">
      <c r="A98" s="4" t="s">
        <v>266</v>
      </c>
      <c r="B98" s="3" t="str">
        <f t="shared" ref="B98:B106" si="24">A98&amp;" - "&amp;I98&amp;" - "&amp;K98</f>
        <v>AEA Investors  - AEA Fund IV - 2006</v>
      </c>
      <c r="C98" s="5" t="s">
        <v>21</v>
      </c>
      <c r="D98" s="22" t="s">
        <v>37</v>
      </c>
      <c r="E98" s="28"/>
      <c r="F98" s="23" t="s">
        <v>267</v>
      </c>
      <c r="G98" s="12">
        <v>7737</v>
      </c>
      <c r="H98" s="12">
        <v>25</v>
      </c>
      <c r="I98" s="12" t="s">
        <v>268</v>
      </c>
      <c r="J98" s="12" t="s">
        <v>25</v>
      </c>
      <c r="K98" s="12">
        <v>2006</v>
      </c>
      <c r="L98" s="12" t="s">
        <v>26</v>
      </c>
      <c r="M98" s="13">
        <v>1338.2</v>
      </c>
      <c r="N98" s="14">
        <v>13.1</v>
      </c>
      <c r="O98" s="14">
        <v>1.73</v>
      </c>
      <c r="P98" s="14">
        <v>11.4</v>
      </c>
      <c r="Q98" s="14">
        <v>161.1</v>
      </c>
      <c r="R98" s="14">
        <v>101.7</v>
      </c>
      <c r="S98" s="15" t="s">
        <v>27</v>
      </c>
      <c r="T98" s="16">
        <v>43646</v>
      </c>
      <c r="U98" s="12" t="s">
        <v>28</v>
      </c>
      <c r="V98" s="12" t="s">
        <v>29</v>
      </c>
      <c r="W98" s="12" t="s">
        <v>269</v>
      </c>
      <c r="X98" s="12" t="s">
        <v>21</v>
      </c>
      <c r="Y98" s="12" t="s">
        <v>236</v>
      </c>
      <c r="Z98" s="12"/>
      <c r="AA98" s="22">
        <v>0</v>
      </c>
      <c r="AB98" s="22">
        <v>16</v>
      </c>
      <c r="AC98" s="41">
        <f t="shared" ref="AC98:AC106" si="25">+IFERROR(AA98/AB98,"NA")</f>
        <v>0</v>
      </c>
      <c r="AD98" s="22">
        <v>0</v>
      </c>
      <c r="AE98" s="22">
        <v>3</v>
      </c>
      <c r="AF98" s="41">
        <f t="shared" ref="AF98:AF106" si="26">+IFERROR(AD98/AE98,"NA")</f>
        <v>0</v>
      </c>
      <c r="AG98" s="22">
        <v>0</v>
      </c>
      <c r="AH98" s="22">
        <v>12</v>
      </c>
      <c r="AI98" s="41">
        <f t="shared" ref="AI98:AI106" si="27">+IFERROR(AG98/AH98,"NA")</f>
        <v>0</v>
      </c>
      <c r="AJ98" s="22">
        <v>4</v>
      </c>
      <c r="AK98" s="22">
        <v>23</v>
      </c>
      <c r="AL98" s="41">
        <f t="shared" ref="AL98:AL106" si="28">+IFERROR(AJ98/AK98,"NA")</f>
        <v>0.17391304347826086</v>
      </c>
      <c r="AM98" s="42">
        <f t="shared" ref="AM98:AM106" si="29">+IFERROR(AA98+AD98+AG98,"NA")</f>
        <v>0</v>
      </c>
      <c r="AN98" s="28">
        <f t="shared" ref="AN98:AN106" si="30">+AB98+AE98+AH98</f>
        <v>31</v>
      </c>
      <c r="AO98" s="41">
        <f t="shared" ref="AO98:AO106" si="31">+IFERROR(AM98/AN98,"NA")</f>
        <v>0</v>
      </c>
      <c r="AP98" s="3"/>
    </row>
    <row r="99" spans="1:42" ht="15" x14ac:dyDescent="0.2">
      <c r="A99" s="4" t="s">
        <v>62</v>
      </c>
      <c r="B99" s="3" t="str">
        <f t="shared" si="24"/>
        <v>TPG  - TPG Partners VII - 2015</v>
      </c>
      <c r="C99" s="5" t="s">
        <v>21</v>
      </c>
      <c r="D99" s="22" t="s">
        <v>63</v>
      </c>
      <c r="E99" s="28"/>
      <c r="F99" s="23" t="s">
        <v>64</v>
      </c>
      <c r="G99" s="35">
        <v>36616</v>
      </c>
      <c r="H99" s="35">
        <v>733</v>
      </c>
      <c r="I99" s="35" t="s">
        <v>67</v>
      </c>
      <c r="J99" s="35" t="s">
        <v>25</v>
      </c>
      <c r="K99" s="35">
        <v>2015</v>
      </c>
      <c r="L99" s="35" t="s">
        <v>26</v>
      </c>
      <c r="M99" s="36">
        <v>10500</v>
      </c>
      <c r="N99" s="37">
        <v>17.100000000000001</v>
      </c>
      <c r="O99" s="37">
        <v>1.32</v>
      </c>
      <c r="P99" s="37">
        <v>119.54</v>
      </c>
      <c r="Q99" s="37">
        <v>12.58</v>
      </c>
      <c r="R99" s="37">
        <v>89.25</v>
      </c>
      <c r="S99" s="38" t="s">
        <v>27</v>
      </c>
      <c r="T99" s="39">
        <v>43646</v>
      </c>
      <c r="U99" s="35" t="s">
        <v>28</v>
      </c>
      <c r="V99" s="35" t="s">
        <v>29</v>
      </c>
      <c r="W99" s="35" t="s">
        <v>65</v>
      </c>
      <c r="X99" s="35" t="s">
        <v>21</v>
      </c>
      <c r="Y99" s="35" t="s">
        <v>31</v>
      </c>
      <c r="Z99" s="35"/>
      <c r="AA99" s="22">
        <v>0</v>
      </c>
      <c r="AB99" s="22">
        <v>9</v>
      </c>
      <c r="AC99" s="41">
        <f t="shared" si="25"/>
        <v>0</v>
      </c>
      <c r="AD99" s="22">
        <v>1</v>
      </c>
      <c r="AE99" s="22">
        <v>6</v>
      </c>
      <c r="AF99" s="41">
        <f t="shared" si="26"/>
        <v>0.16666666666666666</v>
      </c>
      <c r="AG99" s="22">
        <v>2</v>
      </c>
      <c r="AH99" s="22">
        <v>10</v>
      </c>
      <c r="AI99" s="41">
        <f t="shared" si="27"/>
        <v>0.2</v>
      </c>
      <c r="AJ99" s="22">
        <v>12</v>
      </c>
      <c r="AK99" s="22">
        <v>50</v>
      </c>
      <c r="AL99" s="41">
        <f t="shared" si="28"/>
        <v>0.24</v>
      </c>
      <c r="AM99" s="42">
        <f t="shared" si="29"/>
        <v>3</v>
      </c>
      <c r="AN99" s="28">
        <f t="shared" si="30"/>
        <v>25</v>
      </c>
      <c r="AO99" s="41">
        <f t="shared" si="31"/>
        <v>0.12</v>
      </c>
      <c r="AP99" s="3"/>
    </row>
    <row r="100" spans="1:42" ht="15" x14ac:dyDescent="0.2">
      <c r="A100" s="4" t="s">
        <v>297</v>
      </c>
      <c r="B100" s="3" t="str">
        <f t="shared" si="24"/>
        <v>Court Square Capital Partners  - Court Square Capital Partners II - 2006</v>
      </c>
      <c r="C100" s="5" t="s">
        <v>21</v>
      </c>
      <c r="D100" s="22" t="s">
        <v>37</v>
      </c>
      <c r="E100" s="28"/>
      <c r="F100" s="23" t="s">
        <v>298</v>
      </c>
      <c r="G100" s="12">
        <v>7666</v>
      </c>
      <c r="H100" s="12">
        <v>9036</v>
      </c>
      <c r="I100" s="12" t="s">
        <v>299</v>
      </c>
      <c r="J100" s="12" t="s">
        <v>25</v>
      </c>
      <c r="K100" s="12">
        <v>2006</v>
      </c>
      <c r="L100" s="12" t="s">
        <v>26</v>
      </c>
      <c r="M100" s="13">
        <v>3100</v>
      </c>
      <c r="N100" s="14">
        <v>12.8</v>
      </c>
      <c r="O100" s="14">
        <v>1.85</v>
      </c>
      <c r="P100" s="14">
        <v>11.03</v>
      </c>
      <c r="Q100" s="14">
        <v>173.95</v>
      </c>
      <c r="R100" s="14">
        <v>95.2</v>
      </c>
      <c r="S100" s="15" t="s">
        <v>27</v>
      </c>
      <c r="T100" s="16">
        <v>43555</v>
      </c>
      <c r="U100" s="12" t="s">
        <v>28</v>
      </c>
      <c r="V100" s="12" t="s">
        <v>29</v>
      </c>
      <c r="W100" s="12" t="s">
        <v>300</v>
      </c>
      <c r="X100" s="12" t="s">
        <v>21</v>
      </c>
      <c r="Y100" s="12" t="s">
        <v>31</v>
      </c>
      <c r="Z100" s="12"/>
      <c r="AA100" s="22">
        <v>0</v>
      </c>
      <c r="AB100" s="22">
        <v>13</v>
      </c>
      <c r="AC100" s="41">
        <f t="shared" si="25"/>
        <v>0</v>
      </c>
      <c r="AD100" s="22">
        <v>0</v>
      </c>
      <c r="AE100" s="22">
        <v>3</v>
      </c>
      <c r="AF100" s="41">
        <f t="shared" si="26"/>
        <v>0</v>
      </c>
      <c r="AG100" s="22">
        <v>0</v>
      </c>
      <c r="AH100" s="22">
        <v>10</v>
      </c>
      <c r="AI100" s="41">
        <f t="shared" si="27"/>
        <v>0</v>
      </c>
      <c r="AJ100" s="22">
        <v>0</v>
      </c>
      <c r="AK100" s="22">
        <v>8</v>
      </c>
      <c r="AL100" s="41">
        <f t="shared" si="28"/>
        <v>0</v>
      </c>
      <c r="AM100" s="42">
        <f t="shared" si="29"/>
        <v>0</v>
      </c>
      <c r="AN100" s="28">
        <f t="shared" si="30"/>
        <v>26</v>
      </c>
      <c r="AO100" s="41">
        <f t="shared" si="31"/>
        <v>0</v>
      </c>
      <c r="AP100" s="3"/>
    </row>
    <row r="101" spans="1:42" ht="15" x14ac:dyDescent="0.2">
      <c r="A101" s="4" t="s">
        <v>312</v>
      </c>
      <c r="B101" s="3" t="str">
        <f t="shared" si="24"/>
        <v>Trilantic Capital Partners  - Trilantic Capital Partners V North America - 2013</v>
      </c>
      <c r="C101" s="5" t="s">
        <v>21</v>
      </c>
      <c r="D101" s="22" t="s">
        <v>37</v>
      </c>
      <c r="E101" s="28"/>
      <c r="F101" s="23" t="s">
        <v>313</v>
      </c>
      <c r="G101" s="12">
        <v>28957</v>
      </c>
      <c r="H101" s="12">
        <v>23839</v>
      </c>
      <c r="I101" s="12" t="s">
        <v>316</v>
      </c>
      <c r="J101" s="12" t="s">
        <v>25</v>
      </c>
      <c r="K101" s="12">
        <v>2013</v>
      </c>
      <c r="L101" s="12" t="s">
        <v>26</v>
      </c>
      <c r="M101" s="13">
        <v>2188</v>
      </c>
      <c r="N101" s="14">
        <v>16.399999999999999</v>
      </c>
      <c r="O101" s="14">
        <v>1.89</v>
      </c>
      <c r="P101" s="14">
        <v>100</v>
      </c>
      <c r="Q101" s="14">
        <v>88.89</v>
      </c>
      <c r="R101" s="14">
        <v>112.5</v>
      </c>
      <c r="S101" s="15" t="s">
        <v>47</v>
      </c>
      <c r="T101" s="16">
        <v>43555</v>
      </c>
      <c r="U101" s="12" t="s">
        <v>28</v>
      </c>
      <c r="V101" s="12" t="s">
        <v>29</v>
      </c>
      <c r="W101" s="12" t="s">
        <v>315</v>
      </c>
      <c r="X101" s="12" t="s">
        <v>21</v>
      </c>
      <c r="Y101" s="12" t="s">
        <v>31</v>
      </c>
      <c r="Z101" s="12"/>
      <c r="AA101" s="22">
        <v>0</v>
      </c>
      <c r="AB101" s="22">
        <v>10</v>
      </c>
      <c r="AC101" s="41">
        <f t="shared" si="25"/>
        <v>0</v>
      </c>
      <c r="AD101" s="22">
        <v>1</v>
      </c>
      <c r="AE101" s="22">
        <v>6</v>
      </c>
      <c r="AF101" s="41">
        <f t="shared" si="26"/>
        <v>0.16666666666666666</v>
      </c>
      <c r="AG101" s="22">
        <v>0</v>
      </c>
      <c r="AH101" s="22">
        <v>1</v>
      </c>
      <c r="AI101" s="41">
        <f t="shared" si="27"/>
        <v>0</v>
      </c>
      <c r="AJ101" s="22">
        <v>0</v>
      </c>
      <c r="AK101" s="22">
        <v>14</v>
      </c>
      <c r="AL101" s="41">
        <f t="shared" si="28"/>
        <v>0</v>
      </c>
      <c r="AM101" s="42">
        <f t="shared" si="29"/>
        <v>1</v>
      </c>
      <c r="AN101" s="28">
        <f t="shared" si="30"/>
        <v>17</v>
      </c>
      <c r="AO101" s="41">
        <f t="shared" si="31"/>
        <v>5.8823529411764705E-2</v>
      </c>
      <c r="AP101" s="3"/>
    </row>
    <row r="102" spans="1:42" ht="15" x14ac:dyDescent="0.2">
      <c r="A102" s="4" t="s">
        <v>237</v>
      </c>
      <c r="B102" s="3" t="str">
        <f t="shared" si="24"/>
        <v>Triton St  - Triton Fund III - 2009</v>
      </c>
      <c r="C102" s="5" t="s">
        <v>189</v>
      </c>
      <c r="D102" s="22" t="s">
        <v>238</v>
      </c>
      <c r="E102" s="28"/>
      <c r="F102" s="23" t="s">
        <v>231</v>
      </c>
      <c r="G102" s="12">
        <v>14986</v>
      </c>
      <c r="H102" s="12">
        <v>756</v>
      </c>
      <c r="I102" s="12" t="s">
        <v>241</v>
      </c>
      <c r="J102" s="12" t="s">
        <v>25</v>
      </c>
      <c r="K102" s="12">
        <v>2009</v>
      </c>
      <c r="L102" s="12" t="s">
        <v>26</v>
      </c>
      <c r="M102" s="13">
        <v>3247.04</v>
      </c>
      <c r="N102" s="14">
        <v>12.68</v>
      </c>
      <c r="O102" s="14">
        <v>1.9</v>
      </c>
      <c r="P102" s="14">
        <v>40</v>
      </c>
      <c r="Q102" s="14">
        <v>150</v>
      </c>
      <c r="R102" s="14">
        <v>77</v>
      </c>
      <c r="S102" s="15" t="s">
        <v>27</v>
      </c>
      <c r="T102" s="16">
        <v>43646</v>
      </c>
      <c r="U102" s="12" t="s">
        <v>28</v>
      </c>
      <c r="V102" s="12" t="s">
        <v>36</v>
      </c>
      <c r="W102" s="12" t="s">
        <v>240</v>
      </c>
      <c r="X102" s="12" t="s">
        <v>189</v>
      </c>
      <c r="Y102" s="12" t="s">
        <v>31</v>
      </c>
      <c r="Z102" s="12"/>
      <c r="AA102" s="22">
        <v>10</v>
      </c>
      <c r="AB102" s="22">
        <v>67</v>
      </c>
      <c r="AC102" s="41">
        <f t="shared" si="25"/>
        <v>0.14925373134328357</v>
      </c>
      <c r="AD102" s="10"/>
      <c r="AE102" s="10"/>
      <c r="AF102" s="41" t="str">
        <f t="shared" si="26"/>
        <v>NA</v>
      </c>
      <c r="AG102" s="10"/>
      <c r="AH102" s="10"/>
      <c r="AI102" s="41" t="str">
        <f t="shared" si="27"/>
        <v>NA</v>
      </c>
      <c r="AJ102" s="10"/>
      <c r="AK102" s="10"/>
      <c r="AL102" s="41" t="str">
        <f t="shared" si="28"/>
        <v>NA</v>
      </c>
      <c r="AM102" s="42">
        <f t="shared" si="29"/>
        <v>10</v>
      </c>
      <c r="AN102" s="28">
        <f t="shared" si="30"/>
        <v>67</v>
      </c>
      <c r="AO102" s="41">
        <f t="shared" si="31"/>
        <v>0.14925373134328357</v>
      </c>
      <c r="AP102" s="3"/>
    </row>
    <row r="103" spans="1:42" ht="15" x14ac:dyDescent="0.2">
      <c r="A103" s="4" t="s">
        <v>237</v>
      </c>
      <c r="B103" s="3" t="str">
        <f t="shared" si="24"/>
        <v>Triton St  - Triton Fund II - 2006</v>
      </c>
      <c r="C103" s="5" t="s">
        <v>189</v>
      </c>
      <c r="D103" s="22" t="s">
        <v>238</v>
      </c>
      <c r="E103" s="28"/>
      <c r="F103" s="23" t="s">
        <v>231</v>
      </c>
      <c r="G103" s="12">
        <v>6565</v>
      </c>
      <c r="H103" s="12">
        <v>756</v>
      </c>
      <c r="I103" s="12" t="s">
        <v>239</v>
      </c>
      <c r="J103" s="12" t="s">
        <v>25</v>
      </c>
      <c r="K103" s="12">
        <v>2006</v>
      </c>
      <c r="L103" s="12" t="s">
        <v>26</v>
      </c>
      <c r="M103" s="13">
        <v>1438.92</v>
      </c>
      <c r="N103" s="14">
        <v>19.899999999999999</v>
      </c>
      <c r="O103" s="14">
        <v>2.5</v>
      </c>
      <c r="P103" s="14">
        <v>10</v>
      </c>
      <c r="Q103" s="14">
        <v>240</v>
      </c>
      <c r="R103" s="14">
        <v>92</v>
      </c>
      <c r="S103" s="15" t="s">
        <v>47</v>
      </c>
      <c r="T103" s="16">
        <v>43646</v>
      </c>
      <c r="U103" s="12" t="s">
        <v>28</v>
      </c>
      <c r="V103" s="12" t="s">
        <v>36</v>
      </c>
      <c r="W103" s="12" t="s">
        <v>240</v>
      </c>
      <c r="X103" s="12" t="s">
        <v>189</v>
      </c>
      <c r="Y103" s="12" t="s">
        <v>31</v>
      </c>
      <c r="Z103" s="12"/>
      <c r="AA103" s="22">
        <v>10</v>
      </c>
      <c r="AB103" s="22">
        <v>67</v>
      </c>
      <c r="AC103" s="41">
        <f t="shared" si="25"/>
        <v>0.14925373134328357</v>
      </c>
      <c r="AD103" s="10"/>
      <c r="AE103" s="10"/>
      <c r="AF103" s="41" t="str">
        <f t="shared" si="26"/>
        <v>NA</v>
      </c>
      <c r="AG103" s="10"/>
      <c r="AH103" s="10"/>
      <c r="AI103" s="41" t="str">
        <f t="shared" si="27"/>
        <v>NA</v>
      </c>
      <c r="AJ103" s="10"/>
      <c r="AK103" s="10"/>
      <c r="AL103" s="41" t="str">
        <f t="shared" si="28"/>
        <v>NA</v>
      </c>
      <c r="AM103" s="42">
        <f t="shared" si="29"/>
        <v>10</v>
      </c>
      <c r="AN103" s="28">
        <f t="shared" si="30"/>
        <v>67</v>
      </c>
      <c r="AO103" s="41">
        <f t="shared" si="31"/>
        <v>0.14925373134328357</v>
      </c>
      <c r="AP103" s="3"/>
    </row>
    <row r="104" spans="1:42" ht="15" x14ac:dyDescent="0.2">
      <c r="A104" s="4" t="s">
        <v>237</v>
      </c>
      <c r="B104" s="3" t="str">
        <f t="shared" si="24"/>
        <v>Triton St  - Triton Fund IV - 2013</v>
      </c>
      <c r="C104" s="5" t="s">
        <v>189</v>
      </c>
      <c r="D104" s="22" t="s">
        <v>238</v>
      </c>
      <c r="E104" s="28"/>
      <c r="F104" s="23" t="s">
        <v>231</v>
      </c>
      <c r="G104" s="12">
        <v>30637</v>
      </c>
      <c r="H104" s="12">
        <v>756</v>
      </c>
      <c r="I104" s="12" t="s">
        <v>242</v>
      </c>
      <c r="J104" s="12" t="s">
        <v>25</v>
      </c>
      <c r="K104" s="12">
        <v>2013</v>
      </c>
      <c r="L104" s="12" t="s">
        <v>26</v>
      </c>
      <c r="M104" s="13">
        <v>4892.01</v>
      </c>
      <c r="N104" s="14">
        <v>9.7100000000000009</v>
      </c>
      <c r="O104" s="14">
        <v>1.31</v>
      </c>
      <c r="P104" s="14">
        <v>92.63</v>
      </c>
      <c r="Q104" s="14">
        <v>38.28</v>
      </c>
      <c r="R104" s="14">
        <v>78.28</v>
      </c>
      <c r="S104" s="15" t="s">
        <v>41</v>
      </c>
      <c r="T104" s="16">
        <v>43555</v>
      </c>
      <c r="U104" s="12" t="s">
        <v>28</v>
      </c>
      <c r="V104" s="12" t="s">
        <v>36</v>
      </c>
      <c r="W104" s="12" t="s">
        <v>240</v>
      </c>
      <c r="X104" s="12" t="s">
        <v>189</v>
      </c>
      <c r="Y104" s="12" t="s">
        <v>31</v>
      </c>
      <c r="Z104" s="12"/>
      <c r="AA104" s="22">
        <v>10</v>
      </c>
      <c r="AB104" s="22">
        <v>67</v>
      </c>
      <c r="AC104" s="41">
        <f t="shared" si="25"/>
        <v>0.14925373134328357</v>
      </c>
      <c r="AD104" s="10"/>
      <c r="AE104" s="10"/>
      <c r="AF104" s="41" t="str">
        <f t="shared" si="26"/>
        <v>NA</v>
      </c>
      <c r="AG104" s="10"/>
      <c r="AH104" s="10"/>
      <c r="AI104" s="41" t="str">
        <f t="shared" si="27"/>
        <v>NA</v>
      </c>
      <c r="AJ104" s="10"/>
      <c r="AK104" s="10"/>
      <c r="AL104" s="41" t="str">
        <f t="shared" si="28"/>
        <v>NA</v>
      </c>
      <c r="AM104" s="42">
        <f t="shared" si="29"/>
        <v>10</v>
      </c>
      <c r="AN104" s="28">
        <f t="shared" si="30"/>
        <v>67</v>
      </c>
      <c r="AO104" s="41">
        <f t="shared" si="31"/>
        <v>0.14925373134328357</v>
      </c>
      <c r="AP104" s="3"/>
    </row>
    <row r="105" spans="1:42" ht="15" x14ac:dyDescent="0.2">
      <c r="A105" s="4" t="s">
        <v>249</v>
      </c>
      <c r="B105" s="3" t="str">
        <f t="shared" si="24"/>
        <v>Kelso &amp; Company  - Kelso Investment Associates VIII - 2007</v>
      </c>
      <c r="C105" s="5" t="s">
        <v>21</v>
      </c>
      <c r="D105" s="22" t="s">
        <v>37</v>
      </c>
      <c r="E105" s="28"/>
      <c r="F105" s="23" t="s">
        <v>244</v>
      </c>
      <c r="G105" s="12">
        <v>10881</v>
      </c>
      <c r="H105" s="12">
        <v>424</v>
      </c>
      <c r="I105" s="12" t="s">
        <v>252</v>
      </c>
      <c r="J105" s="12" t="s">
        <v>25</v>
      </c>
      <c r="K105" s="12">
        <v>2007</v>
      </c>
      <c r="L105" s="12" t="s">
        <v>26</v>
      </c>
      <c r="M105" s="13">
        <v>5125</v>
      </c>
      <c r="N105" s="14">
        <v>6.5</v>
      </c>
      <c r="O105" s="14">
        <v>1.35</v>
      </c>
      <c r="P105" s="14">
        <v>24.65</v>
      </c>
      <c r="Q105" s="14">
        <v>110.16</v>
      </c>
      <c r="R105" s="14">
        <v>97.7</v>
      </c>
      <c r="S105" s="15" t="s">
        <v>41</v>
      </c>
      <c r="T105" s="16">
        <v>43555</v>
      </c>
      <c r="U105" s="12" t="s">
        <v>28</v>
      </c>
      <c r="V105" s="12" t="s">
        <v>29</v>
      </c>
      <c r="W105" s="12" t="s">
        <v>251</v>
      </c>
      <c r="X105" s="12" t="s">
        <v>21</v>
      </c>
      <c r="Y105" s="12" t="s">
        <v>31</v>
      </c>
      <c r="Z105" s="12" t="s">
        <v>52</v>
      </c>
      <c r="AA105" s="22">
        <v>0</v>
      </c>
      <c r="AB105" s="22">
        <v>6</v>
      </c>
      <c r="AC105" s="41">
        <f t="shared" si="25"/>
        <v>0</v>
      </c>
      <c r="AD105" s="22">
        <v>0</v>
      </c>
      <c r="AE105" s="22">
        <v>4</v>
      </c>
      <c r="AF105" s="41">
        <f t="shared" si="26"/>
        <v>0</v>
      </c>
      <c r="AG105" s="22">
        <v>0</v>
      </c>
      <c r="AH105" s="22">
        <v>4</v>
      </c>
      <c r="AI105" s="41">
        <f t="shared" si="27"/>
        <v>0</v>
      </c>
      <c r="AJ105" s="22">
        <v>2</v>
      </c>
      <c r="AK105" s="22">
        <v>10</v>
      </c>
      <c r="AL105" s="41">
        <f t="shared" si="28"/>
        <v>0.2</v>
      </c>
      <c r="AM105" s="42">
        <f t="shared" si="29"/>
        <v>0</v>
      </c>
      <c r="AN105" s="28">
        <f t="shared" si="30"/>
        <v>14</v>
      </c>
      <c r="AO105" s="41">
        <f t="shared" si="31"/>
        <v>0</v>
      </c>
      <c r="AP105" s="3"/>
    </row>
    <row r="106" spans="1:42" ht="15" x14ac:dyDescent="0.2">
      <c r="A106" s="4" t="s">
        <v>271</v>
      </c>
      <c r="B106" s="3" t="str">
        <f t="shared" si="24"/>
        <v>Welsh, Carson, Anderson &amp; Stowe  - Welsh, Carson, Anderson &amp; Stowe XII - 2015</v>
      </c>
      <c r="C106" s="17" t="s">
        <v>21</v>
      </c>
      <c r="D106" s="22" t="s">
        <v>37</v>
      </c>
      <c r="E106" s="28"/>
      <c r="F106" s="40" t="s">
        <v>272</v>
      </c>
      <c r="G106" s="12">
        <v>43832</v>
      </c>
      <c r="H106" s="12">
        <v>802</v>
      </c>
      <c r="I106" s="12" t="s">
        <v>276</v>
      </c>
      <c r="J106" s="12" t="s">
        <v>25</v>
      </c>
      <c r="K106" s="12">
        <v>2015</v>
      </c>
      <c r="L106" s="12" t="s">
        <v>26</v>
      </c>
      <c r="M106" s="13">
        <v>3330</v>
      </c>
      <c r="N106" s="14">
        <v>26.07</v>
      </c>
      <c r="O106" s="14">
        <v>1.55</v>
      </c>
      <c r="P106" s="14">
        <v>112.2</v>
      </c>
      <c r="Q106" s="14">
        <v>42.88</v>
      </c>
      <c r="R106" s="14">
        <v>83.88</v>
      </c>
      <c r="S106" s="15" t="s">
        <v>47</v>
      </c>
      <c r="T106" s="16">
        <v>43646</v>
      </c>
      <c r="U106" s="12" t="s">
        <v>28</v>
      </c>
      <c r="V106" s="12" t="s">
        <v>29</v>
      </c>
      <c r="W106" s="12" t="s">
        <v>274</v>
      </c>
      <c r="X106" s="12" t="s">
        <v>21</v>
      </c>
      <c r="Y106" s="12" t="s">
        <v>275</v>
      </c>
      <c r="Z106" s="12"/>
      <c r="AA106" s="22">
        <v>1</v>
      </c>
      <c r="AB106" s="22">
        <v>20</v>
      </c>
      <c r="AC106" s="41">
        <f t="shared" si="25"/>
        <v>0.05</v>
      </c>
      <c r="AD106" s="22">
        <v>0</v>
      </c>
      <c r="AE106" s="22">
        <v>4</v>
      </c>
      <c r="AF106" s="41">
        <f t="shared" si="26"/>
        <v>0</v>
      </c>
      <c r="AG106" s="22">
        <v>1</v>
      </c>
      <c r="AH106" s="22">
        <v>8</v>
      </c>
      <c r="AI106" s="41">
        <f t="shared" si="27"/>
        <v>0.125</v>
      </c>
      <c r="AJ106" s="22">
        <v>3</v>
      </c>
      <c r="AK106" s="22">
        <v>12</v>
      </c>
      <c r="AL106" s="41">
        <f t="shared" si="28"/>
        <v>0.25</v>
      </c>
      <c r="AM106" s="42">
        <f t="shared" si="29"/>
        <v>2</v>
      </c>
      <c r="AN106" s="28">
        <f t="shared" si="30"/>
        <v>32</v>
      </c>
      <c r="AO106" s="41">
        <f t="shared" si="31"/>
        <v>6.25E-2</v>
      </c>
      <c r="AP106" s="3"/>
    </row>
  </sheetData>
  <sortState xmlns:xlrd2="http://schemas.microsoft.com/office/spreadsheetml/2017/richdata2" ref="O157:P165">
    <sortCondition ref="O157:O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Rene Eber</cp:lastModifiedBy>
  <dcterms:created xsi:type="dcterms:W3CDTF">2019-11-19T03:40:02Z</dcterms:created>
  <dcterms:modified xsi:type="dcterms:W3CDTF">2019-11-19T23:51:38Z</dcterms:modified>
</cp:coreProperties>
</file>