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30"/>
  <workbookPr defaultThemeVersion="166925"/>
  <mc:AlternateContent xmlns:mc="http://schemas.openxmlformats.org/markup-compatibility/2006">
    <mc:Choice Requires="x15">
      <x15ac:absPath xmlns:x15ac="http://schemas.microsoft.com/office/spreadsheetml/2010/11/ac" url="D:\OneDrive\xlor.la\01._xlorla_courses\01._excel_basico\09._graficas_avanzadas\04._published\"/>
    </mc:Choice>
  </mc:AlternateContent>
  <xr:revisionPtr revIDLastSave="0" documentId="13_ncr:1_{A43E6673-2AC5-49C6-9297-7C3C2892A8A4}" xr6:coauthVersionLast="47" xr6:coauthVersionMax="47" xr10:uidLastSave="{00000000-0000-0000-0000-000000000000}"/>
  <bookViews>
    <workbookView xWindow="-108" yWindow="-108" windowWidth="23256" windowHeight="12576" activeTab="1" xr2:uid="{E7DCDD01-A2B1-4BEB-B554-A58871849766}"/>
  </bookViews>
  <sheets>
    <sheet name="example" sheetId="1" r:id="rId1"/>
    <sheet name="thank you!" sheetId="2" r:id="rId2"/>
    <sheet name="bonus!" sheetId="3" r:id="rId3"/>
  </sheets>
  <definedNames>
    <definedName name="_01_year">_xlfn.ANCHORARRAY(example!$S$15)</definedName>
    <definedName name="_02_revenue">_xlfn.ANCHORARRAY(example!$T$15)</definedName>
    <definedName name="_03_1st_decrease">_xlfn.ANCHORARRAY(example!$U$15)</definedName>
    <definedName name="_04_2da_decrease">_xlfn.ANCHORARRAY(example!$V$15)</definedName>
    <definedName name="_Order1" hidden="1">255</definedName>
    <definedName name="_Order2" hidden="1">0</definedName>
    <definedName name="anscount" hidden="1">1</definedName>
    <definedName name="limcount" hidden="1">1</definedName>
    <definedName name="sencount" hidden="1">1</definedName>
    <definedName name="Slicer_View_b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5" i="1" l="1"/>
  <c r="P6" i="1"/>
  <c r="P7" i="1"/>
  <c r="S12" i="1" a="1"/>
  <c r="S12" i="1" s="1"/>
  <c r="AA5" i="1" l="1"/>
  <c r="S15" i="1" a="1"/>
  <c r="S15" i="1" s="1"/>
  <c r="Z5" i="1"/>
  <c r="AA4" i="1"/>
  <c r="AA3" i="1"/>
  <c r="Z4" i="1"/>
  <c r="Z3" i="1"/>
  <c r="S10" i="1"/>
  <c r="AD2" i="1" s="1"/>
  <c r="T14" i="1" l="1"/>
  <c r="T15" i="1" s="1" a="1"/>
  <c r="T15" i="1" s="1"/>
  <c r="V15" i="1" s="1" a="1"/>
  <c r="V15" i="1" s="1"/>
  <c r="S9" i="1"/>
  <c r="U15" i="1" l="1" a="1"/>
  <c r="U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<sst xmlns="http://schemas.openxmlformats.org/spreadsheetml/2006/main" count="241" uniqueCount="225">
  <si>
    <t>Amazon Annual Revenue</t>
  </si>
  <si>
    <t>(Millions of US $)</t>
  </si>
  <si>
    <t>$280,522</t>
  </si>
  <si>
    <t>$232,887</t>
  </si>
  <si>
    <t>$177,866</t>
  </si>
  <si>
    <t>$135,987</t>
  </si>
  <si>
    <t>$107,006</t>
  </si>
  <si>
    <t>$88,988</t>
  </si>
  <si>
    <t>$61,093</t>
  </si>
  <si>
    <t>$48,077</t>
  </si>
  <si>
    <t>$34,204</t>
  </si>
  <si>
    <t>$24,509</t>
  </si>
  <si>
    <t>$19,166</t>
  </si>
  <si>
    <t>$14,835</t>
  </si>
  <si>
    <t>$10,711</t>
  </si>
  <si>
    <t>$8,490</t>
  </si>
  <si>
    <t>Amazon Quarterly Revenue</t>
  </si>
  <si>
    <t>$88,912</t>
  </si>
  <si>
    <t>$75,452</t>
  </si>
  <si>
    <t>$87,437</t>
  </si>
  <si>
    <t>$69,981</t>
  </si>
  <si>
    <t>$63,404</t>
  </si>
  <si>
    <t>$59,700</t>
  </si>
  <si>
    <t>$72,383</t>
  </si>
  <si>
    <t>$56,576</t>
  </si>
  <si>
    <t>$52,886</t>
  </si>
  <si>
    <t>$51,042</t>
  </si>
  <si>
    <t>$60,453</t>
  </si>
  <si>
    <t>$43,744</t>
  </si>
  <si>
    <t>$37,955</t>
  </si>
  <si>
    <t>$35,714</t>
  </si>
  <si>
    <t>$43,741</t>
  </si>
  <si>
    <t>$32,714</t>
  </si>
  <si>
    <t>$30,404</t>
  </si>
  <si>
    <t>$29,128</t>
  </si>
  <si>
    <t>$35,746</t>
  </si>
  <si>
    <t>$25,358</t>
  </si>
  <si>
    <t>$23,185</t>
  </si>
  <si>
    <t>$22,717</t>
  </si>
  <si>
    <t>$29,328</t>
  </si>
  <si>
    <t>$20,579</t>
  </si>
  <si>
    <t>$19,340</t>
  </si>
  <si>
    <t>$19,741</t>
  </si>
  <si>
    <t>$25,586</t>
  </si>
  <si>
    <t>$17,092</t>
  </si>
  <si>
    <t>$15,704</t>
  </si>
  <si>
    <t>$16,070</t>
  </si>
  <si>
    <t>$21,268</t>
  </si>
  <si>
    <t>$13,806</t>
  </si>
  <si>
    <t>$12,834</t>
  </si>
  <si>
    <t>$13,185</t>
  </si>
  <si>
    <t>$17,431</t>
  </si>
  <si>
    <t>$10,876</t>
  </si>
  <si>
    <t>$9,913</t>
  </si>
  <si>
    <t>$9,857</t>
  </si>
  <si>
    <t>$12,947</t>
  </si>
  <si>
    <t>$7,560</t>
  </si>
  <si>
    <t>$6,566</t>
  </si>
  <si>
    <t>$7,131</t>
  </si>
  <si>
    <t>$9,520</t>
  </si>
  <si>
    <t>$5,449</t>
  </si>
  <si>
    <t>$4,651</t>
  </si>
  <si>
    <t>$4,889</t>
  </si>
  <si>
    <t>$6,704</t>
  </si>
  <si>
    <t>$4,264</t>
  </si>
  <si>
    <t>$4,063</t>
  </si>
  <si>
    <t>$4,135</t>
  </si>
  <si>
    <t>$5,672</t>
  </si>
  <si>
    <t>$3,262</t>
  </si>
  <si>
    <t>$2,886</t>
  </si>
  <si>
    <t>$3,015</t>
  </si>
  <si>
    <t>$3,986</t>
  </si>
  <si>
    <t>$2,307</t>
  </si>
  <si>
    <t>$2,139</t>
  </si>
  <si>
    <t>$2,279</t>
  </si>
  <si>
    <t>$2,977</t>
  </si>
  <si>
    <t>$1,858</t>
  </si>
  <si>
    <t>$1,753</t>
  </si>
  <si>
    <t>$1,902</t>
  </si>
  <si>
    <t>Year</t>
  </si>
  <si>
    <t>year pp to:</t>
  </si>
  <si>
    <t>control</t>
  </si>
  <si>
    <t>Net Margin</t>
  </si>
  <si>
    <t>$321.78B</t>
  </si>
  <si>
    <t>$13.18B</t>
  </si>
  <si>
    <t>$296.27B</t>
  </si>
  <si>
    <t>$10.56B</t>
  </si>
  <si>
    <t>$280.52B</t>
  </si>
  <si>
    <t>$11.59B</t>
  </si>
  <si>
    <t>$265.47B</t>
  </si>
  <si>
    <t>$11.35B</t>
  </si>
  <si>
    <t>$252.06B</t>
  </si>
  <si>
    <t>$12.10B</t>
  </si>
  <si>
    <t>$241.55B</t>
  </si>
  <si>
    <t>$12.01B</t>
  </si>
  <si>
    <t>$232.89B</t>
  </si>
  <si>
    <t>$10.07B</t>
  </si>
  <si>
    <t>$220.96B</t>
  </si>
  <si>
    <t>$8.90B</t>
  </si>
  <si>
    <t>$208.13B</t>
  </si>
  <si>
    <t>$6.28B</t>
  </si>
  <si>
    <t>$193.19B</t>
  </si>
  <si>
    <t>$3.94B</t>
  </si>
  <si>
    <t>$177.87B</t>
  </si>
  <si>
    <t>$3.03B</t>
  </si>
  <si>
    <t>$161.15B</t>
  </si>
  <si>
    <t>$1.93B</t>
  </si>
  <si>
    <t>$150.12B</t>
  </si>
  <si>
    <t>$1.92B</t>
  </si>
  <si>
    <t>$142.57B</t>
  </si>
  <si>
    <t>$2.58B</t>
  </si>
  <si>
    <t>$135.99B</t>
  </si>
  <si>
    <t>$2.37B</t>
  </si>
  <si>
    <t>$127.99B</t>
  </si>
  <si>
    <t>$2.10B</t>
  </si>
  <si>
    <t>$120.64B</t>
  </si>
  <si>
    <t>$113.42B</t>
  </si>
  <si>
    <t>$1.17B</t>
  </si>
  <si>
    <t>$107.01B</t>
  </si>
  <si>
    <t>$0.60B</t>
  </si>
  <si>
    <t>$100.59B</t>
  </si>
  <si>
    <t>$0.33B</t>
  </si>
  <si>
    <t>$95.81B</t>
  </si>
  <si>
    <t>$-0.19B</t>
  </si>
  <si>
    <t>$91.96B</t>
  </si>
  <si>
    <t>$-0.41B</t>
  </si>
  <si>
    <t>$88.99B</t>
  </si>
  <si>
    <t>$-0.24B</t>
  </si>
  <si>
    <t>$85.25B</t>
  </si>
  <si>
    <t>$-0.22B</t>
  </si>
  <si>
    <t>$81.76B</t>
  </si>
  <si>
    <t>$0.18B</t>
  </si>
  <si>
    <t>$78.12B</t>
  </si>
  <si>
    <t>$0.30B</t>
  </si>
  <si>
    <t>$74.45B</t>
  </si>
  <si>
    <t>$0.27B</t>
  </si>
  <si>
    <t>$70.13B</t>
  </si>
  <si>
    <t>$0.13B</t>
  </si>
  <si>
    <t>$66.85B</t>
  </si>
  <si>
    <t>$-0.10B</t>
  </si>
  <si>
    <t>$63.98B</t>
  </si>
  <si>
    <t>$-0.09B</t>
  </si>
  <si>
    <t>$61.09B</t>
  </si>
  <si>
    <t>$-0.04B</t>
  </si>
  <si>
    <t>$57.26B</t>
  </si>
  <si>
    <t>$0.04B</t>
  </si>
  <si>
    <t>$54.33B</t>
  </si>
  <si>
    <t>$0.38B</t>
  </si>
  <si>
    <t>$51.41B</t>
  </si>
  <si>
    <t>$0.56B</t>
  </si>
  <si>
    <t>$48.08B</t>
  </si>
  <si>
    <t>$0.63B</t>
  </si>
  <si>
    <t>$43.59B</t>
  </si>
  <si>
    <t>$0.87B</t>
  </si>
  <si>
    <t>$40.28B</t>
  </si>
  <si>
    <t>$1.04B</t>
  </si>
  <si>
    <t>$36.93B</t>
  </si>
  <si>
    <t>$1.05B</t>
  </si>
  <si>
    <t>$34.20B</t>
  </si>
  <si>
    <t>$1.15B</t>
  </si>
  <si>
    <t>$30.78B</t>
  </si>
  <si>
    <t>$1.12B</t>
  </si>
  <si>
    <t>$28.67B</t>
  </si>
  <si>
    <t>$1.09B</t>
  </si>
  <si>
    <t>$26.75B</t>
  </si>
  <si>
    <t>$1.02B</t>
  </si>
  <si>
    <t>$24.51B</t>
  </si>
  <si>
    <t>$0.90B</t>
  </si>
  <si>
    <t>$21.69B</t>
  </si>
  <si>
    <t>$0.74B</t>
  </si>
  <si>
    <t>$20.51B</t>
  </si>
  <si>
    <t>$0.66B</t>
  </si>
  <si>
    <t>$19.92B</t>
  </si>
  <si>
    <t>$0.68B</t>
  </si>
  <si>
    <t>$19.17B</t>
  </si>
  <si>
    <t>$0.65B</t>
  </si>
  <si>
    <t>$18.13B</t>
  </si>
  <si>
    <t>$17.13B</t>
  </si>
  <si>
    <t>$0.59B</t>
  </si>
  <si>
    <t>$15.96B</t>
  </si>
  <si>
    <t>$0.51B</t>
  </si>
  <si>
    <t>$14.84B</t>
  </si>
  <si>
    <t>$0.48B</t>
  </si>
  <si>
    <t>$13.15B</t>
  </si>
  <si>
    <t>$0.37B</t>
  </si>
  <si>
    <t>$12.19B</t>
  </si>
  <si>
    <t>$0.31B</t>
  </si>
  <si>
    <t>$11.45B</t>
  </si>
  <si>
    <t>$0.25B</t>
  </si>
  <si>
    <t>$10.71B</t>
  </si>
  <si>
    <t>$0.19B</t>
  </si>
  <si>
    <t>$9.70B</t>
  </si>
  <si>
    <t>$0.29B</t>
  </si>
  <si>
    <t>$9.25B</t>
  </si>
  <si>
    <t>$8.87B</t>
  </si>
  <si>
    <t>$8.49B</t>
  </si>
  <si>
    <t>$0.36B</t>
  </si>
  <si>
    <t>TTM Revenue</t>
  </si>
  <si>
    <t>TTM Net Income</t>
  </si>
  <si>
    <t>Date</t>
  </si>
  <si>
    <t>Amazon Net Profit Margin Historical Data</t>
  </si>
  <si>
    <t>show:</t>
  </si>
  <si>
    <t>View by</t>
  </si>
  <si>
    <t>show</t>
  </si>
  <si>
    <t>1. Revenue</t>
  </si>
  <si>
    <t>2. change %</t>
  </si>
  <si>
    <t>3. net margin %</t>
  </si>
  <si>
    <t>https://www.macrotrends.net/stocks/charts/AMZN/amazon/gross-profit</t>
  </si>
  <si>
    <t>data source:</t>
  </si>
  <si>
    <t>2nd decr.</t>
  </si>
  <si>
    <t>1st decr.</t>
  </si>
  <si>
    <t>chart tittle:</t>
  </si>
  <si>
    <t>Revenues have more than doubled since 2014 to 280.5B USD $</t>
  </si>
  <si>
    <t>2019 first year since 2014 with decrease in revenue growth</t>
  </si>
  <si>
    <t>Net Margins increased compared to 2014 by 4.4 pps</t>
  </si>
  <si>
    <t>KPI 1</t>
  </si>
  <si>
    <t>KPI 2</t>
  </si>
  <si>
    <t>KPI 3</t>
  </si>
  <si>
    <t>Title</t>
  </si>
  <si>
    <t>Metric</t>
  </si>
  <si>
    <t>y-axis dynamic</t>
  </si>
  <si>
    <t>in Billions USD $</t>
  </si>
  <si>
    <t>Growth %</t>
  </si>
  <si>
    <t>LinkedIn:</t>
  </si>
  <si>
    <t>https://www.linkedin.com/in/merod/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</si>
</sst>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quot;B&quot;"/>
  </numFmts>
  <fonts count="7" x14ac:knownFonts="1">
    <font>
      <sz val="8"/>
      <color theme="1"/>
      <name val="Calibri"/>
      <family val="2"/>
      <scheme val="minor"/>
    </font>
    <font>
      <b/>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xf numFmtId="0" fontId="4" fillId="0" borderId="0" applyNumberFormat="0" applyFill="0" applyBorder="0" applyAlignment="0" applyProtection="0"/>
    <xf numFmtId="0" fontId="6" fillId="0" borderId="0"/>
  </cellStyleXfs>
  <cellXfs count="2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3" fontId="0" fillId="0" borderId="0" xfId="0" applyNumberFormat="1"/>
    <xf numFmtId="0" fontId="1" fillId="0" borderId="0" xfId="0" applyFont="1" applyAlignment="1">
      <alignment vertical="center" wrapText="1"/>
    </xf>
    <xf numFmtId="0" fontId="1" fillId="0" borderId="0" xfId="0" applyFont="1" applyAlignment="1">
      <alignment vertical="center"/>
    </xf>
    <xf numFmtId="10" fontId="0" fillId="0" borderId="0" xfId="0" applyNumberFormat="1" applyAlignment="1">
      <alignment horizontal="center" vertical="center" wrapText="1"/>
    </xf>
    <xf numFmtId="0" fontId="1" fillId="0" borderId="0" xfId="0" applyFont="1"/>
    <xf numFmtId="164" fontId="0" fillId="0" borderId="0" xfId="0" applyNumberFormat="1"/>
    <xf numFmtId="3" fontId="0" fillId="0" borderId="0" xfId="0" applyNumberFormat="1" applyAlignment="1">
      <alignment horizontal="center" vertical="center" wrapText="1"/>
    </xf>
    <xf numFmtId="0" fontId="2" fillId="0" borderId="0" xfId="1"/>
    <xf numFmtId="0" fontId="0" fillId="0" borderId="0" xfId="0" applyAlignment="1">
      <alignment horizontal="right"/>
    </xf>
    <xf numFmtId="0" fontId="0" fillId="2" borderId="0" xfId="0" applyFill="1"/>
    <xf numFmtId="165" fontId="0" fillId="0" borderId="0" xfId="0" applyNumberFormat="1"/>
    <xf numFmtId="0" fontId="0" fillId="0" borderId="0" xfId="0" applyAlignment="1"/>
    <xf numFmtId="0" fontId="3" fillId="0" borderId="0" xfId="2"/>
    <xf numFmtId="0" fontId="3" fillId="0" borderId="0" xfId="2" applyAlignment="1">
      <alignment horizontal="right"/>
    </xf>
    <xf numFmtId="0" fontId="5" fillId="0" borderId="0" xfId="3" applyFont="1"/>
    <xf numFmtId="0" fontId="4" fillId="0" borderId="0" xfId="3"/>
    <xf numFmtId="0" fontId="3" fillId="0" borderId="0" xfId="2" quotePrefix="1"/>
    <xf numFmtId="0" fontId="6" fillId="0" borderId="0" xfId="4"/>
    <xf numFmtId="0" fontId="0" fillId="0" borderId="0" xfId="0" applyAlignment="1">
      <alignment horizontal="left"/>
    </xf>
    <xf numFmtId="0" fontId="1" fillId="0" borderId="0" xfId="0" applyFont="1" applyAlignment="1">
      <alignment horizontal="center" vertical="center" wrapText="1"/>
    </xf>
  </cellXfs>
  <cellStyles count="5">
    <cellStyle name="Hipervínculo 2" xfId="3" xr:uid="{13515A43-B591-4148-8850-A82F4A333F14}"/>
    <cellStyle name="Hyperlink" xfId="1" builtinId="8"/>
    <cellStyle name="Normal" xfId="0" builtinId="0"/>
    <cellStyle name="Normal 2" xfId="2" xr:uid="{CCD2CEF6-3039-4E79-B5BF-61DA73D4C6E1}"/>
    <cellStyle name="Normal 3" xfId="4" xr:uid="{D0212D64-DCA6-4DDA-9A40-E93CD2ADE344}"/>
  </cellStyles>
  <dxfs count="6">
    <dxf>
      <numFmt numFmtId="0" formatCode="General"/>
    </dxf>
    <dxf>
      <numFmt numFmtId="164" formatCode="0.0%"/>
    </dxf>
    <dxf>
      <numFmt numFmtId="164" formatCode="0.0%"/>
    </dxf>
    <dxf>
      <numFmt numFmtId="3" formatCode="#,##0"/>
    </dxf>
    <dxf>
      <font>
        <sz val="8"/>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CA131685-8E40-4F51-B6A9-3B061EE7491F}">
      <tableStyleElement type="wholeTable" dxfId="5"/>
      <tableStyleElement type="headerRow" dxfId="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example!$T$14</c:f>
              <c:strCache>
                <c:ptCount val="1"/>
                <c:pt idx="0">
                  <c:v>1. Revenue</c:v>
                </c:pt>
              </c:strCache>
            </c:strRef>
          </c:tx>
          <c:spPr>
            <a:ln w="25400" cap="rnd">
              <a:solidFill>
                <a:schemeClr val="accent2"/>
              </a:solidFill>
              <a:round/>
            </a:ln>
            <a:effectLst/>
          </c:spPr>
          <c:marker>
            <c:symbol val="circle"/>
            <c:size val="9"/>
            <c:spPr>
              <a:solidFill>
                <a:schemeClr val="accent2"/>
              </a:solidFill>
              <a:ln w="25400">
                <a:solidFill>
                  <a:schemeClr val="bg1"/>
                </a:solidFill>
              </a:ln>
              <a:effectLst/>
            </c:spPr>
          </c:marker>
          <c:dLbls>
            <c:numFmt formatCode="[&lt;1]0.0%;[&gt;1]#,##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[0]!_01_year</c:f>
              <c:numCache>
                <c:formatCode>General</c:formatCode>
                <c:ptCount val="6"/>
                <c:pt idx="0">
                  <c:v>2014</c:v>
                </c:pt>
                <c:pt idx="1">
                  <c:v>2015</c:v>
                </c:pt>
                <c:pt idx="2">
                  <c:v>2016</c:v>
                </c:pt>
                <c:pt idx="3">
                  <c:v>2017</c:v>
                </c:pt>
                <c:pt idx="4">
                  <c:v>2018</c:v>
                </c:pt>
                <c:pt idx="5">
                  <c:v>2019</c:v>
                </c:pt>
              </c:numCache>
            </c:numRef>
          </c:cat>
          <c:val>
            <c:numRef>
              <c:f>[0]!_02_revenue</c:f>
              <c:numCache>
                <c:formatCode>General</c:formatCode>
                <c:ptCount val="6"/>
                <c:pt idx="0">
                  <c:v>88988</c:v>
                </c:pt>
                <c:pt idx="1">
                  <c:v>107006</c:v>
                </c:pt>
                <c:pt idx="2">
                  <c:v>135987</c:v>
                </c:pt>
                <c:pt idx="3">
                  <c:v>177866</c:v>
                </c:pt>
                <c:pt idx="4">
                  <c:v>232887</c:v>
                </c:pt>
                <c:pt idx="5">
                  <c:v>280522</c:v>
                </c:pt>
              </c:numCache>
            </c:numRef>
          </c:val>
          <c:smooth val="0"/>
          <c:extLst>
            <c:ext xmlns:c16="http://schemas.microsoft.com/office/drawing/2014/chart" uri="{C3380CC4-5D6E-409C-BE32-E72D297353CC}">
              <c16:uniqueId val="{00000000-C835-4725-8499-63998B44C4DF}"/>
            </c:ext>
          </c:extLst>
        </c:ser>
        <c:ser>
          <c:idx val="1"/>
          <c:order val="1"/>
          <c:tx>
            <c:strRef>
              <c:f>example!$U$14</c:f>
              <c:strCache>
                <c:ptCount val="1"/>
                <c:pt idx="0">
                  <c:v>1st decr.</c:v>
                </c:pt>
              </c:strCache>
            </c:strRef>
          </c:tx>
          <c:spPr>
            <a:ln w="28575" cap="rnd">
              <a:solidFill>
                <a:schemeClr val="tx1"/>
              </a:solidFill>
              <a:round/>
            </a:ln>
            <a:effectLst/>
          </c:spPr>
          <c:marker>
            <c:symbol val="circle"/>
            <c:size val="9"/>
            <c:spPr>
              <a:solidFill>
                <a:schemeClr val="accent2"/>
              </a:solidFill>
              <a:ln w="25400">
                <a:solidFill>
                  <a:schemeClr val="bg1"/>
                </a:solidFill>
              </a:ln>
              <a:effectLst/>
            </c:spPr>
          </c:marker>
          <c:cat>
            <c:numRef>
              <c:f>[0]!_01_year</c:f>
              <c:numCache>
                <c:formatCode>General</c:formatCode>
                <c:ptCount val="6"/>
                <c:pt idx="0">
                  <c:v>2014</c:v>
                </c:pt>
                <c:pt idx="1">
                  <c:v>2015</c:v>
                </c:pt>
                <c:pt idx="2">
                  <c:v>2016</c:v>
                </c:pt>
                <c:pt idx="3">
                  <c:v>2017</c:v>
                </c:pt>
                <c:pt idx="4">
                  <c:v>2018</c:v>
                </c:pt>
                <c:pt idx="5">
                  <c:v>2019</c:v>
                </c:pt>
              </c:numCache>
            </c:numRef>
          </c:cat>
          <c:val>
            <c:numRef>
              <c:f>[0]!_03_1st_decrease</c:f>
              <c:numCache>
                <c:formatCode>General</c:formatCode>
                <c:ptCount val="6"/>
                <c:pt idx="0">
                  <c:v>#N/A</c:v>
                </c:pt>
                <c:pt idx="1">
                  <c:v>#N/A</c:v>
                </c:pt>
                <c:pt idx="2">
                  <c:v>#N/A</c:v>
                </c:pt>
                <c:pt idx="3">
                  <c:v>#N/A</c:v>
                </c:pt>
                <c:pt idx="4">
                  <c:v>#N/A</c:v>
                </c:pt>
                <c:pt idx="5">
                  <c:v>#N/A</c:v>
                </c:pt>
              </c:numCache>
            </c:numRef>
          </c:val>
          <c:smooth val="0"/>
          <c:extLst>
            <c:ext xmlns:c16="http://schemas.microsoft.com/office/drawing/2014/chart" uri="{C3380CC4-5D6E-409C-BE32-E72D297353CC}">
              <c16:uniqueId val="{00000003-C835-4725-8499-63998B44C4DF}"/>
            </c:ext>
          </c:extLst>
        </c:ser>
        <c:ser>
          <c:idx val="2"/>
          <c:order val="2"/>
          <c:tx>
            <c:strRef>
              <c:f>example!$V$14</c:f>
              <c:strCache>
                <c:ptCount val="1"/>
                <c:pt idx="0">
                  <c:v>2nd decr.</c:v>
                </c:pt>
              </c:strCache>
            </c:strRef>
          </c:tx>
          <c:spPr>
            <a:ln w="28575" cap="rnd">
              <a:solidFill>
                <a:schemeClr val="tx1"/>
              </a:solidFill>
              <a:round/>
            </a:ln>
            <a:effectLst/>
          </c:spPr>
          <c:marker>
            <c:symbol val="circle"/>
            <c:size val="9"/>
            <c:spPr>
              <a:solidFill>
                <a:schemeClr val="accent2"/>
              </a:solidFill>
              <a:ln w="25400">
                <a:solidFill>
                  <a:schemeClr val="bg1"/>
                </a:solidFill>
              </a:ln>
              <a:effectLst/>
            </c:spPr>
          </c:marker>
          <c:cat>
            <c:numRef>
              <c:f>[0]!_01_year</c:f>
              <c:numCache>
                <c:formatCode>General</c:formatCode>
                <c:ptCount val="6"/>
                <c:pt idx="0">
                  <c:v>2014</c:v>
                </c:pt>
                <c:pt idx="1">
                  <c:v>2015</c:v>
                </c:pt>
                <c:pt idx="2">
                  <c:v>2016</c:v>
                </c:pt>
                <c:pt idx="3">
                  <c:v>2017</c:v>
                </c:pt>
                <c:pt idx="4">
                  <c:v>2018</c:v>
                </c:pt>
                <c:pt idx="5">
                  <c:v>2019</c:v>
                </c:pt>
              </c:numCache>
            </c:numRef>
          </c:cat>
          <c:val>
            <c:numRef>
              <c:f>[0]!_04_2da_decrease</c:f>
              <c:numCache>
                <c:formatCode>General</c:formatCode>
                <c:ptCount val="6"/>
                <c:pt idx="0">
                  <c:v>#N/A</c:v>
                </c:pt>
                <c:pt idx="1">
                  <c:v>#N/A</c:v>
                </c:pt>
                <c:pt idx="2">
                  <c:v>#N/A</c:v>
                </c:pt>
                <c:pt idx="3">
                  <c:v>#N/A</c:v>
                </c:pt>
                <c:pt idx="4">
                  <c:v>#N/A</c:v>
                </c:pt>
                <c:pt idx="5">
                  <c:v>#N/A</c:v>
                </c:pt>
              </c:numCache>
            </c:numRef>
          </c:val>
          <c:smooth val="0"/>
          <c:extLst>
            <c:ext xmlns:c16="http://schemas.microsoft.com/office/drawing/2014/chart" uri="{C3380CC4-5D6E-409C-BE32-E72D297353CC}">
              <c16:uniqueId val="{00000004-C835-4725-8499-63998B44C4DF}"/>
            </c:ext>
          </c:extLst>
        </c:ser>
        <c:dLbls>
          <c:showLegendKey val="0"/>
          <c:showVal val="0"/>
          <c:showCatName val="0"/>
          <c:showSerName val="0"/>
          <c:showPercent val="0"/>
          <c:showBubbleSize val="0"/>
        </c:dLbls>
        <c:marker val="1"/>
        <c:smooth val="0"/>
        <c:axId val="2029769215"/>
        <c:axId val="1956948991"/>
      </c:lineChart>
      <c:catAx>
        <c:axId val="2029769215"/>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prstDash val="sysDash"/>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56948991"/>
        <c:crosses val="autoZero"/>
        <c:auto val="1"/>
        <c:lblAlgn val="ctr"/>
        <c:lblOffset val="100"/>
        <c:noMultiLvlLbl val="0"/>
      </c:catAx>
      <c:valAx>
        <c:axId val="1956948991"/>
        <c:scaling>
          <c:orientation val="minMax"/>
        </c:scaling>
        <c:delete val="0"/>
        <c:axPos val="l"/>
        <c:numFmt formatCode="[&lt;1]0.0%;[&gt;1]#,##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2976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S$11" max="6" min="1" page="10" val="6"/>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23</xdr:col>
      <xdr:colOff>198120</xdr:colOff>
      <xdr:row>9</xdr:row>
      <xdr:rowOff>91440</xdr:rowOff>
    </xdr:from>
    <xdr:to>
      <xdr:col>34</xdr:col>
      <xdr:colOff>152400</xdr:colOff>
      <xdr:row>49</xdr:row>
      <xdr:rowOff>7620</xdr:rowOff>
    </xdr:to>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12298680" y="998220"/>
          <a:ext cx="5318760" cy="5097780"/>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mc:AlternateContent xmlns:mc="http://schemas.openxmlformats.org/markup-compatibility/2006">
    <mc:Choice xmlns:a14="http://schemas.microsoft.com/office/drawing/2010/main" Requires="a14">
      <xdr:twoCellAnchor>
        <xdr:from>
          <xdr:col>19</xdr:col>
          <xdr:colOff>198120</xdr:colOff>
          <xdr:row>10</xdr:row>
          <xdr:rowOff>22860</xdr:rowOff>
        </xdr:from>
        <xdr:to>
          <xdr:col>19</xdr:col>
          <xdr:colOff>396240</xdr:colOff>
          <xdr:row>11</xdr:row>
          <xdr:rowOff>121920</xdr:rowOff>
        </xdr:to>
        <xdr:sp macro="" textlink="">
          <xdr:nvSpPr>
            <xdr:cNvPr id="1025" name="Spinne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24</xdr:col>
      <xdr:colOff>45720</xdr:colOff>
      <xdr:row>14</xdr:row>
      <xdr:rowOff>121920</xdr:rowOff>
    </xdr:from>
    <xdr:to>
      <xdr:col>32</xdr:col>
      <xdr:colOff>45720</xdr:colOff>
      <xdr:row>46</xdr:row>
      <xdr:rowOff>121920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26</xdr:col>
      <xdr:colOff>388620</xdr:colOff>
      <xdr:row>12</xdr:row>
      <xdr:rowOff>45720</xdr:rowOff>
    </xdr:from>
    <xdr:to>
      <xdr:col>32</xdr:col>
      <xdr:colOff>358140</xdr:colOff>
      <xdr:row>15</xdr:row>
      <xdr:rowOff>22860</xdr:rowOff>
    </xdr:to>
    <mc:AlternateContent xmlns:mc="http://schemas.openxmlformats.org/markup-compatibility/2006" xmlns:sle15="http://schemas.microsoft.com/office/drawing/2012/slicer">
      <mc:Choice Requires="sle15">
        <xdr:graphicFrame macro="">
          <xdr:nvGraphicFramePr>
            <xdr:cNvPr id="3" name="View by">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View by"/>
            </a:graphicData>
          </a:graphic>
        </xdr:graphicFrame>
      </mc:Choice>
      <mc:Fallback xmlns="">
        <xdr:sp macro="" textlink="">
          <xdr:nvSpPr>
            <xdr:cNvPr id="0" name=""/>
            <xdr:cNvSpPr>
              <a:spLocks noTextEdit="1"/>
            </xdr:cNvSpPr>
          </xdr:nvSpPr>
          <xdr:spPr>
            <a:xfrm>
              <a:off x="13639800" y="1341120"/>
              <a:ext cx="2895600" cy="3657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oneCellAnchor>
    <xdr:from>
      <xdr:col>26</xdr:col>
      <xdr:colOff>0</xdr:colOff>
      <xdr:row>15</xdr:row>
      <xdr:rowOff>30480</xdr:rowOff>
    </xdr:from>
    <xdr:ext cx="2392680" cy="533400"/>
    <xdr:sp macro="" textlink="$S$9">
      <xdr:nvSpPr>
        <xdr:cNvPr id="4" name="TextBox 3">
          <a:extLst>
            <a:ext uri="{FF2B5EF4-FFF2-40B4-BE49-F238E27FC236}">
              <a16:creationId xmlns:a16="http://schemas.microsoft.com/office/drawing/2014/main" id="{00000000-0008-0000-0000-000004000000}"/>
            </a:ext>
          </a:extLst>
        </xdr:cNvPr>
        <xdr:cNvSpPr txBox="1"/>
      </xdr:nvSpPr>
      <xdr:spPr>
        <a:xfrm>
          <a:off x="13563600" y="1714500"/>
          <a:ext cx="2392680"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A155792-8CDD-4AB7-812E-EA5C42B4EFD6}" type="TxLink">
            <a:rPr lang="en-US" sz="1200" b="0" i="0" u="none" strike="noStrike">
              <a:solidFill>
                <a:schemeClr val="tx1">
                  <a:lumMod val="65000"/>
                  <a:lumOff val="35000"/>
                </a:schemeClr>
              </a:solidFill>
              <a:latin typeface="Arial" panose="020B0604020202020204" pitchFamily="34" charset="0"/>
              <a:cs typeface="Arial" panose="020B0604020202020204" pitchFamily="34" charset="0"/>
            </a:rPr>
            <a:pPr/>
            <a:t>Revenues have more than doubled since 2014 to 280.5B USD $</a:t>
          </a:fld>
          <a:endParaRPr lang="es-ES" sz="20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twoCellAnchor editAs="oneCell">
    <xdr:from>
      <xdr:col>24</xdr:col>
      <xdr:colOff>139700</xdr:colOff>
      <xdr:row>12</xdr:row>
      <xdr:rowOff>114300</xdr:rowOff>
    </xdr:from>
    <xdr:to>
      <xdr:col>26</xdr:col>
      <xdr:colOff>53340</xdr:colOff>
      <xdr:row>14</xdr:row>
      <xdr:rowOff>121920</xdr:rowOff>
    </xdr:to>
    <xdr:pic>
      <xdr:nvPicPr>
        <xdr:cNvPr id="6" name="Picture 5">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727940" y="1409700"/>
          <a:ext cx="889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32</xdr:col>
      <xdr:colOff>45720</xdr:colOff>
      <xdr:row>17</xdr:row>
      <xdr:rowOff>121920</xdr:rowOff>
    </xdr:from>
    <xdr:ext cx="975360" cy="388620"/>
    <xdr:sp macro="" textlink="$AA$3">
      <xdr:nvSpPr>
        <xdr:cNvPr id="5" name="TextBox 4">
          <a:extLst>
            <a:ext uri="{FF2B5EF4-FFF2-40B4-BE49-F238E27FC236}">
              <a16:creationId xmlns:a16="http://schemas.microsoft.com/office/drawing/2014/main" id="{00000000-0008-0000-0000-000005000000}"/>
            </a:ext>
          </a:extLst>
        </xdr:cNvPr>
        <xdr:cNvSpPr txBox="1"/>
      </xdr:nvSpPr>
      <xdr:spPr>
        <a:xfrm>
          <a:off x="16535400" y="2065020"/>
          <a:ext cx="975360" cy="388620"/>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F6971B5-C261-432C-8FD5-74767E51523E}" type="TxLink">
            <a:rPr lang="en-US" sz="1600" b="0" i="0" u="none" strike="noStrike">
              <a:solidFill>
                <a:srgbClr val="000000"/>
              </a:solidFill>
              <a:latin typeface="Arial" panose="020B0604020202020204" pitchFamily="34" charset="0"/>
              <a:cs typeface="Arial" panose="020B0604020202020204" pitchFamily="34" charset="0"/>
            </a:rPr>
            <a:pPr algn="ctr"/>
            <a:t>280.5 B</a:t>
          </a:fld>
          <a:endParaRPr lang="es-ES" sz="2800">
            <a:latin typeface="Arial" panose="020B0604020202020204" pitchFamily="34" charset="0"/>
            <a:cs typeface="Arial" panose="020B0604020202020204" pitchFamily="34" charset="0"/>
          </a:endParaRPr>
        </a:p>
      </xdr:txBody>
    </xdr:sp>
    <xdr:clientData/>
  </xdr:oneCellAnchor>
  <xdr:oneCellAnchor>
    <xdr:from>
      <xdr:col>32</xdr:col>
      <xdr:colOff>45720</xdr:colOff>
      <xdr:row>25</xdr:row>
      <xdr:rowOff>91440</xdr:rowOff>
    </xdr:from>
    <xdr:ext cx="975360" cy="419100"/>
    <xdr:sp macro="" textlink="$AA$4">
      <xdr:nvSpPr>
        <xdr:cNvPr id="8" name="TextBox 7">
          <a:extLst>
            <a:ext uri="{FF2B5EF4-FFF2-40B4-BE49-F238E27FC236}">
              <a16:creationId xmlns:a16="http://schemas.microsoft.com/office/drawing/2014/main" id="{00000000-0008-0000-0000-000008000000}"/>
            </a:ext>
          </a:extLst>
        </xdr:cNvPr>
        <xdr:cNvSpPr txBox="1"/>
      </xdr:nvSpPr>
      <xdr:spPr>
        <a:xfrm>
          <a:off x="16535400" y="3070860"/>
          <a:ext cx="975360" cy="419100"/>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95BD9B5-3C40-4540-B236-FC44BAE11A11}" type="TxLink">
            <a:rPr lang="en-US" sz="1500" b="0" i="0" u="none" strike="noStrike">
              <a:solidFill>
                <a:srgbClr val="000000"/>
              </a:solidFill>
              <a:latin typeface="Arial" panose="020B0604020202020204" pitchFamily="34" charset="0"/>
              <a:ea typeface="+mn-ea"/>
              <a:cs typeface="Arial" panose="020B0604020202020204" pitchFamily="34" charset="0"/>
            </a:rPr>
            <a:pPr marL="0" indent="0" algn="ctr"/>
            <a:t>+215.2%</a:t>
          </a:fld>
          <a:endParaRPr lang="es-ES" sz="1500" b="0" i="0" u="none" strike="noStrike">
            <a:solidFill>
              <a:srgbClr val="000000"/>
            </a:solidFill>
            <a:latin typeface="Arial" panose="020B0604020202020204" pitchFamily="34" charset="0"/>
            <a:ea typeface="+mn-ea"/>
            <a:cs typeface="Arial" panose="020B0604020202020204" pitchFamily="34" charset="0"/>
          </a:endParaRPr>
        </a:p>
      </xdr:txBody>
    </xdr:sp>
    <xdr:clientData/>
  </xdr:oneCellAnchor>
  <xdr:oneCellAnchor>
    <xdr:from>
      <xdr:col>32</xdr:col>
      <xdr:colOff>45720</xdr:colOff>
      <xdr:row>33</xdr:row>
      <xdr:rowOff>91440</xdr:rowOff>
    </xdr:from>
    <xdr:ext cx="975360" cy="419100"/>
    <xdr:sp macro="" textlink="$AA$5">
      <xdr:nvSpPr>
        <xdr:cNvPr id="9" name="TextBox 8">
          <a:extLst>
            <a:ext uri="{FF2B5EF4-FFF2-40B4-BE49-F238E27FC236}">
              <a16:creationId xmlns:a16="http://schemas.microsoft.com/office/drawing/2014/main" id="{00000000-0008-0000-0000-000009000000}"/>
            </a:ext>
          </a:extLst>
        </xdr:cNvPr>
        <xdr:cNvSpPr txBox="1"/>
      </xdr:nvSpPr>
      <xdr:spPr>
        <a:xfrm>
          <a:off x="16535400" y="4107180"/>
          <a:ext cx="975360" cy="419100"/>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DDD84211-7379-4023-8302-AD2783CB8BBC}" type="TxLink">
            <a:rPr lang="en-US" sz="1500" b="0" i="0" u="none" strike="noStrike">
              <a:solidFill>
                <a:srgbClr val="000000"/>
              </a:solidFill>
              <a:latin typeface="Arial" panose="020B0604020202020204" pitchFamily="34" charset="0"/>
              <a:ea typeface="+mn-ea"/>
              <a:cs typeface="Arial" panose="020B0604020202020204" pitchFamily="34" charset="0"/>
            </a:rPr>
            <a:pPr marL="0" indent="0" algn="ctr"/>
            <a:t>+4.4 pps</a:t>
          </a:fld>
          <a:endParaRPr lang="es-ES" sz="1500" b="0" i="0" u="none" strike="noStrike">
            <a:solidFill>
              <a:srgbClr val="000000"/>
            </a:solidFill>
            <a:latin typeface="Arial" panose="020B0604020202020204" pitchFamily="34" charset="0"/>
            <a:ea typeface="+mn-ea"/>
            <a:cs typeface="Arial" panose="020B0604020202020204" pitchFamily="34" charset="0"/>
          </a:endParaRPr>
        </a:p>
      </xdr:txBody>
    </xdr:sp>
    <xdr:clientData/>
  </xdr:oneCellAnchor>
  <xdr:twoCellAnchor>
    <xdr:from>
      <xdr:col>32</xdr:col>
      <xdr:colOff>45720</xdr:colOff>
      <xdr:row>16</xdr:row>
      <xdr:rowOff>7620</xdr:rowOff>
    </xdr:from>
    <xdr:to>
      <xdr:col>34</xdr:col>
      <xdr:colOff>45720</xdr:colOff>
      <xdr:row>17</xdr:row>
      <xdr:rowOff>121920</xdr:rowOff>
    </xdr:to>
    <xdr:sp macro="" textlink="$Z$3">
      <xdr:nvSpPr>
        <xdr:cNvPr id="10" name="TextBox 9">
          <a:extLst>
            <a:ext uri="{FF2B5EF4-FFF2-40B4-BE49-F238E27FC236}">
              <a16:creationId xmlns:a16="http://schemas.microsoft.com/office/drawing/2014/main" id="{00000000-0008-0000-0000-00000A000000}"/>
            </a:ext>
          </a:extLst>
        </xdr:cNvPr>
        <xdr:cNvSpPr txBox="1"/>
      </xdr:nvSpPr>
      <xdr:spPr>
        <a:xfrm>
          <a:off x="16535400" y="1821180"/>
          <a:ext cx="975360" cy="2438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620F8A-12B3-49D3-9C40-FAD4993532EB}" type="TxLink">
            <a:rPr lang="en-US" sz="800" b="0" i="0" u="none" strike="noStrike">
              <a:solidFill>
                <a:schemeClr val="tx1">
                  <a:lumMod val="50000"/>
                  <a:lumOff val="50000"/>
                </a:schemeClr>
              </a:solidFill>
              <a:latin typeface="Arial" panose="020B0604020202020204" pitchFamily="34" charset="0"/>
              <a:cs typeface="Arial" panose="020B0604020202020204" pitchFamily="34" charset="0"/>
            </a:rPr>
            <a:pPr algn="ctr"/>
            <a:t>2019 REVENUE</a:t>
          </a:fld>
          <a:endParaRPr lang="es-ES" sz="110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32</xdr:col>
      <xdr:colOff>45720</xdr:colOff>
      <xdr:row>21</xdr:row>
      <xdr:rowOff>121920</xdr:rowOff>
    </xdr:from>
    <xdr:to>
      <xdr:col>34</xdr:col>
      <xdr:colOff>45720</xdr:colOff>
      <xdr:row>25</xdr:row>
      <xdr:rowOff>121920</xdr:rowOff>
    </xdr:to>
    <xdr:sp macro="" textlink="$Z$4">
      <xdr:nvSpPr>
        <xdr:cNvPr id="12" name="TextBox 11">
          <a:extLst>
            <a:ext uri="{FF2B5EF4-FFF2-40B4-BE49-F238E27FC236}">
              <a16:creationId xmlns:a16="http://schemas.microsoft.com/office/drawing/2014/main" id="{00000000-0008-0000-0000-00000C000000}"/>
            </a:ext>
          </a:extLst>
        </xdr:cNvPr>
        <xdr:cNvSpPr txBox="1"/>
      </xdr:nvSpPr>
      <xdr:spPr>
        <a:xfrm>
          <a:off x="16535400" y="2583180"/>
          <a:ext cx="975360" cy="5181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7686C80-CBDA-4351-B33D-B32B24622542}" type="TxLink">
            <a:rPr lang="en-US" sz="800" b="0" i="0" u="none" strike="noStrike">
              <a:solidFill>
                <a:schemeClr val="tx1">
                  <a:lumMod val="50000"/>
                  <a:lumOff val="50000"/>
                </a:schemeClr>
              </a:solidFill>
              <a:latin typeface="Arial" panose="020B0604020202020204" pitchFamily="34" charset="0"/>
              <a:ea typeface="+mn-ea"/>
              <a:cs typeface="Arial" panose="020B0604020202020204" pitchFamily="34" charset="0"/>
            </a:rPr>
            <a:pPr marL="0" indent="0" algn="ctr"/>
            <a:t>2014 - 2019 CHANGE in REVENUE</a:t>
          </a:fld>
          <a:endParaRPr lang="es-ES" sz="800" b="0" i="0" u="none" strike="noStrike">
            <a:solidFill>
              <a:schemeClr val="tx1">
                <a:lumMod val="50000"/>
                <a:lumOff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32</xdr:col>
      <xdr:colOff>45720</xdr:colOff>
      <xdr:row>29</xdr:row>
      <xdr:rowOff>121920</xdr:rowOff>
    </xdr:from>
    <xdr:to>
      <xdr:col>34</xdr:col>
      <xdr:colOff>45720</xdr:colOff>
      <xdr:row>33</xdr:row>
      <xdr:rowOff>121920</xdr:rowOff>
    </xdr:to>
    <xdr:sp macro="" textlink="$Z$5">
      <xdr:nvSpPr>
        <xdr:cNvPr id="13" name="TextBox 12">
          <a:extLst>
            <a:ext uri="{FF2B5EF4-FFF2-40B4-BE49-F238E27FC236}">
              <a16:creationId xmlns:a16="http://schemas.microsoft.com/office/drawing/2014/main" id="{00000000-0008-0000-0000-00000D000000}"/>
            </a:ext>
          </a:extLst>
        </xdr:cNvPr>
        <xdr:cNvSpPr txBox="1"/>
      </xdr:nvSpPr>
      <xdr:spPr>
        <a:xfrm>
          <a:off x="16535400" y="3619500"/>
          <a:ext cx="975360" cy="5181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59648FB-B99A-4697-A0AD-BE96602284EB}" type="TxLink">
            <a:rPr lang="en-US" sz="800" b="0" i="0" u="none" strike="noStrike">
              <a:solidFill>
                <a:schemeClr val="tx1">
                  <a:lumMod val="50000"/>
                  <a:lumOff val="50000"/>
                </a:schemeClr>
              </a:solidFill>
              <a:latin typeface="Arial" panose="020B0604020202020204" pitchFamily="34" charset="0"/>
              <a:ea typeface="+mn-ea"/>
              <a:cs typeface="Arial" panose="020B0604020202020204" pitchFamily="34" charset="0"/>
            </a:rPr>
            <a:pPr marL="0" indent="0" algn="ctr"/>
            <a:t>2014 - 2019 CHANGE in
NET MARGIN</a:t>
          </a:fld>
          <a:endParaRPr lang="es-ES" sz="800" b="0" i="0" u="none" strike="noStrike">
            <a:solidFill>
              <a:schemeClr val="tx1">
                <a:lumMod val="50000"/>
                <a:lumOff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31</xdr:col>
      <xdr:colOff>129540</xdr:colOff>
      <xdr:row>14</xdr:row>
      <xdr:rowOff>106680</xdr:rowOff>
    </xdr:from>
    <xdr:to>
      <xdr:col>31</xdr:col>
      <xdr:colOff>419100</xdr:colOff>
      <xdr:row>18</xdr:row>
      <xdr:rowOff>33116</xdr:rowOff>
    </xdr:to>
    <xdr:grpSp>
      <xdr:nvGrpSpPr>
        <xdr:cNvPr id="14" name="Gráfico 43" descr="Gesto de doble toque">
          <a:extLst>
            <a:ext uri="{FF2B5EF4-FFF2-40B4-BE49-F238E27FC236}">
              <a16:creationId xmlns:a16="http://schemas.microsoft.com/office/drawing/2014/main" id="{00000000-0008-0000-0000-00000E000000}"/>
            </a:ext>
          </a:extLst>
        </xdr:cNvPr>
        <xdr:cNvGrpSpPr/>
      </xdr:nvGrpSpPr>
      <xdr:grpSpPr>
        <a:xfrm>
          <a:off x="15819120" y="1661160"/>
          <a:ext cx="289560" cy="444596"/>
          <a:chOff x="8125968" y="1234227"/>
          <a:chExt cx="505005" cy="775395"/>
        </a:xfrm>
        <a:solidFill>
          <a:schemeClr val="tx1">
            <a:lumMod val="50000"/>
            <a:lumOff val="50000"/>
          </a:schemeClr>
        </a:solidFill>
      </xdr:grpSpPr>
      <xdr:sp macro="" textlink="">
        <xdr:nvSpPr>
          <xdr:cNvPr id="15" name="Forma libre: forma 18">
            <a:extLst>
              <a:ext uri="{FF2B5EF4-FFF2-40B4-BE49-F238E27FC236}">
                <a16:creationId xmlns:a16="http://schemas.microsoft.com/office/drawing/2014/main" id="{00000000-0008-0000-0000-00000F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16" name="Forma libre: forma 19">
            <a:extLst>
              <a:ext uri="{FF2B5EF4-FFF2-40B4-BE49-F238E27FC236}">
                <a16:creationId xmlns:a16="http://schemas.microsoft.com/office/drawing/2014/main" id="{00000000-0008-0000-0000-000010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oneCellAnchor>
    <xdr:from>
      <xdr:col>24</xdr:col>
      <xdr:colOff>30480</xdr:colOff>
      <xdr:row>16</xdr:row>
      <xdr:rowOff>0</xdr:rowOff>
    </xdr:from>
    <xdr:ext cx="1211580" cy="210250"/>
    <xdr:sp macro="" textlink="$AD$2">
      <xdr:nvSpPr>
        <xdr:cNvPr id="17" name="TextBox 16">
          <a:extLst>
            <a:ext uri="{FF2B5EF4-FFF2-40B4-BE49-F238E27FC236}">
              <a16:creationId xmlns:a16="http://schemas.microsoft.com/office/drawing/2014/main" id="{00000000-0008-0000-0000-000011000000}"/>
            </a:ext>
          </a:extLst>
        </xdr:cNvPr>
        <xdr:cNvSpPr txBox="1"/>
      </xdr:nvSpPr>
      <xdr:spPr>
        <a:xfrm>
          <a:off x="12618720" y="1813560"/>
          <a:ext cx="121158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BC523CE-7411-4644-9934-13729E011AD7}" type="TxLink">
            <a:rPr lang="en-US" sz="800" b="0" i="0" u="none" strike="noStrike">
              <a:solidFill>
                <a:srgbClr val="000000"/>
              </a:solidFill>
              <a:latin typeface="Arial" panose="020B0604020202020204" pitchFamily="34" charset="0"/>
              <a:cs typeface="Arial" panose="020B0604020202020204" pitchFamily="34" charset="0"/>
            </a:rPr>
            <a:pPr/>
            <a:t>in Billions USD $</a:t>
          </a:fld>
          <a:endParaRPr lang="es-ES" sz="1100">
            <a:latin typeface="Arial" panose="020B0604020202020204" pitchFamily="34" charset="0"/>
            <a:cs typeface="Arial" panose="020B0604020202020204" pitchFamily="34" charset="0"/>
          </a:endParaRPr>
        </a:p>
      </xdr:txBody>
    </xdr:sp>
    <xdr:clientData/>
  </xdr:oneCellAnchor>
  <xdr:twoCellAnchor>
    <xdr:from>
      <xdr:col>12</xdr:col>
      <xdr:colOff>297180</xdr:colOff>
      <xdr:row>7</xdr:row>
      <xdr:rowOff>53340</xdr:rowOff>
    </xdr:from>
    <xdr:to>
      <xdr:col>13</xdr:col>
      <xdr:colOff>213360</xdr:colOff>
      <xdr:row>10</xdr:row>
      <xdr:rowOff>99060</xdr:rowOff>
    </xdr:to>
    <xdr:sp macro="" textlink="">
      <xdr:nvSpPr>
        <xdr:cNvPr id="19" name="Oval 18">
          <a:extLst>
            <a:ext uri="{FF2B5EF4-FFF2-40B4-BE49-F238E27FC236}">
              <a16:creationId xmlns:a16="http://schemas.microsoft.com/office/drawing/2014/main" id="{00000000-0008-0000-0000-000013000000}"/>
            </a:ext>
          </a:extLst>
        </xdr:cNvPr>
        <xdr:cNvSpPr/>
      </xdr:nvSpPr>
      <xdr:spPr>
        <a:xfrm>
          <a:off x="6362700" y="7010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13</xdr:col>
      <xdr:colOff>68580</xdr:colOff>
      <xdr:row>0</xdr:row>
      <xdr:rowOff>91440</xdr:rowOff>
    </xdr:from>
    <xdr:to>
      <xdr:col>13</xdr:col>
      <xdr:colOff>472440</xdr:colOff>
      <xdr:row>4</xdr:row>
      <xdr:rowOff>7620</xdr:rowOff>
    </xdr:to>
    <xdr:sp macro="" textlink="">
      <xdr:nvSpPr>
        <xdr:cNvPr id="20" name="Oval 19">
          <a:extLst>
            <a:ext uri="{FF2B5EF4-FFF2-40B4-BE49-F238E27FC236}">
              <a16:creationId xmlns:a16="http://schemas.microsoft.com/office/drawing/2014/main" id="{00000000-0008-0000-0000-000014000000}"/>
            </a:ext>
          </a:extLst>
        </xdr:cNvPr>
        <xdr:cNvSpPr/>
      </xdr:nvSpPr>
      <xdr:spPr>
        <a:xfrm>
          <a:off x="6621780" y="914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17</xdr:col>
      <xdr:colOff>121920</xdr:colOff>
      <xdr:row>14</xdr:row>
      <xdr:rowOff>15240</xdr:rowOff>
    </xdr:from>
    <xdr:to>
      <xdr:col>18</xdr:col>
      <xdr:colOff>0</xdr:colOff>
      <xdr:row>17</xdr:row>
      <xdr:rowOff>60960</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8945880" y="15697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16</xdr:col>
      <xdr:colOff>53340</xdr:colOff>
      <xdr:row>8</xdr:row>
      <xdr:rowOff>91440</xdr:rowOff>
    </xdr:from>
    <xdr:to>
      <xdr:col>16</xdr:col>
      <xdr:colOff>457200</xdr:colOff>
      <xdr:row>12</xdr:row>
      <xdr:rowOff>7620</xdr:rowOff>
    </xdr:to>
    <xdr:sp macro="" textlink="">
      <xdr:nvSpPr>
        <xdr:cNvPr id="22" name="Oval 21">
          <a:extLst>
            <a:ext uri="{FF2B5EF4-FFF2-40B4-BE49-F238E27FC236}">
              <a16:creationId xmlns:a16="http://schemas.microsoft.com/office/drawing/2014/main" id="{00000000-0008-0000-0000-000016000000}"/>
            </a:ext>
          </a:extLst>
        </xdr:cNvPr>
        <xdr:cNvSpPr/>
      </xdr:nvSpPr>
      <xdr:spPr>
        <a:xfrm>
          <a:off x="8656320" y="8686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30</xdr:col>
      <xdr:colOff>411480</xdr:colOff>
      <xdr:row>1</xdr:row>
      <xdr:rowOff>76200</xdr:rowOff>
    </xdr:from>
    <xdr:to>
      <xdr:col>31</xdr:col>
      <xdr:colOff>327660</xdr:colOff>
      <xdr:row>4</xdr:row>
      <xdr:rowOff>121920</xdr:rowOff>
    </xdr:to>
    <xdr:sp macro="" textlink="">
      <xdr:nvSpPr>
        <xdr:cNvPr id="23" name="Oval 22">
          <a:extLst>
            <a:ext uri="{FF2B5EF4-FFF2-40B4-BE49-F238E27FC236}">
              <a16:creationId xmlns:a16="http://schemas.microsoft.com/office/drawing/2014/main" id="{00000000-0008-0000-0000-000017000000}"/>
            </a:ext>
          </a:extLst>
        </xdr:cNvPr>
        <xdr:cNvSpPr/>
      </xdr:nvSpPr>
      <xdr:spPr>
        <a:xfrm>
          <a:off x="15925800" y="2057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11</xdr:col>
      <xdr:colOff>83820</xdr:colOff>
      <xdr:row>2</xdr:row>
      <xdr:rowOff>106680</xdr:rowOff>
    </xdr:from>
    <xdr:ext cx="876300" cy="387286"/>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5661660" y="36576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22</xdr:col>
      <xdr:colOff>205740</xdr:colOff>
      <xdr:row>10</xdr:row>
      <xdr:rowOff>53340</xdr:rowOff>
    </xdr:from>
    <xdr:to>
      <xdr:col>23</xdr:col>
      <xdr:colOff>121920</xdr:colOff>
      <xdr:row>13</xdr:row>
      <xdr:rowOff>99060</xdr:rowOff>
    </xdr:to>
    <xdr:sp macro="" textlink="">
      <xdr:nvSpPr>
        <xdr:cNvPr id="25" name="Oval 24">
          <a:extLst>
            <a:ext uri="{FF2B5EF4-FFF2-40B4-BE49-F238E27FC236}">
              <a16:creationId xmlns:a16="http://schemas.microsoft.com/office/drawing/2014/main" id="{00000000-0008-0000-0000-000019000000}"/>
            </a:ext>
          </a:extLst>
        </xdr:cNvPr>
        <xdr:cNvSpPr/>
      </xdr:nvSpPr>
      <xdr:spPr>
        <a:xfrm>
          <a:off x="11818620" y="10896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5" name="CuadroTexto 14">
          <a:extLst>
            <a:ext uri="{FF2B5EF4-FFF2-40B4-BE49-F238E27FC236}">
              <a16:creationId xmlns:a16="http://schemas.microsoft.com/office/drawing/2014/main" id="{00000000-0008-0000-0100-00000F000000}"/>
            </a:ext>
          </a:extLst>
        </xdr:cNvPr>
        <xdr:cNvSpPr txBox="1"/>
      </xdr:nvSpPr>
      <xdr:spPr>
        <a:xfrm>
          <a:off x="3101339" y="297180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6" name="Grupo 20">
          <a:extLst>
            <a:ext uri="{FF2B5EF4-FFF2-40B4-BE49-F238E27FC236}">
              <a16:creationId xmlns:a16="http://schemas.microsoft.com/office/drawing/2014/main" id="{00000000-0008-0000-0100-000010000000}"/>
            </a:ext>
          </a:extLst>
        </xdr:cNvPr>
        <xdr:cNvGrpSpPr/>
      </xdr:nvGrpSpPr>
      <xdr:grpSpPr>
        <a:xfrm>
          <a:off x="689610" y="2554605"/>
          <a:ext cx="2095008" cy="2717203"/>
          <a:chOff x="679525" y="3046879"/>
          <a:chExt cx="2078984" cy="2719108"/>
        </a:xfrm>
      </xdr:grpSpPr>
      <xdr:pic>
        <xdr:nvPicPr>
          <xdr:cNvPr id="17" name="Imagen 13" descr="Fotografia de Carlos Barboza">
            <a:extLst>
              <a:ext uri="{FF2B5EF4-FFF2-40B4-BE49-F238E27FC236}">
                <a16:creationId xmlns:a16="http://schemas.microsoft.com/office/drawing/2014/main" id="{00000000-0008-0000-0100-000011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8" name="Imagen 15">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9" name="Imagen 16">
            <a:extLst>
              <a:ext uri="{FF2B5EF4-FFF2-40B4-BE49-F238E27FC236}">
                <a16:creationId xmlns:a16="http://schemas.microsoft.com/office/drawing/2014/main" id="{00000000-0008-0000-0100-000013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20" name="Forma libre: forma 19">
            <a:extLst>
              <a:ext uri="{FF2B5EF4-FFF2-40B4-BE49-F238E27FC236}">
                <a16:creationId xmlns:a16="http://schemas.microsoft.com/office/drawing/2014/main" id="{00000000-0008-0000-0100-000014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431940</xdr:colOff>
      <xdr:row>5</xdr:row>
      <xdr:rowOff>99060</xdr:rowOff>
    </xdr:from>
    <xdr:ext cx="4870251" cy="4987137"/>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1940" y="746760"/>
          <a:ext cx="4870251" cy="4987137"/>
        </a:xfrm>
        <a:prstGeom prst="rect">
          <a:avLst/>
        </a:prstGeom>
      </xdr:spPr>
    </xdr:pic>
    <xdr:clientData/>
  </xdr:oneCellAnchor>
  <xdr:oneCellAnchor>
    <xdr:from>
      <xdr:col>3</xdr:col>
      <xdr:colOff>419100</xdr:colOff>
      <xdr:row>8</xdr:row>
      <xdr:rowOff>91440</xdr:rowOff>
    </xdr:from>
    <xdr:ext cx="1379220" cy="1321408"/>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2209"/>
        <a:stretch/>
      </xdr:blipFill>
      <xdr:spPr>
        <a:xfrm>
          <a:off x="2247900" y="1127760"/>
          <a:ext cx="1379220" cy="1321408"/>
        </a:xfrm>
        <a:prstGeom prst="rect">
          <a:avLst/>
        </a:prstGeom>
      </xdr:spPr>
    </xdr:pic>
    <xdr:clientData/>
  </xdr:oneCellAnchor>
  <xdr:oneCellAnchor>
    <xdr:from>
      <xdr:col>0</xdr:col>
      <xdr:colOff>579120</xdr:colOff>
      <xdr:row>0</xdr:row>
      <xdr:rowOff>30480</xdr:rowOff>
    </xdr:from>
    <xdr:ext cx="5196840" cy="746760"/>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579120" y="30480"/>
          <a:ext cx="519684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300">
              <a:latin typeface="Arial Black" panose="020B0A04020102020204" pitchFamily="34" charset="0"/>
            </a:rPr>
            <a:t>MICROSOFT EXCEL</a:t>
          </a:r>
        </a:p>
      </xdr:txBody>
    </xdr:sp>
    <xdr:clientData/>
  </xdr:oneCellAnchor>
  <xdr:oneCellAnchor>
    <xdr:from>
      <xdr:col>1</xdr:col>
      <xdr:colOff>22860</xdr:colOff>
      <xdr:row>44</xdr:row>
      <xdr:rowOff>22860</xdr:rowOff>
    </xdr:from>
    <xdr:ext cx="5440680" cy="746760"/>
    <xdr:sp macro="" textlink="">
      <xdr:nvSpPr>
        <xdr:cNvPr id="5" name="CuadroTexto 4">
          <a:extLst>
            <a:ext uri="{FF2B5EF4-FFF2-40B4-BE49-F238E27FC236}">
              <a16:creationId xmlns:a16="http://schemas.microsoft.com/office/drawing/2014/main" id="{00000000-0008-0000-0200-000005000000}"/>
            </a:ext>
          </a:extLst>
        </xdr:cNvPr>
        <xdr:cNvSpPr txBox="1"/>
      </xdr:nvSpPr>
      <xdr:spPr>
        <a:xfrm>
          <a:off x="632460" y="5722620"/>
          <a:ext cx="544068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5000">
              <a:latin typeface="Stencil" panose="040409050D0802020404" pitchFamily="82" charset="0"/>
            </a:rPr>
            <a:t>Recalc</a:t>
          </a:r>
          <a:r>
            <a:rPr lang="es-419" sz="5000" baseline="0">
              <a:latin typeface="Stencil" panose="040409050D0802020404" pitchFamily="82" charset="0"/>
            </a:rPr>
            <a:t> or Die</a:t>
          </a:r>
          <a:endParaRPr lang="es-419" sz="5000">
            <a:latin typeface="Stencil" panose="040409050D0802020404" pitchFamily="82" charset="0"/>
          </a:endParaRPr>
        </a:p>
      </xdr:txBody>
    </xdr:sp>
    <xdr:clientData/>
  </xdr:oneCellAnchor>
  <xdr:oneCellAnchor>
    <xdr:from>
      <xdr:col>16</xdr:col>
      <xdr:colOff>297280</xdr:colOff>
      <xdr:row>9</xdr:row>
      <xdr:rowOff>30481</xdr:rowOff>
    </xdr:from>
    <xdr:ext cx="2917031" cy="2987040"/>
    <xdr:pic>
      <xdr:nvPicPr>
        <xdr:cNvPr id="6" name="Imagen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50880" y="1196341"/>
          <a:ext cx="2917031" cy="2987040"/>
        </a:xfrm>
        <a:prstGeom prst="rect">
          <a:avLst/>
        </a:prstGeom>
      </xdr:spPr>
    </xdr:pic>
    <xdr:clientData/>
  </xdr:oneCellAnchor>
  <xdr:oneCellAnchor>
    <xdr:from>
      <xdr:col>18</xdr:col>
      <xdr:colOff>175260</xdr:colOff>
      <xdr:row>11</xdr:row>
      <xdr:rowOff>19257</xdr:rowOff>
    </xdr:from>
    <xdr:ext cx="822959" cy="788463"/>
    <xdr:pic>
      <xdr:nvPicPr>
        <xdr:cNvPr id="7" name="Imagen 6">
          <a:extLst>
            <a:ext uri="{FF2B5EF4-FFF2-40B4-BE49-F238E27FC236}">
              <a16:creationId xmlns:a16="http://schemas.microsoft.com/office/drawing/2014/main" id="{00000000-0008-0000-0200-000007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62209"/>
        <a:stretch/>
      </xdr:blipFill>
      <xdr:spPr>
        <a:xfrm>
          <a:off x="11148060" y="1444197"/>
          <a:ext cx="822959" cy="788463"/>
        </a:xfrm>
        <a:prstGeom prst="rect">
          <a:avLst/>
        </a:prstGeom>
      </xdr:spPr>
    </xdr:pic>
    <xdr:clientData/>
  </xdr:oneCellAnchor>
  <xdr:oneCellAnchor>
    <xdr:from>
      <xdr:col>16</xdr:col>
      <xdr:colOff>137160</xdr:colOff>
      <xdr:row>5</xdr:row>
      <xdr:rowOff>68580</xdr:rowOff>
    </xdr:from>
    <xdr:ext cx="3307080" cy="548640"/>
    <xdr:sp macro="" textlink="">
      <xdr:nvSpPr>
        <xdr:cNvPr id="8" name="CuadroTexto 7">
          <a:extLst>
            <a:ext uri="{FF2B5EF4-FFF2-40B4-BE49-F238E27FC236}">
              <a16:creationId xmlns:a16="http://schemas.microsoft.com/office/drawing/2014/main" id="{00000000-0008-0000-0200-000008000000}"/>
            </a:ext>
          </a:extLst>
        </xdr:cNvPr>
        <xdr:cNvSpPr txBox="1"/>
      </xdr:nvSpPr>
      <xdr:spPr>
        <a:xfrm>
          <a:off x="9890760" y="716280"/>
          <a:ext cx="3307080" cy="548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2200">
              <a:latin typeface="Arial Black" panose="020B0A04020102020204" pitchFamily="34" charset="0"/>
            </a:rPr>
            <a:t>MICROSOFT EXCEL</a:t>
          </a:r>
        </a:p>
      </xdr:txBody>
    </xdr:sp>
    <xdr:clientData/>
  </xdr:oneCellAnchor>
  <xdr:oneCellAnchor>
    <xdr:from>
      <xdr:col>16</xdr:col>
      <xdr:colOff>160020</xdr:colOff>
      <xdr:row>32</xdr:row>
      <xdr:rowOff>68580</xdr:rowOff>
    </xdr:from>
    <xdr:ext cx="3855720" cy="746760"/>
    <xdr:sp macro="" textlink="">
      <xdr:nvSpPr>
        <xdr:cNvPr id="9" name="CuadroTexto 8">
          <a:extLst>
            <a:ext uri="{FF2B5EF4-FFF2-40B4-BE49-F238E27FC236}">
              <a16:creationId xmlns:a16="http://schemas.microsoft.com/office/drawing/2014/main" id="{00000000-0008-0000-0200-000009000000}"/>
            </a:ext>
          </a:extLst>
        </xdr:cNvPr>
        <xdr:cNvSpPr txBox="1"/>
      </xdr:nvSpPr>
      <xdr:spPr>
        <a:xfrm>
          <a:off x="9913620" y="4213860"/>
          <a:ext cx="385572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400">
              <a:latin typeface="Stencil" panose="040409050D0802020404" pitchFamily="82" charset="0"/>
            </a:rPr>
            <a:t>Recalc</a:t>
          </a:r>
          <a:r>
            <a:rPr lang="es-419" sz="3400" baseline="0">
              <a:latin typeface="Stencil" panose="040409050D0802020404" pitchFamily="82" charset="0"/>
            </a:rPr>
            <a:t> or Die</a:t>
          </a:r>
          <a:endParaRPr lang="es-419" sz="3400">
            <a:latin typeface="Stencil" panose="040409050D0802020404" pitchFamily="82" charset="0"/>
          </a:endParaRPr>
        </a:p>
      </xdr:txBody>
    </xdr:sp>
    <xdr:clientData/>
  </xdr:oneCellAnchor>
  <xdr:oneCellAnchor>
    <xdr:from>
      <xdr:col>9</xdr:col>
      <xdr:colOff>192940</xdr:colOff>
      <xdr:row>7</xdr:row>
      <xdr:rowOff>106681</xdr:rowOff>
    </xdr:from>
    <xdr:ext cx="3549551" cy="3634740"/>
    <xdr:pic>
      <xdr:nvPicPr>
        <xdr:cNvPr id="10" name="Imagen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679340" y="1013461"/>
          <a:ext cx="3549551" cy="3634740"/>
        </a:xfrm>
        <a:prstGeom prst="rect">
          <a:avLst/>
        </a:prstGeom>
      </xdr:spPr>
    </xdr:pic>
    <xdr:clientData/>
  </xdr:oneCellAnchor>
  <xdr:oneCellAnchor>
    <xdr:from>
      <xdr:col>11</xdr:col>
      <xdr:colOff>297180</xdr:colOff>
      <xdr:row>9</xdr:row>
      <xdr:rowOff>121920</xdr:rowOff>
    </xdr:from>
    <xdr:ext cx="1008240" cy="965978"/>
    <xdr:pic>
      <xdr:nvPicPr>
        <xdr:cNvPr id="11" name="Imagen 10">
          <a:extLst>
            <a:ext uri="{FF2B5EF4-FFF2-40B4-BE49-F238E27FC236}">
              <a16:creationId xmlns:a16="http://schemas.microsoft.com/office/drawing/2014/main" id="{00000000-0008-0000-0200-00000B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62209"/>
        <a:stretch/>
      </xdr:blipFill>
      <xdr:spPr>
        <a:xfrm>
          <a:off x="7002780" y="1287780"/>
          <a:ext cx="1008240" cy="965978"/>
        </a:xfrm>
        <a:prstGeom prst="rect">
          <a:avLst/>
        </a:prstGeom>
      </xdr:spPr>
    </xdr:pic>
    <xdr:clientData/>
  </xdr:oneCellAnchor>
  <xdr:oneCellAnchor>
    <xdr:from>
      <xdr:col>9</xdr:col>
      <xdr:colOff>213360</xdr:colOff>
      <xdr:row>3</xdr:row>
      <xdr:rowOff>76200</xdr:rowOff>
    </xdr:from>
    <xdr:ext cx="4162920" cy="571500"/>
    <xdr:sp macro="" textlink="">
      <xdr:nvSpPr>
        <xdr:cNvPr id="12" name="CuadroTexto 11">
          <a:extLst>
            <a:ext uri="{FF2B5EF4-FFF2-40B4-BE49-F238E27FC236}">
              <a16:creationId xmlns:a16="http://schemas.microsoft.com/office/drawing/2014/main" id="{00000000-0008-0000-0200-00000C000000}"/>
            </a:ext>
          </a:extLst>
        </xdr:cNvPr>
        <xdr:cNvSpPr txBox="1"/>
      </xdr:nvSpPr>
      <xdr:spPr>
        <a:xfrm>
          <a:off x="5699760" y="464820"/>
          <a:ext cx="416292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2500">
              <a:latin typeface="Arial Black" panose="020B0A04020102020204" pitchFamily="34" charset="0"/>
            </a:rPr>
            <a:t>MICROSOFT EXCEL</a:t>
          </a:r>
        </a:p>
      </xdr:txBody>
    </xdr:sp>
    <xdr:clientData/>
  </xdr:oneCellAnchor>
  <xdr:oneCellAnchor>
    <xdr:from>
      <xdr:col>9</xdr:col>
      <xdr:colOff>360540</xdr:colOff>
      <xdr:row>36</xdr:row>
      <xdr:rowOff>22860</xdr:rowOff>
    </xdr:from>
    <xdr:ext cx="3952380" cy="746760"/>
    <xdr:sp macro="" textlink="">
      <xdr:nvSpPr>
        <xdr:cNvPr id="13" name="CuadroTexto 12">
          <a:extLst>
            <a:ext uri="{FF2B5EF4-FFF2-40B4-BE49-F238E27FC236}">
              <a16:creationId xmlns:a16="http://schemas.microsoft.com/office/drawing/2014/main" id="{00000000-0008-0000-0200-00000D000000}"/>
            </a:ext>
          </a:extLst>
        </xdr:cNvPr>
        <xdr:cNvSpPr txBox="1"/>
      </xdr:nvSpPr>
      <xdr:spPr>
        <a:xfrm>
          <a:off x="5846940" y="4686300"/>
          <a:ext cx="3952380" cy="7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419" sz="3600">
              <a:latin typeface="Stencil" panose="040409050D0802020404" pitchFamily="82" charset="0"/>
            </a:rPr>
            <a:t>Recalc</a:t>
          </a:r>
          <a:r>
            <a:rPr lang="es-419" sz="3600" baseline="0">
              <a:latin typeface="Stencil" panose="040409050D0802020404" pitchFamily="82" charset="0"/>
            </a:rPr>
            <a:t> or Die</a:t>
          </a:r>
          <a:endParaRPr lang="es-419" sz="3600">
            <a:latin typeface="Stencil" panose="040409050D0802020404" pitchFamily="82" charset="0"/>
          </a:endParaRPr>
        </a:p>
      </xdr:txBody>
    </xdr:sp>
    <xdr:clientData/>
  </xdr:oneCellAnchor>
  <xdr:twoCellAnchor>
    <xdr:from>
      <xdr:col>13</xdr:col>
      <xdr:colOff>424543</xdr:colOff>
      <xdr:row>40</xdr:row>
      <xdr:rowOff>87086</xdr:rowOff>
    </xdr:from>
    <xdr:to>
      <xdr:col>20</xdr:col>
      <xdr:colOff>391885</xdr:colOff>
      <xdr:row>49</xdr:row>
      <xdr:rowOff>33445</xdr:rowOff>
    </xdr:to>
    <xdr:grpSp>
      <xdr:nvGrpSpPr>
        <xdr:cNvPr id="14" name="Grupo 13">
          <a:extLst>
            <a:ext uri="{FF2B5EF4-FFF2-40B4-BE49-F238E27FC236}">
              <a16:creationId xmlns:a16="http://schemas.microsoft.com/office/drawing/2014/main" id="{00000000-0008-0000-0200-00000E000000}"/>
            </a:ext>
          </a:extLst>
        </xdr:cNvPr>
        <xdr:cNvGrpSpPr/>
      </xdr:nvGrpSpPr>
      <xdr:grpSpPr>
        <a:xfrm>
          <a:off x="8349343" y="5312229"/>
          <a:ext cx="4234542" cy="1122016"/>
          <a:chOff x="8479972" y="5257012"/>
          <a:chExt cx="4234542" cy="1122016"/>
        </a:xfrm>
      </xdr:grpSpPr>
      <xdr:sp macro="" textlink="">
        <xdr:nvSpPr>
          <xdr:cNvPr id="15" name="CuadroTexto 14">
            <a:extLst>
              <a:ext uri="{FF2B5EF4-FFF2-40B4-BE49-F238E27FC236}">
                <a16:creationId xmlns:a16="http://schemas.microsoft.com/office/drawing/2014/main" id="{00000000-0008-0000-0200-00000F000000}"/>
              </a:ext>
            </a:extLst>
          </xdr:cNvPr>
          <xdr:cNvSpPr txBox="1"/>
        </xdr:nvSpPr>
        <xdr:spPr>
          <a:xfrm>
            <a:off x="8479972" y="5649686"/>
            <a:ext cx="4234542" cy="729342"/>
          </a:xfrm>
          <a:prstGeom prst="rect">
            <a:avLst/>
          </a:prstGeom>
          <a:noFill/>
          <a:ln>
            <a:solidFill>
              <a:schemeClr val="tx1">
                <a:lumMod val="75000"/>
                <a:lumOff val="25000"/>
              </a:schemeClr>
            </a:solidFill>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s-PE" sz="3200" baseline="0"/>
              <a:t>Print, Cut &amp; Paste!</a:t>
            </a:r>
            <a:endParaRPr lang="es-PE" sz="3200"/>
          </a:p>
        </xdr:txBody>
      </xdr:sp>
      <xdr:sp macro="" textlink="">
        <xdr:nvSpPr>
          <xdr:cNvPr id="16" name="Gráfico 15" descr="Tijeras">
            <a:extLst>
              <a:ext uri="{FF2B5EF4-FFF2-40B4-BE49-F238E27FC236}">
                <a16:creationId xmlns:a16="http://schemas.microsoft.com/office/drawing/2014/main" id="{00000000-0008-0000-0200-000010000000}"/>
              </a:ext>
            </a:extLst>
          </xdr:cNvPr>
          <xdr:cNvSpPr/>
        </xdr:nvSpPr>
        <xdr:spPr>
          <a:xfrm rot="2384131">
            <a:off x="10167257" y="5257012"/>
            <a:ext cx="762000" cy="762000"/>
          </a:xfrm>
          <a:custGeom>
            <a:avLst/>
            <a:gdLst>
              <a:gd name="connsiteX0" fmla="*/ 647700 w 762000"/>
              <a:gd name="connsiteY0" fmla="*/ 372263 h 762000"/>
              <a:gd name="connsiteX1" fmla="*/ 590550 w 762000"/>
              <a:gd name="connsiteY1" fmla="*/ 315113 h 762000"/>
              <a:gd name="connsiteX2" fmla="*/ 647700 w 762000"/>
              <a:gd name="connsiteY2" fmla="*/ 257963 h 762000"/>
              <a:gd name="connsiteX3" fmla="*/ 704850 w 762000"/>
              <a:gd name="connsiteY3" fmla="*/ 315113 h 762000"/>
              <a:gd name="connsiteX4" fmla="*/ 647700 w 762000"/>
              <a:gd name="connsiteY4" fmla="*/ 372263 h 762000"/>
              <a:gd name="connsiteX5" fmla="*/ 425768 w 762000"/>
              <a:gd name="connsiteY5" fmla="*/ 168428 h 762000"/>
              <a:gd name="connsiteX6" fmla="*/ 394335 w 762000"/>
              <a:gd name="connsiteY6" fmla="*/ 94133 h 762000"/>
              <a:gd name="connsiteX7" fmla="*/ 468630 w 762000"/>
              <a:gd name="connsiteY7" fmla="*/ 62701 h 762000"/>
              <a:gd name="connsiteX8" fmla="*/ 500063 w 762000"/>
              <a:gd name="connsiteY8" fmla="*/ 136996 h 762000"/>
              <a:gd name="connsiteX9" fmla="*/ 425768 w 762000"/>
              <a:gd name="connsiteY9" fmla="*/ 168428 h 762000"/>
              <a:gd name="connsiteX10" fmla="*/ 400050 w 762000"/>
              <a:gd name="connsiteY10" fmla="*/ 391313 h 762000"/>
              <a:gd name="connsiteX11" fmla="*/ 371475 w 762000"/>
              <a:gd name="connsiteY11" fmla="*/ 362738 h 762000"/>
              <a:gd name="connsiteX12" fmla="*/ 400050 w 762000"/>
              <a:gd name="connsiteY12" fmla="*/ 334163 h 762000"/>
              <a:gd name="connsiteX13" fmla="*/ 428625 w 762000"/>
              <a:gd name="connsiteY13" fmla="*/ 362738 h 762000"/>
              <a:gd name="connsiteX14" fmla="*/ 400050 w 762000"/>
              <a:gd name="connsiteY14" fmla="*/ 391313 h 762000"/>
              <a:gd name="connsiteX15" fmla="*/ 647700 w 762000"/>
              <a:gd name="connsiteY15" fmla="*/ 200813 h 762000"/>
              <a:gd name="connsiteX16" fmla="*/ 581025 w 762000"/>
              <a:gd name="connsiteY16" fmla="*/ 221768 h 762000"/>
              <a:gd name="connsiteX17" fmla="*/ 488633 w 762000"/>
              <a:gd name="connsiteY17" fmla="*/ 273203 h 762000"/>
              <a:gd name="connsiteX18" fmla="*/ 540068 w 762000"/>
              <a:gd name="connsiteY18" fmla="*/ 180811 h 762000"/>
              <a:gd name="connsiteX19" fmla="*/ 553403 w 762000"/>
              <a:gd name="connsiteY19" fmla="*/ 156998 h 762000"/>
              <a:gd name="connsiteX20" fmla="*/ 490538 w 762000"/>
              <a:gd name="connsiteY20" fmla="*/ 8408 h 762000"/>
              <a:gd name="connsiteX21" fmla="*/ 341948 w 762000"/>
              <a:gd name="connsiteY21" fmla="*/ 71273 h 762000"/>
              <a:gd name="connsiteX22" fmla="*/ 404813 w 762000"/>
              <a:gd name="connsiteY22" fmla="*/ 219863 h 762000"/>
              <a:gd name="connsiteX23" fmla="*/ 439103 w 762000"/>
              <a:gd name="connsiteY23" fmla="*/ 227483 h 762000"/>
              <a:gd name="connsiteX24" fmla="*/ 353378 w 762000"/>
              <a:gd name="connsiteY24" fmla="*/ 313208 h 762000"/>
              <a:gd name="connsiteX25" fmla="*/ 332423 w 762000"/>
              <a:gd name="connsiteY25" fmla="*/ 359881 h 762000"/>
              <a:gd name="connsiteX26" fmla="*/ 57150 w 762000"/>
              <a:gd name="connsiteY26" fmla="*/ 515138 h 762000"/>
              <a:gd name="connsiteX27" fmla="*/ 0 w 762000"/>
              <a:gd name="connsiteY27" fmla="*/ 610388 h 762000"/>
              <a:gd name="connsiteX28" fmla="*/ 276225 w 762000"/>
              <a:gd name="connsiteY28" fmla="*/ 486563 h 762000"/>
              <a:gd name="connsiteX29" fmla="*/ 152400 w 762000"/>
              <a:gd name="connsiteY29" fmla="*/ 762788 h 762000"/>
              <a:gd name="connsiteX30" fmla="*/ 247650 w 762000"/>
              <a:gd name="connsiteY30" fmla="*/ 705638 h 762000"/>
              <a:gd name="connsiteX31" fmla="*/ 401003 w 762000"/>
              <a:gd name="connsiteY31" fmla="*/ 431318 h 762000"/>
              <a:gd name="connsiteX32" fmla="*/ 447675 w 762000"/>
              <a:gd name="connsiteY32" fmla="*/ 410363 h 762000"/>
              <a:gd name="connsiteX33" fmla="*/ 533400 w 762000"/>
              <a:gd name="connsiteY33" fmla="*/ 324638 h 762000"/>
              <a:gd name="connsiteX34" fmla="*/ 647700 w 762000"/>
              <a:gd name="connsiteY34" fmla="*/ 429413 h 762000"/>
              <a:gd name="connsiteX35" fmla="*/ 762000 w 762000"/>
              <a:gd name="connsiteY35" fmla="*/ 315113 h 762000"/>
              <a:gd name="connsiteX36" fmla="*/ 647700 w 762000"/>
              <a:gd name="connsiteY36" fmla="*/ 200813 h 762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762000" h="762000">
                <a:moveTo>
                  <a:pt x="647700" y="372263"/>
                </a:moveTo>
                <a:cubicBezTo>
                  <a:pt x="616268" y="372263"/>
                  <a:pt x="590550" y="346546"/>
                  <a:pt x="590550" y="315113"/>
                </a:cubicBezTo>
                <a:cubicBezTo>
                  <a:pt x="590550" y="283681"/>
                  <a:pt x="616268" y="257963"/>
                  <a:pt x="647700" y="257963"/>
                </a:cubicBezTo>
                <a:cubicBezTo>
                  <a:pt x="679133" y="257963"/>
                  <a:pt x="704850" y="283681"/>
                  <a:pt x="704850" y="315113"/>
                </a:cubicBezTo>
                <a:cubicBezTo>
                  <a:pt x="704850" y="346546"/>
                  <a:pt x="679133" y="372263"/>
                  <a:pt x="647700" y="372263"/>
                </a:cubicBezTo>
                <a:close/>
                <a:moveTo>
                  <a:pt x="425768" y="168428"/>
                </a:moveTo>
                <a:cubicBezTo>
                  <a:pt x="396240" y="156998"/>
                  <a:pt x="382905" y="123661"/>
                  <a:pt x="394335" y="94133"/>
                </a:cubicBezTo>
                <a:cubicBezTo>
                  <a:pt x="405765" y="64606"/>
                  <a:pt x="439103" y="51271"/>
                  <a:pt x="468630" y="62701"/>
                </a:cubicBezTo>
                <a:cubicBezTo>
                  <a:pt x="498158" y="74131"/>
                  <a:pt x="511493" y="107468"/>
                  <a:pt x="500063" y="136996"/>
                </a:cubicBezTo>
                <a:cubicBezTo>
                  <a:pt x="488633" y="165571"/>
                  <a:pt x="455295" y="179858"/>
                  <a:pt x="425768" y="168428"/>
                </a:cubicBezTo>
                <a:close/>
                <a:moveTo>
                  <a:pt x="400050" y="391313"/>
                </a:moveTo>
                <a:cubicBezTo>
                  <a:pt x="383858" y="391313"/>
                  <a:pt x="371475" y="378931"/>
                  <a:pt x="371475" y="362738"/>
                </a:cubicBezTo>
                <a:cubicBezTo>
                  <a:pt x="371475" y="346546"/>
                  <a:pt x="383858" y="334163"/>
                  <a:pt x="400050" y="334163"/>
                </a:cubicBezTo>
                <a:cubicBezTo>
                  <a:pt x="416243" y="334163"/>
                  <a:pt x="428625" y="346546"/>
                  <a:pt x="428625" y="362738"/>
                </a:cubicBezTo>
                <a:cubicBezTo>
                  <a:pt x="428625" y="378931"/>
                  <a:pt x="416243" y="391313"/>
                  <a:pt x="400050" y="391313"/>
                </a:cubicBezTo>
                <a:close/>
                <a:moveTo>
                  <a:pt x="647700" y="200813"/>
                </a:moveTo>
                <a:cubicBezTo>
                  <a:pt x="622935" y="200813"/>
                  <a:pt x="600075" y="208433"/>
                  <a:pt x="581025" y="221768"/>
                </a:cubicBezTo>
                <a:lnTo>
                  <a:pt x="488633" y="273203"/>
                </a:lnTo>
                <a:lnTo>
                  <a:pt x="540068" y="180811"/>
                </a:lnTo>
                <a:cubicBezTo>
                  <a:pt x="544830" y="173191"/>
                  <a:pt x="549593" y="165571"/>
                  <a:pt x="553403" y="156998"/>
                </a:cubicBezTo>
                <a:cubicBezTo>
                  <a:pt x="577215" y="98896"/>
                  <a:pt x="548640" y="32221"/>
                  <a:pt x="490538" y="8408"/>
                </a:cubicBezTo>
                <a:cubicBezTo>
                  <a:pt x="432435" y="-15404"/>
                  <a:pt x="365760" y="13171"/>
                  <a:pt x="341948" y="71273"/>
                </a:cubicBezTo>
                <a:cubicBezTo>
                  <a:pt x="318135" y="129376"/>
                  <a:pt x="346710" y="196051"/>
                  <a:pt x="404813" y="219863"/>
                </a:cubicBezTo>
                <a:cubicBezTo>
                  <a:pt x="416243" y="224626"/>
                  <a:pt x="427673" y="226531"/>
                  <a:pt x="439103" y="227483"/>
                </a:cubicBezTo>
                <a:lnTo>
                  <a:pt x="353378" y="313208"/>
                </a:lnTo>
                <a:lnTo>
                  <a:pt x="332423" y="359881"/>
                </a:lnTo>
                <a:lnTo>
                  <a:pt x="57150" y="515138"/>
                </a:lnTo>
                <a:lnTo>
                  <a:pt x="0" y="610388"/>
                </a:lnTo>
                <a:lnTo>
                  <a:pt x="276225" y="486563"/>
                </a:lnTo>
                <a:lnTo>
                  <a:pt x="152400" y="762788"/>
                </a:lnTo>
                <a:lnTo>
                  <a:pt x="247650" y="705638"/>
                </a:lnTo>
                <a:lnTo>
                  <a:pt x="401003" y="431318"/>
                </a:lnTo>
                <a:lnTo>
                  <a:pt x="447675" y="410363"/>
                </a:lnTo>
                <a:lnTo>
                  <a:pt x="533400" y="324638"/>
                </a:lnTo>
                <a:cubicBezTo>
                  <a:pt x="538163" y="383693"/>
                  <a:pt x="587693" y="429413"/>
                  <a:pt x="647700" y="429413"/>
                </a:cubicBezTo>
                <a:cubicBezTo>
                  <a:pt x="710565" y="429413"/>
                  <a:pt x="762000" y="377978"/>
                  <a:pt x="762000" y="315113"/>
                </a:cubicBezTo>
                <a:cubicBezTo>
                  <a:pt x="762000" y="252248"/>
                  <a:pt x="710565" y="200813"/>
                  <a:pt x="647700" y="200813"/>
                </a:cubicBezTo>
                <a:close/>
              </a:path>
            </a:pathLst>
          </a:custGeom>
          <a:solidFill>
            <a:srgbClr val="000000"/>
          </a:solidFill>
          <a:ln w="9525" cap="flat">
            <a:noFill/>
            <a:prstDash val="solid"/>
            <a:miter/>
          </a:ln>
        </xdr:spPr>
        <xdr:txBody>
          <a:bodyPr rtlCol="0" anchor="ctr"/>
          <a:lstStyle/>
          <a:p>
            <a:endParaRPr lang="es-PE"/>
          </a:p>
        </xdr:txBody>
      </xdr:sp>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ew_by" xr10:uid="{94F8E993-F707-43FB-A557-E34DE2CD16AF}" sourceName="View by">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iew by" xr10:uid="{B71051EF-8382-487E-8C8D-2B4817D7B318}" cache="Slicer_View_by" caption="View by" columnCount="3" showCaption="0" style="xlorla" rowHeight="171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C33DC6-89A9-41CE-8D45-814733C54A5E}" name="data" displayName="data" ref="M14:P20" totalsRowShown="0">
  <autoFilter ref="M14:P20" xr:uid="{D7922A9A-8C72-4916-8B93-53B51860B0E5}"/>
  <sortState xmlns:xlrd2="http://schemas.microsoft.com/office/spreadsheetml/2017/richdata2" ref="M15:N20">
    <sortCondition ref="M14:M20"/>
  </sortState>
  <tableColumns count="4">
    <tableColumn id="1" xr3:uid="{E6CDBB96-5C8A-41E8-A510-AEB1EE0CA876}" name="Year"/>
    <tableColumn id="2" xr3:uid="{1CCD8502-BFBD-4F2B-AB04-CB899EED3EA2}" name="1. Revenue" dataDxfId="3"/>
    <tableColumn id="3" xr3:uid="{FC61B058-AEF9-48E7-8D04-312F4CEC53CC}" name="2. change %" dataDxfId="2"/>
    <tableColumn id="4" xr3:uid="{5C573FF5-577B-4C51-8514-6FA3AB94DA8C}" name="3. net margin %" dataDxfId="1"/>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8E47EF-AB25-4794-A9E9-17812D46126E}" name="tbl_show" displayName="tbl_show" ref="O4:P7" totalsRowShown="0">
  <autoFilter ref="O4:P7" xr:uid="{D808CCAF-9F8A-4818-9788-CF122CB0D252}">
    <filterColumn colId="0">
      <filters>
        <filter val="1. Revenue"/>
      </filters>
    </filterColumn>
  </autoFilter>
  <tableColumns count="2">
    <tableColumn id="1" xr3:uid="{6C09A1B1-157E-44A4-B499-736A7EFEFA03}" name="View by"/>
    <tableColumn id="2" xr3:uid="{C770D5F9-1A88-4F9E-841F-A174F86E4E4D}" name="show" dataDxfId="0">
      <calculatedColumnFormula>SUBTOTAL(3,tbl_show[[#This Row],[View by]])</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drawing" Target="../drawings/drawing1.xml"/><Relationship Id="rId7"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www.macrotrends.net/stocks/charts/AMZN/amazon/gross-profit" TargetMode="External"/><Relationship Id="rId6" Type="http://schemas.openxmlformats.org/officeDocument/2006/relationships/table" Target="../tables/table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E2D0-94F1-45F5-AD09-37D147AA3A2B}">
  <dimension ref="A1:AJ76"/>
  <sheetViews>
    <sheetView showGridLines="0" topLeftCell="J1" workbookViewId="0">
      <selection activeCell="S11" sqref="S11"/>
    </sheetView>
  </sheetViews>
  <sheetFormatPr defaultColWidth="0" defaultRowHeight="10.199999999999999" zeroHeight="1" x14ac:dyDescent="0.2"/>
  <cols>
    <col min="1" max="1" width="3.28515625" customWidth="1"/>
    <col min="2" max="2" width="10.5703125" customWidth="1"/>
    <col min="3" max="4" width="9.140625" customWidth="1"/>
    <col min="5" max="5" width="10.42578125" bestFit="1" customWidth="1"/>
    <col min="6" max="7" width="9.140625" customWidth="1"/>
    <col min="8" max="8" width="10.42578125" bestFit="1" customWidth="1"/>
    <col min="9" max="13" width="9.140625" customWidth="1"/>
    <col min="14" max="14" width="10.85546875" customWidth="1"/>
    <col min="15" max="15" width="14" customWidth="1"/>
    <col min="16" max="16" width="13.5703125" bestFit="1" customWidth="1"/>
    <col min="17" max="17" width="10" customWidth="1"/>
    <col min="18" max="18" width="9.85546875" customWidth="1"/>
    <col min="19" max="36" width="9.140625" customWidth="1"/>
    <col min="37" max="16384" width="9.140625" hidden="1"/>
  </cols>
  <sheetData>
    <row r="1" spans="2:31" x14ac:dyDescent="0.2"/>
    <row r="2" spans="2:31" x14ac:dyDescent="0.2">
      <c r="R2" s="22" t="s">
        <v>204</v>
      </c>
      <c r="S2" t="s">
        <v>212</v>
      </c>
      <c r="Z2" t="s">
        <v>218</v>
      </c>
      <c r="AA2" t="s">
        <v>219</v>
      </c>
      <c r="AC2" t="s">
        <v>220</v>
      </c>
      <c r="AD2" t="str">
        <f>_xlfn.XLOOKUP(S10,AC3:AC5,AD3:AD5)</f>
        <v>in Billions USD $</v>
      </c>
    </row>
    <row r="3" spans="2:31" x14ac:dyDescent="0.2">
      <c r="R3" s="22" t="s">
        <v>205</v>
      </c>
      <c r="S3" t="s">
        <v>213</v>
      </c>
      <c r="Y3" t="s">
        <v>215</v>
      </c>
      <c r="Z3" s="12" t="str">
        <f>S12&amp;" REVENUE"</f>
        <v>2019 REVENUE</v>
      </c>
      <c r="AA3" s="14">
        <f>_xlfn.XLOOKUP(S12,data[Year],data[1. Revenue])</f>
        <v>280522</v>
      </c>
      <c r="AC3" s="12" t="s">
        <v>204</v>
      </c>
      <c r="AD3" t="s">
        <v>221</v>
      </c>
    </row>
    <row r="4" spans="2:31" x14ac:dyDescent="0.2">
      <c r="O4" t="s">
        <v>202</v>
      </c>
      <c r="P4" t="s">
        <v>203</v>
      </c>
      <c r="R4" s="22" t="s">
        <v>206</v>
      </c>
      <c r="S4" t="s">
        <v>214</v>
      </c>
      <c r="Y4" t="s">
        <v>216</v>
      </c>
      <c r="Z4" s="15" t="str">
        <f>"2014 - "&amp; S12 &amp;" CHANGE in REVENUE"</f>
        <v>2014 - 2019 CHANGE in REVENUE</v>
      </c>
      <c r="AA4" t="str">
        <f>"+"&amp;TEXT(_xlfn.XLOOKUP(S12,data[Year],data[1. Revenue])/_xlfn.MINIFS(data[1. Revenue],data[Year],MIN(data[Year]))-1,"0.0%")</f>
        <v>+215.2%</v>
      </c>
      <c r="AC4" s="12" t="s">
        <v>205</v>
      </c>
      <c r="AD4" t="s">
        <v>222</v>
      </c>
    </row>
    <row r="5" spans="2:31" x14ac:dyDescent="0.2">
      <c r="O5" t="s">
        <v>204</v>
      </c>
      <c r="P5">
        <f>SUBTOTAL(3,tbl_show[[#This Row],[View by]])</f>
        <v>1</v>
      </c>
      <c r="Y5" t="s">
        <v>217</v>
      </c>
      <c r="Z5" s="15" t="str">
        <f>"2014 - "&amp; S12 &amp;" CHANGE in"&amp;CHAR(10)&amp;"NET MARGIN"</f>
        <v>2014 - 2019 CHANGE in
NET MARGIN</v>
      </c>
      <c r="AA5" s="9" t="str">
        <f>"+"&amp;(_xlfn.XLOOKUP(S12,data[Year],data[3. net margin %])-_xlfn.MINIFS(data[3. net margin %],data[Year],MIN(data[Year])))*100&amp;" pps"</f>
        <v>+4.4 pps</v>
      </c>
      <c r="AC5" s="12" t="s">
        <v>206</v>
      </c>
      <c r="AD5" t="s">
        <v>222</v>
      </c>
    </row>
    <row r="6" spans="2:31" hidden="1" x14ac:dyDescent="0.2">
      <c r="O6" t="s">
        <v>205</v>
      </c>
      <c r="P6">
        <f>SUBTOTAL(3,tbl_show[[#This Row],[View by]])</f>
        <v>0</v>
      </c>
    </row>
    <row r="7" spans="2:31" hidden="1" x14ac:dyDescent="0.2">
      <c r="O7" t="s">
        <v>206</v>
      </c>
      <c r="P7">
        <f>SUBTOTAL(3,tbl_show[[#This Row],[View by]])</f>
        <v>0</v>
      </c>
    </row>
    <row r="8" spans="2:31" x14ac:dyDescent="0.2"/>
    <row r="9" spans="2:31" x14ac:dyDescent="0.2">
      <c r="R9" t="s">
        <v>211</v>
      </c>
      <c r="S9" t="str">
        <f>_xlfn.XLOOKUP(S10,R2:R4,S2:S4)</f>
        <v>Revenues have more than doubled since 2014 to 280.5B USD $</v>
      </c>
    </row>
    <row r="10" spans="2:31" x14ac:dyDescent="0.2">
      <c r="R10" t="s">
        <v>201</v>
      </c>
      <c r="S10" t="str">
        <f>_xlfn.XLOOKUP(1,tbl_show[show],tbl_show[View by])</f>
        <v>1. Revenue</v>
      </c>
    </row>
    <row r="11" spans="2:31" x14ac:dyDescent="0.2">
      <c r="B11" s="12" t="s">
        <v>208</v>
      </c>
      <c r="C11" s="11" t="s">
        <v>207</v>
      </c>
      <c r="R11" t="s">
        <v>81</v>
      </c>
      <c r="S11">
        <v>6</v>
      </c>
    </row>
    <row r="12" spans="2:31" x14ac:dyDescent="0.2">
      <c r="R12" t="s">
        <v>80</v>
      </c>
      <c r="S12" cm="1">
        <f t="array" ref="S12">INDEX(data[Year],S11)</f>
        <v>2019</v>
      </c>
    </row>
    <row r="13" spans="2:31" x14ac:dyDescent="0.2">
      <c r="B13" s="6" t="s">
        <v>0</v>
      </c>
      <c r="C13" s="5"/>
      <c r="E13" s="6" t="s">
        <v>16</v>
      </c>
      <c r="F13" s="6"/>
      <c r="G13" s="6"/>
      <c r="H13" s="8" t="s">
        <v>200</v>
      </c>
      <c r="I13" s="8"/>
      <c r="J13" s="8"/>
      <c r="K13" s="8"/>
    </row>
    <row r="14" spans="2:31" ht="10.199999999999999" customHeight="1" x14ac:dyDescent="0.2">
      <c r="B14" s="23" t="s">
        <v>1</v>
      </c>
      <c r="C14" s="23"/>
      <c r="E14" s="23" t="s">
        <v>1</v>
      </c>
      <c r="F14" s="23"/>
      <c r="G14" s="2"/>
      <c r="H14" s="8" t="s">
        <v>199</v>
      </c>
      <c r="I14" s="8" t="s">
        <v>197</v>
      </c>
      <c r="J14" s="8" t="s">
        <v>198</v>
      </c>
      <c r="K14" s="8" t="s">
        <v>82</v>
      </c>
      <c r="L14" s="7"/>
      <c r="M14" t="s">
        <v>79</v>
      </c>
      <c r="N14" t="s">
        <v>204</v>
      </c>
      <c r="O14" t="s">
        <v>205</v>
      </c>
      <c r="P14" t="s">
        <v>206</v>
      </c>
      <c r="S14" t="s">
        <v>79</v>
      </c>
      <c r="T14" t="str">
        <f>S10</f>
        <v>1. Revenue</v>
      </c>
      <c r="U14" t="s">
        <v>210</v>
      </c>
      <c r="V14" t="s">
        <v>209</v>
      </c>
    </row>
    <row r="15" spans="2:31" x14ac:dyDescent="0.2">
      <c r="B15" s="1">
        <v>2019</v>
      </c>
      <c r="C15" s="1" t="s">
        <v>2</v>
      </c>
      <c r="E15" s="3">
        <v>44012</v>
      </c>
      <c r="F15" s="1" t="s">
        <v>17</v>
      </c>
      <c r="G15" s="1"/>
      <c r="H15" s="3">
        <v>44012</v>
      </c>
      <c r="I15" s="1" t="s">
        <v>83</v>
      </c>
      <c r="J15" s="1" t="s">
        <v>84</v>
      </c>
      <c r="K15" s="7">
        <v>4.1000000000000002E-2</v>
      </c>
      <c r="L15" s="7"/>
      <c r="M15">
        <v>2014</v>
      </c>
      <c r="N15" s="4">
        <v>88988</v>
      </c>
      <c r="O15" s="9">
        <v>0.1952398861011122</v>
      </c>
      <c r="P15" s="9">
        <v>-2.7000000000000001E-3</v>
      </c>
      <c r="Q15" s="4"/>
      <c r="S15" cm="1">
        <f t="array" ref="S15:S20">_xlfn._xlws.FILTER(
             data[Year],
             data[Year] &lt;= S12 )</f>
        <v>2014</v>
      </c>
      <c r="T15" cm="1">
        <f t="array" ref="T15:T20">INDEX(
               data[],
               MATCH(_xlfn.ANCHORARRAY(
                               S15),
                               data[Year],
                               0 ),
               MATCH(
                                T$14,
                                data[#Headers],
                                0 )
                  )</f>
        <v>88988</v>
      </c>
      <c r="U15" t="e" cm="1">
        <f t="array" aca="1" ref="U15:U20" ca="1">IF(
      T14 = "1. Revenue",
      IF(_xlfn.ANCHORARRAY( T15) &lt; 1, NA(), NA() ),
      IF(
          OFFSET(_xlfn.ANCHORARRAY( T15), 1, 0 ) &lt;_xlfn.ANCHORARRAY( T15),_xlfn.ANCHORARRAY(
          T15),
          NA()
          )
      )</f>
        <v>#N/A</v>
      </c>
      <c r="V15" t="e" cm="1">
        <f t="array" ref="V15:V20">IF(_xlfn.ANCHORARRAY(
      T15) &gt; 1, NA(),
      IF( T14 = "2. change %", NA(),
          IF(
               (_xlfn.ANCHORARRAY( S15) = 2016) + (_xlfn.ANCHORARRAY( S15) = 2017 ),_xlfn.ANCHORARRAY(
               T15),
               NA()
              )
         )
     )</f>
        <v>#N/A</v>
      </c>
      <c r="Y15" s="13"/>
      <c r="Z15" s="13"/>
      <c r="AA15" s="13"/>
      <c r="AB15" s="13"/>
      <c r="AC15" s="13"/>
      <c r="AD15" s="13"/>
      <c r="AE15" s="13"/>
    </row>
    <row r="16" spans="2:31" x14ac:dyDescent="0.2">
      <c r="B16" s="1">
        <v>2018</v>
      </c>
      <c r="C16" s="1" t="s">
        <v>3</v>
      </c>
      <c r="E16" s="3">
        <v>43921</v>
      </c>
      <c r="F16" s="1" t="s">
        <v>18</v>
      </c>
      <c r="G16" s="1"/>
      <c r="H16" s="3">
        <v>43921</v>
      </c>
      <c r="I16" s="1" t="s">
        <v>85</v>
      </c>
      <c r="J16" s="1" t="s">
        <v>86</v>
      </c>
      <c r="K16" s="7">
        <v>3.56E-2</v>
      </c>
      <c r="L16" s="7"/>
      <c r="M16">
        <v>2015</v>
      </c>
      <c r="N16" s="4">
        <v>107006</v>
      </c>
      <c r="O16" s="9">
        <v>0.20247673843664304</v>
      </c>
      <c r="P16" s="9">
        <v>5.5999999999999999E-3</v>
      </c>
      <c r="Q16" s="4"/>
      <c r="S16">
        <v>2015</v>
      </c>
      <c r="T16">
        <v>107006</v>
      </c>
      <c r="U16" t="e">
        <f ca="1"/>
        <v>#N/A</v>
      </c>
      <c r="V16" t="e">
        <v>#N/A</v>
      </c>
      <c r="Y16" s="13"/>
      <c r="Z16" s="13"/>
      <c r="AA16" s="13"/>
      <c r="AB16" s="13"/>
      <c r="AC16" s="13"/>
      <c r="AD16" s="13"/>
      <c r="AE16" s="13"/>
    </row>
    <row r="17" spans="2:31" x14ac:dyDescent="0.2">
      <c r="B17" s="1">
        <v>2017</v>
      </c>
      <c r="C17" s="1" t="s">
        <v>4</v>
      </c>
      <c r="E17" s="3">
        <v>43830</v>
      </c>
      <c r="F17" s="1" t="s">
        <v>19</v>
      </c>
      <c r="G17" s="1"/>
      <c r="H17" s="3">
        <v>43830</v>
      </c>
      <c r="I17" s="1" t="s">
        <v>87</v>
      </c>
      <c r="J17" s="1" t="s">
        <v>88</v>
      </c>
      <c r="K17" s="7">
        <v>4.1300000000000003E-2</v>
      </c>
      <c r="L17" s="7"/>
      <c r="M17">
        <v>2016</v>
      </c>
      <c r="N17" s="4">
        <v>135987</v>
      </c>
      <c r="O17" s="9">
        <v>0.27083528026465808</v>
      </c>
      <c r="P17" s="9">
        <v>1.7399999999999999E-2</v>
      </c>
      <c r="Q17" s="4"/>
      <c r="S17">
        <v>2016</v>
      </c>
      <c r="T17">
        <v>135987</v>
      </c>
      <c r="U17" t="e">
        <f ca="1"/>
        <v>#N/A</v>
      </c>
      <c r="V17" t="e">
        <v>#N/A</v>
      </c>
      <c r="Y17" s="13"/>
      <c r="Z17" s="13"/>
      <c r="AA17" s="13"/>
      <c r="AB17" s="13"/>
      <c r="AC17" s="13"/>
      <c r="AD17" s="13"/>
      <c r="AE17" s="13"/>
    </row>
    <row r="18" spans="2:31" x14ac:dyDescent="0.2">
      <c r="B18" s="1">
        <v>2016</v>
      </c>
      <c r="C18" s="1" t="s">
        <v>5</v>
      </c>
      <c r="E18" s="3">
        <v>43738</v>
      </c>
      <c r="F18" s="1" t="s">
        <v>20</v>
      </c>
      <c r="G18" s="1"/>
      <c r="H18" s="3">
        <v>43738</v>
      </c>
      <c r="I18" s="1" t="s">
        <v>89</v>
      </c>
      <c r="J18" s="1" t="s">
        <v>90</v>
      </c>
      <c r="K18" s="7">
        <v>4.2700000000000002E-2</v>
      </c>
      <c r="L18" s="7"/>
      <c r="M18">
        <v>2017</v>
      </c>
      <c r="N18" s="4">
        <v>177866</v>
      </c>
      <c r="O18" s="9">
        <v>0.30796326119408479</v>
      </c>
      <c r="P18" s="9">
        <v>1.7100000000000001E-2</v>
      </c>
      <c r="Q18" s="4"/>
      <c r="S18">
        <v>2017</v>
      </c>
      <c r="T18">
        <v>177866</v>
      </c>
      <c r="U18" t="e">
        <f ca="1"/>
        <v>#N/A</v>
      </c>
      <c r="V18" t="e">
        <v>#N/A</v>
      </c>
      <c r="Y18" s="13"/>
      <c r="Z18" s="13"/>
      <c r="AA18" s="13"/>
      <c r="AB18" s="13"/>
      <c r="AC18" s="13"/>
      <c r="AD18" s="13"/>
      <c r="AE18" s="13"/>
    </row>
    <row r="19" spans="2:31" x14ac:dyDescent="0.2">
      <c r="B19" s="1">
        <v>2015</v>
      </c>
      <c r="C19" s="1" t="s">
        <v>6</v>
      </c>
      <c r="E19" s="3">
        <v>43646</v>
      </c>
      <c r="F19" s="1" t="s">
        <v>21</v>
      </c>
      <c r="G19" s="1"/>
      <c r="H19" s="3">
        <v>43646</v>
      </c>
      <c r="I19" s="1" t="s">
        <v>91</v>
      </c>
      <c r="J19" s="1" t="s">
        <v>92</v>
      </c>
      <c r="K19" s="7">
        <v>4.8000000000000001E-2</v>
      </c>
      <c r="L19" s="7"/>
      <c r="M19">
        <v>2018</v>
      </c>
      <c r="N19" s="4">
        <v>232887</v>
      </c>
      <c r="O19" s="9">
        <v>0.3093396152159491</v>
      </c>
      <c r="P19" s="9">
        <v>4.3299999999999998E-2</v>
      </c>
      <c r="Q19" s="4"/>
      <c r="S19">
        <v>2018</v>
      </c>
      <c r="T19">
        <v>232887</v>
      </c>
      <c r="U19" t="e">
        <f ca="1"/>
        <v>#N/A</v>
      </c>
      <c r="V19" t="e">
        <v>#N/A</v>
      </c>
    </row>
    <row r="20" spans="2:31" x14ac:dyDescent="0.2">
      <c r="B20" s="1">
        <v>2014</v>
      </c>
      <c r="C20" s="1" t="s">
        <v>7</v>
      </c>
      <c r="E20" s="3">
        <v>43555</v>
      </c>
      <c r="F20" s="1" t="s">
        <v>22</v>
      </c>
      <c r="G20" s="1"/>
      <c r="H20" s="3">
        <v>43555</v>
      </c>
      <c r="I20" s="1" t="s">
        <v>93</v>
      </c>
      <c r="J20" s="1" t="s">
        <v>94</v>
      </c>
      <c r="K20" s="7">
        <v>4.9700000000000001E-2</v>
      </c>
      <c r="L20" s="7"/>
      <c r="M20">
        <v>2019</v>
      </c>
      <c r="N20" s="4">
        <v>280522</v>
      </c>
      <c r="O20" s="9">
        <v>0.20454125820676983</v>
      </c>
      <c r="P20" s="9">
        <v>4.1300000000000003E-2</v>
      </c>
      <c r="Q20" s="4"/>
      <c r="S20">
        <v>2019</v>
      </c>
      <c r="T20">
        <v>280522</v>
      </c>
      <c r="U20" t="e">
        <f ca="1"/>
        <v>#N/A</v>
      </c>
      <c r="V20" t="e">
        <v>#N/A</v>
      </c>
    </row>
    <row r="21" spans="2:31" x14ac:dyDescent="0.2">
      <c r="B21" s="1">
        <v>2013</v>
      </c>
      <c r="C21" s="10">
        <v>74452</v>
      </c>
      <c r="E21" s="3">
        <v>43465</v>
      </c>
      <c r="F21" s="1" t="s">
        <v>23</v>
      </c>
      <c r="G21" s="1"/>
      <c r="H21" s="3">
        <v>43465</v>
      </c>
      <c r="I21" s="1" t="s">
        <v>95</v>
      </c>
      <c r="J21" s="1" t="s">
        <v>96</v>
      </c>
      <c r="K21" s="7">
        <v>4.3299999999999998E-2</v>
      </c>
      <c r="L21" s="7"/>
    </row>
    <row r="22" spans="2:31" x14ac:dyDescent="0.2">
      <c r="B22" s="1">
        <v>2012</v>
      </c>
      <c r="C22" s="1" t="s">
        <v>8</v>
      </c>
      <c r="E22" s="3">
        <v>43373</v>
      </c>
      <c r="F22" s="1" t="s">
        <v>24</v>
      </c>
      <c r="G22" s="1"/>
      <c r="H22" s="3">
        <v>43373</v>
      </c>
      <c r="I22" s="1" t="s">
        <v>97</v>
      </c>
      <c r="J22" s="1" t="s">
        <v>98</v>
      </c>
      <c r="K22" s="7">
        <v>4.0300000000000002E-2</v>
      </c>
      <c r="L22" s="7"/>
    </row>
    <row r="23" spans="2:31" x14ac:dyDescent="0.2">
      <c r="B23" s="1">
        <v>2011</v>
      </c>
      <c r="C23" s="1" t="s">
        <v>9</v>
      </c>
      <c r="E23" s="3">
        <v>43281</v>
      </c>
      <c r="F23" s="1" t="s">
        <v>25</v>
      </c>
      <c r="G23" s="1"/>
      <c r="H23" s="3">
        <v>43281</v>
      </c>
      <c r="I23" s="1" t="s">
        <v>99</v>
      </c>
      <c r="J23" s="1" t="s">
        <v>100</v>
      </c>
      <c r="K23" s="7">
        <v>3.0200000000000001E-2</v>
      </c>
      <c r="L23" s="7"/>
    </row>
    <row r="24" spans="2:31" x14ac:dyDescent="0.2">
      <c r="B24" s="1">
        <v>2010</v>
      </c>
      <c r="C24" s="1" t="s">
        <v>10</v>
      </c>
      <c r="E24" s="3">
        <v>43190</v>
      </c>
      <c r="F24" s="1" t="s">
        <v>26</v>
      </c>
      <c r="G24" s="1"/>
      <c r="H24" s="3">
        <v>43190</v>
      </c>
      <c r="I24" s="1" t="s">
        <v>101</v>
      </c>
      <c r="J24" s="1" t="s">
        <v>102</v>
      </c>
      <c r="K24" s="7">
        <v>2.0400000000000001E-2</v>
      </c>
      <c r="L24" s="7"/>
    </row>
    <row r="25" spans="2:31" x14ac:dyDescent="0.2">
      <c r="B25" s="1">
        <v>2009</v>
      </c>
      <c r="C25" s="1" t="s">
        <v>11</v>
      </c>
      <c r="E25" s="3">
        <v>43100</v>
      </c>
      <c r="F25" s="1" t="s">
        <v>27</v>
      </c>
      <c r="G25" s="1"/>
      <c r="H25" s="3">
        <v>43100</v>
      </c>
      <c r="I25" s="1" t="s">
        <v>103</v>
      </c>
      <c r="J25" s="1" t="s">
        <v>104</v>
      </c>
      <c r="K25" s="7">
        <v>1.7100000000000001E-2</v>
      </c>
      <c r="L25" s="7"/>
    </row>
    <row r="26" spans="2:31" x14ac:dyDescent="0.2">
      <c r="B26" s="1">
        <v>2008</v>
      </c>
      <c r="C26" s="1" t="s">
        <v>12</v>
      </c>
      <c r="E26" s="3">
        <v>43008</v>
      </c>
      <c r="F26" s="1" t="s">
        <v>28</v>
      </c>
      <c r="G26" s="1"/>
      <c r="H26" s="3">
        <v>43008</v>
      </c>
      <c r="I26" s="1" t="s">
        <v>105</v>
      </c>
      <c r="J26" s="1" t="s">
        <v>106</v>
      </c>
      <c r="K26" s="7">
        <v>1.2E-2</v>
      </c>
      <c r="L26" s="7"/>
    </row>
    <row r="27" spans="2:31" x14ac:dyDescent="0.2">
      <c r="B27" s="1">
        <v>2007</v>
      </c>
      <c r="C27" s="1" t="s">
        <v>13</v>
      </c>
      <c r="E27" s="3">
        <v>42916</v>
      </c>
      <c r="F27" s="1" t="s">
        <v>29</v>
      </c>
      <c r="G27" s="1"/>
      <c r="H27" s="3">
        <v>42916</v>
      </c>
      <c r="I27" s="1" t="s">
        <v>107</v>
      </c>
      <c r="J27" s="1" t="s">
        <v>108</v>
      </c>
      <c r="K27" s="7">
        <v>1.2800000000000001E-2</v>
      </c>
      <c r="L27" s="7"/>
    </row>
    <row r="28" spans="2:31" x14ac:dyDescent="0.2">
      <c r="B28" s="1">
        <v>2006</v>
      </c>
      <c r="C28" s="1" t="s">
        <v>14</v>
      </c>
      <c r="E28" s="3">
        <v>42825</v>
      </c>
      <c r="F28" s="1" t="s">
        <v>30</v>
      </c>
      <c r="G28" s="1"/>
      <c r="H28" s="3">
        <v>42825</v>
      </c>
      <c r="I28" s="1" t="s">
        <v>109</v>
      </c>
      <c r="J28" s="1" t="s">
        <v>110</v>
      </c>
      <c r="K28" s="7">
        <v>1.8100000000000002E-2</v>
      </c>
      <c r="L28" s="7"/>
    </row>
    <row r="29" spans="2:31" x14ac:dyDescent="0.2">
      <c r="B29" s="1">
        <v>2005</v>
      </c>
      <c r="C29" s="1" t="s">
        <v>15</v>
      </c>
      <c r="E29" s="3">
        <v>42735</v>
      </c>
      <c r="F29" s="1" t="s">
        <v>31</v>
      </c>
      <c r="G29" s="1"/>
      <c r="H29" s="3">
        <v>42735</v>
      </c>
      <c r="I29" s="1" t="s">
        <v>111</v>
      </c>
      <c r="J29" s="1" t="s">
        <v>112</v>
      </c>
      <c r="K29" s="7">
        <v>1.7399999999999999E-2</v>
      </c>
      <c r="L29" s="7"/>
    </row>
    <row r="30" spans="2:31" x14ac:dyDescent="0.2">
      <c r="E30" s="3">
        <v>42643</v>
      </c>
      <c r="F30" s="1" t="s">
        <v>32</v>
      </c>
      <c r="G30" s="1"/>
      <c r="H30" s="3">
        <v>42643</v>
      </c>
      <c r="I30" s="1" t="s">
        <v>113</v>
      </c>
      <c r="J30" s="1" t="s">
        <v>114</v>
      </c>
      <c r="K30" s="7">
        <v>1.6400000000000001E-2</v>
      </c>
      <c r="L30" s="7"/>
    </row>
    <row r="31" spans="2:31" x14ac:dyDescent="0.2">
      <c r="E31" s="3">
        <v>42551</v>
      </c>
      <c r="F31" s="1" t="s">
        <v>33</v>
      </c>
      <c r="G31" s="1"/>
      <c r="H31" s="3">
        <v>42551</v>
      </c>
      <c r="I31" s="1" t="s">
        <v>115</v>
      </c>
      <c r="J31" s="1" t="s">
        <v>106</v>
      </c>
      <c r="K31" s="7">
        <v>1.6E-2</v>
      </c>
      <c r="L31" s="7"/>
    </row>
    <row r="32" spans="2:31" x14ac:dyDescent="0.2">
      <c r="E32" s="3">
        <v>42460</v>
      </c>
      <c r="F32" s="1" t="s">
        <v>34</v>
      </c>
      <c r="G32" s="1"/>
      <c r="H32" s="3">
        <v>42460</v>
      </c>
      <c r="I32" s="1" t="s">
        <v>116</v>
      </c>
      <c r="J32" s="1" t="s">
        <v>117</v>
      </c>
      <c r="K32" s="7">
        <v>1.03E-2</v>
      </c>
      <c r="L32" s="7"/>
    </row>
    <row r="33" spans="5:12" x14ac:dyDescent="0.2">
      <c r="E33" s="3">
        <v>42369</v>
      </c>
      <c r="F33" s="1" t="s">
        <v>35</v>
      </c>
      <c r="G33" s="1"/>
      <c r="H33" s="3">
        <v>42369</v>
      </c>
      <c r="I33" s="1" t="s">
        <v>118</v>
      </c>
      <c r="J33" s="1" t="s">
        <v>119</v>
      </c>
      <c r="K33" s="7">
        <v>5.5999999999999999E-3</v>
      </c>
      <c r="L33" s="7"/>
    </row>
    <row r="34" spans="5:12" x14ac:dyDescent="0.2">
      <c r="E34" s="3">
        <v>42277</v>
      </c>
      <c r="F34" s="1" t="s">
        <v>36</v>
      </c>
      <c r="G34" s="1"/>
      <c r="H34" s="3">
        <v>42277</v>
      </c>
      <c r="I34" s="1" t="s">
        <v>120</v>
      </c>
      <c r="J34" s="1" t="s">
        <v>121</v>
      </c>
      <c r="K34" s="7">
        <v>3.3E-3</v>
      </c>
      <c r="L34" s="7"/>
    </row>
    <row r="35" spans="5:12" x14ac:dyDescent="0.2">
      <c r="E35" s="3">
        <v>42185</v>
      </c>
      <c r="F35" s="1" t="s">
        <v>37</v>
      </c>
      <c r="G35" s="1"/>
      <c r="H35" s="3">
        <v>42185</v>
      </c>
      <c r="I35" s="1" t="s">
        <v>122</v>
      </c>
      <c r="J35" s="1" t="s">
        <v>123</v>
      </c>
      <c r="K35" s="7">
        <v>-2E-3</v>
      </c>
      <c r="L35" s="7"/>
    </row>
    <row r="36" spans="5:12" x14ac:dyDescent="0.2">
      <c r="E36" s="3">
        <v>42094</v>
      </c>
      <c r="F36" s="1" t="s">
        <v>38</v>
      </c>
      <c r="G36" s="1"/>
      <c r="H36" s="3">
        <v>42094</v>
      </c>
      <c r="I36" s="1" t="s">
        <v>124</v>
      </c>
      <c r="J36" s="1" t="s">
        <v>125</v>
      </c>
      <c r="K36" s="7">
        <v>-4.4000000000000003E-3</v>
      </c>
      <c r="L36" s="7"/>
    </row>
    <row r="37" spans="5:12" x14ac:dyDescent="0.2">
      <c r="E37" s="3">
        <v>42004</v>
      </c>
      <c r="F37" s="1" t="s">
        <v>39</v>
      </c>
      <c r="G37" s="1"/>
      <c r="H37" s="3">
        <v>42004</v>
      </c>
      <c r="I37" s="1" t="s">
        <v>126</v>
      </c>
      <c r="J37" s="1" t="s">
        <v>127</v>
      </c>
      <c r="K37" s="7">
        <v>-2.7000000000000001E-3</v>
      </c>
      <c r="L37" s="7"/>
    </row>
    <row r="38" spans="5:12" x14ac:dyDescent="0.2">
      <c r="E38" s="3">
        <v>41912</v>
      </c>
      <c r="F38" s="1" t="s">
        <v>40</v>
      </c>
      <c r="G38" s="1"/>
      <c r="H38" s="3">
        <v>41912</v>
      </c>
      <c r="I38" s="1" t="s">
        <v>128</v>
      </c>
      <c r="J38" s="1" t="s">
        <v>129</v>
      </c>
      <c r="K38" s="7">
        <v>-2.5000000000000001E-3</v>
      </c>
      <c r="L38" s="7"/>
    </row>
    <row r="39" spans="5:12" x14ac:dyDescent="0.2">
      <c r="E39" s="3">
        <v>41820</v>
      </c>
      <c r="F39" s="1" t="s">
        <v>41</v>
      </c>
      <c r="G39" s="1"/>
      <c r="H39" s="3">
        <v>41820</v>
      </c>
      <c r="I39" s="1" t="s">
        <v>130</v>
      </c>
      <c r="J39" s="1" t="s">
        <v>131</v>
      </c>
      <c r="K39" s="7">
        <v>2.2000000000000001E-3</v>
      </c>
      <c r="L39" s="7"/>
    </row>
    <row r="40" spans="5:12" x14ac:dyDescent="0.2">
      <c r="E40" s="3">
        <v>41729</v>
      </c>
      <c r="F40" s="1" t="s">
        <v>42</v>
      </c>
      <c r="G40" s="1"/>
      <c r="H40" s="3">
        <v>41729</v>
      </c>
      <c r="I40" s="1" t="s">
        <v>132</v>
      </c>
      <c r="J40" s="1" t="s">
        <v>133</v>
      </c>
      <c r="K40" s="7">
        <v>3.8E-3</v>
      </c>
      <c r="L40" s="7"/>
    </row>
    <row r="41" spans="5:12" x14ac:dyDescent="0.2">
      <c r="E41" s="3">
        <v>41639</v>
      </c>
      <c r="F41" s="1" t="s">
        <v>43</v>
      </c>
      <c r="G41" s="1"/>
      <c r="H41" s="3">
        <v>41639</v>
      </c>
      <c r="I41" s="1" t="s">
        <v>134</v>
      </c>
      <c r="J41" s="1" t="s">
        <v>135</v>
      </c>
      <c r="K41" s="7">
        <v>3.7000000000000002E-3</v>
      </c>
      <c r="L41" s="7"/>
    </row>
    <row r="42" spans="5:12" x14ac:dyDescent="0.2">
      <c r="E42" s="3">
        <v>41547</v>
      </c>
      <c r="F42" s="1" t="s">
        <v>44</v>
      </c>
      <c r="G42" s="1"/>
      <c r="H42" s="3">
        <v>41547</v>
      </c>
      <c r="I42" s="1" t="s">
        <v>136</v>
      </c>
      <c r="J42" s="1" t="s">
        <v>137</v>
      </c>
      <c r="K42" s="7">
        <v>1.9E-3</v>
      </c>
      <c r="L42" s="7"/>
    </row>
    <row r="43" spans="5:12" x14ac:dyDescent="0.2">
      <c r="E43" s="3">
        <v>41455</v>
      </c>
      <c r="F43" s="1" t="s">
        <v>45</v>
      </c>
      <c r="G43" s="1"/>
      <c r="H43" s="3">
        <v>41455</v>
      </c>
      <c r="I43" s="1" t="s">
        <v>138</v>
      </c>
      <c r="J43" s="1" t="s">
        <v>139</v>
      </c>
      <c r="K43" s="7">
        <v>-1.5E-3</v>
      </c>
      <c r="L43" s="7"/>
    </row>
    <row r="44" spans="5:12" x14ac:dyDescent="0.2">
      <c r="E44" s="3">
        <v>41364</v>
      </c>
      <c r="F44" s="1" t="s">
        <v>46</v>
      </c>
      <c r="G44" s="1"/>
      <c r="H44" s="3">
        <v>41364</v>
      </c>
      <c r="I44" s="1" t="s">
        <v>140</v>
      </c>
      <c r="J44" s="1" t="s">
        <v>141</v>
      </c>
      <c r="K44" s="7">
        <v>-1.4E-3</v>
      </c>
      <c r="L44" s="7"/>
    </row>
    <row r="45" spans="5:12" x14ac:dyDescent="0.2">
      <c r="E45" s="3">
        <v>41274</v>
      </c>
      <c r="F45" s="1" t="s">
        <v>47</v>
      </c>
      <c r="G45" s="1"/>
      <c r="H45" s="3">
        <v>41274</v>
      </c>
      <c r="I45" s="1" t="s">
        <v>142</v>
      </c>
      <c r="J45" s="1" t="s">
        <v>143</v>
      </c>
      <c r="K45" s="7">
        <v>-5.9999999999999995E-4</v>
      </c>
      <c r="L45" s="7"/>
    </row>
    <row r="46" spans="5:12" x14ac:dyDescent="0.2">
      <c r="E46" s="3">
        <v>41182</v>
      </c>
      <c r="F46" s="1" t="s">
        <v>48</v>
      </c>
      <c r="G46" s="1"/>
      <c r="H46" s="3">
        <v>41182</v>
      </c>
      <c r="I46" s="1" t="s">
        <v>144</v>
      </c>
      <c r="J46" s="1" t="s">
        <v>145</v>
      </c>
      <c r="K46" s="7">
        <v>6.9999999999999999E-4</v>
      </c>
      <c r="L46" s="7"/>
    </row>
    <row r="47" spans="5:12" x14ac:dyDescent="0.2">
      <c r="E47" s="3">
        <v>41090</v>
      </c>
      <c r="F47" s="1" t="s">
        <v>49</v>
      </c>
      <c r="G47" s="1"/>
      <c r="H47" s="3">
        <v>41090</v>
      </c>
      <c r="I47" s="1" t="s">
        <v>146</v>
      </c>
      <c r="J47" s="1" t="s">
        <v>147</v>
      </c>
      <c r="K47" s="7">
        <v>6.8999999999999999E-3</v>
      </c>
      <c r="L47" s="7"/>
    </row>
    <row r="48" spans="5:12" x14ac:dyDescent="0.2">
      <c r="E48" s="3">
        <v>40999</v>
      </c>
      <c r="F48" s="1" t="s">
        <v>50</v>
      </c>
      <c r="G48" s="1"/>
      <c r="H48" s="3">
        <v>40999</v>
      </c>
      <c r="I48" s="1" t="s">
        <v>148</v>
      </c>
      <c r="J48" s="1" t="s">
        <v>149</v>
      </c>
      <c r="K48" s="7">
        <v>1.09E-2</v>
      </c>
      <c r="L48" s="7"/>
    </row>
    <row r="49" spans="5:12" x14ac:dyDescent="0.2">
      <c r="E49" s="3">
        <v>40908</v>
      </c>
      <c r="F49" s="1" t="s">
        <v>51</v>
      </c>
      <c r="G49" s="1"/>
      <c r="H49" s="3">
        <v>40908</v>
      </c>
      <c r="I49" s="1" t="s">
        <v>150</v>
      </c>
      <c r="J49" s="1" t="s">
        <v>151</v>
      </c>
      <c r="K49" s="7">
        <v>1.3100000000000001E-2</v>
      </c>
      <c r="L49" s="7"/>
    </row>
    <row r="50" spans="5:12" x14ac:dyDescent="0.2">
      <c r="E50" s="3">
        <v>40816</v>
      </c>
      <c r="F50" s="1" t="s">
        <v>52</v>
      </c>
      <c r="G50" s="1"/>
      <c r="H50" s="3">
        <v>40816</v>
      </c>
      <c r="I50" s="1" t="s">
        <v>152</v>
      </c>
      <c r="J50" s="1" t="s">
        <v>153</v>
      </c>
      <c r="K50" s="7">
        <v>0.02</v>
      </c>
      <c r="L50" s="7"/>
    </row>
    <row r="51" spans="5:12" x14ac:dyDescent="0.2">
      <c r="E51" s="3">
        <v>40724</v>
      </c>
      <c r="F51" s="1" t="s">
        <v>53</v>
      </c>
      <c r="G51" s="1"/>
      <c r="H51" s="3">
        <v>40724</v>
      </c>
      <c r="I51" s="1" t="s">
        <v>154</v>
      </c>
      <c r="J51" s="1" t="s">
        <v>155</v>
      </c>
      <c r="K51" s="7">
        <v>2.58E-2</v>
      </c>
      <c r="L51" s="7"/>
    </row>
    <row r="52" spans="5:12" x14ac:dyDescent="0.2">
      <c r="E52" s="3">
        <v>40633</v>
      </c>
      <c r="F52" s="1" t="s">
        <v>54</v>
      </c>
      <c r="G52" s="1"/>
      <c r="H52" s="3">
        <v>40633</v>
      </c>
      <c r="I52" s="1" t="s">
        <v>156</v>
      </c>
      <c r="J52" s="1" t="s">
        <v>157</v>
      </c>
      <c r="K52" s="7">
        <v>2.8500000000000001E-2</v>
      </c>
      <c r="L52" s="7"/>
    </row>
    <row r="53" spans="5:12" x14ac:dyDescent="0.2">
      <c r="E53" s="3">
        <v>40543</v>
      </c>
      <c r="F53" s="1" t="s">
        <v>55</v>
      </c>
      <c r="G53" s="1"/>
      <c r="H53" s="3">
        <v>40543</v>
      </c>
      <c r="I53" s="1" t="s">
        <v>158</v>
      </c>
      <c r="J53" s="1" t="s">
        <v>159</v>
      </c>
      <c r="K53" s="7">
        <v>3.3700000000000001E-2</v>
      </c>
      <c r="L53" s="7"/>
    </row>
    <row r="54" spans="5:12" x14ac:dyDescent="0.2">
      <c r="E54" s="3">
        <v>40451</v>
      </c>
      <c r="F54" s="1" t="s">
        <v>56</v>
      </c>
      <c r="G54" s="1"/>
      <c r="H54" s="3">
        <v>40451</v>
      </c>
      <c r="I54" s="1" t="s">
        <v>160</v>
      </c>
      <c r="J54" s="1" t="s">
        <v>161</v>
      </c>
      <c r="K54" s="7">
        <v>3.6400000000000002E-2</v>
      </c>
      <c r="L54" s="7"/>
    </row>
    <row r="55" spans="5:12" x14ac:dyDescent="0.2">
      <c r="E55" s="3">
        <v>40359</v>
      </c>
      <c r="F55" s="1" t="s">
        <v>57</v>
      </c>
      <c r="G55" s="1"/>
      <c r="H55" s="3">
        <v>40359</v>
      </c>
      <c r="I55" s="1" t="s">
        <v>162</v>
      </c>
      <c r="J55" s="1" t="s">
        <v>163</v>
      </c>
      <c r="K55" s="7">
        <v>3.7999999999999999E-2</v>
      </c>
      <c r="L55" s="7"/>
    </row>
    <row r="56" spans="5:12" x14ac:dyDescent="0.2">
      <c r="E56" s="3">
        <v>40268</v>
      </c>
      <c r="F56" s="1" t="s">
        <v>58</v>
      </c>
      <c r="G56" s="1"/>
      <c r="H56" s="3">
        <v>40268</v>
      </c>
      <c r="I56" s="1" t="s">
        <v>164</v>
      </c>
      <c r="J56" s="1" t="s">
        <v>165</v>
      </c>
      <c r="K56" s="7">
        <v>3.8300000000000001E-2</v>
      </c>
      <c r="L56" s="7"/>
    </row>
    <row r="57" spans="5:12" x14ac:dyDescent="0.2">
      <c r="E57" s="3">
        <v>40178</v>
      </c>
      <c r="F57" s="1" t="s">
        <v>59</v>
      </c>
      <c r="G57" s="1"/>
      <c r="H57" s="3">
        <v>40178</v>
      </c>
      <c r="I57" s="1" t="s">
        <v>166</v>
      </c>
      <c r="J57" s="1" t="s">
        <v>167</v>
      </c>
      <c r="K57" s="7">
        <v>3.6799999999999999E-2</v>
      </c>
      <c r="L57" s="7"/>
    </row>
    <row r="58" spans="5:12" x14ac:dyDescent="0.2">
      <c r="E58" s="3">
        <v>40086</v>
      </c>
      <c r="F58" s="1" t="s">
        <v>60</v>
      </c>
      <c r="G58" s="1"/>
      <c r="H58" s="3">
        <v>40086</v>
      </c>
      <c r="I58" s="1" t="s">
        <v>168</v>
      </c>
      <c r="J58" s="1" t="s">
        <v>169</v>
      </c>
      <c r="K58" s="7">
        <v>3.4299999999999997E-2</v>
      </c>
      <c r="L58" s="7"/>
    </row>
    <row r="59" spans="5:12" x14ac:dyDescent="0.2">
      <c r="E59" s="3">
        <v>39994</v>
      </c>
      <c r="F59" s="1" t="s">
        <v>61</v>
      </c>
      <c r="G59" s="1"/>
      <c r="H59" s="3">
        <v>39994</v>
      </c>
      <c r="I59" s="1" t="s">
        <v>170</v>
      </c>
      <c r="J59" s="1" t="s">
        <v>171</v>
      </c>
      <c r="K59" s="7">
        <v>3.2300000000000002E-2</v>
      </c>
      <c r="L59" s="7"/>
    </row>
    <row r="60" spans="5:12" x14ac:dyDescent="0.2">
      <c r="E60" s="3">
        <v>39903</v>
      </c>
      <c r="F60" s="1" t="s">
        <v>62</v>
      </c>
      <c r="G60" s="1"/>
      <c r="H60" s="3">
        <v>39903</v>
      </c>
      <c r="I60" s="1" t="s">
        <v>172</v>
      </c>
      <c r="J60" s="1" t="s">
        <v>173</v>
      </c>
      <c r="K60" s="7">
        <v>3.4099999999999998E-2</v>
      </c>
      <c r="L60" s="7"/>
    </row>
    <row r="61" spans="5:12" x14ac:dyDescent="0.2">
      <c r="E61" s="3">
        <v>39813</v>
      </c>
      <c r="F61" s="1" t="s">
        <v>63</v>
      </c>
      <c r="G61" s="1"/>
      <c r="H61" s="3">
        <v>39813</v>
      </c>
      <c r="I61" s="1" t="s">
        <v>174</v>
      </c>
      <c r="J61" s="1" t="s">
        <v>175</v>
      </c>
      <c r="K61" s="7">
        <v>3.3700000000000001E-2</v>
      </c>
      <c r="L61" s="7"/>
    </row>
    <row r="62" spans="5:12" x14ac:dyDescent="0.2">
      <c r="E62" s="3">
        <v>39721</v>
      </c>
      <c r="F62" s="1" t="s">
        <v>64</v>
      </c>
      <c r="G62" s="1"/>
      <c r="H62" s="3">
        <v>39721</v>
      </c>
      <c r="I62" s="1" t="s">
        <v>176</v>
      </c>
      <c r="J62" s="1" t="s">
        <v>151</v>
      </c>
      <c r="K62" s="7">
        <v>3.4500000000000003E-2</v>
      </c>
      <c r="L62" s="7"/>
    </row>
    <row r="63" spans="5:12" x14ac:dyDescent="0.2">
      <c r="E63" s="3">
        <v>39629</v>
      </c>
      <c r="F63" s="1" t="s">
        <v>65</v>
      </c>
      <c r="G63" s="1"/>
      <c r="H63" s="3">
        <v>39629</v>
      </c>
      <c r="I63" s="1" t="s">
        <v>177</v>
      </c>
      <c r="J63" s="1" t="s">
        <v>178</v>
      </c>
      <c r="K63" s="7">
        <v>3.4299999999999997E-2</v>
      </c>
      <c r="L63" s="7"/>
    </row>
    <row r="64" spans="5:12" x14ac:dyDescent="0.2">
      <c r="E64" s="3">
        <v>39538</v>
      </c>
      <c r="F64" s="1" t="s">
        <v>66</v>
      </c>
      <c r="G64" s="1"/>
      <c r="H64" s="3">
        <v>39538</v>
      </c>
      <c r="I64" s="1" t="s">
        <v>179</v>
      </c>
      <c r="J64" s="1" t="s">
        <v>180</v>
      </c>
      <c r="K64" s="7">
        <v>3.1800000000000002E-2</v>
      </c>
      <c r="L64" s="7"/>
    </row>
    <row r="65" spans="5:12" x14ac:dyDescent="0.2">
      <c r="E65" s="3">
        <v>39447</v>
      </c>
      <c r="F65" s="1" t="s">
        <v>67</v>
      </c>
      <c r="G65" s="1"/>
      <c r="H65" s="3">
        <v>39447</v>
      </c>
      <c r="I65" s="1" t="s">
        <v>181</v>
      </c>
      <c r="J65" s="1" t="s">
        <v>182</v>
      </c>
      <c r="K65" s="7">
        <v>3.2099999999999997E-2</v>
      </c>
      <c r="L65" s="7"/>
    </row>
    <row r="66" spans="5:12" x14ac:dyDescent="0.2">
      <c r="E66" s="3">
        <v>39355</v>
      </c>
      <c r="F66" s="1" t="s">
        <v>68</v>
      </c>
      <c r="G66" s="1"/>
      <c r="H66" s="3">
        <v>39355</v>
      </c>
      <c r="I66" s="1" t="s">
        <v>183</v>
      </c>
      <c r="J66" s="1" t="s">
        <v>184</v>
      </c>
      <c r="K66" s="7">
        <v>2.7900000000000001E-2</v>
      </c>
      <c r="L66" s="7"/>
    </row>
    <row r="67" spans="5:12" x14ac:dyDescent="0.2">
      <c r="E67" s="3">
        <v>39263</v>
      </c>
      <c r="F67" s="1" t="s">
        <v>69</v>
      </c>
      <c r="G67" s="1"/>
      <c r="H67" s="3">
        <v>39263</v>
      </c>
      <c r="I67" s="1" t="s">
        <v>185</v>
      </c>
      <c r="J67" s="1" t="s">
        <v>186</v>
      </c>
      <c r="K67" s="7">
        <v>2.5100000000000001E-2</v>
      </c>
      <c r="L67" s="7"/>
    </row>
    <row r="68" spans="5:12" x14ac:dyDescent="0.2">
      <c r="E68" s="3">
        <v>39172</v>
      </c>
      <c r="F68" s="1" t="s">
        <v>70</v>
      </c>
      <c r="G68" s="1"/>
      <c r="H68" s="3">
        <v>39172</v>
      </c>
      <c r="I68" s="1" t="s">
        <v>187</v>
      </c>
      <c r="J68" s="1" t="s">
        <v>188</v>
      </c>
      <c r="K68" s="7">
        <v>2.18E-2</v>
      </c>
      <c r="L68" s="7"/>
    </row>
    <row r="69" spans="5:12" x14ac:dyDescent="0.2">
      <c r="E69" s="3">
        <v>39082</v>
      </c>
      <c r="F69" s="1" t="s">
        <v>71</v>
      </c>
      <c r="G69" s="1"/>
      <c r="H69" s="3">
        <v>39082</v>
      </c>
      <c r="I69" s="1" t="s">
        <v>189</v>
      </c>
      <c r="J69" s="1" t="s">
        <v>190</v>
      </c>
      <c r="K69" s="7">
        <v>1.77E-2</v>
      </c>
      <c r="L69" s="7"/>
    </row>
    <row r="70" spans="5:12" x14ac:dyDescent="0.2">
      <c r="E70" s="3">
        <v>38990</v>
      </c>
      <c r="F70" s="1" t="s">
        <v>72</v>
      </c>
      <c r="G70" s="1"/>
      <c r="H70" s="3">
        <v>38990</v>
      </c>
      <c r="I70" s="1" t="s">
        <v>191</v>
      </c>
      <c r="J70" s="1" t="s">
        <v>192</v>
      </c>
      <c r="K70" s="7">
        <v>0.03</v>
      </c>
      <c r="L70" s="7"/>
    </row>
    <row r="71" spans="5:12" x14ac:dyDescent="0.2">
      <c r="E71" s="3">
        <v>38898</v>
      </c>
      <c r="F71" s="1" t="s">
        <v>73</v>
      </c>
      <c r="G71" s="1"/>
      <c r="H71" s="3">
        <v>38898</v>
      </c>
      <c r="I71" s="1" t="s">
        <v>193</v>
      </c>
      <c r="J71" s="1" t="s">
        <v>133</v>
      </c>
      <c r="K71" s="7">
        <v>3.2599999999999997E-2</v>
      </c>
      <c r="L71" s="7"/>
    </row>
    <row r="72" spans="5:12" x14ac:dyDescent="0.2">
      <c r="E72" s="3">
        <v>38807</v>
      </c>
      <c r="F72" s="1" t="s">
        <v>74</v>
      </c>
      <c r="G72" s="1"/>
      <c r="H72" s="3">
        <v>38807</v>
      </c>
      <c r="I72" s="1" t="s">
        <v>194</v>
      </c>
      <c r="J72" s="1" t="s">
        <v>121</v>
      </c>
      <c r="K72" s="7">
        <v>3.7400000000000003E-2</v>
      </c>
      <c r="L72" s="7"/>
    </row>
    <row r="73" spans="5:12" x14ac:dyDescent="0.2">
      <c r="E73" s="3">
        <v>38717</v>
      </c>
      <c r="F73" s="1" t="s">
        <v>75</v>
      </c>
      <c r="G73" s="1"/>
      <c r="H73" s="3">
        <v>38717</v>
      </c>
      <c r="I73" s="1" t="s">
        <v>195</v>
      </c>
      <c r="J73" s="1" t="s">
        <v>196</v>
      </c>
      <c r="K73" s="7">
        <v>4.2299999999999997E-2</v>
      </c>
    </row>
    <row r="74" spans="5:12" x14ac:dyDescent="0.2">
      <c r="E74" s="3">
        <v>38625</v>
      </c>
      <c r="F74" s="1" t="s">
        <v>76</v>
      </c>
      <c r="G74" s="1"/>
      <c r="H74" s="1"/>
      <c r="I74" s="1"/>
    </row>
    <row r="75" spans="5:12" x14ac:dyDescent="0.2">
      <c r="E75" s="3">
        <v>38533</v>
      </c>
      <c r="F75" s="1" t="s">
        <v>77</v>
      </c>
      <c r="G75" s="1"/>
      <c r="H75" s="1"/>
      <c r="I75" s="1"/>
    </row>
    <row r="76" spans="5:12" hidden="1" x14ac:dyDescent="0.2">
      <c r="E76" s="3">
        <v>38442</v>
      </c>
      <c r="F76" s="1" t="s">
        <v>78</v>
      </c>
      <c r="G76" s="1"/>
      <c r="H76" s="1"/>
      <c r="I76" s="1"/>
    </row>
  </sheetData>
  <mergeCells count="2">
    <mergeCell ref="B14:C14"/>
    <mergeCell ref="E14:F14"/>
  </mergeCells>
  <hyperlinks>
    <hyperlink ref="C11" r:id="rId1" xr:uid="{5374DC19-ECED-458C-9F3C-2A546BF8FDE4}"/>
  </hyperlinks>
  <pageMargins left="0.7" right="0.7" top="0.75" bottom="0.75" header="0.3" footer="0.3"/>
  <pageSetup paperSize="9"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pinner 1">
              <controlPr defaultSize="0" autoPict="0">
                <anchor moveWithCells="1" sizeWithCells="1">
                  <from>
                    <xdr:col>19</xdr:col>
                    <xdr:colOff>198120</xdr:colOff>
                    <xdr:row>10</xdr:row>
                    <xdr:rowOff>22860</xdr:rowOff>
                  </from>
                  <to>
                    <xdr:col>19</xdr:col>
                    <xdr:colOff>396240</xdr:colOff>
                    <xdr:row>11</xdr:row>
                    <xdr:rowOff>121920</xdr:rowOff>
                  </to>
                </anchor>
              </controlPr>
            </control>
          </mc:Choice>
        </mc:AlternateContent>
      </controls>
    </mc:Choice>
  </mc:AlternateContent>
  <tableParts count="2">
    <tablePart r:id="rId6"/>
    <tablePart r:id="rId7"/>
  </tableParts>
  <extLst>
    <ext xmlns:x15="http://schemas.microsoft.com/office/spreadsheetml/2010/11/main" uri="{3A4CF648-6AED-40f4-86FF-DC5316D8AED3}">
      <x14:slicerList xmlns:x14="http://schemas.microsoft.com/office/spreadsheetml/2009/9/main">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4849-5EED-4178-9D54-372619164882}">
  <dimension ref="A1:L34"/>
  <sheetViews>
    <sheetView showGridLines="0" tabSelected="1" zoomScale="80" zoomScaleNormal="80" workbookViewId="0"/>
  </sheetViews>
  <sheetFormatPr defaultColWidth="0" defaultRowHeight="14.4" customHeight="1" zeroHeight="1" x14ac:dyDescent="0.3"/>
  <cols>
    <col min="1" max="2" width="14.85546875" style="16" customWidth="1"/>
    <col min="3" max="3" width="8.7109375" style="16" customWidth="1"/>
    <col min="4" max="12" width="14.85546875" style="16" customWidth="1"/>
    <col min="13" max="16384" width="14.85546875" style="16" hidden="1"/>
  </cols>
  <sheetData>
    <row r="1" ht="14.4" customHeight="1" x14ac:dyDescent="0.3"/>
    <row r="2" ht="14.4" customHeight="1" x14ac:dyDescent="0.3"/>
    <row r="3" ht="14.4" customHeight="1"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spans="6:7" x14ac:dyDescent="0.3"/>
    <row r="18" spans="6:7" x14ac:dyDescent="0.3"/>
    <row r="19" spans="6:7" x14ac:dyDescent="0.3"/>
    <row r="20" spans="6:7" x14ac:dyDescent="0.3"/>
    <row r="21" spans="6:7" x14ac:dyDescent="0.3"/>
    <row r="22" spans="6:7" x14ac:dyDescent="0.3"/>
    <row r="23" spans="6:7" x14ac:dyDescent="0.3"/>
    <row r="24" spans="6:7" x14ac:dyDescent="0.3"/>
    <row r="25" spans="6:7" x14ac:dyDescent="0.3"/>
    <row r="26" spans="6:7" x14ac:dyDescent="0.3"/>
    <row r="27" spans="6:7" x14ac:dyDescent="0.3"/>
    <row r="28" spans="6:7" x14ac:dyDescent="0.3"/>
    <row r="29" spans="6:7" x14ac:dyDescent="0.3">
      <c r="F29" s="17" t="s">
        <v>223</v>
      </c>
      <c r="G29" s="18" t="s">
        <v>224</v>
      </c>
    </row>
    <row r="30" spans="6:7" x14ac:dyDescent="0.3">
      <c r="F30" s="17"/>
      <c r="G30" s="18"/>
    </row>
    <row r="31" spans="6:7" x14ac:dyDescent="0.3">
      <c r="F31" s="17"/>
      <c r="G31" s="11"/>
    </row>
    <row r="32" spans="6:7" x14ac:dyDescent="0.3">
      <c r="F32" s="17"/>
      <c r="G32" s="19"/>
    </row>
    <row r="33" spans="6:7" x14ac:dyDescent="0.3">
      <c r="F33" s="17"/>
      <c r="G33" s="20"/>
    </row>
    <row r="34" spans="6:7" x14ac:dyDescent="0.3"/>
  </sheetData>
  <hyperlinks>
    <hyperlink ref="G29" r:id="rId1" display="https://www.linkedin.com/in/ca-bc" xr:uid="{2ACC2CC5-4B00-48EB-9AD5-BE0D97BAE5E9}"/>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CDD74-FC26-41CE-9477-2CB9E1950354}">
  <dimension ref="A1:V52"/>
  <sheetViews>
    <sheetView showGridLines="0" zoomScale="70" zoomScaleNormal="70" workbookViewId="0"/>
  </sheetViews>
  <sheetFormatPr defaultColWidth="0" defaultRowHeight="10.199999999999999" customHeight="1" zeroHeight="1" x14ac:dyDescent="0.2"/>
  <cols>
    <col min="1" max="22" width="11.42578125" style="21" customWidth="1"/>
    <col min="23" max="16384" width="11.42578125" style="21" hidden="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thank you!</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cabc</cp:lastModifiedBy>
  <dcterms:created xsi:type="dcterms:W3CDTF">2020-08-14T21:14:01Z</dcterms:created>
  <dcterms:modified xsi:type="dcterms:W3CDTF">2021-11-08T05:56:45Z</dcterms:modified>
</cp:coreProperties>
</file>