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18"/>
  <workbookPr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DCCADE7C-F2FF-4855-B5DE-D0743145897D}" xr6:coauthVersionLast="47" xr6:coauthVersionMax="47" xr10:uidLastSave="{00000000-0000-0000-0000-000000000000}"/>
  <bookViews>
    <workbookView xWindow="-108" yWindow="-108" windowWidth="23256" windowHeight="12576" activeTab="1" xr2:uid="{05475C0F-740E-4D19-997F-5E2669F17FD0}"/>
  </bookViews>
  <sheets>
    <sheet name="example" sheetId="1" r:id="rId1"/>
    <sheet name="thank you!" sheetId="2" r:id="rId2"/>
    <sheet name="bonus!" sheetId="3" r:id="rId3"/>
    <sheet name="look at this .P" sheetId="4" r:id="rId4"/>
  </sheets>
  <definedNames>
    <definedName name="_02_status_slicer">#N/A</definedName>
    <definedName name="_03_y_axis">_xlfn.ANCHORARRAY(example!$Y$10)</definedName>
    <definedName name="_04_brasil">_xlfn.ANCHORARRAY(example!$Z$10)</definedName>
    <definedName name="_05_china">_xlfn.ANCHORARRAY(example!$AA$10)</definedName>
    <definedName name="_06_Europe">_xlfn.ANCHORARRAY(example!$AB$10)</definedName>
    <definedName name="_07_USA">_xlfn.ANCHORARRAY(example!$AC$10)</definedName>
    <definedName name="_08_err_bars_1">_xlfn.ANCHORARRAY(example!$AD$10)</definedName>
    <definedName name="_09_err_bars_2">_xlfn.ANCHORARRAY(example!$AE$10)</definedName>
    <definedName name="_10_err_bars_3">_xlfn.ANCHORARRAY(example!$AF$10)</definedName>
    <definedName name="_11_firstpoint_bar">_xlfn.ANCHORARRAY(example!$AG$10)</definedName>
    <definedName name="_12_endpoint_bar">_xlfn.ANCHORARRAY(example!$AH$10)</definedName>
    <definedName name="_13_err_bars_4">_xlfn.ANCHORARRAY(example!$AI$10)</definedName>
    <definedName name="_14_bar_labels">_xlfn.ANCHORARRAY(example!$AJ$10)</definedName>
    <definedName name="_15_regions_labels">_xlfn.ANCHORARRAY(example!$AK$10)</definedName>
    <definedName name="_16_x_column_label">_xlfn.ANCHORARRAY(example!$AL$10)</definedName>
    <definedName name="_17_y_column_label">_xlfn.ANCHORARRAY(example!$AM$10)</definedName>
    <definedName name="_18_column_end">_xlfn.ANCHORARRAY(example!$AO$10)</definedName>
    <definedName name="_19_err_bars_5">_xlfn.ANCHORARRAY(example!$AP$10)</definedName>
    <definedName name="_20_column_labels">_xlfn.ANCHORARRAY(example!$AQ$10)</definedName>
  </definedNames>
  <calcPr calcId="191029"/>
  <pivotCaches>
    <pivotCache cacheId="6"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10" i="1" l="1" a="1"/>
  <c r="AF10" i="1" s="1"/>
  <c r="AE10" i="1" a="1"/>
  <c r="AE10" i="1" s="1"/>
  <c r="AD10" i="1" a="1"/>
  <c r="AD10" i="1" s="1"/>
  <c r="AL10" i="1" a="1"/>
  <c r="AL10" i="1" s="1"/>
  <c r="AK10" i="1" a="1"/>
  <c r="AK10" i="1" s="1"/>
  <c r="AQ10" i="1" s="1" a="1"/>
  <c r="AQ10" i="1" s="1"/>
  <c r="G17" i="1" a="1"/>
  <c r="G17" i="1" s="1"/>
  <c r="H17" i="1" s="1" a="1"/>
  <c r="H17" i="1" s="1"/>
  <c r="Y6" i="1"/>
  <c r="F10" i="1" a="1"/>
  <c r="F10" i="1" s="1"/>
  <c r="K10" i="1" l="1" a="1"/>
  <c r="K10" i="1" s="1"/>
  <c r="L9" i="1" l="1" a="1"/>
  <c r="L9" i="1" s="1"/>
  <c r="Z9" i="1" s="1" a="1"/>
  <c r="M10" i="1" l="1" a="1"/>
  <c r="M10" i="1" s="1"/>
  <c r="O10" i="1" a="1"/>
  <c r="O10" i="1" s="1"/>
  <c r="L10" i="1" a="1"/>
  <c r="L10" i="1" s="1"/>
  <c r="N10" i="1" a="1"/>
  <c r="N10" i="1" s="1"/>
  <c r="Z9" i="1"/>
  <c r="P10" i="1" l="1" a="1"/>
  <c r="P10" i="1" s="1"/>
  <c r="S10" i="1" s="1" a="1"/>
  <c r="S10" i="1" s="1"/>
  <c r="AJ10" i="1" l="1" a="1"/>
  <c r="AJ10" i="1" s="1"/>
  <c r="X10" i="1" a="1"/>
  <c r="X10" i="1" s="1"/>
  <c r="AG10" i="1" l="1" a="1"/>
  <c r="AG10" i="1" s="1"/>
  <c r="AH10" i="1" s="1" a="1"/>
  <c r="AH10" i="1" s="1"/>
  <c r="AI10" i="1" s="1" a="1"/>
  <c r="AI10" i="1" s="1"/>
  <c r="Y10" i="1" a="1"/>
  <c r="Y10" i="1" s="1"/>
  <c r="AM10" i="1" a="1"/>
  <c r="AM10" i="1" s="1"/>
  <c r="AN10" i="1" s="1" a="1"/>
  <c r="AN10" i="1" s="1"/>
  <c r="AO10" i="1" s="1" a="1"/>
  <c r="AO10" i="1" s="1"/>
  <c r="AP10" i="1" s="1" a="1"/>
  <c r="AP10" i="1" s="1"/>
  <c r="AA10" i="1" a="1"/>
  <c r="AA10" i="1" s="1"/>
  <c r="AC10" i="1" a="1"/>
  <c r="AC10" i="1" s="1"/>
  <c r="AB10" i="1" a="1"/>
  <c r="AB10" i="1" s="1"/>
  <c r="Z10" i="1" a="1"/>
  <c r="Z1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<sst xmlns="http://schemas.openxmlformats.org/spreadsheetml/2006/main" count="6132" uniqueCount="543">
  <si>
    <t>BRA</t>
  </si>
  <si>
    <t>CHN</t>
  </si>
  <si>
    <t>EU</t>
  </si>
  <si>
    <t>USA</t>
  </si>
  <si>
    <t>Bifenthrin</t>
  </si>
  <si>
    <t>Chlorfenapyr</t>
  </si>
  <si>
    <t>Clothianidin</t>
  </si>
  <si>
    <t>Fenazaquin</t>
  </si>
  <si>
    <t>Imidacloprid</t>
  </si>
  <si>
    <t>Kinoprene</t>
  </si>
  <si>
    <t>Thiamethoxam</t>
  </si>
  <si>
    <t>1-Naphthylacetamide</t>
  </si>
  <si>
    <t>1-Naphthylacetic Acid</t>
  </si>
  <si>
    <t>Acequinocyl</t>
  </si>
  <si>
    <t>Allyl Isothiocyanate</t>
  </si>
  <si>
    <t>Aluminum Phosphide</t>
  </si>
  <si>
    <t>Ametoctradin</t>
  </si>
  <si>
    <t>Amitrole</t>
  </si>
  <si>
    <t>Ammonium Sulfamate</t>
  </si>
  <si>
    <t>Arsenic Acid</t>
  </si>
  <si>
    <t>Aviglycine</t>
  </si>
  <si>
    <t>Azinphos-Methyl</t>
  </si>
  <si>
    <t>Barban</t>
  </si>
  <si>
    <t>Barium Polysulfide</t>
  </si>
  <si>
    <t>Benfluralin</t>
  </si>
  <si>
    <t>Bensulfuron</t>
  </si>
  <si>
    <t>Bensulide</t>
  </si>
  <si>
    <t>Bicyclopyrone</t>
  </si>
  <si>
    <t>Bifenazate</t>
  </si>
  <si>
    <t>Bifenox</t>
  </si>
  <si>
    <t>BLAD Protein</t>
  </si>
  <si>
    <t>Bordeaux Mixture</t>
  </si>
  <si>
    <t>Butylate</t>
  </si>
  <si>
    <t>Calcium Chloride</t>
  </si>
  <si>
    <t>Calcium Polysulfide (Lime Sulphur)</t>
  </si>
  <si>
    <t>Chenopodium Ambriosioides</t>
  </si>
  <si>
    <t>Chinomethionat (Oxythioquinox)</t>
  </si>
  <si>
    <t>Chloramben</t>
  </si>
  <si>
    <t>Chlordecone</t>
  </si>
  <si>
    <t>Chlordimeform</t>
  </si>
  <si>
    <t>Chlorethoxyfos</t>
  </si>
  <si>
    <t>Chloridazon (Pyrazon)</t>
  </si>
  <si>
    <t>Chloroneb</t>
  </si>
  <si>
    <t>Chloropicrin</t>
  </si>
  <si>
    <t>Chloroxuron</t>
  </si>
  <si>
    <t>Chlorsulfuron</t>
  </si>
  <si>
    <t>Cinnamaldehyde</t>
  </si>
  <si>
    <t>Clopyralid</t>
  </si>
  <si>
    <t>Cloransulam-Methyl</t>
  </si>
  <si>
    <t>Copper (Cu Compounds)</t>
  </si>
  <si>
    <t>Copper Octanoate</t>
  </si>
  <si>
    <t>Copper Oxychloride S</t>
  </si>
  <si>
    <t>Copper Sulfate</t>
  </si>
  <si>
    <t>Copper Sulfate Tribasic</t>
  </si>
  <si>
    <t>CPPU (Forchlorfenuron)</t>
  </si>
  <si>
    <t>Cryolite</t>
  </si>
  <si>
    <t>Cyclanilide</t>
  </si>
  <si>
    <t>Cycloate</t>
  </si>
  <si>
    <t>Cyflufenamid</t>
  </si>
  <si>
    <t>Cytokinin (Kinetin)</t>
  </si>
  <si>
    <t>DBCP (Dibromochloropropane)</t>
  </si>
  <si>
    <t>DCPA (Chlorthal-dimethyl)</t>
  </si>
  <si>
    <t>DDD (TDE)</t>
  </si>
  <si>
    <t>Decan-1-ol (1-Decanol)</t>
  </si>
  <si>
    <t>Deltamethrin</t>
  </si>
  <si>
    <t>Demeton</t>
  </si>
  <si>
    <t>Desmedipham</t>
  </si>
  <si>
    <t>Diallate</t>
  </si>
  <si>
    <t>Dichlone</t>
  </si>
  <si>
    <t>Dichloropropene (1,3-D)</t>
  </si>
  <si>
    <t>Dichlorprop</t>
  </si>
  <si>
    <t>Diclosulam</t>
  </si>
  <si>
    <t>Dicrotophos</t>
  </si>
  <si>
    <t>Dienochlor</t>
  </si>
  <si>
    <t>Diethatyl</t>
  </si>
  <si>
    <t>Difenzoquat</t>
  </si>
  <si>
    <t>Diflufenzopyr</t>
  </si>
  <si>
    <t>Dimethipin</t>
  </si>
  <si>
    <t>Dimethylarsinic Acid</t>
  </si>
  <si>
    <t>Dimethyldisulfide</t>
  </si>
  <si>
    <t>Dinotefuran</t>
  </si>
  <si>
    <t>Diphenamid</t>
  </si>
  <si>
    <t>Dithiopyr</t>
  </si>
  <si>
    <t>DSMA</t>
  </si>
  <si>
    <t>Endothal</t>
  </si>
  <si>
    <t>EPN</t>
  </si>
  <si>
    <t>EPTC</t>
  </si>
  <si>
    <t>Ethalfluralin</t>
  </si>
  <si>
    <t>Ethametsulfuron</t>
  </si>
  <si>
    <t>Ethofumesate</t>
  </si>
  <si>
    <t>Fatty Alcohols</t>
  </si>
  <si>
    <t>Fenbuconazole</t>
  </si>
  <si>
    <t>Fenhexamid</t>
  </si>
  <si>
    <t>Fenoxycarb</t>
  </si>
  <si>
    <t>Fensulfothion</t>
  </si>
  <si>
    <t>Ferbam</t>
  </si>
  <si>
    <t>Florasulam</t>
  </si>
  <si>
    <t>Flucarbazone</t>
  </si>
  <si>
    <t>Fluchloralin</t>
  </si>
  <si>
    <t>Flufenacet</t>
  </si>
  <si>
    <t>Fluometuron</t>
  </si>
  <si>
    <t>Fluopyram</t>
  </si>
  <si>
    <t>Fluoxastrobin</t>
  </si>
  <si>
    <t>Flupyradifurone</t>
  </si>
  <si>
    <t>Fluridone</t>
  </si>
  <si>
    <t>Flusilazole</t>
  </si>
  <si>
    <t>Fluthiacet-Methyl</t>
  </si>
  <si>
    <t>Fluvalinate-Tau</t>
  </si>
  <si>
    <t>Fonofos</t>
  </si>
  <si>
    <t>Fosamine</t>
  </si>
  <si>
    <t>Gallex</t>
  </si>
  <si>
    <t>Gamma Aminobutyric Acid</t>
  </si>
  <si>
    <t>Garlic Juice</t>
  </si>
  <si>
    <t>Gentamicin Sulfate</t>
  </si>
  <si>
    <t>Harpin Protein</t>
  </si>
  <si>
    <t>Hydrated Lime</t>
  </si>
  <si>
    <t>Hydrogen Peroxide</t>
  </si>
  <si>
    <t>Hydroxypropanoic Acid</t>
  </si>
  <si>
    <t>Hymexazol</t>
  </si>
  <si>
    <t>Imazamethabenz</t>
  </si>
  <si>
    <t>Imazosulfuron</t>
  </si>
  <si>
    <t>Isofenphos</t>
  </si>
  <si>
    <t>Isofetamid</t>
  </si>
  <si>
    <t>Isopropalin</t>
  </si>
  <si>
    <t>Isoxaben</t>
  </si>
  <si>
    <t>Kaolin Clay</t>
  </si>
  <si>
    <t>L-Glutamic Acid</t>
  </si>
  <si>
    <t>Lead Arsenate</t>
  </si>
  <si>
    <t>MCPB</t>
  </si>
  <si>
    <t>Mecoprop-P</t>
  </si>
  <si>
    <t>Mefluidide</t>
  </si>
  <si>
    <t>Metam Potassium</t>
  </si>
  <si>
    <t>Methazole</t>
  </si>
  <si>
    <t>Methoxychlor</t>
  </si>
  <si>
    <t>Methyl Iodide</t>
  </si>
  <si>
    <t>Methyl Isothiocyanate</t>
  </si>
  <si>
    <t>Metrafenone</t>
  </si>
  <si>
    <t>Mevinphos</t>
  </si>
  <si>
    <t>Mirex</t>
  </si>
  <si>
    <t>Nabam</t>
  </si>
  <si>
    <t>Naptha</t>
  </si>
  <si>
    <t>Neem Oil</t>
  </si>
  <si>
    <t>Nitrofen (TOK)</t>
  </si>
  <si>
    <t>Norflurazon</t>
  </si>
  <si>
    <t>Noruron</t>
  </si>
  <si>
    <t>Oxydemeton-Methyl</t>
  </si>
  <si>
    <t>Pebulate</t>
  </si>
  <si>
    <t>Pelargonic Acid</t>
  </si>
  <si>
    <t>Penflufen</t>
  </si>
  <si>
    <t>Pentachlorobenzene (PeCB)</t>
  </si>
  <si>
    <t>Penthiopyrad</t>
  </si>
  <si>
    <t>Petroleum Distillate</t>
  </si>
  <si>
    <t>Petroleum Oil</t>
  </si>
  <si>
    <t>Phosphoric Acid</t>
  </si>
  <si>
    <t>Pinolene</t>
  </si>
  <si>
    <t>Pinoxaden</t>
  </si>
  <si>
    <t>Piperonyl Butoxide</t>
  </si>
  <si>
    <t>Pirimicarb</t>
  </si>
  <si>
    <t>Polyoxorim</t>
  </si>
  <si>
    <t>Potassium Carbonate</t>
  </si>
  <si>
    <t>Potassium Oleate</t>
  </si>
  <si>
    <t>Potassium Silicate</t>
  </si>
  <si>
    <t>Primisulfuron</t>
  </si>
  <si>
    <t>Prodiamine</t>
  </si>
  <si>
    <t>Profluralin</t>
  </si>
  <si>
    <t>Prometon</t>
  </si>
  <si>
    <t>Propachlor</t>
  </si>
  <si>
    <t>Propazine</t>
  </si>
  <si>
    <t>Propoxycarbazone</t>
  </si>
  <si>
    <t>Propyzamide</t>
  </si>
  <si>
    <t>Prosulfuron</t>
  </si>
  <si>
    <t>Prothioconazole</t>
  </si>
  <si>
    <t>Pyrasulfotole</t>
  </si>
  <si>
    <t>Pyridate</t>
  </si>
  <si>
    <t>Pyroxasulfone</t>
  </si>
  <si>
    <t>Quinoxyfen</t>
  </si>
  <si>
    <t>Resmethrin</t>
  </si>
  <si>
    <t>Rimsulfuron</t>
  </si>
  <si>
    <t>Rotenone</t>
  </si>
  <si>
    <t>Ryanodine</t>
  </si>
  <si>
    <t>Sabadilla</t>
  </si>
  <si>
    <t>Sedaxane</t>
  </si>
  <si>
    <t>Silicates</t>
  </si>
  <si>
    <t>Sodium Arsenite</t>
  </si>
  <si>
    <t>Sodium Chlorate</t>
  </si>
  <si>
    <t>Sodium Metaborate</t>
  </si>
  <si>
    <t>Spirotetramat</t>
  </si>
  <si>
    <t>Strobane (Terpene Polychlorinates)</t>
  </si>
  <si>
    <t>Sucrose Octanoate</t>
  </si>
  <si>
    <t>Sulfallate</t>
  </si>
  <si>
    <t>Sulfcarbamide</t>
  </si>
  <si>
    <t>Sulfometuron</t>
  </si>
  <si>
    <t>Sulfosate</t>
  </si>
  <si>
    <t>Sulfosulfuron</t>
  </si>
  <si>
    <t>Sulfoxaflor</t>
  </si>
  <si>
    <t>Sulfuric Acid</t>
  </si>
  <si>
    <t>Sulprofos</t>
  </si>
  <si>
    <t>TCA</t>
  </si>
  <si>
    <t>TCMTB</t>
  </si>
  <si>
    <t>Tebupirimphos</t>
  </si>
  <si>
    <t>Tefluthrin</t>
  </si>
  <si>
    <t>Tembotrione</t>
  </si>
  <si>
    <t>Terbacil</t>
  </si>
  <si>
    <t>Terbutryn</t>
  </si>
  <si>
    <t>Tetraborohydrate</t>
  </si>
  <si>
    <t>Tetraoxosulfate</t>
  </si>
  <si>
    <t>Tetrathiocarbonate</t>
  </si>
  <si>
    <t>Thallium Sulfate</t>
  </si>
  <si>
    <t>Thiazopyr</t>
  </si>
  <si>
    <t>Thiencarbazone-Methyl</t>
  </si>
  <si>
    <t>Thifensulfuron</t>
  </si>
  <si>
    <t>Tolfenpyrad</t>
  </si>
  <si>
    <t>Topramezone</t>
  </si>
  <si>
    <t>Tralkoxydim</t>
  </si>
  <si>
    <t>Tralomethrin</t>
  </si>
  <si>
    <t>Triallate</t>
  </si>
  <si>
    <t>Triasulfuron</t>
  </si>
  <si>
    <t>Triazamate</t>
  </si>
  <si>
    <t>Tribenuron Methyl</t>
  </si>
  <si>
    <t>Tribufos (DEF)</t>
  </si>
  <si>
    <t>Tridiphane</t>
  </si>
  <si>
    <t>Triflusulfuron</t>
  </si>
  <si>
    <t>Trimethacarb</t>
  </si>
  <si>
    <t>Uniconazole</t>
  </si>
  <si>
    <t>Vernolate</t>
  </si>
  <si>
    <t>Zinc</t>
  </si>
  <si>
    <t>Zoxamide</t>
  </si>
  <si>
    <t>2,4-DB</t>
  </si>
  <si>
    <t>2,4,5-T</t>
  </si>
  <si>
    <t>Acephate</t>
  </si>
  <si>
    <t>Acetochlor</t>
  </si>
  <si>
    <t>Acifluorfen</t>
  </si>
  <si>
    <t>Alachlor</t>
  </si>
  <si>
    <t>Aldicarb</t>
  </si>
  <si>
    <t>Aldrin</t>
  </si>
  <si>
    <t>Ametryn</t>
  </si>
  <si>
    <t>Amitraz</t>
  </si>
  <si>
    <t>Anilazine</t>
  </si>
  <si>
    <t>Asulam</t>
  </si>
  <si>
    <t>Atrazine</t>
  </si>
  <si>
    <t>Bendiocarb</t>
  </si>
  <si>
    <t>Benomyl</t>
  </si>
  <si>
    <t>Binapacryl</t>
  </si>
  <si>
    <t>Bromacil</t>
  </si>
  <si>
    <t>Butralin</t>
  </si>
  <si>
    <t>Captafol</t>
  </si>
  <si>
    <t>Carbaryl</t>
  </si>
  <si>
    <t>Carbofuran</t>
  </si>
  <si>
    <t>Carbophenothion</t>
  </si>
  <si>
    <t>Chlordane</t>
  </si>
  <si>
    <t>Chlorobenzilate</t>
  </si>
  <si>
    <t>Chlorpropham</t>
  </si>
  <si>
    <t>Cyanamide</t>
  </si>
  <si>
    <t>Cyanazine</t>
  </si>
  <si>
    <t>Cyhexatin</t>
  </si>
  <si>
    <t>Dalapon</t>
  </si>
  <si>
    <t>DDT</t>
  </si>
  <si>
    <t>Diazinon</t>
  </si>
  <si>
    <t>Dichlobenil</t>
  </si>
  <si>
    <t>Dicloran</t>
  </si>
  <si>
    <t>Dicofol</t>
  </si>
  <si>
    <t>Dieldrin</t>
  </si>
  <si>
    <t>Dimethenamid</t>
  </si>
  <si>
    <t>Dinoseb</t>
  </si>
  <si>
    <t>Disulfoton</t>
  </si>
  <si>
    <t>DNOC</t>
  </si>
  <si>
    <t>EDB (1,2-Dibromoethane)</t>
  </si>
  <si>
    <t>Endosulfan</t>
  </si>
  <si>
    <t>Endrin</t>
  </si>
  <si>
    <t>Ethion</t>
  </si>
  <si>
    <t>Ethylene Dichloride (1,2-dichloroethane)</t>
  </si>
  <si>
    <t>Ethylene Oxide</t>
  </si>
  <si>
    <t>Fenamiphos</t>
  </si>
  <si>
    <t>Fenpropathrin</t>
  </si>
  <si>
    <t>Fentin hydroxide</t>
  </si>
  <si>
    <t>Flubendiamide</t>
  </si>
  <si>
    <t>Flucythrinate</t>
  </si>
  <si>
    <t>Flumetsulam</t>
  </si>
  <si>
    <t>Fluoroacetamide</t>
  </si>
  <si>
    <t>Fomesafen</t>
  </si>
  <si>
    <t>HCH/BHC (mixed isomers)</t>
  </si>
  <si>
    <t>Heptachlor</t>
  </si>
  <si>
    <t>Hexachlorobenzene (HCB)</t>
  </si>
  <si>
    <t>Hexazinone</t>
  </si>
  <si>
    <t>Hydramethylnon</t>
  </si>
  <si>
    <t>Imazapyr</t>
  </si>
  <si>
    <t>Imazethapyr</t>
  </si>
  <si>
    <t>Iprodione</t>
  </si>
  <si>
    <t>Isazofos</t>
  </si>
  <si>
    <t>Lactofen</t>
  </si>
  <si>
    <t>Lindane</t>
  </si>
  <si>
    <t>Linuron</t>
  </si>
  <si>
    <t>Maneb</t>
  </si>
  <si>
    <t>Mercury Compounds</t>
  </si>
  <si>
    <t>Metalaxyl</t>
  </si>
  <si>
    <t>Methamidophos</t>
  </si>
  <si>
    <t>Methidathion</t>
  </si>
  <si>
    <t>Methyl Bromide</t>
  </si>
  <si>
    <t>Methyl Parathion</t>
  </si>
  <si>
    <t>Metolachlor</t>
  </si>
  <si>
    <t>Metsulfuron-Methyl</t>
  </si>
  <si>
    <t>Monocrotophos</t>
  </si>
  <si>
    <t>MSMA</t>
  </si>
  <si>
    <t>Naled</t>
  </si>
  <si>
    <t>Naptalam</t>
  </si>
  <si>
    <t>Orthosulfamuron</t>
  </si>
  <si>
    <t>Oxamyl</t>
  </si>
  <si>
    <t>Oxytetracycline</t>
  </si>
  <si>
    <t>Paraquat</t>
  </si>
  <si>
    <t>Parathion</t>
  </si>
  <si>
    <t>Pentachlorophenol (PCP)</t>
  </si>
  <si>
    <t>Phenmedipham</t>
  </si>
  <si>
    <t>Phorate</t>
  </si>
  <si>
    <t>Phosalone</t>
  </si>
  <si>
    <t>Phosphamidon</t>
  </si>
  <si>
    <t>Picoxystrobin</t>
  </si>
  <si>
    <t>Profenofos</t>
  </si>
  <si>
    <t>Prometryn</t>
  </si>
  <si>
    <t>Propanil</t>
  </si>
  <si>
    <t>Propargite</t>
  </si>
  <si>
    <t>Propoxur</t>
  </si>
  <si>
    <t>Quinclorac</t>
  </si>
  <si>
    <t>Quintozene</t>
  </si>
  <si>
    <t>Sethoxydim</t>
  </si>
  <si>
    <t>Simazine</t>
  </si>
  <si>
    <t>Streptomycin</t>
  </si>
  <si>
    <t>Tebuthiuron</t>
  </si>
  <si>
    <t>Temephos</t>
  </si>
  <si>
    <t>Terbufos</t>
  </si>
  <si>
    <t>Thiodicarb</t>
  </si>
  <si>
    <t>Toxaphene (Camphechlor)</t>
  </si>
  <si>
    <t>Triadimefon</t>
  </si>
  <si>
    <t>Trichlorfon</t>
  </si>
  <si>
    <t>Trifluralin</t>
  </si>
  <si>
    <t>Triforine</t>
  </si>
  <si>
    <t>Vinclozolin</t>
  </si>
  <si>
    <t>Zineb</t>
  </si>
  <si>
    <t>Ziram</t>
  </si>
  <si>
    <t>Ethoprophos (Ethoprop)</t>
  </si>
  <si>
    <t>Methomyl</t>
  </si>
  <si>
    <t>1-Methylcyclopropene</t>
  </si>
  <si>
    <t>2,4-D</t>
  </si>
  <si>
    <t>6-Benzyladenine</t>
  </si>
  <si>
    <t>Abamectin</t>
  </si>
  <si>
    <t>Acetamiprid</t>
  </si>
  <si>
    <t>Acibenzolar-S-methyl</t>
  </si>
  <si>
    <t>Alpha-Cypermethrin</t>
  </si>
  <si>
    <t>Aminopyralid</t>
  </si>
  <si>
    <t>Azadirachtin</t>
  </si>
  <si>
    <t>Azoxystrobin</t>
  </si>
  <si>
    <t>Bentazone</t>
  </si>
  <si>
    <t>Bispyribac</t>
  </si>
  <si>
    <t>Boscalid</t>
  </si>
  <si>
    <t>Bromoxynil</t>
  </si>
  <si>
    <t>Buprofezin</t>
  </si>
  <si>
    <t>Captan</t>
  </si>
  <si>
    <t>Carboxin</t>
  </si>
  <si>
    <t>Carfentrazone-Ethyl</t>
  </si>
  <si>
    <t>Chlorantraniliprole</t>
  </si>
  <si>
    <t>Chlorimuron</t>
  </si>
  <si>
    <t>Chlormequat</t>
  </si>
  <si>
    <t>Chlorothalonil</t>
  </si>
  <si>
    <t>Chlorpyrifos</t>
  </si>
  <si>
    <t>Clethodim</t>
  </si>
  <si>
    <t>Clodinafop</t>
  </si>
  <si>
    <t>Clofentezine</t>
  </si>
  <si>
    <t>Clomazone</t>
  </si>
  <si>
    <t>Copper Hydroxide</t>
  </si>
  <si>
    <t>Copper Oxychloride</t>
  </si>
  <si>
    <t>Cuprous Oxide (Copper Oxide)</t>
  </si>
  <si>
    <t>Cyantraniliprole</t>
  </si>
  <si>
    <t>Cyazofamid</t>
  </si>
  <si>
    <t>Cyflumetofen</t>
  </si>
  <si>
    <t>Cyfluthrin</t>
  </si>
  <si>
    <t>Cyhalofop</t>
  </si>
  <si>
    <t>Cyhalothrin-Gamma</t>
  </si>
  <si>
    <t>Cyhalothrin-Lambda</t>
  </si>
  <si>
    <t>Cymoxanil</t>
  </si>
  <si>
    <t>Cypermethrin</t>
  </si>
  <si>
    <t>Cyproconazole</t>
  </si>
  <si>
    <t>Cyprodinil</t>
  </si>
  <si>
    <t>Cyromazine</t>
  </si>
  <si>
    <t>Daminozide</t>
  </si>
  <si>
    <t>Dazomet</t>
  </si>
  <si>
    <t>Dicamba</t>
  </si>
  <si>
    <t>Diclofop</t>
  </si>
  <si>
    <t>Difenoconazole</t>
  </si>
  <si>
    <t>Diflubenzuron</t>
  </si>
  <si>
    <t>Dimethenamid-P</t>
  </si>
  <si>
    <t>Dimethoate</t>
  </si>
  <si>
    <t>Dimethomorph</t>
  </si>
  <si>
    <t>Dinocap</t>
  </si>
  <si>
    <t>Diquat</t>
  </si>
  <si>
    <t>Diuron</t>
  </si>
  <si>
    <t>Dodine</t>
  </si>
  <si>
    <t>Emamectin</t>
  </si>
  <si>
    <t>Esfenvalerate</t>
  </si>
  <si>
    <t>Ethephon</t>
  </si>
  <si>
    <t>Etoxazole</t>
  </si>
  <si>
    <t>Etridiazole</t>
  </si>
  <si>
    <t>Famoxadone</t>
  </si>
  <si>
    <t>Fenamidone</t>
  </si>
  <si>
    <t>Fenarimol</t>
  </si>
  <si>
    <t>Fenbutatin Oxide</t>
  </si>
  <si>
    <t>Fenoxaprop-P</t>
  </si>
  <si>
    <t>Fenpyroximate</t>
  </si>
  <si>
    <t>Fenvalerate</t>
  </si>
  <si>
    <t>Fipronil</t>
  </si>
  <si>
    <t>Flazasulfuron</t>
  </si>
  <si>
    <t>Flonicamid</t>
  </si>
  <si>
    <t>Fluazifop-P</t>
  </si>
  <si>
    <t>Fluazinam</t>
  </si>
  <si>
    <t>Fludioxonil</t>
  </si>
  <si>
    <t>Flumetralin</t>
  </si>
  <si>
    <t>Flumiclorac-pentyl</t>
  </si>
  <si>
    <t>Flumioxazin</t>
  </si>
  <si>
    <t>Fluopicolide</t>
  </si>
  <si>
    <t>Fluroxypyr</t>
  </si>
  <si>
    <t>Flutolanil</t>
  </si>
  <si>
    <t>Flutriafol</t>
  </si>
  <si>
    <t>Fluvalinate</t>
  </si>
  <si>
    <t>Fluxapyroxad</t>
  </si>
  <si>
    <t>Folpet</t>
  </si>
  <si>
    <t>Foramsulfuron</t>
  </si>
  <si>
    <t>Formetanate</t>
  </si>
  <si>
    <t>Fosetyl</t>
  </si>
  <si>
    <t>Gibberellic Acid</t>
  </si>
  <si>
    <t>Glufosinate</t>
  </si>
  <si>
    <t>Glyphosate</t>
  </si>
  <si>
    <t>Halosulfuron</t>
  </si>
  <si>
    <t>Hexythiazox</t>
  </si>
  <si>
    <t>IBA</t>
  </si>
  <si>
    <t>Imazalil</t>
  </si>
  <si>
    <t>Imazamox</t>
  </si>
  <si>
    <t>Imazapic</t>
  </si>
  <si>
    <t>Imazaquin</t>
  </si>
  <si>
    <t>Indaziflam</t>
  </si>
  <si>
    <t>Indoxacarb</t>
  </si>
  <si>
    <t>Iodosulfuron</t>
  </si>
  <si>
    <t>Ipconazole</t>
  </si>
  <si>
    <t>Isoxaflutole</t>
  </si>
  <si>
    <t>Kasugamycin</t>
  </si>
  <si>
    <t>Kresoxim-Methyl</t>
  </si>
  <si>
    <t>Malathion</t>
  </si>
  <si>
    <t>Maleic Hydrazide</t>
  </si>
  <si>
    <t>Mancozeb</t>
  </si>
  <si>
    <t>Mandipropamid</t>
  </si>
  <si>
    <t>MCPA</t>
  </si>
  <si>
    <t>Mefenoxam (Metalaxyl-M)</t>
  </si>
  <si>
    <t>Mepiquat</t>
  </si>
  <si>
    <t>Mesosulfuron</t>
  </si>
  <si>
    <t>Mesotrione</t>
  </si>
  <si>
    <t>Metaldehyde</t>
  </si>
  <si>
    <t>Metam</t>
  </si>
  <si>
    <t>Metconazole</t>
  </si>
  <si>
    <t>Methiocarb</t>
  </si>
  <si>
    <t>Methoxyfenozide</t>
  </si>
  <si>
    <t>Metiram</t>
  </si>
  <si>
    <t>Metolachlor-S</t>
  </si>
  <si>
    <t>Metribuzin</t>
  </si>
  <si>
    <t>Molinate</t>
  </si>
  <si>
    <t>Myclobutanil</t>
  </si>
  <si>
    <t>Napropamide</t>
  </si>
  <si>
    <t>Nicosulfuron</t>
  </si>
  <si>
    <t>Novaluron</t>
  </si>
  <si>
    <t>Oryzalin</t>
  </si>
  <si>
    <t>Oxadiazon</t>
  </si>
  <si>
    <t>Oxyfluorfen</t>
  </si>
  <si>
    <t>Paclobutrazol</t>
  </si>
  <si>
    <t>Pendimethalin</t>
  </si>
  <si>
    <t>Penoxsulam</t>
  </si>
  <si>
    <t>Permethrin</t>
  </si>
  <si>
    <t>Phosmet</t>
  </si>
  <si>
    <t>Picloram</t>
  </si>
  <si>
    <t>Potassium Bicarbonate (potassium hydrogen carbonate)</t>
  </si>
  <si>
    <t>Prohexadione</t>
  </si>
  <si>
    <t>Propamocarb HCl</t>
  </si>
  <si>
    <t>Propiconazole</t>
  </si>
  <si>
    <t>Pymetrozine</t>
  </si>
  <si>
    <t>Pyraclostrobin</t>
  </si>
  <si>
    <t>Pyraflufen Ethyl</t>
  </si>
  <si>
    <t>Pyrethrins</t>
  </si>
  <si>
    <t>Pyridaben</t>
  </si>
  <si>
    <t>Pyrimethanil</t>
  </si>
  <si>
    <t>Pyriproxyfen</t>
  </si>
  <si>
    <t>Pyrithiobac-Sodium</t>
  </si>
  <si>
    <t>Pyroxsulam</t>
  </si>
  <si>
    <t>Quizalofop-P-ethyl</t>
  </si>
  <si>
    <t>Saflufenacil</t>
  </si>
  <si>
    <t>Spinetoram</t>
  </si>
  <si>
    <t>Spinosyn (Spinosad)</t>
  </si>
  <si>
    <t>Spirodiclofen</t>
  </si>
  <si>
    <t>Spiromesifen</t>
  </si>
  <si>
    <t>Sulfentrazone</t>
  </si>
  <si>
    <t>Sulfur</t>
  </si>
  <si>
    <t>Tebuconazole</t>
  </si>
  <si>
    <t>Tebufenozide</t>
  </si>
  <si>
    <t>Tetraconazole</t>
  </si>
  <si>
    <t>Thiabendazole</t>
  </si>
  <si>
    <t>Thiacloprid</t>
  </si>
  <si>
    <t>Thidiazuron</t>
  </si>
  <si>
    <t>Thiobencarb</t>
  </si>
  <si>
    <t>Thiophanate-Methyl</t>
  </si>
  <si>
    <t>Thiram</t>
  </si>
  <si>
    <t>Triadimenol</t>
  </si>
  <si>
    <t>Triclopyr</t>
  </si>
  <si>
    <t>Trifloxystrobin</t>
  </si>
  <si>
    <t>Trifloxysulfuron</t>
  </si>
  <si>
    <t>Triflumizole</t>
  </si>
  <si>
    <t>Trinexapac</t>
  </si>
  <si>
    <t>Triticonazole</t>
  </si>
  <si>
    <t>Zeta-Cypermethrin</t>
  </si>
  <si>
    <t>country</t>
  </si>
  <si>
    <t>pesticide</t>
  </si>
  <si>
    <t>status</t>
  </si>
  <si>
    <t>y axis</t>
  </si>
  <si>
    <t>err bars 1</t>
  </si>
  <si>
    <t>err bars 2</t>
  </si>
  <si>
    <t>err bars 3</t>
  </si>
  <si>
    <t>endpoint</t>
  </si>
  <si>
    <t>firstpoint</t>
  </si>
  <si>
    <t>err bars 4</t>
  </si>
  <si>
    <t>start</t>
  </si>
  <si>
    <t>x pos</t>
  </si>
  <si>
    <t>y pos</t>
  </si>
  <si>
    <t>labels</t>
  </si>
  <si>
    <t>Chart title:</t>
  </si>
  <si>
    <t>LinkedIn:</t>
  </si>
  <si>
    <t>https://www.linkedin.com/in/merod/</t>
  </si>
  <si>
    <t>Approved</t>
  </si>
  <si>
    <t>Banned</t>
  </si>
  <si>
    <t>Unknown</t>
  </si>
  <si>
    <t>Phase out</t>
  </si>
  <si>
    <t>Not approved</t>
  </si>
  <si>
    <t>region</t>
  </si>
  <si>
    <t># count</t>
  </si>
  <si>
    <t xml:space="preserve">regions </t>
  </si>
  <si>
    <t>concatenated</t>
  </si>
  <si>
    <t>regions</t>
  </si>
  <si>
    <t>column end</t>
  </si>
  <si>
    <t>err bars 5</t>
  </si>
  <si>
    <t/>
  </si>
  <si>
    <t>for region label / legend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</si>
</sst>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8"/>
      <color theme="1"/>
      <name val="Calibri"/>
      <family val="2"/>
      <scheme val="minor"/>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b/>
      <sz val="8"/>
      <color theme="1"/>
      <name val="Calibri"/>
      <family val="2"/>
      <scheme val="minor"/>
    </font>
  </fonts>
  <fills count="70">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0" tint="-4.9989318521683403E-2"/>
        <bgColor indexed="64"/>
      </patternFill>
    </fill>
  </fills>
  <borders count="1">
    <border>
      <left/>
      <right/>
      <top/>
      <bottom/>
      <diagonal/>
    </border>
  </borders>
  <cellStyleXfs count="6">
    <xf numFmtId="0" fontId="0" fillId="0" borderId="0"/>
    <xf numFmtId="0" fontId="2" fillId="0" borderId="0"/>
    <xf numFmtId="0" fontId="3" fillId="0" borderId="0" applyNumberFormat="0" applyFill="0" applyBorder="0" applyAlignment="0" applyProtection="0"/>
    <xf numFmtId="0" fontId="1" fillId="0" borderId="0" applyNumberFormat="0" applyFill="0" applyBorder="0" applyAlignment="0" applyProtection="0"/>
    <xf numFmtId="0" fontId="5" fillId="0" borderId="0"/>
    <xf numFmtId="0" fontId="2" fillId="0" borderId="0"/>
  </cellStyleXfs>
  <cellXfs count="85">
    <xf numFmtId="0" fontId="0" fillId="0" borderId="0" xfId="0"/>
    <xf numFmtId="0" fontId="2" fillId="0" borderId="0" xfId="1"/>
    <xf numFmtId="0" fontId="2" fillId="0" borderId="0" xfId="1" applyAlignment="1">
      <alignment horizontal="right"/>
    </xf>
    <xf numFmtId="0" fontId="4" fillId="0" borderId="0" xfId="2" applyFont="1"/>
    <xf numFmtId="0" fontId="1" fillId="0" borderId="0" xfId="3"/>
    <xf numFmtId="0" fontId="3" fillId="0" borderId="0" xfId="2"/>
    <xf numFmtId="0" fontId="2" fillId="0" borderId="0" xfId="1" quotePrefix="1"/>
    <xf numFmtId="0" fontId="5" fillId="0" borderId="0" xfId="4"/>
    <xf numFmtId="0" fontId="2" fillId="2" borderId="0" xfId="5" applyFill="1"/>
    <xf numFmtId="0" fontId="2" fillId="3" borderId="0" xfId="5" applyFill="1"/>
    <xf numFmtId="0" fontId="2" fillId="4" borderId="0" xfId="5" applyFill="1"/>
    <xf numFmtId="0" fontId="2" fillId="0" borderId="0" xfId="5"/>
    <xf numFmtId="0" fontId="2" fillId="5" borderId="0" xfId="5" applyFill="1"/>
    <xf numFmtId="0" fontId="2" fillId="6" borderId="0" xfId="5" applyFill="1"/>
    <xf numFmtId="0" fontId="2" fillId="7" borderId="0" xfId="5" applyFill="1"/>
    <xf numFmtId="0" fontId="2" fillId="8" borderId="0" xfId="5" applyFill="1"/>
    <xf numFmtId="0" fontId="2" fillId="9" borderId="0" xfId="5" applyFill="1"/>
    <xf numFmtId="0" fontId="2" fillId="10" borderId="0" xfId="5" applyFill="1"/>
    <xf numFmtId="0" fontId="2" fillId="11" borderId="0" xfId="5" applyFill="1"/>
    <xf numFmtId="0" fontId="2" fillId="12" borderId="0" xfId="5" applyFill="1"/>
    <xf numFmtId="0" fontId="2" fillId="13" borderId="0" xfId="5" applyFill="1"/>
    <xf numFmtId="0" fontId="2" fillId="14" borderId="0" xfId="5" applyFill="1"/>
    <xf numFmtId="0" fontId="2" fillId="15" borderId="0" xfId="5" applyFill="1"/>
    <xf numFmtId="0" fontId="2" fillId="16" borderId="0" xfId="5" applyFill="1"/>
    <xf numFmtId="0" fontId="2" fillId="17" borderId="0" xfId="5" applyFill="1"/>
    <xf numFmtId="0" fontId="2" fillId="18" borderId="0" xfId="5" applyFill="1"/>
    <xf numFmtId="0" fontId="2" fillId="19" borderId="0" xfId="5" applyFill="1"/>
    <xf numFmtId="0" fontId="2" fillId="20" borderId="0" xfId="5" applyFill="1"/>
    <xf numFmtId="0" fontId="2" fillId="21" borderId="0" xfId="5" applyFill="1"/>
    <xf numFmtId="0" fontId="2" fillId="22" borderId="0" xfId="5" applyFill="1"/>
    <xf numFmtId="0" fontId="2" fillId="23" borderId="0" xfId="5" applyFill="1"/>
    <xf numFmtId="0" fontId="2" fillId="24" borderId="0" xfId="5" applyFill="1"/>
    <xf numFmtId="0" fontId="2" fillId="25" borderId="0" xfId="5" applyFill="1"/>
    <xf numFmtId="0" fontId="2" fillId="26" borderId="0" xfId="5" applyFill="1"/>
    <xf numFmtId="0" fontId="2" fillId="27" borderId="0" xfId="5" applyFill="1"/>
    <xf numFmtId="0" fontId="2" fillId="28" borderId="0" xfId="5" applyFill="1"/>
    <xf numFmtId="0" fontId="2" fillId="29" borderId="0" xfId="5" applyFill="1"/>
    <xf numFmtId="0" fontId="2" fillId="30" borderId="0" xfId="5" applyFill="1"/>
    <xf numFmtId="0" fontId="2" fillId="31" borderId="0" xfId="5" applyFill="1"/>
    <xf numFmtId="0" fontId="2" fillId="32" borderId="0" xfId="5" applyFill="1"/>
    <xf numFmtId="0" fontId="2" fillId="33" borderId="0" xfId="5" applyFill="1"/>
    <xf numFmtId="0" fontId="2" fillId="34" borderId="0" xfId="5" applyFill="1"/>
    <xf numFmtId="0" fontId="2" fillId="35" borderId="0" xfId="5" applyFill="1"/>
    <xf numFmtId="0" fontId="2" fillId="36" borderId="0" xfId="5" applyFill="1"/>
    <xf numFmtId="0" fontId="2" fillId="37" borderId="0" xfId="5" applyFill="1"/>
    <xf numFmtId="0" fontId="2" fillId="38" borderId="0" xfId="5" applyFill="1"/>
    <xf numFmtId="0" fontId="2" fillId="39" borderId="0" xfId="5" applyFill="1"/>
    <xf numFmtId="0" fontId="2" fillId="40" borderId="0" xfId="5" applyFill="1"/>
    <xf numFmtId="0" fontId="2" fillId="41" borderId="0" xfId="5" applyFill="1"/>
    <xf numFmtId="0" fontId="2" fillId="42" borderId="0" xfId="5" applyFill="1"/>
    <xf numFmtId="0" fontId="2" fillId="43" borderId="0" xfId="5" applyFill="1"/>
    <xf numFmtId="0" fontId="2" fillId="44" borderId="0" xfId="5" applyFill="1"/>
    <xf numFmtId="0" fontId="2" fillId="45" borderId="0" xfId="5" applyFill="1"/>
    <xf numFmtId="0" fontId="2" fillId="46" borderId="0" xfId="5" applyFill="1"/>
    <xf numFmtId="0" fontId="2" fillId="47" borderId="0" xfId="5" applyFill="1"/>
    <xf numFmtId="0" fontId="2" fillId="48" borderId="0" xfId="5" applyFill="1"/>
    <xf numFmtId="0" fontId="2" fillId="49" borderId="0" xfId="5" applyFill="1"/>
    <xf numFmtId="0" fontId="2" fillId="50" borderId="0" xfId="5" applyFill="1"/>
    <xf numFmtId="0" fontId="2" fillId="51" borderId="0" xfId="5" applyFill="1"/>
    <xf numFmtId="0" fontId="2" fillId="52" borderId="0" xfId="5" applyFill="1"/>
    <xf numFmtId="0" fontId="2" fillId="53" borderId="0" xfId="5" applyFill="1"/>
    <xf numFmtId="0" fontId="2" fillId="54" borderId="0" xfId="5" applyFill="1"/>
    <xf numFmtId="0" fontId="2" fillId="55" borderId="0" xfId="5" applyFill="1"/>
    <xf numFmtId="0" fontId="2" fillId="56" borderId="0" xfId="5" applyFill="1"/>
    <xf numFmtId="0" fontId="2" fillId="57" borderId="0" xfId="5" applyFill="1"/>
    <xf numFmtId="0" fontId="2" fillId="58" borderId="0" xfId="5" applyFill="1"/>
    <xf numFmtId="0" fontId="2" fillId="59" borderId="0" xfId="5" applyFill="1"/>
    <xf numFmtId="0" fontId="2" fillId="60" borderId="0" xfId="5" applyFill="1"/>
    <xf numFmtId="0" fontId="2" fillId="61" borderId="0" xfId="5" applyFill="1"/>
    <xf numFmtId="0" fontId="2" fillId="62" borderId="0" xfId="5" applyFill="1"/>
    <xf numFmtId="0" fontId="2" fillId="63" borderId="0" xfId="5" applyFill="1"/>
    <xf numFmtId="0" fontId="2" fillId="64" borderId="0" xfId="5" applyFill="1"/>
    <xf numFmtId="0" fontId="2" fillId="65" borderId="0" xfId="5" applyFill="1"/>
    <xf numFmtId="0" fontId="2" fillId="66" borderId="0" xfId="5" applyFill="1"/>
    <xf numFmtId="0" fontId="2" fillId="67" borderId="0" xfId="5" applyFill="1"/>
    <xf numFmtId="0" fontId="2" fillId="68" borderId="0" xfId="5" applyFill="1"/>
    <xf numFmtId="0" fontId="0" fillId="0" borderId="0" xfId="0" applyAlignment="1">
      <alignment horizontal="right"/>
    </xf>
    <xf numFmtId="0" fontId="0" fillId="0" borderId="0" xfId="0" applyAlignment="1">
      <alignment horizontal="left"/>
    </xf>
    <xf numFmtId="0" fontId="0" fillId="0" borderId="0" xfId="0" pivotButton="1"/>
    <xf numFmtId="0" fontId="6" fillId="69" borderId="0" xfId="0" applyFont="1" applyFill="1"/>
    <xf numFmtId="0" fontId="0" fillId="0" borderId="0" xfId="0" quotePrefix="1"/>
    <xf numFmtId="0" fontId="6" fillId="69" borderId="0" xfId="0" applyFont="1" applyFill="1" applyAlignment="1">
      <alignment horizontal="left"/>
    </xf>
    <xf numFmtId="0" fontId="6" fillId="69" borderId="0" xfId="0" applyFont="1" applyFill="1" applyAlignment="1">
      <alignment horizontal="right"/>
    </xf>
    <xf numFmtId="0" fontId="6" fillId="0" borderId="0" xfId="0" applyFont="1" applyAlignment="1">
      <alignment horizontal="centerContinuous"/>
    </xf>
    <xf numFmtId="0" fontId="0" fillId="0" borderId="0" xfId="0" applyAlignment="1">
      <alignment horizontal="centerContinuous"/>
    </xf>
  </cellXfs>
  <cellStyles count="6">
    <cellStyle name="Hipervínculo 2" xfId="2" xr:uid="{9851E55B-BA1E-4B7E-BCFB-6E60426AB5B0}"/>
    <cellStyle name="Hyperlink 2" xfId="3" xr:uid="{8DB67E1D-ADBB-4E6A-A63B-1ABDFC7EF242}"/>
    <cellStyle name="Normal" xfId="0" builtinId="0"/>
    <cellStyle name="Normal 2 2" xfId="1" xr:uid="{7926D392-632B-4198-9DED-9255D087E8B3}"/>
    <cellStyle name="Normal 3" xfId="5" xr:uid="{EAAFDD0F-A795-40F9-8877-1141766081DF}"/>
    <cellStyle name="Normal 3 2" xfId="4" xr:uid="{11ADD3DD-B6D8-4BF3-B2D1-C28F94E70603}"/>
  </cellStyles>
  <dxfs count="2">
    <dxf>
      <font>
        <b/>
        <i val="0"/>
        <color theme="4"/>
        <name val="Arial"/>
        <family val="2"/>
        <scheme val="none"/>
      </font>
      <border diagonalUp="0" diagonalDown="0">
        <left/>
        <right/>
        <top/>
        <bottom/>
        <vertical/>
        <horizontal/>
      </border>
    </dxf>
    <dxf>
      <font>
        <sz val="8"/>
        <color theme="1" tint="0.24994659260841701"/>
        <name val="Arial"/>
        <family val="2"/>
        <scheme val="none"/>
      </font>
      <border diagonalUp="0" diagonalDown="0">
        <left/>
        <right/>
        <top/>
        <bottom/>
        <vertical/>
        <horizontal/>
      </border>
    </dxf>
  </dxfs>
  <tableStyles count="1" defaultTableStyle="TableStyleMedium2" defaultPivotStyle="PivotStyleLight16">
    <tableStyle name="xlorla" pivot="0" table="0" count="10" xr9:uid="{C6AD2EF2-130D-40AD-84A0-54556F5BBC97}">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name val="Arial"/>
            <family val="2"/>
            <scheme val="none"/>
          </font>
          <fill>
            <patternFill patternType="solid">
              <fgColor theme="6" tint="0.59999389629810485"/>
              <bgColor theme="4" tint="0.3999450666829432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name val="Arial"/>
            <family val="2"/>
            <scheme val="none"/>
          </font>
          <fill>
            <patternFill patternType="solid">
              <fgColor rgb="FFFFFFFF"/>
              <bgColor theme="4" tint="0.7999816888943144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example!$G$17:$G$20</c:f>
              <c:strCache>
                <c:ptCount val="4"/>
                <c:pt idx="0">
                  <c:v>BRA</c:v>
                </c:pt>
                <c:pt idx="1">
                  <c:v>CHN</c:v>
                </c:pt>
                <c:pt idx="2">
                  <c:v>EU</c:v>
                </c:pt>
                <c:pt idx="3">
                  <c:v>USA</c:v>
                </c:pt>
              </c:strCache>
            </c:strRef>
          </c:cat>
          <c:val>
            <c:numRef>
              <c:f>example!$H$17:$H$20</c:f>
              <c:numCache>
                <c:formatCode>General</c:formatCode>
                <c:ptCount val="4"/>
                <c:pt idx="0">
                  <c:v>257</c:v>
                </c:pt>
                <c:pt idx="1">
                  <c:v>239</c:v>
                </c:pt>
                <c:pt idx="2">
                  <c:v>231</c:v>
                </c:pt>
                <c:pt idx="3">
                  <c:v>343</c:v>
                </c:pt>
              </c:numCache>
            </c:numRef>
          </c:val>
          <c:extLst>
            <c:ext xmlns:c16="http://schemas.microsoft.com/office/drawing/2014/chart" uri="{C3380CC4-5D6E-409C-BE32-E72D297353CC}">
              <c16:uniqueId val="{00000000-60F6-4CBA-97CA-F99A394D3EB1}"/>
            </c:ext>
          </c:extLst>
        </c:ser>
        <c:dLbls>
          <c:showLegendKey val="0"/>
          <c:showVal val="0"/>
          <c:showCatName val="0"/>
          <c:showSerName val="0"/>
          <c:showPercent val="0"/>
          <c:showBubbleSize val="0"/>
        </c:dLbls>
        <c:gapWidth val="75"/>
        <c:overlap val="-27"/>
        <c:axId val="1905612000"/>
        <c:axId val="1905622400"/>
      </c:barChart>
      <c:catAx>
        <c:axId val="190561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905622400"/>
        <c:crosses val="autoZero"/>
        <c:auto val="1"/>
        <c:lblAlgn val="ctr"/>
        <c:lblOffset val="100"/>
        <c:noMultiLvlLbl val="0"/>
      </c:catAx>
      <c:valAx>
        <c:axId val="1905622400"/>
        <c:scaling>
          <c:orientation val="minMax"/>
        </c:scaling>
        <c:delete val="1"/>
        <c:axPos val="l"/>
        <c:numFmt formatCode="General" sourceLinked="1"/>
        <c:majorTickMark val="none"/>
        <c:minorTickMark val="none"/>
        <c:tickLblPos val="nextTo"/>
        <c:crossAx val="190561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20000"/>
          <a:lumOff val="80000"/>
        </a:schemeClr>
      </a:solidFill>
      <a:round/>
    </a:ln>
    <a:effectLst/>
  </c:spPr>
  <c:txPr>
    <a:bodyPr/>
    <a:lstStyle/>
    <a:p>
      <a:pPr>
        <a:defRPr/>
      </a:pPr>
      <a:endParaRPr lang="es-419"/>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example!$S$10:$S$24</c:f>
              <c:strCache>
                <c:ptCount val="15"/>
                <c:pt idx="0">
                  <c:v> |CHN|EU| </c:v>
                </c:pt>
                <c:pt idx="1">
                  <c:v>BRA| |EU| </c:v>
                </c:pt>
                <c:pt idx="2">
                  <c:v>BRA|CHN|EU| </c:v>
                </c:pt>
                <c:pt idx="3">
                  <c:v> | |EU| </c:v>
                </c:pt>
                <c:pt idx="4">
                  <c:v> |CHN| |USA</c:v>
                </c:pt>
                <c:pt idx="5">
                  <c:v> |CHN| | </c:v>
                </c:pt>
                <c:pt idx="6">
                  <c:v>BRA|CHN| | </c:v>
                </c:pt>
                <c:pt idx="7">
                  <c:v>BRA| | | </c:v>
                </c:pt>
                <c:pt idx="8">
                  <c:v>BRA| | |USA</c:v>
                </c:pt>
                <c:pt idx="9">
                  <c:v> |CHN|EU|USA</c:v>
                </c:pt>
                <c:pt idx="10">
                  <c:v> | |EU|USA</c:v>
                </c:pt>
                <c:pt idx="11">
                  <c:v>BRA| |EU|USA</c:v>
                </c:pt>
                <c:pt idx="12">
                  <c:v> | | |USA</c:v>
                </c:pt>
                <c:pt idx="13">
                  <c:v>BRA|CHN| |USA</c:v>
                </c:pt>
                <c:pt idx="14">
                  <c:v>BRA|CHN|EU|USA</c:v>
                </c:pt>
              </c:strCache>
            </c:strRef>
          </c:cat>
          <c:val>
            <c:numRef>
              <c:f>example!$T$10:$T$24</c:f>
              <c:numCache>
                <c:formatCode>General</c:formatCode>
                <c:ptCount val="15"/>
                <c:pt idx="0">
                  <c:v>2</c:v>
                </c:pt>
                <c:pt idx="1">
                  <c:v>2</c:v>
                </c:pt>
                <c:pt idx="2">
                  <c:v>3</c:v>
                </c:pt>
                <c:pt idx="3">
                  <c:v>5</c:v>
                </c:pt>
                <c:pt idx="4">
                  <c:v>8</c:v>
                </c:pt>
                <c:pt idx="5">
                  <c:v>12</c:v>
                </c:pt>
                <c:pt idx="6">
                  <c:v>12</c:v>
                </c:pt>
                <c:pt idx="7">
                  <c:v>13</c:v>
                </c:pt>
                <c:pt idx="8">
                  <c:v>17</c:v>
                </c:pt>
                <c:pt idx="9">
                  <c:v>27</c:v>
                </c:pt>
                <c:pt idx="10">
                  <c:v>33</c:v>
                </c:pt>
                <c:pt idx="11">
                  <c:v>35</c:v>
                </c:pt>
                <c:pt idx="12">
                  <c:v>48</c:v>
                </c:pt>
                <c:pt idx="13">
                  <c:v>51</c:v>
                </c:pt>
                <c:pt idx="14">
                  <c:v>124</c:v>
                </c:pt>
              </c:numCache>
            </c:numRef>
          </c:val>
          <c:extLst>
            <c:ext xmlns:c16="http://schemas.microsoft.com/office/drawing/2014/chart" uri="{C3380CC4-5D6E-409C-BE32-E72D297353CC}">
              <c16:uniqueId val="{00000000-C8AD-4E0D-B6A4-022CFFA4E2B3}"/>
            </c:ext>
          </c:extLst>
        </c:ser>
        <c:dLbls>
          <c:showLegendKey val="0"/>
          <c:showVal val="0"/>
          <c:showCatName val="0"/>
          <c:showSerName val="0"/>
          <c:showPercent val="0"/>
          <c:showBubbleSize val="0"/>
        </c:dLbls>
        <c:gapWidth val="50"/>
        <c:axId val="63402688"/>
        <c:axId val="63403520"/>
      </c:barChart>
      <c:catAx>
        <c:axId val="63402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63403520"/>
        <c:crosses val="autoZero"/>
        <c:auto val="1"/>
        <c:lblAlgn val="ctr"/>
        <c:lblOffset val="100"/>
        <c:noMultiLvlLbl val="0"/>
      </c:catAx>
      <c:valAx>
        <c:axId val="63403520"/>
        <c:scaling>
          <c:orientation val="minMax"/>
        </c:scaling>
        <c:delete val="1"/>
        <c:axPos val="b"/>
        <c:numFmt formatCode="General" sourceLinked="1"/>
        <c:majorTickMark val="none"/>
        <c:minorTickMark val="none"/>
        <c:tickLblPos val="nextTo"/>
        <c:crossAx val="6340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20000"/>
          <a:lumOff val="80000"/>
        </a:schemeClr>
      </a:solidFill>
      <a:round/>
    </a:ln>
    <a:effectLst/>
  </c:spPr>
  <c:txPr>
    <a:bodyPr/>
    <a:lstStyle/>
    <a:p>
      <a:pPr>
        <a:defRPr/>
      </a:pPr>
      <a:endParaRPr lang="es-419"/>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016826970111163E-2"/>
          <c:y val="3.5188739603326934E-2"/>
          <c:w val="0.9399495190896664"/>
          <c:h val="0.92962252079334617"/>
        </c:manualLayout>
      </c:layout>
      <c:scatterChart>
        <c:scatterStyle val="lineMarker"/>
        <c:varyColors val="0"/>
        <c:ser>
          <c:idx val="0"/>
          <c:order val="0"/>
          <c:tx>
            <c:strRef>
              <c:f>example!$Z$9</c:f>
              <c:strCache>
                <c:ptCount val="1"/>
                <c:pt idx="0">
                  <c:v>BRA</c:v>
                </c:pt>
              </c:strCache>
            </c:strRef>
          </c:tx>
          <c:spPr>
            <a:ln w="25400" cap="rnd">
              <a:noFill/>
              <a:round/>
            </a:ln>
            <a:effectLst/>
          </c:spPr>
          <c:marker>
            <c:symbol val="circle"/>
            <c:size val="7"/>
            <c:spPr>
              <a:solidFill>
                <a:schemeClr val="accent1"/>
              </a:solidFill>
              <a:ln w="9525">
                <a:noFill/>
              </a:ln>
              <a:effectLst/>
            </c:spPr>
          </c:marker>
          <c:xVal>
            <c:numRef>
              <c:f>[0]!_04_brasil</c:f>
              <c:numCache>
                <c:formatCode>General</c:formatCode>
                <c:ptCount val="15"/>
                <c:pt idx="0">
                  <c:v>1</c:v>
                </c:pt>
                <c:pt idx="1">
                  <c:v>1</c:v>
                </c:pt>
                <c:pt idx="2">
                  <c:v>#N/A</c:v>
                </c:pt>
                <c:pt idx="3">
                  <c:v>1</c:v>
                </c:pt>
                <c:pt idx="4">
                  <c:v>#N/A</c:v>
                </c:pt>
                <c:pt idx="5">
                  <c:v>#N/A</c:v>
                </c:pt>
                <c:pt idx="6">
                  <c:v>1</c:v>
                </c:pt>
                <c:pt idx="7">
                  <c:v>1</c:v>
                </c:pt>
                <c:pt idx="8">
                  <c:v>#N/A</c:v>
                </c:pt>
                <c:pt idx="9">
                  <c:v>1</c:v>
                </c:pt>
                <c:pt idx="10">
                  <c:v>#N/A</c:v>
                </c:pt>
                <c:pt idx="11">
                  <c:v>#N/A</c:v>
                </c:pt>
                <c:pt idx="12">
                  <c:v>1</c:v>
                </c:pt>
                <c:pt idx="13">
                  <c:v>#N/A</c:v>
                </c:pt>
                <c:pt idx="14">
                  <c:v>1</c:v>
                </c:pt>
              </c:numCache>
            </c:numRef>
          </c:xVal>
          <c:yVal>
            <c:numRef>
              <c:f>[0]!_03_y_axis</c:f>
              <c:numCache>
                <c:formatCode>General</c:formatCode>
                <c:ptCount val="15"/>
                <c:pt idx="0">
                  <c:v>15</c:v>
                </c:pt>
                <c:pt idx="1">
                  <c:v>14</c:v>
                </c:pt>
                <c:pt idx="2">
                  <c:v>13</c:v>
                </c:pt>
                <c:pt idx="3">
                  <c:v>12</c:v>
                </c:pt>
                <c:pt idx="4">
                  <c:v>11</c:v>
                </c:pt>
                <c:pt idx="5">
                  <c:v>10</c:v>
                </c:pt>
                <c:pt idx="6">
                  <c:v>9</c:v>
                </c:pt>
                <c:pt idx="7">
                  <c:v>8</c:v>
                </c:pt>
                <c:pt idx="8">
                  <c:v>7</c:v>
                </c:pt>
                <c:pt idx="9">
                  <c:v>6</c:v>
                </c:pt>
                <c:pt idx="10">
                  <c:v>5</c:v>
                </c:pt>
                <c:pt idx="11">
                  <c:v>4</c:v>
                </c:pt>
                <c:pt idx="12">
                  <c:v>3</c:v>
                </c:pt>
                <c:pt idx="13">
                  <c:v>2</c:v>
                </c:pt>
                <c:pt idx="14">
                  <c:v>1</c:v>
                </c:pt>
              </c:numCache>
            </c:numRef>
          </c:yVal>
          <c:smooth val="0"/>
          <c:extLst>
            <c:ext xmlns:c16="http://schemas.microsoft.com/office/drawing/2014/chart" uri="{C3380CC4-5D6E-409C-BE32-E72D297353CC}">
              <c16:uniqueId val="{00000000-D28E-4FE7-81AC-83E8F3CCCE23}"/>
            </c:ext>
          </c:extLst>
        </c:ser>
        <c:ser>
          <c:idx val="1"/>
          <c:order val="1"/>
          <c:tx>
            <c:strRef>
              <c:f>example!$AA$9</c:f>
              <c:strCache>
                <c:ptCount val="1"/>
                <c:pt idx="0">
                  <c:v>CHN</c:v>
                </c:pt>
              </c:strCache>
            </c:strRef>
          </c:tx>
          <c:spPr>
            <a:ln w="25400" cap="rnd">
              <a:noFill/>
              <a:round/>
            </a:ln>
            <a:effectLst/>
          </c:spPr>
          <c:marker>
            <c:symbol val="circle"/>
            <c:size val="7"/>
            <c:spPr>
              <a:solidFill>
                <a:schemeClr val="accent1"/>
              </a:solidFill>
              <a:ln w="9525">
                <a:noFill/>
              </a:ln>
              <a:effectLst/>
            </c:spPr>
          </c:marker>
          <c:errBars>
            <c:errDir val="x"/>
            <c:errBarType val="minus"/>
            <c:errValType val="cust"/>
            <c:noEndCap val="1"/>
            <c:plus>
              <c:numLit>
                <c:formatCode>General</c:formatCode>
                <c:ptCount val="1"/>
                <c:pt idx="0">
                  <c:v>1</c:v>
                </c:pt>
              </c:numLit>
            </c:plus>
            <c:minus>
              <c:numRef>
                <c:f>[0]!_10_err_bars_3</c:f>
                <c:numCache>
                  <c:formatCode>General</c:formatCode>
                  <c:ptCount val="15"/>
                  <c:pt idx="0">
                    <c:v>#N/A</c:v>
                  </c:pt>
                  <c:pt idx="1">
                    <c:v>#N/A</c:v>
                  </c:pt>
                  <c:pt idx="2">
                    <c:v>#N/A</c:v>
                  </c:pt>
                  <c:pt idx="3">
                    <c:v>#N/A</c:v>
                  </c:pt>
                  <c:pt idx="4">
                    <c:v>#N/A</c:v>
                  </c:pt>
                  <c:pt idx="5">
                    <c:v>#N/A</c:v>
                  </c:pt>
                  <c:pt idx="6">
                    <c:v>#N/A</c:v>
                  </c:pt>
                  <c:pt idx="7">
                    <c:v>#N/A</c:v>
                  </c:pt>
                  <c:pt idx="8">
                    <c:v>#N/A</c:v>
                  </c:pt>
                  <c:pt idx="9">
                    <c:v>1</c:v>
                  </c:pt>
                  <c:pt idx="10">
                    <c:v>#N/A</c:v>
                  </c:pt>
                  <c:pt idx="11">
                    <c:v>#N/A</c:v>
                  </c:pt>
                  <c:pt idx="12">
                    <c:v>#N/A</c:v>
                  </c:pt>
                  <c:pt idx="13">
                    <c:v>#N/A</c:v>
                  </c:pt>
                  <c:pt idx="14">
                    <c:v>#N/A</c:v>
                  </c:pt>
                </c:numCache>
              </c:numRef>
            </c:minus>
            <c:spPr>
              <a:noFill/>
              <a:ln w="22225" cap="flat" cmpd="sng" algn="ctr">
                <a:solidFill>
                  <a:schemeClr val="accent1"/>
                </a:solidFill>
                <a:round/>
              </a:ln>
              <a:effectLst/>
            </c:spPr>
          </c:errBars>
          <c:xVal>
            <c:numRef>
              <c:f>[0]!_05_china</c:f>
              <c:numCache>
                <c:formatCode>General</c:formatCode>
                <c:ptCount val="15"/>
                <c:pt idx="0">
                  <c:v>2</c:v>
                </c:pt>
                <c:pt idx="1">
                  <c:v>2</c:v>
                </c:pt>
                <c:pt idx="2">
                  <c:v>#N/A</c:v>
                </c:pt>
                <c:pt idx="3">
                  <c:v>#N/A</c:v>
                </c:pt>
                <c:pt idx="4">
                  <c:v>#N/A</c:v>
                </c:pt>
                <c:pt idx="5">
                  <c:v>2</c:v>
                </c:pt>
                <c:pt idx="6">
                  <c:v>#N/A</c:v>
                </c:pt>
                <c:pt idx="7">
                  <c:v>#N/A</c:v>
                </c:pt>
                <c:pt idx="8">
                  <c:v>2</c:v>
                </c:pt>
                <c:pt idx="9">
                  <c:v>2</c:v>
                </c:pt>
                <c:pt idx="10">
                  <c:v>2</c:v>
                </c:pt>
                <c:pt idx="11">
                  <c:v>#N/A</c:v>
                </c:pt>
                <c:pt idx="12">
                  <c:v>2</c:v>
                </c:pt>
                <c:pt idx="13">
                  <c:v>2</c:v>
                </c:pt>
                <c:pt idx="14">
                  <c:v>#N/A</c:v>
                </c:pt>
              </c:numCache>
            </c:numRef>
          </c:xVal>
          <c:yVal>
            <c:numRef>
              <c:f>[0]!_03_y_axis</c:f>
              <c:numCache>
                <c:formatCode>General</c:formatCode>
                <c:ptCount val="15"/>
                <c:pt idx="0">
                  <c:v>15</c:v>
                </c:pt>
                <c:pt idx="1">
                  <c:v>14</c:v>
                </c:pt>
                <c:pt idx="2">
                  <c:v>13</c:v>
                </c:pt>
                <c:pt idx="3">
                  <c:v>12</c:v>
                </c:pt>
                <c:pt idx="4">
                  <c:v>11</c:v>
                </c:pt>
                <c:pt idx="5">
                  <c:v>10</c:v>
                </c:pt>
                <c:pt idx="6">
                  <c:v>9</c:v>
                </c:pt>
                <c:pt idx="7">
                  <c:v>8</c:v>
                </c:pt>
                <c:pt idx="8">
                  <c:v>7</c:v>
                </c:pt>
                <c:pt idx="9">
                  <c:v>6</c:v>
                </c:pt>
                <c:pt idx="10">
                  <c:v>5</c:v>
                </c:pt>
                <c:pt idx="11">
                  <c:v>4</c:v>
                </c:pt>
                <c:pt idx="12">
                  <c:v>3</c:v>
                </c:pt>
                <c:pt idx="13">
                  <c:v>2</c:v>
                </c:pt>
                <c:pt idx="14">
                  <c:v>1</c:v>
                </c:pt>
              </c:numCache>
            </c:numRef>
          </c:yVal>
          <c:smooth val="0"/>
          <c:extLst>
            <c:ext xmlns:c16="http://schemas.microsoft.com/office/drawing/2014/chart" uri="{C3380CC4-5D6E-409C-BE32-E72D297353CC}">
              <c16:uniqueId val="{00000002-D28E-4FE7-81AC-83E8F3CCCE23}"/>
            </c:ext>
          </c:extLst>
        </c:ser>
        <c:ser>
          <c:idx val="2"/>
          <c:order val="2"/>
          <c:tx>
            <c:strRef>
              <c:f>example!$AB$9</c:f>
              <c:strCache>
                <c:ptCount val="1"/>
                <c:pt idx="0">
                  <c:v>EU</c:v>
                </c:pt>
              </c:strCache>
            </c:strRef>
          </c:tx>
          <c:spPr>
            <a:ln w="25400" cap="rnd">
              <a:noFill/>
              <a:round/>
            </a:ln>
            <a:effectLst/>
          </c:spPr>
          <c:marker>
            <c:symbol val="circle"/>
            <c:size val="7"/>
            <c:spPr>
              <a:solidFill>
                <a:schemeClr val="accent1"/>
              </a:solidFill>
              <a:ln w="9525">
                <a:noFill/>
              </a:ln>
              <a:effectLst/>
            </c:spPr>
          </c:marker>
          <c:errBars>
            <c:errDir val="x"/>
            <c:errBarType val="minus"/>
            <c:errValType val="cust"/>
            <c:noEndCap val="1"/>
            <c:plus>
              <c:numLit>
                <c:formatCode>General</c:formatCode>
                <c:ptCount val="1"/>
                <c:pt idx="0">
                  <c:v>1</c:v>
                </c:pt>
              </c:numLit>
            </c:plus>
            <c:minus>
              <c:numRef>
                <c:f>[0]!_09_err_bars_2</c:f>
                <c:numCache>
                  <c:formatCode>General</c:formatCode>
                  <c:ptCount val="15"/>
                  <c:pt idx="0">
                    <c:v>#N/A</c:v>
                  </c:pt>
                  <c:pt idx="1">
                    <c:v>#N/A</c:v>
                  </c:pt>
                  <c:pt idx="2">
                    <c:v>#N/A</c:v>
                  </c:pt>
                  <c:pt idx="3">
                    <c:v>#N/A</c:v>
                  </c:pt>
                  <c:pt idx="4">
                    <c:v>#N/A</c:v>
                  </c:pt>
                  <c:pt idx="5">
                    <c:v>#N/A</c:v>
                  </c:pt>
                  <c:pt idx="6">
                    <c:v>#N/A</c:v>
                  </c:pt>
                  <c:pt idx="7">
                    <c:v>#N/A</c:v>
                  </c:pt>
                  <c:pt idx="8">
                    <c:v>#N/A</c:v>
                  </c:pt>
                  <c:pt idx="9">
                    <c:v>#N/A</c:v>
                  </c:pt>
                  <c:pt idx="10">
                    <c:v>#N/A</c:v>
                  </c:pt>
                  <c:pt idx="11">
                    <c:v>#N/A</c:v>
                  </c:pt>
                  <c:pt idx="12">
                    <c:v>2</c:v>
                  </c:pt>
                  <c:pt idx="13">
                    <c:v>1</c:v>
                  </c:pt>
                  <c:pt idx="14">
                    <c:v>2</c:v>
                  </c:pt>
                </c:numCache>
              </c:numRef>
            </c:minus>
            <c:spPr>
              <a:noFill/>
              <a:ln w="22225" cap="flat" cmpd="sng" algn="ctr">
                <a:solidFill>
                  <a:schemeClr val="accent1"/>
                </a:solidFill>
                <a:round/>
              </a:ln>
              <a:effectLst/>
            </c:spPr>
          </c:errBars>
          <c:xVal>
            <c:numRef>
              <c:f>[0]!_06_Europe</c:f>
              <c:numCache>
                <c:formatCode>General</c:formatCode>
                <c:ptCount val="15"/>
                <c:pt idx="0">
                  <c:v>3</c:v>
                </c:pt>
                <c:pt idx="1">
                  <c:v>#N/A</c:v>
                </c:pt>
                <c:pt idx="2">
                  <c:v>#N/A</c:v>
                </c:pt>
                <c:pt idx="3">
                  <c:v>3</c:v>
                </c:pt>
                <c:pt idx="4">
                  <c:v>3</c:v>
                </c:pt>
                <c:pt idx="5">
                  <c:v>3</c:v>
                </c:pt>
                <c:pt idx="6">
                  <c:v>#N/A</c:v>
                </c:pt>
                <c:pt idx="7">
                  <c:v>#N/A</c:v>
                </c:pt>
                <c:pt idx="8">
                  <c:v>#N/A</c:v>
                </c:pt>
                <c:pt idx="9">
                  <c:v>#N/A</c:v>
                </c:pt>
                <c:pt idx="10">
                  <c:v>#N/A</c:v>
                </c:pt>
                <c:pt idx="11">
                  <c:v>3</c:v>
                </c:pt>
                <c:pt idx="12">
                  <c:v>3</c:v>
                </c:pt>
                <c:pt idx="13">
                  <c:v>3</c:v>
                </c:pt>
                <c:pt idx="14">
                  <c:v>3</c:v>
                </c:pt>
              </c:numCache>
            </c:numRef>
          </c:xVal>
          <c:yVal>
            <c:numRef>
              <c:f>[0]!_03_y_axis</c:f>
              <c:numCache>
                <c:formatCode>General</c:formatCode>
                <c:ptCount val="15"/>
                <c:pt idx="0">
                  <c:v>15</c:v>
                </c:pt>
                <c:pt idx="1">
                  <c:v>14</c:v>
                </c:pt>
                <c:pt idx="2">
                  <c:v>13</c:v>
                </c:pt>
                <c:pt idx="3">
                  <c:v>12</c:v>
                </c:pt>
                <c:pt idx="4">
                  <c:v>11</c:v>
                </c:pt>
                <c:pt idx="5">
                  <c:v>10</c:v>
                </c:pt>
                <c:pt idx="6">
                  <c:v>9</c:v>
                </c:pt>
                <c:pt idx="7">
                  <c:v>8</c:v>
                </c:pt>
                <c:pt idx="8">
                  <c:v>7</c:v>
                </c:pt>
                <c:pt idx="9">
                  <c:v>6</c:v>
                </c:pt>
                <c:pt idx="10">
                  <c:v>5</c:v>
                </c:pt>
                <c:pt idx="11">
                  <c:v>4</c:v>
                </c:pt>
                <c:pt idx="12">
                  <c:v>3</c:v>
                </c:pt>
                <c:pt idx="13">
                  <c:v>2</c:v>
                </c:pt>
                <c:pt idx="14">
                  <c:v>1</c:v>
                </c:pt>
              </c:numCache>
            </c:numRef>
          </c:yVal>
          <c:smooth val="0"/>
          <c:extLst>
            <c:ext xmlns:c16="http://schemas.microsoft.com/office/drawing/2014/chart" uri="{C3380CC4-5D6E-409C-BE32-E72D297353CC}">
              <c16:uniqueId val="{00000003-D28E-4FE7-81AC-83E8F3CCCE23}"/>
            </c:ext>
          </c:extLst>
        </c:ser>
        <c:ser>
          <c:idx val="3"/>
          <c:order val="3"/>
          <c:tx>
            <c:strRef>
              <c:f>example!$AC$9</c:f>
              <c:strCache>
                <c:ptCount val="1"/>
                <c:pt idx="0">
                  <c:v>USA</c:v>
                </c:pt>
              </c:strCache>
            </c:strRef>
          </c:tx>
          <c:spPr>
            <a:ln w="25400" cap="rnd">
              <a:noFill/>
              <a:round/>
            </a:ln>
            <a:effectLst/>
          </c:spPr>
          <c:marker>
            <c:symbol val="circle"/>
            <c:size val="7"/>
            <c:spPr>
              <a:solidFill>
                <a:schemeClr val="accent1"/>
              </a:solidFill>
              <a:ln w="9525">
                <a:noFill/>
              </a:ln>
              <a:effectLst/>
            </c:spPr>
          </c:marker>
          <c:errBars>
            <c:errDir val="x"/>
            <c:errBarType val="minus"/>
            <c:errValType val="cust"/>
            <c:noEndCap val="1"/>
            <c:plus>
              <c:numLit>
                <c:formatCode>General</c:formatCode>
                <c:ptCount val="1"/>
                <c:pt idx="0">
                  <c:v>1</c:v>
                </c:pt>
              </c:numLit>
            </c:plus>
            <c:minus>
              <c:numRef>
                <c:f>[0]!_08_err_bars_1</c:f>
                <c:numCache>
                  <c:formatCode>General</c:formatCode>
                  <c:ptCount val="15"/>
                  <c:pt idx="0">
                    <c:v>3</c:v>
                  </c:pt>
                  <c:pt idx="1">
                    <c:v>3</c:v>
                  </c:pt>
                  <c:pt idx="2">
                    <c:v>#N/A</c:v>
                  </c:pt>
                  <c:pt idx="3">
                    <c:v>3</c:v>
                  </c:pt>
                  <c:pt idx="4">
                    <c:v>1</c:v>
                  </c:pt>
                  <c:pt idx="5">
                    <c:v>2</c:v>
                  </c:pt>
                  <c:pt idx="6">
                    <c:v>3</c:v>
                  </c:pt>
                  <c:pt idx="7">
                    <c:v>#N/A</c:v>
                  </c:pt>
                  <c:pt idx="8">
                    <c:v>#N/A</c:v>
                  </c:pt>
                  <c:pt idx="9">
                    <c:v>#N/A</c:v>
                  </c:pt>
                  <c:pt idx="10">
                    <c:v>2</c:v>
                  </c:pt>
                  <c:pt idx="11">
                    <c:v>#N/A</c:v>
                  </c:pt>
                  <c:pt idx="12">
                    <c:v>#N/A</c:v>
                  </c:pt>
                  <c:pt idx="13">
                    <c:v>#N/A</c:v>
                  </c:pt>
                  <c:pt idx="14">
                    <c:v>#N/A</c:v>
                  </c:pt>
                </c:numCache>
              </c:numRef>
            </c:minus>
            <c:spPr>
              <a:noFill/>
              <a:ln w="22225" cap="flat" cmpd="sng" algn="ctr">
                <a:solidFill>
                  <a:schemeClr val="accent1"/>
                </a:solidFill>
                <a:round/>
              </a:ln>
              <a:effectLst/>
            </c:spPr>
          </c:errBars>
          <c:xVal>
            <c:numRef>
              <c:f>[0]!_07_USA</c:f>
              <c:numCache>
                <c:formatCode>General</c:formatCode>
                <c:ptCount val="15"/>
                <c:pt idx="0">
                  <c:v>4</c:v>
                </c:pt>
                <c:pt idx="1">
                  <c:v>4</c:v>
                </c:pt>
                <c:pt idx="2">
                  <c:v>4</c:v>
                </c:pt>
                <c:pt idx="3">
                  <c:v>4</c:v>
                </c:pt>
                <c:pt idx="4">
                  <c:v>4</c:v>
                </c:pt>
                <c:pt idx="5">
                  <c:v>4</c:v>
                </c:pt>
                <c:pt idx="6">
                  <c:v>4</c:v>
                </c:pt>
                <c:pt idx="7">
                  <c:v>#N/A</c:v>
                </c:pt>
                <c:pt idx="8">
                  <c:v>#N/A</c:v>
                </c:pt>
                <c:pt idx="9">
                  <c:v>#N/A</c:v>
                </c:pt>
                <c:pt idx="10">
                  <c:v>4</c:v>
                </c:pt>
                <c:pt idx="11">
                  <c:v>#N/A</c:v>
                </c:pt>
                <c:pt idx="12">
                  <c:v>#N/A</c:v>
                </c:pt>
                <c:pt idx="13">
                  <c:v>#N/A</c:v>
                </c:pt>
                <c:pt idx="14">
                  <c:v>#N/A</c:v>
                </c:pt>
              </c:numCache>
            </c:numRef>
          </c:xVal>
          <c:yVal>
            <c:numRef>
              <c:f>[0]!_03_y_axis</c:f>
              <c:numCache>
                <c:formatCode>General</c:formatCode>
                <c:ptCount val="15"/>
                <c:pt idx="0">
                  <c:v>15</c:v>
                </c:pt>
                <c:pt idx="1">
                  <c:v>14</c:v>
                </c:pt>
                <c:pt idx="2">
                  <c:v>13</c:v>
                </c:pt>
                <c:pt idx="3">
                  <c:v>12</c:v>
                </c:pt>
                <c:pt idx="4">
                  <c:v>11</c:v>
                </c:pt>
                <c:pt idx="5">
                  <c:v>10</c:v>
                </c:pt>
                <c:pt idx="6">
                  <c:v>9</c:v>
                </c:pt>
                <c:pt idx="7">
                  <c:v>8</c:v>
                </c:pt>
                <c:pt idx="8">
                  <c:v>7</c:v>
                </c:pt>
                <c:pt idx="9">
                  <c:v>6</c:v>
                </c:pt>
                <c:pt idx="10">
                  <c:v>5</c:v>
                </c:pt>
                <c:pt idx="11">
                  <c:v>4</c:v>
                </c:pt>
                <c:pt idx="12">
                  <c:v>3</c:v>
                </c:pt>
                <c:pt idx="13">
                  <c:v>2</c:v>
                </c:pt>
                <c:pt idx="14">
                  <c:v>1</c:v>
                </c:pt>
              </c:numCache>
            </c:numRef>
          </c:yVal>
          <c:smooth val="0"/>
          <c:extLst>
            <c:ext xmlns:c16="http://schemas.microsoft.com/office/drawing/2014/chart" uri="{C3380CC4-5D6E-409C-BE32-E72D297353CC}">
              <c16:uniqueId val="{00000004-D28E-4FE7-81AC-83E8F3CCCE23}"/>
            </c:ext>
          </c:extLst>
        </c:ser>
        <c:ser>
          <c:idx val="4"/>
          <c:order val="4"/>
          <c:tx>
            <c:strRef>
              <c:f>example!$AG$9</c:f>
              <c:strCache>
                <c:ptCount val="1"/>
                <c:pt idx="0">
                  <c:v>firstpoint</c:v>
                </c:pt>
              </c:strCache>
            </c:strRef>
          </c:tx>
          <c:spPr>
            <a:ln w="25400" cap="rnd">
              <a:noFill/>
              <a:round/>
            </a:ln>
            <a:effectLst/>
          </c:spPr>
          <c:marker>
            <c:symbol val="none"/>
          </c:marker>
          <c:xVal>
            <c:numRef>
              <c:f>[0]!_11_firstpoint_bar</c:f>
              <c:numCache>
                <c:formatCode>General</c:formatCode>
                <c:ptCount val="15"/>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numCache>
            </c:numRef>
          </c:xVal>
          <c:yVal>
            <c:numRef>
              <c:f>[0]!_03_y_axis</c:f>
              <c:numCache>
                <c:formatCode>General</c:formatCode>
                <c:ptCount val="15"/>
                <c:pt idx="0">
                  <c:v>15</c:v>
                </c:pt>
                <c:pt idx="1">
                  <c:v>14</c:v>
                </c:pt>
                <c:pt idx="2">
                  <c:v>13</c:v>
                </c:pt>
                <c:pt idx="3">
                  <c:v>12</c:v>
                </c:pt>
                <c:pt idx="4">
                  <c:v>11</c:v>
                </c:pt>
                <c:pt idx="5">
                  <c:v>10</c:v>
                </c:pt>
                <c:pt idx="6">
                  <c:v>9</c:v>
                </c:pt>
                <c:pt idx="7">
                  <c:v>8</c:v>
                </c:pt>
                <c:pt idx="8">
                  <c:v>7</c:v>
                </c:pt>
                <c:pt idx="9">
                  <c:v>6</c:v>
                </c:pt>
                <c:pt idx="10">
                  <c:v>5</c:v>
                </c:pt>
                <c:pt idx="11">
                  <c:v>4</c:v>
                </c:pt>
                <c:pt idx="12">
                  <c:v>3</c:v>
                </c:pt>
                <c:pt idx="13">
                  <c:v>2</c:v>
                </c:pt>
                <c:pt idx="14">
                  <c:v>1</c:v>
                </c:pt>
              </c:numCache>
            </c:numRef>
          </c:yVal>
          <c:smooth val="0"/>
          <c:extLst>
            <c:ext xmlns:c16="http://schemas.microsoft.com/office/drawing/2014/chart" uri="{C3380CC4-5D6E-409C-BE32-E72D297353CC}">
              <c16:uniqueId val="{00000005-D28E-4FE7-81AC-83E8F3CCCE23}"/>
            </c:ext>
          </c:extLst>
        </c:ser>
        <c:ser>
          <c:idx val="5"/>
          <c:order val="5"/>
          <c:tx>
            <c:strRef>
              <c:f>example!$AH$9</c:f>
              <c:strCache>
                <c:ptCount val="1"/>
                <c:pt idx="0">
                  <c:v>endpoint</c:v>
                </c:pt>
              </c:strCache>
            </c:strRef>
          </c:tx>
          <c:spPr>
            <a:ln w="25400" cap="rnd">
              <a:noFill/>
              <a:round/>
            </a:ln>
            <a:effectLst/>
          </c:spPr>
          <c:marker>
            <c:symbol val="none"/>
          </c:marker>
          <c:dLbls>
            <c:dLbl>
              <c:idx val="0"/>
              <c:tx>
                <c:rich>
                  <a:bodyPr/>
                  <a:lstStyle/>
                  <a:p>
                    <a:fld id="{E39294E5-B72A-4CBA-A4B6-F76748C26805}"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D28E-4FE7-81AC-83E8F3CCCE23}"/>
                </c:ext>
              </c:extLst>
            </c:dLbl>
            <c:dLbl>
              <c:idx val="1"/>
              <c:tx>
                <c:rich>
                  <a:bodyPr/>
                  <a:lstStyle/>
                  <a:p>
                    <a:fld id="{C8E20302-7431-4760-90C8-537E80291934}"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D28E-4FE7-81AC-83E8F3CCCE23}"/>
                </c:ext>
              </c:extLst>
            </c:dLbl>
            <c:dLbl>
              <c:idx val="2"/>
              <c:tx>
                <c:rich>
                  <a:bodyPr/>
                  <a:lstStyle/>
                  <a:p>
                    <a:fld id="{7CBAB62A-2A2D-4C47-80AE-5A0B4FAB3E94}"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D28E-4FE7-81AC-83E8F3CCCE23}"/>
                </c:ext>
              </c:extLst>
            </c:dLbl>
            <c:dLbl>
              <c:idx val="3"/>
              <c:tx>
                <c:rich>
                  <a:bodyPr/>
                  <a:lstStyle/>
                  <a:p>
                    <a:fld id="{B30F8ED5-7074-478A-AD3F-BB266B27343F}"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D28E-4FE7-81AC-83E8F3CCCE23}"/>
                </c:ext>
              </c:extLst>
            </c:dLbl>
            <c:dLbl>
              <c:idx val="4"/>
              <c:tx>
                <c:rich>
                  <a:bodyPr/>
                  <a:lstStyle/>
                  <a:p>
                    <a:fld id="{2C4B55F4-1E51-4E16-A92C-A91BDD1298F9}"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D28E-4FE7-81AC-83E8F3CCCE23}"/>
                </c:ext>
              </c:extLst>
            </c:dLbl>
            <c:dLbl>
              <c:idx val="5"/>
              <c:tx>
                <c:rich>
                  <a:bodyPr/>
                  <a:lstStyle/>
                  <a:p>
                    <a:fld id="{53065FFC-2AB6-408E-B409-F1A67C1F3394}"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D28E-4FE7-81AC-83E8F3CCCE23}"/>
                </c:ext>
              </c:extLst>
            </c:dLbl>
            <c:dLbl>
              <c:idx val="6"/>
              <c:tx>
                <c:rich>
                  <a:bodyPr/>
                  <a:lstStyle/>
                  <a:p>
                    <a:fld id="{DF7B586B-1E5E-40EE-8942-104090240A65}"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D28E-4FE7-81AC-83E8F3CCCE23}"/>
                </c:ext>
              </c:extLst>
            </c:dLbl>
            <c:dLbl>
              <c:idx val="7"/>
              <c:tx>
                <c:rich>
                  <a:bodyPr/>
                  <a:lstStyle/>
                  <a:p>
                    <a:fld id="{A7084AB4-B2AD-46CB-B262-61E8EDB45B16}"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D28E-4FE7-81AC-83E8F3CCCE23}"/>
                </c:ext>
              </c:extLst>
            </c:dLbl>
            <c:dLbl>
              <c:idx val="8"/>
              <c:tx>
                <c:rich>
                  <a:bodyPr/>
                  <a:lstStyle/>
                  <a:p>
                    <a:fld id="{6047B010-B190-4A31-9907-5265093E4E2C}"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D28E-4FE7-81AC-83E8F3CCCE23}"/>
                </c:ext>
              </c:extLst>
            </c:dLbl>
            <c:dLbl>
              <c:idx val="9"/>
              <c:tx>
                <c:rich>
                  <a:bodyPr/>
                  <a:lstStyle/>
                  <a:p>
                    <a:fld id="{B779BCBB-E575-434D-BFD4-6E99C0F69CC1}"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D28E-4FE7-81AC-83E8F3CCCE23}"/>
                </c:ext>
              </c:extLst>
            </c:dLbl>
            <c:dLbl>
              <c:idx val="10"/>
              <c:tx>
                <c:rich>
                  <a:bodyPr/>
                  <a:lstStyle/>
                  <a:p>
                    <a:fld id="{56CF9957-EF0C-415E-8370-AB3F5309E77F}"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D28E-4FE7-81AC-83E8F3CCCE23}"/>
                </c:ext>
              </c:extLst>
            </c:dLbl>
            <c:dLbl>
              <c:idx val="11"/>
              <c:tx>
                <c:rich>
                  <a:bodyPr/>
                  <a:lstStyle/>
                  <a:p>
                    <a:fld id="{214007BD-CE24-4520-89C2-5EE7FDFBB534}"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D28E-4FE7-81AC-83E8F3CCCE23}"/>
                </c:ext>
              </c:extLst>
            </c:dLbl>
            <c:dLbl>
              <c:idx val="12"/>
              <c:tx>
                <c:rich>
                  <a:bodyPr/>
                  <a:lstStyle/>
                  <a:p>
                    <a:fld id="{9A9A3109-6B63-49E9-ADF1-3B38060686A7}"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D28E-4FE7-81AC-83E8F3CCCE23}"/>
                </c:ext>
              </c:extLst>
            </c:dLbl>
            <c:dLbl>
              <c:idx val="13"/>
              <c:tx>
                <c:rich>
                  <a:bodyPr/>
                  <a:lstStyle/>
                  <a:p>
                    <a:fld id="{8BC6522D-F309-483C-B670-D1644F7B8A4A}"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D28E-4FE7-81AC-83E8F3CCCE23}"/>
                </c:ext>
              </c:extLst>
            </c:dLbl>
            <c:dLbl>
              <c:idx val="14"/>
              <c:tx>
                <c:rich>
                  <a:bodyPr/>
                  <a:lstStyle/>
                  <a:p>
                    <a:fld id="{351E5956-1751-4CD5-A04B-D62E2580E252}" type="CELLRANGE">
                      <a:rPr lang="es-419"/>
                      <a:pPr/>
                      <a:t>[CELLRANGE]</a:t>
                    </a:fld>
                    <a:endParaRPr lang="es-419"/>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D28E-4FE7-81AC-83E8F3CCCE23}"/>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s-419"/>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Dir val="x"/>
            <c:errBarType val="minus"/>
            <c:errValType val="cust"/>
            <c:noEndCap val="1"/>
            <c:plus>
              <c:numLit>
                <c:formatCode>General</c:formatCode>
                <c:ptCount val="1"/>
                <c:pt idx="0">
                  <c:v>1</c:v>
                </c:pt>
              </c:numLit>
            </c:plus>
            <c:minus>
              <c:numRef>
                <c:f>[0]!_13_err_bars_4</c:f>
                <c:numCache>
                  <c:formatCode>General</c:formatCode>
                  <c:ptCount val="15"/>
                  <c:pt idx="0">
                    <c:v>24.8</c:v>
                  </c:pt>
                  <c:pt idx="1">
                    <c:v>10.199999999999999</c:v>
                  </c:pt>
                  <c:pt idx="2">
                    <c:v>9.6</c:v>
                  </c:pt>
                  <c:pt idx="3">
                    <c:v>7</c:v>
                  </c:pt>
                  <c:pt idx="4">
                    <c:v>6.6</c:v>
                  </c:pt>
                  <c:pt idx="5">
                    <c:v>5.4</c:v>
                  </c:pt>
                  <c:pt idx="6">
                    <c:v>3.4000000000000004</c:v>
                  </c:pt>
                  <c:pt idx="7">
                    <c:v>2.5999999999999996</c:v>
                  </c:pt>
                  <c:pt idx="8">
                    <c:v>2.4000000000000004</c:v>
                  </c:pt>
                  <c:pt idx="9">
                    <c:v>2.4000000000000004</c:v>
                  </c:pt>
                  <c:pt idx="10">
                    <c:v>1.5999999999999996</c:v>
                  </c:pt>
                  <c:pt idx="11">
                    <c:v>1</c:v>
                  </c:pt>
                  <c:pt idx="12">
                    <c:v>0.59999999999999964</c:v>
                  </c:pt>
                  <c:pt idx="13">
                    <c:v>0.40000000000000036</c:v>
                  </c:pt>
                  <c:pt idx="14">
                    <c:v>0.40000000000000036</c:v>
                  </c:pt>
                </c:numCache>
              </c:numRef>
            </c:minus>
            <c:spPr>
              <a:noFill/>
              <a:ln w="165100" cap="flat" cmpd="sng" algn="ctr">
                <a:solidFill>
                  <a:schemeClr val="accent1">
                    <a:alpha val="70000"/>
                  </a:schemeClr>
                </a:solidFill>
                <a:round/>
              </a:ln>
              <a:effectLst/>
            </c:spPr>
          </c:errBars>
          <c:xVal>
            <c:numRef>
              <c:f>[0]!_12_endpoint_bar</c:f>
              <c:numCache>
                <c:formatCode>General</c:formatCode>
                <c:ptCount val="15"/>
                <c:pt idx="0">
                  <c:v>29.8</c:v>
                </c:pt>
                <c:pt idx="1">
                  <c:v>15.2</c:v>
                </c:pt>
                <c:pt idx="2">
                  <c:v>14.6</c:v>
                </c:pt>
                <c:pt idx="3">
                  <c:v>12</c:v>
                </c:pt>
                <c:pt idx="4">
                  <c:v>11.6</c:v>
                </c:pt>
                <c:pt idx="5">
                  <c:v>10.4</c:v>
                </c:pt>
                <c:pt idx="6">
                  <c:v>8.4</c:v>
                </c:pt>
                <c:pt idx="7">
                  <c:v>7.6</c:v>
                </c:pt>
                <c:pt idx="8">
                  <c:v>7.4</c:v>
                </c:pt>
                <c:pt idx="9">
                  <c:v>7.4</c:v>
                </c:pt>
                <c:pt idx="10">
                  <c:v>6.6</c:v>
                </c:pt>
                <c:pt idx="11">
                  <c:v>6</c:v>
                </c:pt>
                <c:pt idx="12">
                  <c:v>5.6</c:v>
                </c:pt>
                <c:pt idx="13">
                  <c:v>5.4</c:v>
                </c:pt>
                <c:pt idx="14">
                  <c:v>5.4</c:v>
                </c:pt>
              </c:numCache>
            </c:numRef>
          </c:xVal>
          <c:yVal>
            <c:numRef>
              <c:f>[0]!_03_y_axis</c:f>
              <c:numCache>
                <c:formatCode>General</c:formatCode>
                <c:ptCount val="15"/>
                <c:pt idx="0">
                  <c:v>15</c:v>
                </c:pt>
                <c:pt idx="1">
                  <c:v>14</c:v>
                </c:pt>
                <c:pt idx="2">
                  <c:v>13</c:v>
                </c:pt>
                <c:pt idx="3">
                  <c:v>12</c:v>
                </c:pt>
                <c:pt idx="4">
                  <c:v>11</c:v>
                </c:pt>
                <c:pt idx="5">
                  <c:v>10</c:v>
                </c:pt>
                <c:pt idx="6">
                  <c:v>9</c:v>
                </c:pt>
                <c:pt idx="7">
                  <c:v>8</c:v>
                </c:pt>
                <c:pt idx="8">
                  <c:v>7</c:v>
                </c:pt>
                <c:pt idx="9">
                  <c:v>6</c:v>
                </c:pt>
                <c:pt idx="10">
                  <c:v>5</c:v>
                </c:pt>
                <c:pt idx="11">
                  <c:v>4</c:v>
                </c:pt>
                <c:pt idx="12">
                  <c:v>3</c:v>
                </c:pt>
                <c:pt idx="13">
                  <c:v>2</c:v>
                </c:pt>
                <c:pt idx="14">
                  <c:v>1</c:v>
                </c:pt>
              </c:numCache>
            </c:numRef>
          </c:yVal>
          <c:smooth val="0"/>
          <c:extLst>
            <c:ext xmlns:c15="http://schemas.microsoft.com/office/drawing/2012/chart" uri="{02D57815-91ED-43cb-92C2-25804820EDAC}">
              <c15:datalabelsRange>
                <c15:f>[0]!_14_bar_labels</c15:f>
                <c15:dlblRangeCache>
                  <c:ptCount val="15"/>
                  <c:pt idx="0">
                    <c:v>124</c:v>
                  </c:pt>
                  <c:pt idx="1">
                    <c:v>51</c:v>
                  </c:pt>
                  <c:pt idx="2">
                    <c:v>48</c:v>
                  </c:pt>
                  <c:pt idx="3">
                    <c:v>35</c:v>
                  </c:pt>
                  <c:pt idx="4">
                    <c:v>33</c:v>
                  </c:pt>
                  <c:pt idx="5">
                    <c:v>27</c:v>
                  </c:pt>
                  <c:pt idx="6">
                    <c:v>17</c:v>
                  </c:pt>
                  <c:pt idx="7">
                    <c:v>13</c:v>
                  </c:pt>
                  <c:pt idx="8">
                    <c:v>12</c:v>
                  </c:pt>
                  <c:pt idx="9">
                    <c:v>12</c:v>
                  </c:pt>
                  <c:pt idx="10">
                    <c:v>8</c:v>
                  </c:pt>
                  <c:pt idx="11">
                    <c:v>5</c:v>
                  </c:pt>
                  <c:pt idx="12">
                    <c:v>3</c:v>
                  </c:pt>
                  <c:pt idx="13">
                    <c:v>2</c:v>
                  </c:pt>
                  <c:pt idx="14">
                    <c:v>2</c:v>
                  </c:pt>
                </c15:dlblRangeCache>
              </c15:datalabelsRange>
            </c:ext>
            <c:ext xmlns:c16="http://schemas.microsoft.com/office/drawing/2014/chart" uri="{C3380CC4-5D6E-409C-BE32-E72D297353CC}">
              <c16:uniqueId val="{00000006-D28E-4FE7-81AC-83E8F3CCCE23}"/>
            </c:ext>
          </c:extLst>
        </c:ser>
        <c:ser>
          <c:idx val="6"/>
          <c:order val="6"/>
          <c:tx>
            <c:strRef>
              <c:f>example!$AL$9</c:f>
              <c:strCache>
                <c:ptCount val="1"/>
                <c:pt idx="0">
                  <c:v>x pos</c:v>
                </c:pt>
              </c:strCache>
            </c:strRef>
          </c:tx>
          <c:spPr>
            <a:ln w="25400" cap="rnd">
              <a:noFill/>
              <a:round/>
            </a:ln>
            <a:effectLst/>
          </c:spPr>
          <c:marker>
            <c:symbol val="none"/>
          </c:marker>
          <c:dLbls>
            <c:dLbl>
              <c:idx val="0"/>
              <c:tx>
                <c:rich>
                  <a:bodyPr/>
                  <a:lstStyle/>
                  <a:p>
                    <a:fld id="{8A4A6F42-D484-4E69-A68E-05098222B229}" type="CELLRANGE">
                      <a:rPr lang="es-419"/>
                      <a:pPr/>
                      <a:t>[CELLRANGE]</a:t>
                    </a:fld>
                    <a:endParaRPr lang="es-419"/>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D28E-4FE7-81AC-83E8F3CCCE23}"/>
                </c:ext>
              </c:extLst>
            </c:dLbl>
            <c:dLbl>
              <c:idx val="1"/>
              <c:tx>
                <c:rich>
                  <a:bodyPr/>
                  <a:lstStyle/>
                  <a:p>
                    <a:fld id="{AE6F6380-E512-4485-B6E4-2FD177A62AC1}" type="CELLRANGE">
                      <a:rPr lang="es-419"/>
                      <a:pPr/>
                      <a:t>[CELLRANGE]</a:t>
                    </a:fld>
                    <a:endParaRPr lang="es-419"/>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28E-4FE7-81AC-83E8F3CCCE23}"/>
                </c:ext>
              </c:extLst>
            </c:dLbl>
            <c:dLbl>
              <c:idx val="2"/>
              <c:tx>
                <c:rich>
                  <a:bodyPr/>
                  <a:lstStyle/>
                  <a:p>
                    <a:fld id="{1279579D-A537-43FB-980D-6A9FAB5CCD61}" type="CELLRANGE">
                      <a:rPr lang="es-419"/>
                      <a:pPr/>
                      <a:t>[CELLRANGE]</a:t>
                    </a:fld>
                    <a:endParaRPr lang="es-419"/>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D28E-4FE7-81AC-83E8F3CCCE23}"/>
                </c:ext>
              </c:extLst>
            </c:dLbl>
            <c:dLbl>
              <c:idx val="3"/>
              <c:tx>
                <c:rich>
                  <a:bodyPr/>
                  <a:lstStyle/>
                  <a:p>
                    <a:fld id="{DA3AE2B3-8E1C-437F-8ED1-55B53F482DC7}" type="CELLRANGE">
                      <a:rPr lang="es-419"/>
                      <a:pPr/>
                      <a:t>[CELLRANGE]</a:t>
                    </a:fld>
                    <a:endParaRPr lang="es-419"/>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D28E-4FE7-81AC-83E8F3CCCE23}"/>
                </c:ext>
              </c:extLst>
            </c:dLbl>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[0]!_16_x_column_label</c:f>
              <c:numCache>
                <c:formatCode>General</c:formatCode>
                <c:ptCount val="4"/>
                <c:pt idx="0">
                  <c:v>1</c:v>
                </c:pt>
                <c:pt idx="1">
                  <c:v>2</c:v>
                </c:pt>
                <c:pt idx="2">
                  <c:v>3</c:v>
                </c:pt>
                <c:pt idx="3">
                  <c:v>4</c:v>
                </c:pt>
              </c:numCache>
            </c:numRef>
          </c:xVal>
          <c:yVal>
            <c:numRef>
              <c:f>[0]!_17_y_column_label</c:f>
              <c:numCache>
                <c:formatCode>General</c:formatCode>
                <c:ptCount val="4"/>
                <c:pt idx="0">
                  <c:v>16</c:v>
                </c:pt>
                <c:pt idx="1">
                  <c:v>16</c:v>
                </c:pt>
                <c:pt idx="2">
                  <c:v>16</c:v>
                </c:pt>
                <c:pt idx="3">
                  <c:v>16</c:v>
                </c:pt>
              </c:numCache>
            </c:numRef>
          </c:yVal>
          <c:smooth val="0"/>
          <c:extLst>
            <c:ext xmlns:c15="http://schemas.microsoft.com/office/drawing/2012/chart" uri="{02D57815-91ED-43cb-92C2-25804820EDAC}">
              <c15:datalabelsRange>
                <c15:f>[0]!_15_regions_labels</c15:f>
                <c15:dlblRangeCache>
                  <c:ptCount val="4"/>
                  <c:pt idx="0">
                    <c:v>BRA</c:v>
                  </c:pt>
                  <c:pt idx="1">
                    <c:v>CHN</c:v>
                  </c:pt>
                  <c:pt idx="2">
                    <c:v>EU</c:v>
                  </c:pt>
                  <c:pt idx="3">
                    <c:v>USA</c:v>
                  </c:pt>
                </c15:dlblRangeCache>
              </c15:datalabelsRange>
            </c:ext>
            <c:ext xmlns:c16="http://schemas.microsoft.com/office/drawing/2014/chart" uri="{C3380CC4-5D6E-409C-BE32-E72D297353CC}">
              <c16:uniqueId val="{00000007-D28E-4FE7-81AC-83E8F3CCCE23}"/>
            </c:ext>
          </c:extLst>
        </c:ser>
        <c:ser>
          <c:idx val="7"/>
          <c:order val="7"/>
          <c:tx>
            <c:strRef>
              <c:f>example!$AO$9</c:f>
              <c:strCache>
                <c:ptCount val="1"/>
                <c:pt idx="0">
                  <c:v>column end</c:v>
                </c:pt>
              </c:strCache>
            </c:strRef>
          </c:tx>
          <c:spPr>
            <a:ln w="25400" cap="rnd">
              <a:noFill/>
              <a:round/>
            </a:ln>
            <a:effectLst/>
          </c:spPr>
          <c:marker>
            <c:symbol val="none"/>
          </c:marker>
          <c:dLbls>
            <c:dLbl>
              <c:idx val="0"/>
              <c:tx>
                <c:rich>
                  <a:bodyPr/>
                  <a:lstStyle/>
                  <a:p>
                    <a:fld id="{EF1A9FEE-C10F-46AB-B5B2-89284083F129}" type="CELLRANGE">
                      <a:rPr lang="es-419"/>
                      <a:pPr/>
                      <a:t>[CELLRANGE]</a:t>
                    </a:fld>
                    <a:endParaRPr lang="es-419"/>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D28E-4FE7-81AC-83E8F3CCCE23}"/>
                </c:ext>
              </c:extLst>
            </c:dLbl>
            <c:dLbl>
              <c:idx val="1"/>
              <c:tx>
                <c:rich>
                  <a:bodyPr/>
                  <a:lstStyle/>
                  <a:p>
                    <a:fld id="{3A0CC551-A26B-4546-8651-B8997EAC09EE}" type="CELLRANGE">
                      <a:rPr lang="es-419"/>
                      <a:pPr/>
                      <a:t>[CELLRANGE]</a:t>
                    </a:fld>
                    <a:endParaRPr lang="es-419"/>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D28E-4FE7-81AC-83E8F3CCCE23}"/>
                </c:ext>
              </c:extLst>
            </c:dLbl>
            <c:dLbl>
              <c:idx val="2"/>
              <c:tx>
                <c:rich>
                  <a:bodyPr/>
                  <a:lstStyle/>
                  <a:p>
                    <a:fld id="{F3B3BBAC-E78D-45A4-97FF-9C89D0EDD304}" type="CELLRANGE">
                      <a:rPr lang="es-419"/>
                      <a:pPr/>
                      <a:t>[CELLRANGE]</a:t>
                    </a:fld>
                    <a:endParaRPr lang="es-419"/>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D28E-4FE7-81AC-83E8F3CCCE23}"/>
                </c:ext>
              </c:extLst>
            </c:dLbl>
            <c:dLbl>
              <c:idx val="3"/>
              <c:tx>
                <c:rich>
                  <a:bodyPr/>
                  <a:lstStyle/>
                  <a:p>
                    <a:fld id="{5D8D9019-93AE-4676-8AA2-0F8427EDC7D1}" type="CELLRANGE">
                      <a:rPr lang="es-419"/>
                      <a:pPr/>
                      <a:t>[CELLRANGE]</a:t>
                    </a:fld>
                    <a:endParaRPr lang="es-419"/>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D28E-4FE7-81AC-83E8F3CCCE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419"/>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cust"/>
            <c:noEndCap val="1"/>
            <c:plus>
              <c:numLit>
                <c:formatCode>General</c:formatCode>
                <c:ptCount val="1"/>
                <c:pt idx="0">
                  <c:v>1</c:v>
                </c:pt>
              </c:numLit>
            </c:plus>
            <c:minus>
              <c:numRef>
                <c:f>[0]!_19_err_bars_5</c:f>
                <c:numCache>
                  <c:formatCode>General</c:formatCode>
                  <c:ptCount val="4"/>
                  <c:pt idx="0">
                    <c:v>1.7133333333333347</c:v>
                  </c:pt>
                  <c:pt idx="1">
                    <c:v>1.5933333333333337</c:v>
                  </c:pt>
                  <c:pt idx="2">
                    <c:v>1.5399999999999991</c:v>
                  </c:pt>
                  <c:pt idx="3">
                    <c:v>2.2866666666666653</c:v>
                  </c:pt>
                </c:numCache>
              </c:numRef>
            </c:minus>
            <c:spPr>
              <a:noFill/>
              <a:ln w="190500" cap="flat" cmpd="sng" algn="ctr">
                <a:solidFill>
                  <a:schemeClr val="accent1">
                    <a:alpha val="70000"/>
                  </a:schemeClr>
                </a:solidFill>
                <a:round/>
              </a:ln>
              <a:effectLst/>
            </c:spPr>
          </c:errBars>
          <c:xVal>
            <c:numRef>
              <c:f>[0]!_16_x_column_label</c:f>
              <c:numCache>
                <c:formatCode>General</c:formatCode>
                <c:ptCount val="4"/>
                <c:pt idx="0">
                  <c:v>1</c:v>
                </c:pt>
                <c:pt idx="1">
                  <c:v>2</c:v>
                </c:pt>
                <c:pt idx="2">
                  <c:v>3</c:v>
                </c:pt>
                <c:pt idx="3">
                  <c:v>4</c:v>
                </c:pt>
              </c:numCache>
            </c:numRef>
          </c:xVal>
          <c:yVal>
            <c:numRef>
              <c:f>[0]!_18_column_end</c:f>
              <c:numCache>
                <c:formatCode>General</c:formatCode>
                <c:ptCount val="4"/>
                <c:pt idx="0">
                  <c:v>18.213333333333335</c:v>
                </c:pt>
                <c:pt idx="1">
                  <c:v>18.093333333333334</c:v>
                </c:pt>
                <c:pt idx="2">
                  <c:v>18.04</c:v>
                </c:pt>
                <c:pt idx="3">
                  <c:v>18.786666666666665</c:v>
                </c:pt>
              </c:numCache>
            </c:numRef>
          </c:yVal>
          <c:smooth val="0"/>
          <c:extLst>
            <c:ext xmlns:c15="http://schemas.microsoft.com/office/drawing/2012/chart" uri="{02D57815-91ED-43cb-92C2-25804820EDAC}">
              <c15:datalabelsRange>
                <c15:f>[0]!_20_column_labels</c15:f>
                <c15:dlblRangeCache>
                  <c:ptCount val="4"/>
                  <c:pt idx="0">
                    <c:v>257</c:v>
                  </c:pt>
                  <c:pt idx="1">
                    <c:v>239</c:v>
                  </c:pt>
                  <c:pt idx="2">
                    <c:v>231</c:v>
                  </c:pt>
                  <c:pt idx="3">
                    <c:v>343</c:v>
                  </c:pt>
                </c15:dlblRangeCache>
              </c15:datalabelsRange>
            </c:ext>
            <c:ext xmlns:c16="http://schemas.microsoft.com/office/drawing/2014/chart" uri="{C3380CC4-5D6E-409C-BE32-E72D297353CC}">
              <c16:uniqueId val="{00000008-D28E-4FE7-81AC-83E8F3CCCE23}"/>
            </c:ext>
          </c:extLst>
        </c:ser>
        <c:dLbls>
          <c:showLegendKey val="0"/>
          <c:showVal val="0"/>
          <c:showCatName val="0"/>
          <c:showSerName val="0"/>
          <c:showPercent val="0"/>
          <c:showBubbleSize val="0"/>
        </c:dLbls>
        <c:axId val="207181504"/>
        <c:axId val="207180256"/>
      </c:scatterChart>
      <c:valAx>
        <c:axId val="207181504"/>
        <c:scaling>
          <c:orientation val="minMax"/>
          <c:max val="30"/>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s-419"/>
          </a:p>
        </c:txPr>
        <c:crossAx val="207180256"/>
        <c:crosses val="autoZero"/>
        <c:crossBetween val="midCat"/>
      </c:valAx>
      <c:valAx>
        <c:axId val="20718025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s-419"/>
          </a:p>
        </c:txPr>
        <c:crossAx val="207181504"/>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latin typeface="Arial" panose="020B0604020202020204" pitchFamily="34" charset="0"/>
          <a:cs typeface="Arial" panose="020B0604020202020204" pitchFamily="34" charset="0"/>
        </a:defRPr>
      </a:pPr>
      <a:endParaRPr lang="es-419"/>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4</xdr:col>
      <xdr:colOff>291253</xdr:colOff>
      <xdr:row>21</xdr:row>
      <xdr:rowOff>31327</xdr:rowOff>
    </xdr:from>
    <xdr:to>
      <xdr:col>9</xdr:col>
      <xdr:colOff>131233</xdr:colOff>
      <xdr:row>31</xdr:row>
      <xdr:rowOff>54187</xdr:rowOff>
    </xdr:to>
    <xdr:graphicFrame macro="">
      <xdr:nvGraphicFramePr>
        <xdr:cNvPr id="2" name="Chart 1">
          <a:extLst>
            <a:ext uri="{FF2B5EF4-FFF2-40B4-BE49-F238E27FC236}">
              <a16:creationId xmlns:a16="http://schemas.microsoft.com/office/drawing/2014/main" id="{BA1D1B33-CDC6-434D-947B-3464C22EA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270934</xdr:colOff>
      <xdr:row>27</xdr:row>
      <xdr:rowOff>18627</xdr:rowOff>
    </xdr:from>
    <xdr:to>
      <xdr:col>21</xdr:col>
      <xdr:colOff>270934</xdr:colOff>
      <xdr:row>54</xdr:row>
      <xdr:rowOff>99907</xdr:rowOff>
    </xdr:to>
    <xdr:graphicFrame macro="">
      <xdr:nvGraphicFramePr>
        <xdr:cNvPr id="3" name="Chart 2">
          <a:extLst>
            <a:ext uri="{FF2B5EF4-FFF2-40B4-BE49-F238E27FC236}">
              <a16:creationId xmlns:a16="http://schemas.microsoft.com/office/drawing/2014/main" id="{EF239D2B-380F-4EFA-BCB4-6E590BF8B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190500</xdr:colOff>
      <xdr:row>23</xdr:row>
      <xdr:rowOff>33867</xdr:rowOff>
    </xdr:from>
    <xdr:to>
      <xdr:col>37</xdr:col>
      <xdr:colOff>175260</xdr:colOff>
      <xdr:row>58</xdr:row>
      <xdr:rowOff>33867</xdr:rowOff>
    </xdr:to>
    <xdr:graphicFrame macro="">
      <xdr:nvGraphicFramePr>
        <xdr:cNvPr id="4" name="Chart 3">
          <a:extLst>
            <a:ext uri="{FF2B5EF4-FFF2-40B4-BE49-F238E27FC236}">
              <a16:creationId xmlns:a16="http://schemas.microsoft.com/office/drawing/2014/main" id="{AD077774-6382-4905-BFAA-5E6187FB9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38</xdr:col>
      <xdr:colOff>23707</xdr:colOff>
      <xdr:row>37</xdr:row>
      <xdr:rowOff>33867</xdr:rowOff>
    </xdr:from>
    <xdr:to>
      <xdr:col>40</xdr:col>
      <xdr:colOff>101599</xdr:colOff>
      <xdr:row>48</xdr:row>
      <xdr:rowOff>25400</xdr:rowOff>
    </xdr:to>
    <mc:AlternateContent xmlns:mc="http://schemas.openxmlformats.org/markup-compatibility/2006" xmlns:a14="http://schemas.microsoft.com/office/drawing/2010/main">
      <mc:Choice Requires="a14">
        <xdr:graphicFrame macro="">
          <xdr:nvGraphicFramePr>
            <xdr:cNvPr id="6" name="status">
              <a:extLst>
                <a:ext uri="{FF2B5EF4-FFF2-40B4-BE49-F238E27FC236}">
                  <a16:creationId xmlns:a16="http://schemas.microsoft.com/office/drawing/2014/main" id="{48CF037C-4EC6-4B79-BBB7-BA7A13C9E4A4}"/>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20191307" y="4732867"/>
              <a:ext cx="1060025" cy="1388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500270</xdr:colOff>
      <xdr:row>1</xdr:row>
      <xdr:rowOff>110069</xdr:rowOff>
    </xdr:from>
    <xdr:ext cx="1908313" cy="623248"/>
    <xdr:sp macro="" textlink="">
      <xdr:nvSpPr>
        <xdr:cNvPr id="7" name="TextBox 6">
          <a:extLst>
            <a:ext uri="{FF2B5EF4-FFF2-40B4-BE49-F238E27FC236}">
              <a16:creationId xmlns:a16="http://schemas.microsoft.com/office/drawing/2014/main" id="{2BA2B262-F40F-4A39-903D-42B35545D195}"/>
            </a:ext>
          </a:extLst>
        </xdr:cNvPr>
        <xdr:cNvSpPr txBox="1"/>
      </xdr:nvSpPr>
      <xdr:spPr>
        <a:xfrm>
          <a:off x="669603" y="237069"/>
          <a:ext cx="1908313"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1</xdr:col>
      <xdr:colOff>93134</xdr:colOff>
      <xdr:row>5</xdr:row>
      <xdr:rowOff>67956</xdr:rowOff>
    </xdr:from>
    <xdr:to>
      <xdr:col>3</xdr:col>
      <xdr:colOff>541206</xdr:colOff>
      <xdr:row>7</xdr:row>
      <xdr:rowOff>33279</xdr:rowOff>
    </xdr:to>
    <xdr:sp macro="" textlink="">
      <xdr:nvSpPr>
        <xdr:cNvPr id="8" name="Left Brace 7">
          <a:extLst>
            <a:ext uri="{FF2B5EF4-FFF2-40B4-BE49-F238E27FC236}">
              <a16:creationId xmlns:a16="http://schemas.microsoft.com/office/drawing/2014/main" id="{21680AA4-52BE-401E-96A6-12EA3504A0D3}"/>
            </a:ext>
          </a:extLst>
        </xdr:cNvPr>
        <xdr:cNvSpPr/>
      </xdr:nvSpPr>
      <xdr:spPr>
        <a:xfrm rot="5400000">
          <a:off x="1371675" y="-406252"/>
          <a:ext cx="219323" cy="243773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355601</xdr:colOff>
      <xdr:row>2</xdr:row>
      <xdr:rowOff>42334</xdr:rowOff>
    </xdr:from>
    <xdr:to>
      <xdr:col>4</xdr:col>
      <xdr:colOff>141394</xdr:colOff>
      <xdr:row>5</xdr:row>
      <xdr:rowOff>95674</xdr:rowOff>
    </xdr:to>
    <xdr:sp macro="" textlink="">
      <xdr:nvSpPr>
        <xdr:cNvPr id="11" name="Oval 7">
          <a:extLst>
            <a:ext uri="{FF2B5EF4-FFF2-40B4-BE49-F238E27FC236}">
              <a16:creationId xmlns:a16="http://schemas.microsoft.com/office/drawing/2014/main" id="{0E58DEF1-520B-4003-9CBC-9337069B6FAE}"/>
            </a:ext>
          </a:extLst>
        </xdr:cNvPr>
        <xdr:cNvSpPr/>
      </xdr:nvSpPr>
      <xdr:spPr>
        <a:xfrm>
          <a:off x="2514601" y="296334"/>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oneCellAnchor>
    <xdr:from>
      <xdr:col>0</xdr:col>
      <xdr:colOff>0</xdr:colOff>
      <xdr:row>0</xdr:row>
      <xdr:rowOff>0</xdr:rowOff>
    </xdr:from>
    <xdr:ext cx="942871" cy="387286"/>
    <xdr:sp macro="" textlink="">
      <xdr:nvSpPr>
        <xdr:cNvPr id="12" name="TextBox 11">
          <a:extLst>
            <a:ext uri="{FF2B5EF4-FFF2-40B4-BE49-F238E27FC236}">
              <a16:creationId xmlns:a16="http://schemas.microsoft.com/office/drawing/2014/main" id="{CB5FB2A8-8D18-4E4E-8434-A642AB25ECBF}"/>
            </a:ext>
          </a:extLst>
        </xdr:cNvPr>
        <xdr:cNvSpPr txBox="1"/>
      </xdr:nvSpPr>
      <xdr:spPr>
        <a:xfrm>
          <a:off x="0" y="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7</xdr:col>
      <xdr:colOff>245534</xdr:colOff>
      <xdr:row>10</xdr:row>
      <xdr:rowOff>93134</xdr:rowOff>
    </xdr:from>
    <xdr:to>
      <xdr:col>8</xdr:col>
      <xdr:colOff>158327</xdr:colOff>
      <xdr:row>14</xdr:row>
      <xdr:rowOff>19474</xdr:rowOff>
    </xdr:to>
    <xdr:sp macro="" textlink="">
      <xdr:nvSpPr>
        <xdr:cNvPr id="13" name="Oval 12">
          <a:extLst>
            <a:ext uri="{FF2B5EF4-FFF2-40B4-BE49-F238E27FC236}">
              <a16:creationId xmlns:a16="http://schemas.microsoft.com/office/drawing/2014/main" id="{D5152B16-649B-4F3C-9818-C5A7C226B446}"/>
            </a:ext>
          </a:extLst>
        </xdr:cNvPr>
        <xdr:cNvSpPr/>
      </xdr:nvSpPr>
      <xdr:spPr>
        <a:xfrm>
          <a:off x="4461934" y="1363134"/>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12</xdr:col>
      <xdr:colOff>321733</xdr:colOff>
      <xdr:row>1</xdr:row>
      <xdr:rowOff>42333</xdr:rowOff>
    </xdr:from>
    <xdr:to>
      <xdr:col>13</xdr:col>
      <xdr:colOff>234526</xdr:colOff>
      <xdr:row>4</xdr:row>
      <xdr:rowOff>95673</xdr:rowOff>
    </xdr:to>
    <xdr:sp macro="" textlink="">
      <xdr:nvSpPr>
        <xdr:cNvPr id="14" name="Oval 13">
          <a:extLst>
            <a:ext uri="{FF2B5EF4-FFF2-40B4-BE49-F238E27FC236}">
              <a16:creationId xmlns:a16="http://schemas.microsoft.com/office/drawing/2014/main" id="{41F2EBD3-1CD1-4E3C-947A-5EBFE7102320}"/>
            </a:ext>
          </a:extLst>
        </xdr:cNvPr>
        <xdr:cNvSpPr/>
      </xdr:nvSpPr>
      <xdr:spPr>
        <a:xfrm>
          <a:off x="7145866" y="16933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10</xdr:col>
      <xdr:colOff>33866</xdr:colOff>
      <xdr:row>5</xdr:row>
      <xdr:rowOff>93356</xdr:rowOff>
    </xdr:from>
    <xdr:to>
      <xdr:col>15</xdr:col>
      <xdr:colOff>804333</xdr:colOff>
      <xdr:row>7</xdr:row>
      <xdr:rowOff>16933</xdr:rowOff>
    </xdr:to>
    <xdr:sp macro="" textlink="">
      <xdr:nvSpPr>
        <xdr:cNvPr id="15" name="Left Brace 14">
          <a:extLst>
            <a:ext uri="{FF2B5EF4-FFF2-40B4-BE49-F238E27FC236}">
              <a16:creationId xmlns:a16="http://schemas.microsoft.com/office/drawing/2014/main" id="{5D610B97-C4F1-495D-A323-566ED29808AE}"/>
            </a:ext>
          </a:extLst>
        </xdr:cNvPr>
        <xdr:cNvSpPr/>
      </xdr:nvSpPr>
      <xdr:spPr>
        <a:xfrm rot="5400000">
          <a:off x="7264511" y="-931222"/>
          <a:ext cx="177577" cy="349673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18</xdr:col>
      <xdr:colOff>440266</xdr:colOff>
      <xdr:row>3</xdr:row>
      <xdr:rowOff>16933</xdr:rowOff>
    </xdr:from>
    <xdr:to>
      <xdr:col>19</xdr:col>
      <xdr:colOff>39793</xdr:colOff>
      <xdr:row>6</xdr:row>
      <xdr:rowOff>70273</xdr:rowOff>
    </xdr:to>
    <xdr:sp macro="" textlink="">
      <xdr:nvSpPr>
        <xdr:cNvPr id="16" name="Oval 15">
          <a:extLst>
            <a:ext uri="{FF2B5EF4-FFF2-40B4-BE49-F238E27FC236}">
              <a16:creationId xmlns:a16="http://schemas.microsoft.com/office/drawing/2014/main" id="{452CE32B-6AB9-4FF8-9E8C-967FF1DA44AF}"/>
            </a:ext>
          </a:extLst>
        </xdr:cNvPr>
        <xdr:cNvSpPr/>
      </xdr:nvSpPr>
      <xdr:spPr>
        <a:xfrm>
          <a:off x="10380133" y="39793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22</xdr:col>
      <xdr:colOff>50802</xdr:colOff>
      <xdr:row>5</xdr:row>
      <xdr:rowOff>42556</xdr:rowOff>
    </xdr:from>
    <xdr:to>
      <xdr:col>43</xdr:col>
      <xdr:colOff>110069</xdr:colOff>
      <xdr:row>8</xdr:row>
      <xdr:rowOff>33866</xdr:rowOff>
    </xdr:to>
    <xdr:sp macro="" textlink="">
      <xdr:nvSpPr>
        <xdr:cNvPr id="17" name="Left Brace 16">
          <a:extLst>
            <a:ext uri="{FF2B5EF4-FFF2-40B4-BE49-F238E27FC236}">
              <a16:creationId xmlns:a16="http://schemas.microsoft.com/office/drawing/2014/main" id="{60508FF3-9157-4554-BCBD-56DA71C6D664}"/>
            </a:ext>
          </a:extLst>
        </xdr:cNvPr>
        <xdr:cNvSpPr/>
      </xdr:nvSpPr>
      <xdr:spPr>
        <a:xfrm rot="5400000">
          <a:off x="17310214" y="-4372923"/>
          <a:ext cx="372310" cy="10473267"/>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29</xdr:col>
      <xdr:colOff>381000</xdr:colOff>
      <xdr:row>2</xdr:row>
      <xdr:rowOff>118532</xdr:rowOff>
    </xdr:from>
    <xdr:ext cx="2667000" cy="387286"/>
    <xdr:sp macro="" textlink="">
      <xdr:nvSpPr>
        <xdr:cNvPr id="18" name="TextBox 17">
          <a:extLst>
            <a:ext uri="{FF2B5EF4-FFF2-40B4-BE49-F238E27FC236}">
              <a16:creationId xmlns:a16="http://schemas.microsoft.com/office/drawing/2014/main" id="{2D0EB5C1-27F5-425D-91ED-588A8E6F17CE}"/>
            </a:ext>
          </a:extLst>
        </xdr:cNvPr>
        <xdr:cNvSpPr txBox="1"/>
      </xdr:nvSpPr>
      <xdr:spPr>
        <a:xfrm>
          <a:off x="16129000" y="372532"/>
          <a:ext cx="26670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bg1">
                  <a:lumMod val="65000"/>
                </a:schemeClr>
              </a:solidFill>
              <a:latin typeface="Arial" panose="020B0604020202020204" pitchFamily="34" charset="0"/>
              <a:cs typeface="Arial" panose="020B0604020202020204" pitchFamily="34" charset="0"/>
            </a:rPr>
            <a:t>#</a:t>
          </a:r>
          <a:r>
            <a:rPr lang="en-US" sz="2000" b="1" baseline="0">
              <a:solidFill>
                <a:schemeClr val="bg1">
                  <a:lumMod val="65000"/>
                </a:schemeClr>
              </a:solidFill>
              <a:latin typeface="Arial" panose="020B0604020202020204" pitchFamily="34" charset="0"/>
              <a:cs typeface="Arial" panose="020B0604020202020204" pitchFamily="34" charset="0"/>
            </a:rPr>
            <a:t> </a:t>
          </a:r>
          <a:r>
            <a:rPr lang="en-US" sz="2000" b="1">
              <a:solidFill>
                <a:schemeClr val="bg1">
                  <a:lumMod val="65000"/>
                </a:schemeClr>
              </a:solidFill>
              <a:latin typeface="Arial" panose="020B0604020202020204" pitchFamily="34" charset="0"/>
              <a:cs typeface="Arial" panose="020B0604020202020204" pitchFamily="34" charset="0"/>
            </a:rPr>
            <a:t>dynamic</a:t>
          </a:r>
          <a:r>
            <a:rPr lang="en-US" sz="2000" b="1" baseline="0">
              <a:solidFill>
                <a:schemeClr val="bg1">
                  <a:lumMod val="65000"/>
                </a:schemeClr>
              </a:solidFill>
              <a:latin typeface="Arial" panose="020B0604020202020204" pitchFamily="34" charset="0"/>
              <a:cs typeface="Arial" panose="020B0604020202020204" pitchFamily="34" charset="0"/>
            </a:rPr>
            <a:t> arrays #</a:t>
          </a:r>
          <a:endParaRPr lang="en-US" sz="2000" b="1">
            <a:solidFill>
              <a:schemeClr val="bg1">
                <a:lumMod val="65000"/>
              </a:schemeClr>
            </a:solidFill>
            <a:latin typeface="Arial" panose="020B0604020202020204" pitchFamily="34" charset="0"/>
            <a:cs typeface="Arial" panose="020B0604020202020204" pitchFamily="34" charset="0"/>
          </a:endParaRPr>
        </a:p>
      </xdr:txBody>
    </xdr:sp>
    <xdr:clientData/>
  </xdr:oneCellAnchor>
  <xdr:twoCellAnchor>
    <xdr:from>
      <xdr:col>34</xdr:col>
      <xdr:colOff>364067</xdr:colOff>
      <xdr:row>2</xdr:row>
      <xdr:rowOff>118533</xdr:rowOff>
    </xdr:from>
    <xdr:to>
      <xdr:col>35</xdr:col>
      <xdr:colOff>276860</xdr:colOff>
      <xdr:row>6</xdr:row>
      <xdr:rowOff>44873</xdr:rowOff>
    </xdr:to>
    <xdr:sp macro="" textlink="">
      <xdr:nvSpPr>
        <xdr:cNvPr id="19" name="Oval 18">
          <a:extLst>
            <a:ext uri="{FF2B5EF4-FFF2-40B4-BE49-F238E27FC236}">
              <a16:creationId xmlns:a16="http://schemas.microsoft.com/office/drawing/2014/main" id="{E61828F4-EDB6-4917-A9FC-6B18AC816A8F}"/>
            </a:ext>
          </a:extLst>
        </xdr:cNvPr>
        <xdr:cNvSpPr/>
      </xdr:nvSpPr>
      <xdr:spPr>
        <a:xfrm>
          <a:off x="18567400" y="37253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36</xdr:col>
      <xdr:colOff>287866</xdr:colOff>
      <xdr:row>26</xdr:row>
      <xdr:rowOff>93132</xdr:rowOff>
    </xdr:from>
    <xdr:to>
      <xdr:col>37</xdr:col>
      <xdr:colOff>200660</xdr:colOff>
      <xdr:row>30</xdr:row>
      <xdr:rowOff>19472</xdr:rowOff>
    </xdr:to>
    <xdr:sp macro="" textlink="">
      <xdr:nvSpPr>
        <xdr:cNvPr id="20" name="Oval 19">
          <a:extLst>
            <a:ext uri="{FF2B5EF4-FFF2-40B4-BE49-F238E27FC236}">
              <a16:creationId xmlns:a16="http://schemas.microsoft.com/office/drawing/2014/main" id="{3C834528-E648-4A01-959D-E88D358782F6}"/>
            </a:ext>
          </a:extLst>
        </xdr:cNvPr>
        <xdr:cNvSpPr/>
      </xdr:nvSpPr>
      <xdr:spPr>
        <a:xfrm>
          <a:off x="19473333" y="3395132"/>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22</xdr:col>
      <xdr:colOff>127000</xdr:colOff>
      <xdr:row>2</xdr:row>
      <xdr:rowOff>76199</xdr:rowOff>
    </xdr:from>
    <xdr:to>
      <xdr:col>23</xdr:col>
      <xdr:colOff>336126</xdr:colOff>
      <xdr:row>6</xdr:row>
      <xdr:rowOff>2539</xdr:rowOff>
    </xdr:to>
    <xdr:sp macro="" textlink="">
      <xdr:nvSpPr>
        <xdr:cNvPr id="21" name="Oval 20">
          <a:extLst>
            <a:ext uri="{FF2B5EF4-FFF2-40B4-BE49-F238E27FC236}">
              <a16:creationId xmlns:a16="http://schemas.microsoft.com/office/drawing/2014/main" id="{F2BFC813-F7D1-4EDF-B418-FAAEF4B9E024}"/>
            </a:ext>
          </a:extLst>
        </xdr:cNvPr>
        <xdr:cNvSpPr/>
      </xdr:nvSpPr>
      <xdr:spPr>
        <a:xfrm>
          <a:off x="12335933" y="330199"/>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oneCellAnchor>
    <xdr:from>
      <xdr:col>17</xdr:col>
      <xdr:colOff>313266</xdr:colOff>
      <xdr:row>24</xdr:row>
      <xdr:rowOff>8466</xdr:rowOff>
    </xdr:from>
    <xdr:ext cx="2001078" cy="387286"/>
    <xdr:sp macro="" textlink="">
      <xdr:nvSpPr>
        <xdr:cNvPr id="22" name="TextBox 21">
          <a:extLst>
            <a:ext uri="{FF2B5EF4-FFF2-40B4-BE49-F238E27FC236}">
              <a16:creationId xmlns:a16="http://schemas.microsoft.com/office/drawing/2014/main" id="{13692F5A-E522-41B6-8DED-D2E7858336DD}"/>
            </a:ext>
          </a:extLst>
        </xdr:cNvPr>
        <xdr:cNvSpPr txBox="1"/>
      </xdr:nvSpPr>
      <xdr:spPr>
        <a:xfrm>
          <a:off x="9889066" y="3056466"/>
          <a:ext cx="2001078"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bg1">
                  <a:lumMod val="65000"/>
                </a:schemeClr>
              </a:solidFill>
              <a:latin typeface="Arial" panose="020B0604020202020204" pitchFamily="34" charset="0"/>
              <a:cs typeface="Arial" panose="020B0604020202020204" pitchFamily="34" charset="0"/>
            </a:rPr>
            <a:t>bar chart</a:t>
          </a:r>
          <a:r>
            <a:rPr lang="en-US" sz="2000" baseline="0">
              <a:solidFill>
                <a:schemeClr val="bg1">
                  <a:lumMod val="65000"/>
                </a:schemeClr>
              </a:solidFill>
              <a:latin typeface="Arial" panose="020B0604020202020204" pitchFamily="34" charset="0"/>
              <a:cs typeface="Arial" panose="020B0604020202020204" pitchFamily="34" charset="0"/>
            </a:rPr>
            <a:t> part</a:t>
          </a:r>
          <a:endParaRPr lang="en-US" sz="2000">
            <a:solidFill>
              <a:schemeClr val="bg1">
                <a:lumMod val="65000"/>
              </a:schemeClr>
            </a:solidFill>
            <a:latin typeface="Arial" panose="020B0604020202020204" pitchFamily="34" charset="0"/>
            <a:cs typeface="Arial" panose="020B0604020202020204" pitchFamily="34" charset="0"/>
          </a:endParaRPr>
        </a:p>
      </xdr:txBody>
    </xdr:sp>
    <xdr:clientData/>
  </xdr:oneCellAnchor>
  <xdr:oneCellAnchor>
    <xdr:from>
      <xdr:col>4</xdr:col>
      <xdr:colOff>296333</xdr:colOff>
      <xdr:row>32</xdr:row>
      <xdr:rowOff>8466</xdr:rowOff>
    </xdr:from>
    <xdr:ext cx="2331277" cy="387286"/>
    <xdr:sp macro="" textlink="">
      <xdr:nvSpPr>
        <xdr:cNvPr id="23" name="TextBox 22">
          <a:extLst>
            <a:ext uri="{FF2B5EF4-FFF2-40B4-BE49-F238E27FC236}">
              <a16:creationId xmlns:a16="http://schemas.microsoft.com/office/drawing/2014/main" id="{585D9D89-3E5C-442D-A149-C318A596F9B4}"/>
            </a:ext>
          </a:extLst>
        </xdr:cNvPr>
        <xdr:cNvSpPr txBox="1"/>
      </xdr:nvSpPr>
      <xdr:spPr>
        <a:xfrm>
          <a:off x="3073400" y="4072466"/>
          <a:ext cx="2331277"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bg1">
                  <a:lumMod val="65000"/>
                </a:schemeClr>
              </a:solidFill>
              <a:latin typeface="Arial" panose="020B0604020202020204" pitchFamily="34" charset="0"/>
              <a:cs typeface="Arial" panose="020B0604020202020204" pitchFamily="34" charset="0"/>
            </a:rPr>
            <a:t>column chart</a:t>
          </a:r>
          <a:r>
            <a:rPr lang="en-US" sz="2000" baseline="0">
              <a:solidFill>
                <a:schemeClr val="bg1">
                  <a:lumMod val="65000"/>
                </a:schemeClr>
              </a:solidFill>
              <a:latin typeface="Arial" panose="020B0604020202020204" pitchFamily="34" charset="0"/>
              <a:cs typeface="Arial" panose="020B0604020202020204" pitchFamily="34" charset="0"/>
            </a:rPr>
            <a:t> part</a:t>
          </a:r>
          <a:endParaRPr lang="en-US" sz="2000">
            <a:solidFill>
              <a:schemeClr val="bg1">
                <a:lumMod val="65000"/>
              </a:schemeClr>
            </a:solidFill>
            <a:latin typeface="Arial" panose="020B0604020202020204" pitchFamily="34" charset="0"/>
            <a:cs typeface="Arial" panose="020B0604020202020204" pitchFamily="34" charset="0"/>
          </a:endParaRPr>
        </a:p>
      </xdr:txBody>
    </xdr:sp>
    <xdr:clientData/>
  </xdr:oneCellAnchor>
  <xdr:twoCellAnchor>
    <xdr:from>
      <xdr:col>38</xdr:col>
      <xdr:colOff>400050</xdr:colOff>
      <xdr:row>48</xdr:row>
      <xdr:rowOff>4302</xdr:rowOff>
    </xdr:from>
    <xdr:to>
      <xdr:col>39</xdr:col>
      <xdr:colOff>371475</xdr:colOff>
      <xdr:row>53</xdr:row>
      <xdr:rowOff>38100</xdr:rowOff>
    </xdr:to>
    <xdr:grpSp>
      <xdr:nvGrpSpPr>
        <xdr:cNvPr id="24" name="Gráfico 43" descr="Gesto de doble toque">
          <a:extLst>
            <a:ext uri="{FF2B5EF4-FFF2-40B4-BE49-F238E27FC236}">
              <a16:creationId xmlns:a16="http://schemas.microsoft.com/office/drawing/2014/main" id="{EC8E6CCD-C611-495B-8C94-BEF7DA94E167}"/>
            </a:ext>
          </a:extLst>
        </xdr:cNvPr>
        <xdr:cNvGrpSpPr/>
      </xdr:nvGrpSpPr>
      <xdr:grpSpPr>
        <a:xfrm>
          <a:off x="20459700" y="6405102"/>
          <a:ext cx="457200" cy="700548"/>
          <a:chOff x="8125968" y="1234227"/>
          <a:chExt cx="505005" cy="775395"/>
        </a:xfrm>
        <a:solidFill>
          <a:schemeClr val="tx1">
            <a:lumMod val="50000"/>
            <a:lumOff val="50000"/>
          </a:schemeClr>
        </a:solidFill>
      </xdr:grpSpPr>
      <xdr:sp macro="" textlink="">
        <xdr:nvSpPr>
          <xdr:cNvPr id="25" name="Forma libre: forma 9">
            <a:extLst>
              <a:ext uri="{FF2B5EF4-FFF2-40B4-BE49-F238E27FC236}">
                <a16:creationId xmlns:a16="http://schemas.microsoft.com/office/drawing/2014/main" id="{032CA54D-799C-4B0D-9363-D7EE0F050D7A}"/>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26" name="Forma libre: forma 10">
            <a:extLst>
              <a:ext uri="{FF2B5EF4-FFF2-40B4-BE49-F238E27FC236}">
                <a16:creationId xmlns:a16="http://schemas.microsoft.com/office/drawing/2014/main" id="{A27825C4-3B97-449F-946D-A04D97AA3D0B}"/>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0.18501</cdr:x>
      <cdr:y>0.07497</cdr:y>
    </cdr:from>
    <cdr:to>
      <cdr:x>0.86552</cdr:x>
      <cdr:y>0.17478</cdr:y>
    </cdr:to>
    <cdr:sp macro="" textlink="example!$Y$6">
      <cdr:nvSpPr>
        <cdr:cNvPr id="2" name="TextBox 1">
          <a:extLst xmlns:a="http://schemas.openxmlformats.org/drawingml/2006/main">
            <a:ext uri="{FF2B5EF4-FFF2-40B4-BE49-F238E27FC236}">
              <a16:creationId xmlns:a16="http://schemas.microsoft.com/office/drawing/2014/main" id="{E1BA53DD-E92E-483E-BAD0-C9E1B297D1DF}"/>
            </a:ext>
          </a:extLst>
        </cdr:cNvPr>
        <cdr:cNvSpPr txBox="1"/>
      </cdr:nvSpPr>
      <cdr:spPr>
        <a:xfrm xmlns:a="http://schemas.openxmlformats.org/drawingml/2006/main">
          <a:off x="1378767" y="333250"/>
          <a:ext cx="5071406" cy="44365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05E8EFFD-8027-4A18-BE29-F95D2E7A42E9}" type="TxLink">
            <a:rPr lang="en-US" sz="2200" b="0" i="0" u="none" strike="noStrike">
              <a:solidFill>
                <a:schemeClr val="accent1"/>
              </a:solidFill>
              <a:latin typeface="Arial" panose="020B0604020202020204" pitchFamily="34" charset="0"/>
              <a:cs typeface="Arial" panose="020B0604020202020204" pitchFamily="34" charset="0"/>
            </a:rPr>
            <a:pPr/>
            <a:t>Approved pesticide use across four regions</a:t>
          </a:fld>
          <a:endParaRPr lang="en-US" sz="2200" b="0">
            <a:solidFill>
              <a:schemeClr val="accent1"/>
            </a:solidFill>
            <a:latin typeface="Arial" panose="020B0604020202020204" pitchFamily="34" charset="0"/>
            <a:cs typeface="Arial" panose="020B060402020202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24424857-468E-4503-B06F-67D39720970C}"/>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4F5E92E0-09CA-4B88-8C7A-F4667720D75F}"/>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EB32367F-B5D3-4F5F-B1E5-0FF9CC59E241}"/>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2161087-5F0B-4612-8662-F3BBC272D4C5}"/>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A8C4A7BC-995A-4016-B804-C09896259CB4}"/>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EB378550-0F7D-4AE8-8F91-F8BEFAF6E0F1}"/>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DE263E25-72C9-4C16-AE66-DC284B5087E4}"/>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BD910DFD-DBE2-47B1-9ED3-088C93705456}"/>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D009FDC4-D6C3-4C15-BF0D-4FC3395B71F5}"/>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9625DC81-DECA-4615-A5F9-0204F9378899}"/>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394D973D-4146-49CB-A957-602E21B3278B}"/>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BB06BB2A-2C60-483B-B157-39DB066D6551}"/>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4D19D326-A23D-4791-B9B8-D8DDA13615D4}"/>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9CD3B6F7-366D-4CA3-BB19-5C702D4CD4E6}"/>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AB73E1E1-6C01-4839-B071-CFCB5DE92CD6}"/>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CDF825B7-8C68-4366-B296-565A10AB620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984ADEEE-BFB9-411B-B232-F35E361820A7}"/>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DB083CAB-B35F-44B0-A92F-B509E867954E}"/>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8F55D9FF-5DE4-4D5B-9E12-8FAB34A899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73E6D9D0-DB62-4C6F-A9E6-D6CDD53982C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3B441B36-8010-4723-BE85-5F4E9559E9AE}"/>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5B447B16-BE85-4BD2-81B5-0D36129A7006}"/>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E766C4D6-287E-439F-A778-DEADC26188A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DD271EC7-7F0A-4977-9448-4496484A3A4F}"/>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4286C640-76E3-4F50-A2A6-B48388021E05}"/>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3DE18872-6C90-46FC-95A7-0CF8FD743151}"/>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ED495D75-ED18-489F-9CAA-FABE9218A02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ED61BF1E-95C5-4F03-889C-A9EE1B8B19E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CA0FA748-387F-46BF-BBF4-5938033E3641}"/>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7605F1B6-B595-47FD-886E-C5071A4C5DEC}"/>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4B1BA8F9-966F-4E75-889A-CBF3510E8BF1}"/>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63DD32A3-FD44-403E-BCEC-AF2A905B39D2}"/>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2F0B9FF-1141-4700-83E2-8181FA8ACB79}"/>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43.551063310188" createdVersion="7" refreshedVersion="7" minRefreshableVersion="3" recordCount="5" xr:uid="{8E68C159-C6F5-4045-8996-9789A59104C6}">
  <cacheSource type="worksheet">
    <worksheetSource ref="F9:F14" sheet="example"/>
  </cacheSource>
  <cacheFields count="1">
    <cacheField name="status" numFmtId="0">
      <sharedItems count="5">
        <s v="Unknown"/>
        <s v="Banned"/>
        <s v="Phase out"/>
        <s v="Approved"/>
        <s v="Not approved"/>
      </sharedItems>
    </cacheField>
  </cacheFields>
  <extLst>
    <ext xmlns:x14="http://schemas.microsoft.com/office/spreadsheetml/2009/9/main" uri="{725AE2AE-9491-48be-B2B4-4EB974FC3084}">
      <x14:pivotCacheDefinition pivotCacheId="830276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r>
  <r>
    <x v="1"/>
  </r>
  <r>
    <x v="2"/>
  </r>
  <r>
    <x v="3"/>
  </r>
  <r>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A1B8A6-37D4-41A7-AA5E-20B8E654C7D7}" name="pt1" cacheId="6"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9:H10" firstHeaderRow="1" firstDataRow="1" firstDataCol="1"/>
  <pivotFields count="1">
    <pivotField axis="axisRow" compact="0" outline="0" showAll="0">
      <items count="6">
        <item x="3"/>
        <item h="1" x="1"/>
        <item h="1" x="4"/>
        <item h="1" x="2"/>
        <item h="1" x="0"/>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2_status_slicer" xr10:uid="{185A6D90-A7BA-45B6-999B-2F9214293486}" sourceName="status">
  <pivotTables>
    <pivotTable tabId="1" name="pt1"/>
  </pivotTables>
  <data>
    <tabular pivotCacheId="83027670">
      <items count="5">
        <i x="3" s="1"/>
        <i x="1"/>
        <i x="4"/>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5417D23C-C7CD-4777-8553-311BC2E70CA6}" cache="_02_status_slicer" caption="status" style="xlorla" rowHeight="1714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2C49E7-6E79-4DE2-90BB-5DA8340BB6D7}" name="_01_data" displayName="_01_data" ref="B9:D2041" totalsRowShown="0">
  <autoFilter ref="B9:D2041" xr:uid="{802C49E7-6E79-4DE2-90BB-5DA8340BB6D7}"/>
  <tableColumns count="3">
    <tableColumn id="1" xr3:uid="{2DE6B212-2AE4-4345-A864-7903BEAC9CD9}" name="country"/>
    <tableColumn id="3" xr3:uid="{B252E824-0A03-48B4-B540-8BE9A9F44C87}" name="pesticide"/>
    <tableColumn id="5" xr3:uid="{1798374D-DB3F-4531-AD44-261CD8179419}" name="status"/>
  </tableColumns>
  <tableStyleInfo name="TableStyleLight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46470-4009-458D-A87C-D0BE7EB9E1A6}">
  <dimension ref="A1:BC2052"/>
  <sheetViews>
    <sheetView showGridLines="0" topLeftCell="L1" zoomScale="80" zoomScaleNormal="80" workbookViewId="0">
      <selection activeCell="AS1" sqref="AS1"/>
    </sheetView>
  </sheetViews>
  <sheetFormatPr baseColWidth="10" defaultColWidth="0" defaultRowHeight="10.199999999999999" zeroHeight="1" x14ac:dyDescent="0.2"/>
  <cols>
    <col min="1" max="1" width="3.140625" customWidth="1"/>
    <col min="2" max="2" width="9.85546875" customWidth="1"/>
    <col min="3" max="3" width="27.42578125" customWidth="1"/>
    <col min="4" max="4" width="11.5703125" bestFit="1" customWidth="1"/>
    <col min="5" max="5" width="8.5703125" bestFit="1" customWidth="1"/>
    <col min="6" max="8" width="9.140625" customWidth="1"/>
    <col min="9" max="10" width="8.140625" customWidth="1"/>
    <col min="11" max="11" width="14.28515625" customWidth="1"/>
    <col min="12" max="15" width="9.140625" customWidth="1"/>
    <col min="16" max="16" width="16.7109375" bestFit="1" customWidth="1"/>
    <col min="17" max="17" width="7.28515625" customWidth="1"/>
    <col min="18" max="18" width="6.85546875" customWidth="1"/>
    <col min="19" max="19" width="15" bestFit="1" customWidth="1"/>
    <col min="20" max="21" width="9.140625" customWidth="1"/>
    <col min="22" max="22" width="9" customWidth="1"/>
    <col min="23" max="23" width="3.5703125" customWidth="1"/>
    <col min="24" max="24" width="16.7109375" customWidth="1"/>
    <col min="25" max="43" width="9.140625" customWidth="1"/>
    <col min="44" max="45" width="11.85546875" customWidth="1"/>
    <col min="46" max="55" width="0" hidden="1" customWidth="1"/>
    <col min="56" max="16384" width="9.140625" hidden="1"/>
  </cols>
  <sheetData>
    <row r="1" spans="2:43" x14ac:dyDescent="0.2"/>
    <row r="2" spans="2:43" x14ac:dyDescent="0.2"/>
    <row r="3" spans="2:43" x14ac:dyDescent="0.2"/>
    <row r="4" spans="2:43" x14ac:dyDescent="0.2">
      <c r="Z4" s="80" t="s">
        <v>541</v>
      </c>
    </row>
    <row r="5" spans="2:43" x14ac:dyDescent="0.2"/>
    <row r="6" spans="2:43" x14ac:dyDescent="0.2">
      <c r="X6" s="76" t="s">
        <v>526</v>
      </c>
      <c r="Y6" s="79" t="str">
        <f xml:space="preserve"> H10 &amp;" pesticide use across four regions"</f>
        <v>Approved pesticide use across four regions</v>
      </c>
      <c r="Z6" s="80" t="s">
        <v>541</v>
      </c>
    </row>
    <row r="7" spans="2:43" x14ac:dyDescent="0.2">
      <c r="Z7" s="80" t="s">
        <v>541</v>
      </c>
    </row>
    <row r="8" spans="2:43" x14ac:dyDescent="0.2">
      <c r="S8" s="77" t="s">
        <v>536</v>
      </c>
      <c r="AK8" s="83" t="s">
        <v>542</v>
      </c>
      <c r="AL8" s="84"/>
      <c r="AM8" s="83"/>
    </row>
    <row r="9" spans="2:43" x14ac:dyDescent="0.2">
      <c r="B9" t="s">
        <v>512</v>
      </c>
      <c r="C9" t="s">
        <v>513</v>
      </c>
      <c r="D9" t="s">
        <v>514</v>
      </c>
      <c r="F9" s="79" t="s">
        <v>514</v>
      </c>
      <c r="H9" s="78" t="s">
        <v>514</v>
      </c>
      <c r="K9" s="79" t="s">
        <v>513</v>
      </c>
      <c r="L9" s="82" t="str" cm="1">
        <f t="array" ref="L9:O9">TRANSPOSE(_xlfn.UNIQUE(_01_data[country]))</f>
        <v>BRA</v>
      </c>
      <c r="M9" s="82" t="str">
        <v>CHN</v>
      </c>
      <c r="N9" s="82" t="str">
        <v>EU</v>
      </c>
      <c r="O9" s="82" t="str">
        <v>USA</v>
      </c>
      <c r="P9" s="79" t="s">
        <v>537</v>
      </c>
      <c r="S9" s="81" t="s">
        <v>537</v>
      </c>
      <c r="T9" s="79" t="s">
        <v>535</v>
      </c>
      <c r="X9" s="79" t="s">
        <v>537</v>
      </c>
      <c r="Y9" s="79" t="s">
        <v>515</v>
      </c>
      <c r="Z9" s="82" t="str" cm="1">
        <f t="array" ref="Z9:AC9">_xlfn.ANCHORARRAY(L9)</f>
        <v>BRA</v>
      </c>
      <c r="AA9" s="82" t="str">
        <v>CHN</v>
      </c>
      <c r="AB9" s="82" t="str">
        <v>EU</v>
      </c>
      <c r="AC9" s="82" t="str">
        <v>USA</v>
      </c>
      <c r="AD9" s="79" t="s">
        <v>516</v>
      </c>
      <c r="AE9" s="79" t="s">
        <v>517</v>
      </c>
      <c r="AF9" s="79" t="s">
        <v>518</v>
      </c>
      <c r="AG9" s="79" t="s">
        <v>520</v>
      </c>
      <c r="AH9" s="79" t="s">
        <v>519</v>
      </c>
      <c r="AI9" s="79" t="s">
        <v>521</v>
      </c>
      <c r="AJ9" s="79" t="s">
        <v>525</v>
      </c>
      <c r="AK9" s="79" t="s">
        <v>538</v>
      </c>
      <c r="AL9" s="79" t="s">
        <v>523</v>
      </c>
      <c r="AM9" s="79" t="s">
        <v>524</v>
      </c>
      <c r="AN9" s="79" t="s">
        <v>522</v>
      </c>
      <c r="AO9" s="79" t="s">
        <v>539</v>
      </c>
      <c r="AP9" s="79" t="s">
        <v>540</v>
      </c>
      <c r="AQ9" s="79" t="s">
        <v>525</v>
      </c>
    </row>
    <row r="10" spans="2:43" x14ac:dyDescent="0.2">
      <c r="B10" t="s">
        <v>0</v>
      </c>
      <c r="C10" t="s">
        <v>11</v>
      </c>
      <c r="D10" t="s">
        <v>531</v>
      </c>
      <c r="F10" t="str" cm="1">
        <f t="array" ref="F10:F14" xml:space="preserve"> _xlfn.UNIQUE( _01_data[status] )</f>
        <v>Unknown</v>
      </c>
      <c r="H10" t="s">
        <v>529</v>
      </c>
      <c r="K10" t="str" cm="1">
        <f t="array" ref="K10:K517" xml:space="preserve"> _xlfn.UNIQUE( _01_data[pesticide] )</f>
        <v>1-Naphthylacetamide</v>
      </c>
      <c r="L10" cm="1">
        <f t="array" ref="L10:L517" xml:space="preserve"> COUNTIFS(
               _01_data[pesticide],_xlfn.ANCHORARRAY( $K10),
               _01_data[country], L9,
               _01_data[status], $H$10
             )</f>
        <v>0</v>
      </c>
      <c r="M10" cm="1">
        <f t="array" ref="M10:M517" xml:space="preserve"> COUNTIFS(
               _01_data[pesticide],_xlfn.ANCHORARRAY( $K10),
               _01_data[country], M9,
               _01_data[status], $H$10
             )</f>
        <v>0</v>
      </c>
      <c r="N10" cm="1">
        <f t="array" ref="N10:N517" xml:space="preserve"> COUNTIFS(
               _01_data[pesticide],_xlfn.ANCHORARRAY( $K10),
               _01_data[country], N9,
               _01_data[status], $H$10
             )</f>
        <v>1</v>
      </c>
      <c r="O10" cm="1">
        <f t="array" ref="O10:O517" xml:space="preserve"> COUNTIFS(
               _01_data[pesticide],_xlfn.ANCHORARRAY( $K10),
               _01_data[country], O9,
               _01_data[status], $H$10
             )</f>
        <v>1</v>
      </c>
      <c r="P10" t="str" cm="1">
        <f t="array" ref="P10:P517" xml:space="preserve"> IF(_xlfn.ANCHORARRAY( L10) = 0, " ", L9 )
   &amp; "|" &amp; IF(_xlfn.ANCHORARRAY( M10) = 0," ", M9 )
   &amp; "|" &amp; IF(_xlfn.ANCHORARRAY( N10) = 0," ", N9 )
   &amp; "|" &amp; IF(_xlfn.ANCHORARRAY( O10) = 0," ", O9 )</f>
        <v xml:space="preserve"> | |EU|USA</v>
      </c>
      <c r="S10" t="str" cm="1">
        <f t="array" ref="S10:T24" xml:space="preserve"> _xlfn._xlws.SORT(
        CHOOSE( {1,2},
                        _xlfn.UNIQUE( _xlfn._xlws.FILTER(_xlfn.ANCHORARRAY( P10),_xlfn.ANCHORARRAY( P10) &lt;&gt; " | | | " ) ),
                        COUNTIF(_xlfn.ANCHORARRAY(
                                         P10), _xlfn.UNIQUE( _xlfn._xlws.FILTER(_xlfn.ANCHORARRAY( P10),_xlfn.ANCHORARRAY( P10) &lt;&gt; " | | | " ) )
                                         )
                       ),
        2, 1 )</f>
        <v xml:space="preserve"> |CHN|EU| </v>
      </c>
      <c r="T10">
        <v>2</v>
      </c>
      <c r="X10" t="str" cm="1">
        <f t="array" ref="X10:X24" xml:space="preserve"> INDEX( _xlfn._xlws.SORT(_xlfn.ANCHORARRAY( S10), 2, -1 ), , 1 )</f>
        <v>BRA|CHN|EU|USA</v>
      </c>
      <c r="Y10" cm="1">
        <f t="array" ref="Y10:Y24" xml:space="preserve"> _xlfn._xlws.SORT( _xlfn.SEQUENCE( COUNTA(_xlfn.ANCHORARRAY(X10) ) ), 1, -1 )</f>
        <v>15</v>
      </c>
      <c r="Z10" cm="1">
        <f t="array" ref="Z10:Z24" xml:space="preserve"> IF(
        ISNUMBER( FIND( Z9,_xlfn.ANCHORARRAY( $X10) ) ),
        COLUMN() - 25,
        NA()
       )</f>
        <v>1</v>
      </c>
      <c r="AA10" cm="1">
        <f t="array" ref="AA10:AA24" xml:space="preserve"> IF(
        ISNUMBER( FIND( AA9,_xlfn.ANCHORARRAY( $X10) ) ),
        COLUMN() - 25,
        NA()
       )</f>
        <v>2</v>
      </c>
      <c r="AB10" cm="1">
        <f t="array" ref="AB10:AB24" xml:space="preserve"> IF(
        ISNUMBER( FIND( AB9,_xlfn.ANCHORARRAY( $X10) ) ),
        COLUMN() - 25,
        NA()
       )</f>
        <v>3</v>
      </c>
      <c r="AC10" cm="1">
        <f t="array" ref="AC10:AC24" xml:space="preserve"> IF(
        ISNUMBER( FIND( AC9,_xlfn.ANCHORARRAY( $X10) ) ),
        COLUMN() - 25,
        NA()
       )</f>
        <v>4</v>
      </c>
      <c r="AD10" cm="1">
        <f t="array" ref="AD10:AD24" xml:space="preserve"> IF(
        NOT( ISNA(_xlfn.ANCHORARRAY( Z10) ) ),_xlfn.ANCHORARRAY(
        AC10) -_xlfn.ANCHORARRAY( Z10),
        IF(
             NOT( ISNA(_xlfn.ANCHORARRAY( AA10) ) ),_xlfn.ANCHORARRAY(
             AC10) -_xlfn.ANCHORARRAY( AA10),
             IF(
                  NOT( ISNA(_xlfn.ANCHORARRAY( AB10) ) ),_xlfn.ANCHORARRAY(
                  AC10) -_xlfn.ANCHORARRAY( AB10),
                  NA() )
             )
          )</f>
        <v>3</v>
      </c>
      <c r="AE10" t="e" cm="1">
        <f t="array" ref="AE10:AE24" xml:space="preserve"> IF(
        ISNUMBER(_xlfn.ANCHORARRAY( AD10) ),
        NA(),
        IF(
             NOT( ISNA(_xlfn.ANCHORARRAY( Z10) ) ),_xlfn.ANCHORARRAY(
             AB10) -_xlfn.ANCHORARRAY( Z10),
             IF(
                  NOT( ISNA(_xlfn.ANCHORARRAY( AA10) ) ),_xlfn.ANCHORARRAY(
                  AB10) -_xlfn.ANCHORARRAY( AA10),
                  NA()
                 )
             )
         )</f>
        <v>#N/A</v>
      </c>
      <c r="AF10" t="e" cm="1">
        <f t="array" ref="AF10:AF24" xml:space="preserve"> IF(
       ISNUMBER(_xlfn.ANCHORARRAY( AD10) ) + ISNUMBER(_xlfn.ANCHORARRAY( AE10) ),
       NA(),
       IF(
            NOT( ISNA(_xlfn.ANCHORARRAY( Z10) ) ),_xlfn.ANCHORARRAY(
            AA10) -_xlfn.ANCHORARRAY( Z10),
            NA()
          )
      )</f>
        <v>#N/A</v>
      </c>
      <c r="AG10" cm="1">
        <f t="array" ref="AG10:AG24" xml:space="preserve"> _xlfn.SEQUENCE( COUNTA(_xlfn.ANCHORARRAY( X10) ) ) * 0
   + COUNTA(_xlfn.ANCHORARRAY( Z9) ) +1</f>
        <v>5</v>
      </c>
      <c r="AH10" cm="1">
        <f t="array" ref="AH10:AH24" xml:space="preserve"> INDEX( _xlfn._xlws.SORT(_xlfn.ANCHORARRAY( S10), 2, -1 ), , 2 ) / 5 +_xlfn.ANCHORARRAY( AG10)</f>
        <v>29.8</v>
      </c>
      <c r="AI10" cm="1">
        <f t="array" ref="AI10:AI24">_xlfn.ANCHORARRAY( AH10) -_xlfn.ANCHORARRAY( AG10)</f>
        <v>24.8</v>
      </c>
      <c r="AJ10" cm="1">
        <f t="array" ref="AJ10:AJ24" xml:space="preserve"> INDEX( _xlfn._xlws.SORT(_xlfn.ANCHORARRAY( S10), 2,- 1 ), , 2 )</f>
        <v>124</v>
      </c>
      <c r="AK10" t="str" cm="1">
        <f t="array" ref="AK10:AK13" xml:space="preserve"> _xlfn.UNIQUE( _01_data[country] )</f>
        <v>BRA</v>
      </c>
      <c r="AL10" cm="1">
        <f t="array" ref="AL10:AL13" xml:space="preserve"> _xlfn.SEQUENCE( 4 )</f>
        <v>1</v>
      </c>
      <c r="AM10" cm="1">
        <f t="array" ref="AM10:AM13" xml:space="preserve"> _xlfn.SEQUENCE(_xlfn.ANCHORARRAY( AL10) ) + COUNTA(_xlfn.ANCHORARRAY( X10) )</f>
        <v>16</v>
      </c>
      <c r="AN10" cm="1">
        <f t="array" ref="AN10:AN13">_xlfn.ANCHORARRAY( AM10) + 0.5</f>
        <v>16.5</v>
      </c>
      <c r="AO10" cm="1">
        <f t="array" ref="AO10:AO13">COUNTIFS(
            _01_data[country],_xlfn.ANCHORARRAY( AK10),
            _01_data[status], H10
          ) / 150 +_xlfn.ANCHORARRAY( AN10)</f>
        <v>18.213333333333335</v>
      </c>
      <c r="AP10" cm="1">
        <f t="array" ref="AP10:AP13">_xlfn.ANCHORARRAY( AO10) -_xlfn.ANCHORARRAY( AN10)</f>
        <v>1.7133333333333347</v>
      </c>
      <c r="AQ10" cm="1">
        <f t="array" ref="AQ10:AQ13">COUNTIFS(
          _01_data[country],_xlfn.ANCHORARRAY( AK10),
          _01_data[status], H10 )</f>
        <v>257</v>
      </c>
    </row>
    <row r="11" spans="2:43" x14ac:dyDescent="0.2">
      <c r="B11" t="s">
        <v>0</v>
      </c>
      <c r="C11" t="s">
        <v>12</v>
      </c>
      <c r="D11" t="s">
        <v>531</v>
      </c>
      <c r="F11" t="str">
        <v>Banned</v>
      </c>
      <c r="K11" t="str">
        <v>1-Naphthylacetic Acid</v>
      </c>
      <c r="L11">
        <v>0</v>
      </c>
      <c r="M11">
        <v>1</v>
      </c>
      <c r="N11">
        <v>1</v>
      </c>
      <c r="O11">
        <v>1</v>
      </c>
      <c r="P11" t="str">
        <v xml:space="preserve"> |CHN|EU|USA</v>
      </c>
      <c r="S11" t="str">
        <v xml:space="preserve">BRA| |EU| </v>
      </c>
      <c r="T11">
        <v>2</v>
      </c>
      <c r="X11" t="str">
        <v>BRA|CHN| |USA</v>
      </c>
      <c r="Y11">
        <v>14</v>
      </c>
      <c r="Z11">
        <v>1</v>
      </c>
      <c r="AA11">
        <v>2</v>
      </c>
      <c r="AB11" t="e">
        <v>#N/A</v>
      </c>
      <c r="AC11">
        <v>4</v>
      </c>
      <c r="AD11">
        <v>3</v>
      </c>
      <c r="AE11" t="e">
        <v>#N/A</v>
      </c>
      <c r="AF11" t="e">
        <v>#N/A</v>
      </c>
      <c r="AG11">
        <v>5</v>
      </c>
      <c r="AH11">
        <v>15.2</v>
      </c>
      <c r="AI11">
        <v>10.199999999999999</v>
      </c>
      <c r="AJ11">
        <v>51</v>
      </c>
      <c r="AK11" t="str">
        <v>CHN</v>
      </c>
      <c r="AL11">
        <v>2</v>
      </c>
      <c r="AM11">
        <v>16</v>
      </c>
      <c r="AN11">
        <v>16.5</v>
      </c>
      <c r="AO11">
        <v>18.093333333333334</v>
      </c>
      <c r="AP11">
        <v>1.5933333333333337</v>
      </c>
      <c r="AQ11">
        <v>239</v>
      </c>
    </row>
    <row r="12" spans="2:43" x14ac:dyDescent="0.2">
      <c r="B12" t="s">
        <v>0</v>
      </c>
      <c r="C12" t="s">
        <v>13</v>
      </c>
      <c r="D12" t="s">
        <v>531</v>
      </c>
      <c r="F12" t="str">
        <v>Phase out</v>
      </c>
      <c r="K12" t="str">
        <v>Acequinocyl</v>
      </c>
      <c r="L12">
        <v>0</v>
      </c>
      <c r="M12">
        <v>0</v>
      </c>
      <c r="N12">
        <v>1</v>
      </c>
      <c r="O12">
        <v>1</v>
      </c>
      <c r="P12" t="str">
        <v xml:space="preserve"> | |EU|USA</v>
      </c>
      <c r="S12" t="str">
        <v xml:space="preserve">BRA|CHN|EU| </v>
      </c>
      <c r="T12">
        <v>3</v>
      </c>
      <c r="X12" t="str">
        <v xml:space="preserve"> | | |USA</v>
      </c>
      <c r="Y12">
        <v>13</v>
      </c>
      <c r="Z12" t="e">
        <v>#N/A</v>
      </c>
      <c r="AA12" t="e">
        <v>#N/A</v>
      </c>
      <c r="AB12" t="e">
        <v>#N/A</v>
      </c>
      <c r="AC12">
        <v>4</v>
      </c>
      <c r="AD12" t="e">
        <v>#N/A</v>
      </c>
      <c r="AE12" t="e">
        <v>#N/A</v>
      </c>
      <c r="AF12" t="e">
        <v>#N/A</v>
      </c>
      <c r="AG12">
        <v>5</v>
      </c>
      <c r="AH12">
        <v>14.6</v>
      </c>
      <c r="AI12">
        <v>9.6</v>
      </c>
      <c r="AJ12">
        <v>48</v>
      </c>
      <c r="AK12" t="str">
        <v>EU</v>
      </c>
      <c r="AL12">
        <v>3</v>
      </c>
      <c r="AM12">
        <v>16</v>
      </c>
      <c r="AN12">
        <v>16.5</v>
      </c>
      <c r="AO12">
        <v>18.04</v>
      </c>
      <c r="AP12">
        <v>1.5399999999999991</v>
      </c>
      <c r="AQ12">
        <v>231</v>
      </c>
    </row>
    <row r="13" spans="2:43" x14ac:dyDescent="0.2">
      <c r="B13" t="s">
        <v>0</v>
      </c>
      <c r="C13" t="s">
        <v>14</v>
      </c>
      <c r="D13" t="s">
        <v>531</v>
      </c>
      <c r="F13" t="str">
        <v>Approved</v>
      </c>
      <c r="K13" t="str">
        <v>Allyl Isothiocyanate</v>
      </c>
      <c r="L13">
        <v>0</v>
      </c>
      <c r="M13">
        <v>0</v>
      </c>
      <c r="N13">
        <v>0</v>
      </c>
      <c r="O13">
        <v>1</v>
      </c>
      <c r="P13" t="str">
        <v xml:space="preserve"> | | |USA</v>
      </c>
      <c r="S13" t="str">
        <v xml:space="preserve"> | |EU| </v>
      </c>
      <c r="T13">
        <v>5</v>
      </c>
      <c r="X13" t="str">
        <v>BRA| |EU|USA</v>
      </c>
      <c r="Y13">
        <v>12</v>
      </c>
      <c r="Z13">
        <v>1</v>
      </c>
      <c r="AA13" t="e">
        <v>#N/A</v>
      </c>
      <c r="AB13">
        <v>3</v>
      </c>
      <c r="AC13">
        <v>4</v>
      </c>
      <c r="AD13">
        <v>3</v>
      </c>
      <c r="AE13" t="e">
        <v>#N/A</v>
      </c>
      <c r="AF13" t="e">
        <v>#N/A</v>
      </c>
      <c r="AG13">
        <v>5</v>
      </c>
      <c r="AH13">
        <v>12</v>
      </c>
      <c r="AI13">
        <v>7</v>
      </c>
      <c r="AJ13">
        <v>35</v>
      </c>
      <c r="AK13" t="str">
        <v>USA</v>
      </c>
      <c r="AL13">
        <v>4</v>
      </c>
      <c r="AM13">
        <v>16</v>
      </c>
      <c r="AN13">
        <v>16.5</v>
      </c>
      <c r="AO13">
        <v>18.786666666666665</v>
      </c>
      <c r="AP13">
        <v>2.2866666666666653</v>
      </c>
      <c r="AQ13">
        <v>343</v>
      </c>
    </row>
    <row r="14" spans="2:43" x14ac:dyDescent="0.2">
      <c r="B14" t="s">
        <v>0</v>
      </c>
      <c r="C14" t="s">
        <v>15</v>
      </c>
      <c r="D14" t="s">
        <v>531</v>
      </c>
      <c r="F14" t="str">
        <v>Not approved</v>
      </c>
      <c r="K14" t="str">
        <v>Aluminum Phosphide</v>
      </c>
      <c r="L14">
        <v>0</v>
      </c>
      <c r="M14">
        <v>0</v>
      </c>
      <c r="N14">
        <v>1</v>
      </c>
      <c r="O14">
        <v>1</v>
      </c>
      <c r="P14" t="str">
        <v xml:space="preserve"> | |EU|USA</v>
      </c>
      <c r="S14" t="str">
        <v xml:space="preserve"> |CHN| |USA</v>
      </c>
      <c r="T14">
        <v>8</v>
      </c>
      <c r="X14" t="str">
        <v xml:space="preserve"> | |EU|USA</v>
      </c>
      <c r="Y14">
        <v>11</v>
      </c>
      <c r="Z14" t="e">
        <v>#N/A</v>
      </c>
      <c r="AA14" t="e">
        <v>#N/A</v>
      </c>
      <c r="AB14">
        <v>3</v>
      </c>
      <c r="AC14">
        <v>4</v>
      </c>
      <c r="AD14">
        <v>1</v>
      </c>
      <c r="AE14" t="e">
        <v>#N/A</v>
      </c>
      <c r="AF14" t="e">
        <v>#N/A</v>
      </c>
      <c r="AG14">
        <v>5</v>
      </c>
      <c r="AH14">
        <v>11.6</v>
      </c>
      <c r="AI14">
        <v>6.6</v>
      </c>
      <c r="AJ14">
        <v>33</v>
      </c>
    </row>
    <row r="15" spans="2:43" x14ac:dyDescent="0.2">
      <c r="B15" t="s">
        <v>0</v>
      </c>
      <c r="C15" t="s">
        <v>16</v>
      </c>
      <c r="D15" t="s">
        <v>531</v>
      </c>
      <c r="K15" t="str">
        <v>Ametoctradin</v>
      </c>
      <c r="L15">
        <v>0</v>
      </c>
      <c r="M15">
        <v>0</v>
      </c>
      <c r="N15">
        <v>1</v>
      </c>
      <c r="O15">
        <v>1</v>
      </c>
      <c r="P15" t="str">
        <v xml:space="preserve"> | |EU|USA</v>
      </c>
      <c r="S15" t="str">
        <v xml:space="preserve"> |CHN| | </v>
      </c>
      <c r="T15">
        <v>12</v>
      </c>
      <c r="X15" t="str">
        <v xml:space="preserve"> |CHN|EU|USA</v>
      </c>
      <c r="Y15">
        <v>10</v>
      </c>
      <c r="Z15" t="e">
        <v>#N/A</v>
      </c>
      <c r="AA15">
        <v>2</v>
      </c>
      <c r="AB15">
        <v>3</v>
      </c>
      <c r="AC15">
        <v>4</v>
      </c>
      <c r="AD15">
        <v>2</v>
      </c>
      <c r="AE15" t="e">
        <v>#N/A</v>
      </c>
      <c r="AF15" t="e">
        <v>#N/A</v>
      </c>
      <c r="AG15">
        <v>5</v>
      </c>
      <c r="AH15">
        <v>10.4</v>
      </c>
      <c r="AI15">
        <v>5.4</v>
      </c>
      <c r="AJ15">
        <v>27</v>
      </c>
    </row>
    <row r="16" spans="2:43" x14ac:dyDescent="0.2">
      <c r="B16" t="s">
        <v>0</v>
      </c>
      <c r="C16" t="s">
        <v>17</v>
      </c>
      <c r="D16" t="s">
        <v>531</v>
      </c>
      <c r="G16" t="s">
        <v>534</v>
      </c>
      <c r="H16" s="76" t="s">
        <v>535</v>
      </c>
      <c r="K16" t="str">
        <v>Amitrole</v>
      </c>
      <c r="L16">
        <v>0</v>
      </c>
      <c r="M16">
        <v>0</v>
      </c>
      <c r="N16">
        <v>0</v>
      </c>
      <c r="O16">
        <v>0</v>
      </c>
      <c r="P16" t="str">
        <v xml:space="preserve"> | | | </v>
      </c>
      <c r="S16" t="str">
        <v xml:space="preserve">BRA|CHN| | </v>
      </c>
      <c r="T16">
        <v>12</v>
      </c>
      <c r="X16" t="str">
        <v>BRA| | |USA</v>
      </c>
      <c r="Y16">
        <v>9</v>
      </c>
      <c r="Z16">
        <v>1</v>
      </c>
      <c r="AA16" t="e">
        <v>#N/A</v>
      </c>
      <c r="AB16" t="e">
        <v>#N/A</v>
      </c>
      <c r="AC16">
        <v>4</v>
      </c>
      <c r="AD16">
        <v>3</v>
      </c>
      <c r="AE16" t="e">
        <v>#N/A</v>
      </c>
      <c r="AF16" t="e">
        <v>#N/A</v>
      </c>
      <c r="AG16">
        <v>5</v>
      </c>
      <c r="AH16">
        <v>8.4</v>
      </c>
      <c r="AI16">
        <v>3.4000000000000004</v>
      </c>
      <c r="AJ16">
        <v>17</v>
      </c>
    </row>
    <row r="17" spans="2:36" x14ac:dyDescent="0.2">
      <c r="B17" t="s">
        <v>0</v>
      </c>
      <c r="C17" t="s">
        <v>18</v>
      </c>
      <c r="D17" t="s">
        <v>531</v>
      </c>
      <c r="G17" t="str" cm="1">
        <f t="array" ref="G17:G20" xml:space="preserve"> _xlfn.UNIQUE( _01_data[country] )</f>
        <v>BRA</v>
      </c>
      <c r="H17" cm="1">
        <f t="array" ref="H17:H20" xml:space="preserve"> COUNTIFS(
              _01_data[country],_xlfn.ANCHORARRAY( G17),
              _01_data[status], H10 )</f>
        <v>257</v>
      </c>
      <c r="K17" t="str">
        <v>Ammonium Sulfamate</v>
      </c>
      <c r="L17">
        <v>0</v>
      </c>
      <c r="M17">
        <v>0</v>
      </c>
      <c r="N17">
        <v>0</v>
      </c>
      <c r="O17">
        <v>0</v>
      </c>
      <c r="P17" t="str">
        <v xml:space="preserve"> | | | </v>
      </c>
      <c r="S17" t="str">
        <v xml:space="preserve">BRA| | | </v>
      </c>
      <c r="T17">
        <v>13</v>
      </c>
      <c r="X17" t="str">
        <v xml:space="preserve">BRA| | | </v>
      </c>
      <c r="Y17">
        <v>8</v>
      </c>
      <c r="Z17">
        <v>1</v>
      </c>
      <c r="AA17" t="e">
        <v>#N/A</v>
      </c>
      <c r="AB17" t="e">
        <v>#N/A</v>
      </c>
      <c r="AC17" t="e">
        <v>#N/A</v>
      </c>
      <c r="AD17" t="e">
        <v>#N/A</v>
      </c>
      <c r="AE17" t="e">
        <v>#N/A</v>
      </c>
      <c r="AF17" t="e">
        <v>#N/A</v>
      </c>
      <c r="AG17">
        <v>5</v>
      </c>
      <c r="AH17">
        <v>7.6</v>
      </c>
      <c r="AI17">
        <v>2.5999999999999996</v>
      </c>
      <c r="AJ17">
        <v>13</v>
      </c>
    </row>
    <row r="18" spans="2:36" x14ac:dyDescent="0.2">
      <c r="B18" t="s">
        <v>0</v>
      </c>
      <c r="C18" t="s">
        <v>19</v>
      </c>
      <c r="D18" t="s">
        <v>531</v>
      </c>
      <c r="G18" t="str">
        <v>CHN</v>
      </c>
      <c r="H18">
        <v>239</v>
      </c>
      <c r="K18" t="str">
        <v>Arsenic Acid</v>
      </c>
      <c r="L18">
        <v>0</v>
      </c>
      <c r="M18">
        <v>0</v>
      </c>
      <c r="N18">
        <v>0</v>
      </c>
      <c r="O18">
        <v>0</v>
      </c>
      <c r="P18" t="str">
        <v xml:space="preserve"> | | | </v>
      </c>
      <c r="S18" t="str">
        <v>BRA| | |USA</v>
      </c>
      <c r="T18">
        <v>17</v>
      </c>
      <c r="X18" t="str">
        <v xml:space="preserve"> |CHN| | </v>
      </c>
      <c r="Y18">
        <v>7</v>
      </c>
      <c r="Z18" t="e">
        <v>#N/A</v>
      </c>
      <c r="AA18">
        <v>2</v>
      </c>
      <c r="AB18" t="e">
        <v>#N/A</v>
      </c>
      <c r="AC18" t="e">
        <v>#N/A</v>
      </c>
      <c r="AD18" t="e">
        <v>#N/A</v>
      </c>
      <c r="AE18" t="e">
        <v>#N/A</v>
      </c>
      <c r="AF18" t="e">
        <v>#N/A</v>
      </c>
      <c r="AG18">
        <v>5</v>
      </c>
      <c r="AH18">
        <v>7.4</v>
      </c>
      <c r="AI18">
        <v>2.4000000000000004</v>
      </c>
      <c r="AJ18">
        <v>12</v>
      </c>
    </row>
    <row r="19" spans="2:36" x14ac:dyDescent="0.2">
      <c r="B19" t="s">
        <v>0</v>
      </c>
      <c r="C19" t="s">
        <v>21</v>
      </c>
      <c r="D19" t="s">
        <v>531</v>
      </c>
      <c r="G19" t="str">
        <v>EU</v>
      </c>
      <c r="H19">
        <v>231</v>
      </c>
      <c r="K19" t="str">
        <v>Azinphos-Methyl</v>
      </c>
      <c r="L19">
        <v>0</v>
      </c>
      <c r="M19">
        <v>0</v>
      </c>
      <c r="N19">
        <v>0</v>
      </c>
      <c r="O19">
        <v>0</v>
      </c>
      <c r="P19" t="str">
        <v xml:space="preserve"> | | | </v>
      </c>
      <c r="S19" t="str">
        <v xml:space="preserve"> |CHN|EU|USA</v>
      </c>
      <c r="T19">
        <v>27</v>
      </c>
      <c r="X19" t="str">
        <v xml:space="preserve">BRA|CHN| | </v>
      </c>
      <c r="Y19">
        <v>6</v>
      </c>
      <c r="Z19">
        <v>1</v>
      </c>
      <c r="AA19">
        <v>2</v>
      </c>
      <c r="AB19" t="e">
        <v>#N/A</v>
      </c>
      <c r="AC19" t="e">
        <v>#N/A</v>
      </c>
      <c r="AD19" t="e">
        <v>#N/A</v>
      </c>
      <c r="AE19" t="e">
        <v>#N/A</v>
      </c>
      <c r="AF19">
        <v>1</v>
      </c>
      <c r="AG19">
        <v>5</v>
      </c>
      <c r="AH19">
        <v>7.4</v>
      </c>
      <c r="AI19">
        <v>2.4000000000000004</v>
      </c>
      <c r="AJ19">
        <v>12</v>
      </c>
    </row>
    <row r="20" spans="2:36" x14ac:dyDescent="0.2">
      <c r="B20" t="s">
        <v>0</v>
      </c>
      <c r="C20" t="s">
        <v>22</v>
      </c>
      <c r="D20" t="s">
        <v>531</v>
      </c>
      <c r="G20" t="str">
        <v>USA</v>
      </c>
      <c r="H20">
        <v>343</v>
      </c>
      <c r="K20" t="str">
        <v>Barban</v>
      </c>
      <c r="L20">
        <v>0</v>
      </c>
      <c r="M20">
        <v>0</v>
      </c>
      <c r="N20">
        <v>0</v>
      </c>
      <c r="O20">
        <v>0</v>
      </c>
      <c r="P20" t="str">
        <v xml:space="preserve"> | | | </v>
      </c>
      <c r="S20" t="str">
        <v xml:space="preserve"> | |EU|USA</v>
      </c>
      <c r="T20">
        <v>33</v>
      </c>
      <c r="X20" t="str">
        <v xml:space="preserve"> |CHN| |USA</v>
      </c>
      <c r="Y20">
        <v>5</v>
      </c>
      <c r="Z20" t="e">
        <v>#N/A</v>
      </c>
      <c r="AA20">
        <v>2</v>
      </c>
      <c r="AB20" t="e">
        <v>#N/A</v>
      </c>
      <c r="AC20">
        <v>4</v>
      </c>
      <c r="AD20">
        <v>2</v>
      </c>
      <c r="AE20" t="e">
        <v>#N/A</v>
      </c>
      <c r="AF20" t="e">
        <v>#N/A</v>
      </c>
      <c r="AG20">
        <v>5</v>
      </c>
      <c r="AH20">
        <v>6.6</v>
      </c>
      <c r="AI20">
        <v>1.5999999999999996</v>
      </c>
      <c r="AJ20">
        <v>8</v>
      </c>
    </row>
    <row r="21" spans="2:36" x14ac:dyDescent="0.2">
      <c r="B21" t="s">
        <v>0</v>
      </c>
      <c r="C21" t="s">
        <v>23</v>
      </c>
      <c r="D21" t="s">
        <v>531</v>
      </c>
      <c r="K21" t="str">
        <v>Barium Polysulfide</v>
      </c>
      <c r="L21">
        <v>0</v>
      </c>
      <c r="M21">
        <v>0</v>
      </c>
      <c r="N21">
        <v>0</v>
      </c>
      <c r="O21">
        <v>0</v>
      </c>
      <c r="P21" t="str">
        <v xml:space="preserve"> | | | </v>
      </c>
      <c r="S21" t="str">
        <v>BRA| |EU|USA</v>
      </c>
      <c r="T21">
        <v>35</v>
      </c>
      <c r="X21" t="str">
        <v xml:space="preserve"> | |EU| </v>
      </c>
      <c r="Y21">
        <v>4</v>
      </c>
      <c r="Z21" t="e">
        <v>#N/A</v>
      </c>
      <c r="AA21" t="e">
        <v>#N/A</v>
      </c>
      <c r="AB21">
        <v>3</v>
      </c>
      <c r="AC21" t="e">
        <v>#N/A</v>
      </c>
      <c r="AD21" t="e">
        <v>#N/A</v>
      </c>
      <c r="AE21" t="e">
        <v>#N/A</v>
      </c>
      <c r="AF21" t="e">
        <v>#N/A</v>
      </c>
      <c r="AG21">
        <v>5</v>
      </c>
      <c r="AH21">
        <v>6</v>
      </c>
      <c r="AI21">
        <v>1</v>
      </c>
      <c r="AJ21">
        <v>5</v>
      </c>
    </row>
    <row r="22" spans="2:36" x14ac:dyDescent="0.2">
      <c r="B22" t="s">
        <v>0</v>
      </c>
      <c r="C22" t="s">
        <v>24</v>
      </c>
      <c r="D22" t="s">
        <v>531</v>
      </c>
      <c r="K22" t="str">
        <v>Benfluralin</v>
      </c>
      <c r="L22">
        <v>0</v>
      </c>
      <c r="M22">
        <v>0</v>
      </c>
      <c r="N22">
        <v>1</v>
      </c>
      <c r="O22">
        <v>1</v>
      </c>
      <c r="P22" t="str">
        <v xml:space="preserve"> | |EU|USA</v>
      </c>
      <c r="S22" t="str">
        <v xml:space="preserve"> | | |USA</v>
      </c>
      <c r="T22">
        <v>48</v>
      </c>
      <c r="X22" t="str">
        <v xml:space="preserve">BRA|CHN|EU| </v>
      </c>
      <c r="Y22">
        <v>3</v>
      </c>
      <c r="Z22">
        <v>1</v>
      </c>
      <c r="AA22">
        <v>2</v>
      </c>
      <c r="AB22">
        <v>3</v>
      </c>
      <c r="AC22" t="e">
        <v>#N/A</v>
      </c>
      <c r="AD22" t="e">
        <v>#N/A</v>
      </c>
      <c r="AE22">
        <v>2</v>
      </c>
      <c r="AF22" t="e">
        <v>#N/A</v>
      </c>
      <c r="AG22">
        <v>5</v>
      </c>
      <c r="AH22">
        <v>5.6</v>
      </c>
      <c r="AI22">
        <v>0.59999999999999964</v>
      </c>
      <c r="AJ22">
        <v>3</v>
      </c>
    </row>
    <row r="23" spans="2:36" x14ac:dyDescent="0.2">
      <c r="B23" t="s">
        <v>0</v>
      </c>
      <c r="C23" t="s">
        <v>25</v>
      </c>
      <c r="D23" t="s">
        <v>531</v>
      </c>
      <c r="K23" t="str">
        <v>Bensulfuron</v>
      </c>
      <c r="L23">
        <v>0</v>
      </c>
      <c r="M23">
        <v>1</v>
      </c>
      <c r="N23">
        <v>1</v>
      </c>
      <c r="O23">
        <v>1</v>
      </c>
      <c r="P23" t="str">
        <v xml:space="preserve"> |CHN|EU|USA</v>
      </c>
      <c r="S23" t="str">
        <v>BRA|CHN| |USA</v>
      </c>
      <c r="T23">
        <v>51</v>
      </c>
      <c r="X23" t="str">
        <v xml:space="preserve"> |CHN|EU| </v>
      </c>
      <c r="Y23">
        <v>2</v>
      </c>
      <c r="Z23" t="e">
        <v>#N/A</v>
      </c>
      <c r="AA23">
        <v>2</v>
      </c>
      <c r="AB23">
        <v>3</v>
      </c>
      <c r="AC23" t="e">
        <v>#N/A</v>
      </c>
      <c r="AD23" t="e">
        <v>#N/A</v>
      </c>
      <c r="AE23">
        <v>1</v>
      </c>
      <c r="AF23" t="e">
        <v>#N/A</v>
      </c>
      <c r="AG23">
        <v>5</v>
      </c>
      <c r="AH23">
        <v>5.4</v>
      </c>
      <c r="AI23">
        <v>0.40000000000000036</v>
      </c>
      <c r="AJ23">
        <v>2</v>
      </c>
    </row>
    <row r="24" spans="2:36" x14ac:dyDescent="0.2">
      <c r="B24" t="s">
        <v>0</v>
      </c>
      <c r="C24" t="s">
        <v>27</v>
      </c>
      <c r="D24" t="s">
        <v>531</v>
      </c>
      <c r="K24" t="str">
        <v>Bicyclopyrone</v>
      </c>
      <c r="L24">
        <v>0</v>
      </c>
      <c r="M24">
        <v>0</v>
      </c>
      <c r="N24">
        <v>0</v>
      </c>
      <c r="O24">
        <v>1</v>
      </c>
      <c r="P24" t="str">
        <v xml:space="preserve"> | | |USA</v>
      </c>
      <c r="S24" t="str">
        <v>BRA|CHN|EU|USA</v>
      </c>
      <c r="T24">
        <v>124</v>
      </c>
      <c r="X24" t="str">
        <v xml:space="preserve">BRA| |EU| </v>
      </c>
      <c r="Y24">
        <v>1</v>
      </c>
      <c r="Z24">
        <v>1</v>
      </c>
      <c r="AA24" t="e">
        <v>#N/A</v>
      </c>
      <c r="AB24">
        <v>3</v>
      </c>
      <c r="AC24" t="e">
        <v>#N/A</v>
      </c>
      <c r="AD24" t="e">
        <v>#N/A</v>
      </c>
      <c r="AE24">
        <v>2</v>
      </c>
      <c r="AF24" t="e">
        <v>#N/A</v>
      </c>
      <c r="AG24">
        <v>5</v>
      </c>
      <c r="AH24">
        <v>5.4</v>
      </c>
      <c r="AI24">
        <v>0.40000000000000036</v>
      </c>
      <c r="AJ24">
        <v>2</v>
      </c>
    </row>
    <row r="25" spans="2:36" x14ac:dyDescent="0.2">
      <c r="B25" t="s">
        <v>0</v>
      </c>
      <c r="C25" t="s">
        <v>28</v>
      </c>
      <c r="D25" t="s">
        <v>531</v>
      </c>
      <c r="K25" t="str">
        <v>Bifenazate</v>
      </c>
      <c r="L25">
        <v>0</v>
      </c>
      <c r="M25">
        <v>1</v>
      </c>
      <c r="N25">
        <v>1</v>
      </c>
      <c r="O25">
        <v>1</v>
      </c>
      <c r="P25" t="str">
        <v xml:space="preserve"> |CHN|EU|USA</v>
      </c>
    </row>
    <row r="26" spans="2:36" x14ac:dyDescent="0.2">
      <c r="B26" t="s">
        <v>0</v>
      </c>
      <c r="C26" t="s">
        <v>30</v>
      </c>
      <c r="D26" t="s">
        <v>531</v>
      </c>
      <c r="K26" t="str">
        <v>BLAD Protein</v>
      </c>
      <c r="L26">
        <v>0</v>
      </c>
      <c r="M26">
        <v>0</v>
      </c>
      <c r="N26">
        <v>0</v>
      </c>
      <c r="O26">
        <v>1</v>
      </c>
      <c r="P26" t="str">
        <v xml:space="preserve"> | | |USA</v>
      </c>
    </row>
    <row r="27" spans="2:36" x14ac:dyDescent="0.2">
      <c r="B27" t="s">
        <v>0</v>
      </c>
      <c r="C27" t="s">
        <v>31</v>
      </c>
      <c r="D27" t="s">
        <v>531</v>
      </c>
      <c r="K27" t="str">
        <v>Bordeaux Mixture</v>
      </c>
      <c r="L27">
        <v>0</v>
      </c>
      <c r="M27">
        <v>1</v>
      </c>
      <c r="N27">
        <v>1</v>
      </c>
      <c r="O27">
        <v>1</v>
      </c>
      <c r="P27" t="str">
        <v xml:space="preserve"> |CHN|EU|USA</v>
      </c>
    </row>
    <row r="28" spans="2:36" x14ac:dyDescent="0.2">
      <c r="B28" t="s">
        <v>0</v>
      </c>
      <c r="C28" t="s">
        <v>33</v>
      </c>
      <c r="D28" t="s">
        <v>531</v>
      </c>
      <c r="K28" t="str">
        <v>Calcium Chloride</v>
      </c>
      <c r="L28">
        <v>0</v>
      </c>
      <c r="M28">
        <v>0</v>
      </c>
      <c r="N28">
        <v>0</v>
      </c>
      <c r="O28">
        <v>0</v>
      </c>
      <c r="P28" t="str">
        <v xml:space="preserve"> | | | </v>
      </c>
    </row>
    <row r="29" spans="2:36" x14ac:dyDescent="0.2">
      <c r="B29" t="s">
        <v>0</v>
      </c>
      <c r="C29" t="s">
        <v>34</v>
      </c>
      <c r="D29" t="s">
        <v>531</v>
      </c>
      <c r="K29" t="str">
        <v>Calcium Polysulfide (Lime Sulphur)</v>
      </c>
      <c r="L29">
        <v>0</v>
      </c>
      <c r="M29">
        <v>0</v>
      </c>
      <c r="N29">
        <v>1</v>
      </c>
      <c r="O29">
        <v>1</v>
      </c>
      <c r="P29" t="str">
        <v xml:space="preserve"> | |EU|USA</v>
      </c>
    </row>
    <row r="30" spans="2:36" x14ac:dyDescent="0.2">
      <c r="B30" t="s">
        <v>0</v>
      </c>
      <c r="C30" t="s">
        <v>35</v>
      </c>
      <c r="D30" t="s">
        <v>531</v>
      </c>
      <c r="K30" t="str">
        <v>Chenopodium Ambriosioides</v>
      </c>
      <c r="L30">
        <v>0</v>
      </c>
      <c r="M30">
        <v>0</v>
      </c>
      <c r="N30">
        <v>0</v>
      </c>
      <c r="O30">
        <v>0</v>
      </c>
      <c r="P30" t="str">
        <v xml:space="preserve"> | | | </v>
      </c>
    </row>
    <row r="31" spans="2:36" x14ac:dyDescent="0.2">
      <c r="B31" t="s">
        <v>0</v>
      </c>
      <c r="C31" t="s">
        <v>38</v>
      </c>
      <c r="D31" t="s">
        <v>531</v>
      </c>
      <c r="K31" t="str">
        <v>Chlordecone</v>
      </c>
      <c r="L31">
        <v>0</v>
      </c>
      <c r="M31">
        <v>0</v>
      </c>
      <c r="N31">
        <v>0</v>
      </c>
      <c r="O31">
        <v>0</v>
      </c>
      <c r="P31" t="str">
        <v xml:space="preserve"> | | | </v>
      </c>
    </row>
    <row r="32" spans="2:36" x14ac:dyDescent="0.2">
      <c r="B32" t="s">
        <v>0</v>
      </c>
      <c r="C32" t="s">
        <v>40</v>
      </c>
      <c r="D32" t="s">
        <v>531</v>
      </c>
      <c r="K32" t="str">
        <v>Chlorethoxyfos</v>
      </c>
      <c r="L32">
        <v>0</v>
      </c>
      <c r="M32">
        <v>0</v>
      </c>
      <c r="N32">
        <v>0</v>
      </c>
      <c r="O32">
        <v>1</v>
      </c>
      <c r="P32" t="str">
        <v xml:space="preserve"> | | |USA</v>
      </c>
    </row>
    <row r="33" spans="2:16" x14ac:dyDescent="0.2">
      <c r="B33" t="s">
        <v>0</v>
      </c>
      <c r="C33" t="s">
        <v>41</v>
      </c>
      <c r="D33" t="s">
        <v>531</v>
      </c>
      <c r="K33" t="str">
        <v>Chloridazon (Pyrazon)</v>
      </c>
      <c r="L33">
        <v>0</v>
      </c>
      <c r="M33">
        <v>0</v>
      </c>
      <c r="N33">
        <v>1</v>
      </c>
      <c r="O33">
        <v>0</v>
      </c>
      <c r="P33" t="str">
        <v xml:space="preserve"> | |EU| </v>
      </c>
    </row>
    <row r="34" spans="2:16" x14ac:dyDescent="0.2">
      <c r="B34" t="s">
        <v>0</v>
      </c>
      <c r="C34" t="s">
        <v>42</v>
      </c>
      <c r="D34" t="s">
        <v>531</v>
      </c>
      <c r="K34" t="str">
        <v>Chloroneb</v>
      </c>
      <c r="L34">
        <v>0</v>
      </c>
      <c r="M34">
        <v>0</v>
      </c>
      <c r="N34">
        <v>0</v>
      </c>
      <c r="O34">
        <v>0</v>
      </c>
      <c r="P34" t="str">
        <v xml:space="preserve"> | | | </v>
      </c>
    </row>
    <row r="35" spans="2:16" x14ac:dyDescent="0.2">
      <c r="B35" t="s">
        <v>0</v>
      </c>
      <c r="C35" t="s">
        <v>43</v>
      </c>
      <c r="D35" t="s">
        <v>531</v>
      </c>
      <c r="K35" t="str">
        <v>Chloropicrin</v>
      </c>
      <c r="L35">
        <v>0</v>
      </c>
      <c r="M35">
        <v>0</v>
      </c>
      <c r="N35">
        <v>0</v>
      </c>
      <c r="O35">
        <v>1</v>
      </c>
      <c r="P35" t="str">
        <v xml:space="preserve"> | | |USA</v>
      </c>
    </row>
    <row r="36" spans="2:16" x14ac:dyDescent="0.2">
      <c r="B36" t="s">
        <v>0</v>
      </c>
      <c r="C36" t="s">
        <v>44</v>
      </c>
      <c r="D36" t="s">
        <v>531</v>
      </c>
      <c r="K36" t="str">
        <v>Chloroxuron</v>
      </c>
      <c r="L36">
        <v>0</v>
      </c>
      <c r="M36">
        <v>0</v>
      </c>
      <c r="N36">
        <v>0</v>
      </c>
      <c r="O36">
        <v>0</v>
      </c>
      <c r="P36" t="str">
        <v xml:space="preserve"> | | | </v>
      </c>
    </row>
    <row r="37" spans="2:16" x14ac:dyDescent="0.2">
      <c r="B37" t="s">
        <v>0</v>
      </c>
      <c r="C37" t="s">
        <v>45</v>
      </c>
      <c r="D37" t="s">
        <v>531</v>
      </c>
      <c r="K37" t="str">
        <v>Chlorsulfuron</v>
      </c>
      <c r="L37">
        <v>0</v>
      </c>
      <c r="M37">
        <v>0</v>
      </c>
      <c r="N37">
        <v>1</v>
      </c>
      <c r="O37">
        <v>1</v>
      </c>
      <c r="P37" t="str">
        <v xml:space="preserve"> | |EU|USA</v>
      </c>
    </row>
    <row r="38" spans="2:16" x14ac:dyDescent="0.2">
      <c r="B38" t="s">
        <v>0</v>
      </c>
      <c r="C38" t="s">
        <v>46</v>
      </c>
      <c r="D38" t="s">
        <v>531</v>
      </c>
      <c r="K38" t="str">
        <v>Cinnamaldehyde</v>
      </c>
      <c r="L38">
        <v>0</v>
      </c>
      <c r="M38">
        <v>0</v>
      </c>
      <c r="N38">
        <v>0</v>
      </c>
      <c r="O38">
        <v>1</v>
      </c>
      <c r="P38" t="str">
        <v xml:space="preserve"> | | |USA</v>
      </c>
    </row>
    <row r="39" spans="2:16" x14ac:dyDescent="0.2">
      <c r="B39" t="s">
        <v>0</v>
      </c>
      <c r="C39" t="s">
        <v>47</v>
      </c>
      <c r="D39" t="s">
        <v>531</v>
      </c>
      <c r="K39" t="str">
        <v>Clopyralid</v>
      </c>
      <c r="L39">
        <v>0</v>
      </c>
      <c r="M39">
        <v>1</v>
      </c>
      <c r="N39">
        <v>1</v>
      </c>
      <c r="O39">
        <v>1</v>
      </c>
      <c r="P39" t="str">
        <v xml:space="preserve"> |CHN|EU|USA</v>
      </c>
    </row>
    <row r="40" spans="2:16" x14ac:dyDescent="0.2">
      <c r="B40" t="s">
        <v>0</v>
      </c>
      <c r="C40" t="s">
        <v>49</v>
      </c>
      <c r="D40" t="s">
        <v>531</v>
      </c>
      <c r="K40" t="str">
        <v>Copper (Cu Compounds)</v>
      </c>
      <c r="L40">
        <v>0</v>
      </c>
      <c r="M40">
        <v>1</v>
      </c>
      <c r="N40">
        <v>1</v>
      </c>
      <c r="O40">
        <v>1</v>
      </c>
      <c r="P40" t="str">
        <v xml:space="preserve"> |CHN|EU|USA</v>
      </c>
    </row>
    <row r="41" spans="2:16" x14ac:dyDescent="0.2">
      <c r="B41" t="s">
        <v>0</v>
      </c>
      <c r="C41" t="s">
        <v>50</v>
      </c>
      <c r="D41" t="s">
        <v>531</v>
      </c>
      <c r="K41" t="str">
        <v>Copper Octanoate</v>
      </c>
      <c r="L41">
        <v>0</v>
      </c>
      <c r="M41">
        <v>0</v>
      </c>
      <c r="N41">
        <v>0</v>
      </c>
      <c r="O41">
        <v>1</v>
      </c>
      <c r="P41" t="str">
        <v xml:space="preserve"> | | |USA</v>
      </c>
    </row>
    <row r="42" spans="2:16" x14ac:dyDescent="0.2">
      <c r="B42" t="s">
        <v>0</v>
      </c>
      <c r="C42" t="s">
        <v>51</v>
      </c>
      <c r="D42" t="s">
        <v>531</v>
      </c>
      <c r="K42" t="str">
        <v>Copper Oxychloride S</v>
      </c>
      <c r="L42">
        <v>0</v>
      </c>
      <c r="M42">
        <v>0</v>
      </c>
      <c r="N42">
        <v>0</v>
      </c>
      <c r="O42">
        <v>1</v>
      </c>
      <c r="P42" t="str">
        <v xml:space="preserve"> | | |USA</v>
      </c>
    </row>
    <row r="43" spans="2:16" x14ac:dyDescent="0.2">
      <c r="B43" t="s">
        <v>0</v>
      </c>
      <c r="C43" t="s">
        <v>53</v>
      </c>
      <c r="D43" t="s">
        <v>531</v>
      </c>
      <c r="K43" t="str">
        <v>Copper Sulfate Tribasic</v>
      </c>
      <c r="L43">
        <v>0</v>
      </c>
      <c r="M43">
        <v>1</v>
      </c>
      <c r="N43">
        <v>1</v>
      </c>
      <c r="O43">
        <v>1</v>
      </c>
      <c r="P43" t="str">
        <v xml:space="preserve"> |CHN|EU|USA</v>
      </c>
    </row>
    <row r="44" spans="2:16" x14ac:dyDescent="0.2">
      <c r="B44" t="s">
        <v>0</v>
      </c>
      <c r="C44" t="s">
        <v>54</v>
      </c>
      <c r="D44" t="s">
        <v>531</v>
      </c>
      <c r="K44" t="str">
        <v>CPPU (Forchlorfenuron)</v>
      </c>
      <c r="L44">
        <v>0</v>
      </c>
      <c r="M44">
        <v>1</v>
      </c>
      <c r="N44">
        <v>1</v>
      </c>
      <c r="O44">
        <v>1</v>
      </c>
      <c r="P44" t="str">
        <v xml:space="preserve"> |CHN|EU|USA</v>
      </c>
    </row>
    <row r="45" spans="2:16" x14ac:dyDescent="0.2">
      <c r="B45" t="s">
        <v>0</v>
      </c>
      <c r="C45" t="s">
        <v>55</v>
      </c>
      <c r="D45" t="s">
        <v>531</v>
      </c>
      <c r="K45" t="str">
        <v>Cryolite</v>
      </c>
      <c r="L45">
        <v>0</v>
      </c>
      <c r="M45">
        <v>0</v>
      </c>
      <c r="N45">
        <v>0</v>
      </c>
      <c r="O45">
        <v>1</v>
      </c>
      <c r="P45" t="str">
        <v xml:space="preserve"> | | |USA</v>
      </c>
    </row>
    <row r="46" spans="2:16" x14ac:dyDescent="0.2">
      <c r="B46" t="s">
        <v>0</v>
      </c>
      <c r="C46" t="s">
        <v>57</v>
      </c>
      <c r="D46" t="s">
        <v>531</v>
      </c>
      <c r="K46" t="str">
        <v>Cycloate</v>
      </c>
      <c r="L46">
        <v>0</v>
      </c>
      <c r="M46">
        <v>0</v>
      </c>
      <c r="N46">
        <v>0</v>
      </c>
      <c r="O46">
        <v>1</v>
      </c>
      <c r="P46" t="str">
        <v xml:space="preserve"> | | |USA</v>
      </c>
    </row>
    <row r="47" spans="2:16" x14ac:dyDescent="0.2">
      <c r="B47" t="s">
        <v>0</v>
      </c>
      <c r="C47" t="s">
        <v>58</v>
      </c>
      <c r="D47" t="s">
        <v>531</v>
      </c>
      <c r="K47" t="str">
        <v>Cyflufenamid</v>
      </c>
      <c r="L47">
        <v>0</v>
      </c>
      <c r="M47">
        <v>0</v>
      </c>
      <c r="N47">
        <v>1</v>
      </c>
      <c r="O47">
        <v>1</v>
      </c>
      <c r="P47" t="str">
        <v xml:space="preserve"> | |EU|USA</v>
      </c>
    </row>
    <row r="48" spans="2:16" x14ac:dyDescent="0.2">
      <c r="B48" t="s">
        <v>0</v>
      </c>
      <c r="C48" t="s">
        <v>60</v>
      </c>
      <c r="D48" t="s">
        <v>531</v>
      </c>
      <c r="K48" t="str">
        <v>DBCP (Dibromochloropropane)</v>
      </c>
      <c r="L48">
        <v>0</v>
      </c>
      <c r="M48">
        <v>0</v>
      </c>
      <c r="N48">
        <v>0</v>
      </c>
      <c r="O48">
        <v>0</v>
      </c>
      <c r="P48" t="str">
        <v xml:space="preserve"> | | | </v>
      </c>
    </row>
    <row r="49" spans="2:16" x14ac:dyDescent="0.2">
      <c r="B49" t="s">
        <v>0</v>
      </c>
      <c r="C49" t="s">
        <v>61</v>
      </c>
      <c r="D49" t="s">
        <v>531</v>
      </c>
      <c r="K49" t="str">
        <v>DCPA (Chlorthal-dimethyl)</v>
      </c>
      <c r="L49">
        <v>0</v>
      </c>
      <c r="M49">
        <v>0</v>
      </c>
      <c r="N49">
        <v>0</v>
      </c>
      <c r="O49">
        <v>1</v>
      </c>
      <c r="P49" t="str">
        <v xml:space="preserve"> | | |USA</v>
      </c>
    </row>
    <row r="50" spans="2:16" x14ac:dyDescent="0.2">
      <c r="B50" t="s">
        <v>0</v>
      </c>
      <c r="C50" t="s">
        <v>62</v>
      </c>
      <c r="D50" t="s">
        <v>531</v>
      </c>
      <c r="K50" t="str">
        <v>DDD (TDE)</v>
      </c>
      <c r="L50">
        <v>0</v>
      </c>
      <c r="M50">
        <v>0</v>
      </c>
      <c r="N50">
        <v>0</v>
      </c>
      <c r="O50">
        <v>0</v>
      </c>
      <c r="P50" t="str">
        <v xml:space="preserve"> | | | </v>
      </c>
    </row>
    <row r="51" spans="2:16" x14ac:dyDescent="0.2">
      <c r="B51" t="s">
        <v>0</v>
      </c>
      <c r="C51" t="s">
        <v>64</v>
      </c>
      <c r="D51" t="s">
        <v>531</v>
      </c>
      <c r="K51" t="str">
        <v>Deltamethrin</v>
      </c>
      <c r="L51">
        <v>0</v>
      </c>
      <c r="M51">
        <v>1</v>
      </c>
      <c r="N51">
        <v>1</v>
      </c>
      <c r="O51">
        <v>1</v>
      </c>
      <c r="P51" t="str">
        <v xml:space="preserve"> |CHN|EU|USA</v>
      </c>
    </row>
    <row r="52" spans="2:16" x14ac:dyDescent="0.2">
      <c r="B52" t="s">
        <v>0</v>
      </c>
      <c r="C52" t="s">
        <v>65</v>
      </c>
      <c r="D52" t="s">
        <v>531</v>
      </c>
      <c r="K52" t="str">
        <v>Demeton</v>
      </c>
      <c r="L52">
        <v>0</v>
      </c>
      <c r="M52">
        <v>0</v>
      </c>
      <c r="N52">
        <v>0</v>
      </c>
      <c r="O52">
        <v>0</v>
      </c>
      <c r="P52" t="str">
        <v xml:space="preserve"> | | | </v>
      </c>
    </row>
    <row r="53" spans="2:16" x14ac:dyDescent="0.2">
      <c r="B53" t="s">
        <v>0</v>
      </c>
      <c r="C53" t="s">
        <v>66</v>
      </c>
      <c r="D53" t="s">
        <v>531</v>
      </c>
      <c r="K53" t="str">
        <v>Desmedipham</v>
      </c>
      <c r="L53">
        <v>0</v>
      </c>
      <c r="M53">
        <v>1</v>
      </c>
      <c r="N53">
        <v>1</v>
      </c>
      <c r="O53">
        <v>0</v>
      </c>
      <c r="P53" t="str">
        <v xml:space="preserve"> |CHN|EU| </v>
      </c>
    </row>
    <row r="54" spans="2:16" x14ac:dyDescent="0.2">
      <c r="B54" t="s">
        <v>0</v>
      </c>
      <c r="C54" t="s">
        <v>67</v>
      </c>
      <c r="D54" t="s">
        <v>531</v>
      </c>
      <c r="K54" t="str">
        <v>Diallate</v>
      </c>
      <c r="L54">
        <v>0</v>
      </c>
      <c r="M54">
        <v>0</v>
      </c>
      <c r="N54">
        <v>0</v>
      </c>
      <c r="O54">
        <v>0</v>
      </c>
      <c r="P54" t="str">
        <v xml:space="preserve"> | | | </v>
      </c>
    </row>
    <row r="55" spans="2:16" x14ac:dyDescent="0.2">
      <c r="B55" t="s">
        <v>0</v>
      </c>
      <c r="C55" t="s">
        <v>68</v>
      </c>
      <c r="D55" t="s">
        <v>531</v>
      </c>
      <c r="K55" t="str">
        <v>Dichlone</v>
      </c>
      <c r="L55">
        <v>0</v>
      </c>
      <c r="M55">
        <v>0</v>
      </c>
      <c r="N55">
        <v>0</v>
      </c>
      <c r="O55">
        <v>0</v>
      </c>
      <c r="P55" t="str">
        <v xml:space="preserve"> | | | </v>
      </c>
    </row>
    <row r="56" spans="2:16" x14ac:dyDescent="0.2">
      <c r="B56" t="s">
        <v>0</v>
      </c>
      <c r="C56" t="s">
        <v>69</v>
      </c>
      <c r="D56" t="s">
        <v>531</v>
      </c>
      <c r="K56" t="str">
        <v>Dichloropropene (1,3-D)</v>
      </c>
      <c r="L56">
        <v>0</v>
      </c>
      <c r="M56">
        <v>0</v>
      </c>
      <c r="N56">
        <v>0</v>
      </c>
      <c r="O56">
        <v>1</v>
      </c>
      <c r="P56" t="str">
        <v xml:space="preserve"> | | |USA</v>
      </c>
    </row>
    <row r="57" spans="2:16" x14ac:dyDescent="0.2">
      <c r="B57" t="s">
        <v>0</v>
      </c>
      <c r="C57" t="s">
        <v>70</v>
      </c>
      <c r="D57" t="s">
        <v>531</v>
      </c>
      <c r="K57" t="str">
        <v>Dichlorprop</v>
      </c>
      <c r="L57">
        <v>0</v>
      </c>
      <c r="M57">
        <v>0</v>
      </c>
      <c r="N57">
        <v>0</v>
      </c>
      <c r="O57">
        <v>0</v>
      </c>
      <c r="P57" t="str">
        <v xml:space="preserve"> | | | </v>
      </c>
    </row>
    <row r="58" spans="2:16" x14ac:dyDescent="0.2">
      <c r="B58" t="s">
        <v>0</v>
      </c>
      <c r="C58" t="s">
        <v>73</v>
      </c>
      <c r="D58" t="s">
        <v>531</v>
      </c>
      <c r="K58" t="str">
        <v>Dienochlor</v>
      </c>
      <c r="L58">
        <v>0</v>
      </c>
      <c r="M58">
        <v>0</v>
      </c>
      <c r="N58">
        <v>0</v>
      </c>
      <c r="O58">
        <v>0</v>
      </c>
      <c r="P58" t="str">
        <v xml:space="preserve"> | | | </v>
      </c>
    </row>
    <row r="59" spans="2:16" x14ac:dyDescent="0.2">
      <c r="B59" t="s">
        <v>0</v>
      </c>
      <c r="C59" t="s">
        <v>74</v>
      </c>
      <c r="D59" t="s">
        <v>531</v>
      </c>
      <c r="K59" t="str">
        <v>Diethatyl</v>
      </c>
      <c r="L59">
        <v>0</v>
      </c>
      <c r="M59">
        <v>0</v>
      </c>
      <c r="N59">
        <v>0</v>
      </c>
      <c r="O59">
        <v>0</v>
      </c>
      <c r="P59" t="str">
        <v xml:space="preserve"> | | | </v>
      </c>
    </row>
    <row r="60" spans="2:16" x14ac:dyDescent="0.2">
      <c r="B60" t="s">
        <v>0</v>
      </c>
      <c r="C60" t="s">
        <v>75</v>
      </c>
      <c r="D60" t="s">
        <v>531</v>
      </c>
      <c r="K60" t="str">
        <v>Difenzoquat</v>
      </c>
      <c r="L60">
        <v>0</v>
      </c>
      <c r="M60">
        <v>1</v>
      </c>
      <c r="N60">
        <v>0</v>
      </c>
      <c r="O60">
        <v>0</v>
      </c>
      <c r="P60" t="str">
        <v xml:space="preserve"> |CHN| | </v>
      </c>
    </row>
    <row r="61" spans="2:16" x14ac:dyDescent="0.2">
      <c r="B61" t="s">
        <v>0</v>
      </c>
      <c r="C61" t="s">
        <v>76</v>
      </c>
      <c r="D61" t="s">
        <v>531</v>
      </c>
      <c r="K61" t="str">
        <v>Diflufenzopyr</v>
      </c>
      <c r="L61">
        <v>0</v>
      </c>
      <c r="M61">
        <v>0</v>
      </c>
      <c r="N61">
        <v>0</v>
      </c>
      <c r="O61">
        <v>1</v>
      </c>
      <c r="P61" t="str">
        <v xml:space="preserve"> | | |USA</v>
      </c>
    </row>
    <row r="62" spans="2:16" x14ac:dyDescent="0.2">
      <c r="B62" t="s">
        <v>0</v>
      </c>
      <c r="C62" t="s">
        <v>77</v>
      </c>
      <c r="D62" t="s">
        <v>531</v>
      </c>
      <c r="K62" t="str">
        <v>Dimethipin</v>
      </c>
      <c r="L62">
        <v>0</v>
      </c>
      <c r="M62">
        <v>0</v>
      </c>
      <c r="N62">
        <v>0</v>
      </c>
      <c r="O62">
        <v>0</v>
      </c>
      <c r="P62" t="str">
        <v xml:space="preserve"> | | | </v>
      </c>
    </row>
    <row r="63" spans="2:16" x14ac:dyDescent="0.2">
      <c r="B63" t="s">
        <v>0</v>
      </c>
      <c r="C63" t="s">
        <v>78</v>
      </c>
      <c r="D63" t="s">
        <v>531</v>
      </c>
      <c r="K63" t="str">
        <v>Dimethylarsinic Acid</v>
      </c>
      <c r="L63">
        <v>0</v>
      </c>
      <c r="M63">
        <v>0</v>
      </c>
      <c r="N63">
        <v>0</v>
      </c>
      <c r="O63">
        <v>0</v>
      </c>
      <c r="P63" t="str">
        <v xml:space="preserve"> | | | </v>
      </c>
    </row>
    <row r="64" spans="2:16" x14ac:dyDescent="0.2">
      <c r="B64" t="s">
        <v>0</v>
      </c>
      <c r="C64" t="s">
        <v>79</v>
      </c>
      <c r="D64" t="s">
        <v>531</v>
      </c>
      <c r="K64" t="str">
        <v>Dimethyldisulfide</v>
      </c>
      <c r="L64">
        <v>0</v>
      </c>
      <c r="M64">
        <v>0</v>
      </c>
      <c r="N64">
        <v>0</v>
      </c>
      <c r="O64">
        <v>1</v>
      </c>
      <c r="P64" t="str">
        <v xml:space="preserve"> | | |USA</v>
      </c>
    </row>
    <row r="65" spans="2:16" x14ac:dyDescent="0.2">
      <c r="B65" t="s">
        <v>0</v>
      </c>
      <c r="C65" t="s">
        <v>80</v>
      </c>
      <c r="D65" t="s">
        <v>531</v>
      </c>
      <c r="K65" t="str">
        <v>Dinotefuran</v>
      </c>
      <c r="L65">
        <v>0</v>
      </c>
      <c r="M65">
        <v>0</v>
      </c>
      <c r="N65">
        <v>0</v>
      </c>
      <c r="O65">
        <v>1</v>
      </c>
      <c r="P65" t="str">
        <v xml:space="preserve"> | | |USA</v>
      </c>
    </row>
    <row r="66" spans="2:16" x14ac:dyDescent="0.2">
      <c r="B66" t="s">
        <v>0</v>
      </c>
      <c r="C66" t="s">
        <v>82</v>
      </c>
      <c r="D66" t="s">
        <v>531</v>
      </c>
      <c r="K66" t="str">
        <v>Dithiopyr</v>
      </c>
      <c r="L66">
        <v>0</v>
      </c>
      <c r="M66">
        <v>1</v>
      </c>
      <c r="N66">
        <v>0</v>
      </c>
      <c r="O66">
        <v>1</v>
      </c>
      <c r="P66" t="str">
        <v xml:space="preserve"> |CHN| |USA</v>
      </c>
    </row>
    <row r="67" spans="2:16" x14ac:dyDescent="0.2">
      <c r="B67" t="s">
        <v>0</v>
      </c>
      <c r="C67" t="s">
        <v>83</v>
      </c>
      <c r="D67" t="s">
        <v>531</v>
      </c>
      <c r="K67" t="str">
        <v>DSMA</v>
      </c>
      <c r="L67">
        <v>0</v>
      </c>
      <c r="M67">
        <v>0</v>
      </c>
      <c r="N67">
        <v>0</v>
      </c>
      <c r="O67">
        <v>0</v>
      </c>
      <c r="P67" t="str">
        <v xml:space="preserve"> | | | </v>
      </c>
    </row>
    <row r="68" spans="2:16" x14ac:dyDescent="0.2">
      <c r="B68" t="s">
        <v>0</v>
      </c>
      <c r="C68" t="s">
        <v>84</v>
      </c>
      <c r="D68" t="s">
        <v>531</v>
      </c>
      <c r="K68" t="str">
        <v>Endothal</v>
      </c>
      <c r="L68">
        <v>0</v>
      </c>
      <c r="M68">
        <v>0</v>
      </c>
      <c r="N68">
        <v>0</v>
      </c>
      <c r="O68">
        <v>0</v>
      </c>
      <c r="P68" t="str">
        <v xml:space="preserve"> | | | </v>
      </c>
    </row>
    <row r="69" spans="2:16" x14ac:dyDescent="0.2">
      <c r="B69" t="s">
        <v>0</v>
      </c>
      <c r="C69" t="s">
        <v>85</v>
      </c>
      <c r="D69" t="s">
        <v>531</v>
      </c>
      <c r="K69" t="str">
        <v>EPN</v>
      </c>
      <c r="L69">
        <v>0</v>
      </c>
      <c r="M69">
        <v>0</v>
      </c>
      <c r="N69">
        <v>0</v>
      </c>
      <c r="O69">
        <v>0</v>
      </c>
      <c r="P69" t="str">
        <v xml:space="preserve"> | | | </v>
      </c>
    </row>
    <row r="70" spans="2:16" x14ac:dyDescent="0.2">
      <c r="B70" t="s">
        <v>0</v>
      </c>
      <c r="C70" t="s">
        <v>87</v>
      </c>
      <c r="D70" t="s">
        <v>531</v>
      </c>
      <c r="K70" t="str">
        <v>Ethalfluralin</v>
      </c>
      <c r="L70">
        <v>0</v>
      </c>
      <c r="M70">
        <v>0</v>
      </c>
      <c r="N70">
        <v>0</v>
      </c>
      <c r="O70">
        <v>1</v>
      </c>
      <c r="P70" t="str">
        <v xml:space="preserve"> | | |USA</v>
      </c>
    </row>
    <row r="71" spans="2:16" x14ac:dyDescent="0.2">
      <c r="B71" t="s">
        <v>0</v>
      </c>
      <c r="C71" t="s">
        <v>88</v>
      </c>
      <c r="D71" t="s">
        <v>531</v>
      </c>
      <c r="K71" t="str">
        <v>Ethametsulfuron</v>
      </c>
      <c r="L71">
        <v>0</v>
      </c>
      <c r="M71">
        <v>0</v>
      </c>
      <c r="N71">
        <v>0</v>
      </c>
      <c r="O71">
        <v>0</v>
      </c>
      <c r="P71" t="str">
        <v xml:space="preserve"> | | | </v>
      </c>
    </row>
    <row r="72" spans="2:16" x14ac:dyDescent="0.2">
      <c r="B72" t="s">
        <v>0</v>
      </c>
      <c r="C72" t="s">
        <v>89</v>
      </c>
      <c r="D72" t="s">
        <v>531</v>
      </c>
      <c r="K72" t="str">
        <v>Ethofumesate</v>
      </c>
      <c r="L72">
        <v>0</v>
      </c>
      <c r="M72">
        <v>1</v>
      </c>
      <c r="N72">
        <v>1</v>
      </c>
      <c r="O72">
        <v>1</v>
      </c>
      <c r="P72" t="str">
        <v xml:space="preserve"> |CHN|EU|USA</v>
      </c>
    </row>
    <row r="73" spans="2:16" x14ac:dyDescent="0.2">
      <c r="B73" t="s">
        <v>0</v>
      </c>
      <c r="C73" t="s">
        <v>90</v>
      </c>
      <c r="D73" t="s">
        <v>531</v>
      </c>
      <c r="K73" t="str">
        <v>Fatty Alcohols</v>
      </c>
      <c r="L73">
        <v>0</v>
      </c>
      <c r="M73">
        <v>0</v>
      </c>
      <c r="N73">
        <v>0</v>
      </c>
      <c r="O73">
        <v>1</v>
      </c>
      <c r="P73" t="str">
        <v xml:space="preserve"> | | |USA</v>
      </c>
    </row>
    <row r="74" spans="2:16" x14ac:dyDescent="0.2">
      <c r="B74" t="s">
        <v>0</v>
      </c>
      <c r="C74" t="s">
        <v>7</v>
      </c>
      <c r="D74" t="s">
        <v>531</v>
      </c>
      <c r="K74" t="str">
        <v>Fenazaquin</v>
      </c>
      <c r="L74">
        <v>0</v>
      </c>
      <c r="M74">
        <v>1</v>
      </c>
      <c r="N74">
        <v>0</v>
      </c>
      <c r="O74">
        <v>1</v>
      </c>
      <c r="P74" t="str">
        <v xml:space="preserve"> |CHN| |USA</v>
      </c>
    </row>
    <row r="75" spans="2:16" x14ac:dyDescent="0.2">
      <c r="B75" t="s">
        <v>0</v>
      </c>
      <c r="C75" t="s">
        <v>91</v>
      </c>
      <c r="D75" t="s">
        <v>531</v>
      </c>
      <c r="K75" t="str">
        <v>Fenbuconazole</v>
      </c>
      <c r="L75">
        <v>0</v>
      </c>
      <c r="M75">
        <v>1</v>
      </c>
      <c r="N75">
        <v>1</v>
      </c>
      <c r="O75">
        <v>1</v>
      </c>
      <c r="P75" t="str">
        <v xml:space="preserve"> |CHN|EU|USA</v>
      </c>
    </row>
    <row r="76" spans="2:16" x14ac:dyDescent="0.2">
      <c r="B76" t="s">
        <v>0</v>
      </c>
      <c r="C76" t="s">
        <v>92</v>
      </c>
      <c r="D76" t="s">
        <v>531</v>
      </c>
      <c r="K76" t="str">
        <v>Fenhexamid</v>
      </c>
      <c r="L76">
        <v>0</v>
      </c>
      <c r="M76">
        <v>0</v>
      </c>
      <c r="N76">
        <v>1</v>
      </c>
      <c r="O76">
        <v>1</v>
      </c>
      <c r="P76" t="str">
        <v xml:space="preserve"> | |EU|USA</v>
      </c>
    </row>
    <row r="77" spans="2:16" x14ac:dyDescent="0.2">
      <c r="B77" t="s">
        <v>0</v>
      </c>
      <c r="C77" t="s">
        <v>93</v>
      </c>
      <c r="D77" t="s">
        <v>531</v>
      </c>
      <c r="K77" t="str">
        <v>Fenoxycarb</v>
      </c>
      <c r="L77">
        <v>0</v>
      </c>
      <c r="M77">
        <v>0</v>
      </c>
      <c r="N77">
        <v>1</v>
      </c>
      <c r="O77">
        <v>0</v>
      </c>
      <c r="P77" t="str">
        <v xml:space="preserve"> | |EU| </v>
      </c>
    </row>
    <row r="78" spans="2:16" x14ac:dyDescent="0.2">
      <c r="B78" t="s">
        <v>0</v>
      </c>
      <c r="C78" t="s">
        <v>95</v>
      </c>
      <c r="D78" t="s">
        <v>531</v>
      </c>
      <c r="K78" t="str">
        <v>Ferbam</v>
      </c>
      <c r="L78">
        <v>0</v>
      </c>
      <c r="M78">
        <v>0</v>
      </c>
      <c r="N78">
        <v>0</v>
      </c>
      <c r="O78">
        <v>1</v>
      </c>
      <c r="P78" t="str">
        <v xml:space="preserve"> | | |USA</v>
      </c>
    </row>
    <row r="79" spans="2:16" x14ac:dyDescent="0.2">
      <c r="B79" t="s">
        <v>0</v>
      </c>
      <c r="C79" t="s">
        <v>96</v>
      </c>
      <c r="D79" t="s">
        <v>531</v>
      </c>
      <c r="K79" t="str">
        <v>Florasulam</v>
      </c>
      <c r="L79">
        <v>0</v>
      </c>
      <c r="M79">
        <v>1</v>
      </c>
      <c r="N79">
        <v>1</v>
      </c>
      <c r="O79">
        <v>1</v>
      </c>
      <c r="P79" t="str">
        <v xml:space="preserve"> |CHN|EU|USA</v>
      </c>
    </row>
    <row r="80" spans="2:16" x14ac:dyDescent="0.2">
      <c r="B80" t="s">
        <v>0</v>
      </c>
      <c r="C80" t="s">
        <v>97</v>
      </c>
      <c r="D80" t="s">
        <v>531</v>
      </c>
      <c r="K80" t="str">
        <v>Flucarbazone</v>
      </c>
      <c r="L80">
        <v>0</v>
      </c>
      <c r="M80">
        <v>1</v>
      </c>
      <c r="N80">
        <v>0</v>
      </c>
      <c r="O80">
        <v>1</v>
      </c>
      <c r="P80" t="str">
        <v xml:space="preserve"> |CHN| |USA</v>
      </c>
    </row>
    <row r="81" spans="2:16" x14ac:dyDescent="0.2">
      <c r="B81" t="s">
        <v>0</v>
      </c>
      <c r="C81" t="s">
        <v>98</v>
      </c>
      <c r="D81" t="s">
        <v>531</v>
      </c>
      <c r="K81" t="str">
        <v>Fluchloralin</v>
      </c>
      <c r="L81">
        <v>0</v>
      </c>
      <c r="M81">
        <v>0</v>
      </c>
      <c r="N81">
        <v>0</v>
      </c>
      <c r="O81">
        <v>0</v>
      </c>
      <c r="P81" t="str">
        <v xml:space="preserve"> | | | </v>
      </c>
    </row>
    <row r="82" spans="2:16" x14ac:dyDescent="0.2">
      <c r="B82" t="s">
        <v>0</v>
      </c>
      <c r="C82" t="s">
        <v>99</v>
      </c>
      <c r="D82" t="s">
        <v>531</v>
      </c>
      <c r="K82" t="str">
        <v>Flufenacet</v>
      </c>
      <c r="L82">
        <v>0</v>
      </c>
      <c r="M82">
        <v>0</v>
      </c>
      <c r="N82">
        <v>1</v>
      </c>
      <c r="O82">
        <v>1</v>
      </c>
      <c r="P82" t="str">
        <v xml:space="preserve"> | |EU|USA</v>
      </c>
    </row>
    <row r="83" spans="2:16" x14ac:dyDescent="0.2">
      <c r="B83" t="s">
        <v>0</v>
      </c>
      <c r="C83" t="s">
        <v>100</v>
      </c>
      <c r="D83" t="s">
        <v>531</v>
      </c>
      <c r="K83" t="str">
        <v>Fluometuron</v>
      </c>
      <c r="L83">
        <v>0</v>
      </c>
      <c r="M83">
        <v>0</v>
      </c>
      <c r="N83">
        <v>1</v>
      </c>
      <c r="O83">
        <v>1</v>
      </c>
      <c r="P83" t="str">
        <v xml:space="preserve"> | |EU|USA</v>
      </c>
    </row>
    <row r="84" spans="2:16" x14ac:dyDescent="0.2">
      <c r="B84" t="s">
        <v>0</v>
      </c>
      <c r="C84" t="s">
        <v>101</v>
      </c>
      <c r="D84" t="s">
        <v>531</v>
      </c>
      <c r="K84" t="str">
        <v>Fluopyram</v>
      </c>
      <c r="L84">
        <v>0</v>
      </c>
      <c r="M84">
        <v>1</v>
      </c>
      <c r="N84">
        <v>1</v>
      </c>
      <c r="O84">
        <v>1</v>
      </c>
      <c r="P84" t="str">
        <v xml:space="preserve"> |CHN|EU|USA</v>
      </c>
    </row>
    <row r="85" spans="2:16" x14ac:dyDescent="0.2">
      <c r="B85" t="s">
        <v>0</v>
      </c>
      <c r="C85" t="s">
        <v>102</v>
      </c>
      <c r="D85" t="s">
        <v>531</v>
      </c>
      <c r="K85" t="str">
        <v>Fluoxastrobin</v>
      </c>
      <c r="L85">
        <v>0</v>
      </c>
      <c r="M85">
        <v>0</v>
      </c>
      <c r="N85">
        <v>1</v>
      </c>
      <c r="O85">
        <v>1</v>
      </c>
      <c r="P85" t="str">
        <v xml:space="preserve"> | |EU|USA</v>
      </c>
    </row>
    <row r="86" spans="2:16" x14ac:dyDescent="0.2">
      <c r="B86" t="s">
        <v>0</v>
      </c>
      <c r="C86" t="s">
        <v>105</v>
      </c>
      <c r="D86" t="s">
        <v>531</v>
      </c>
      <c r="K86" t="str">
        <v>Flusilazole</v>
      </c>
      <c r="L86">
        <v>0</v>
      </c>
      <c r="M86">
        <v>1</v>
      </c>
      <c r="N86">
        <v>0</v>
      </c>
      <c r="O86">
        <v>0</v>
      </c>
      <c r="P86" t="str">
        <v xml:space="preserve"> |CHN| | </v>
      </c>
    </row>
    <row r="87" spans="2:16" x14ac:dyDescent="0.2">
      <c r="B87" t="s">
        <v>0</v>
      </c>
      <c r="C87" t="s">
        <v>106</v>
      </c>
      <c r="D87" t="s">
        <v>531</v>
      </c>
      <c r="K87" t="str">
        <v>Fluthiacet-Methyl</v>
      </c>
      <c r="L87">
        <v>0</v>
      </c>
      <c r="M87">
        <v>1</v>
      </c>
      <c r="N87">
        <v>0</v>
      </c>
      <c r="O87">
        <v>1</v>
      </c>
      <c r="P87" t="str">
        <v xml:space="preserve"> |CHN| |USA</v>
      </c>
    </row>
    <row r="88" spans="2:16" x14ac:dyDescent="0.2">
      <c r="B88" t="s">
        <v>0</v>
      </c>
      <c r="C88" t="s">
        <v>107</v>
      </c>
      <c r="D88" t="s">
        <v>531</v>
      </c>
      <c r="K88" t="str">
        <v>Fluvalinate-Tau</v>
      </c>
      <c r="L88">
        <v>0</v>
      </c>
      <c r="M88">
        <v>1</v>
      </c>
      <c r="N88">
        <v>1</v>
      </c>
      <c r="O88">
        <v>1</v>
      </c>
      <c r="P88" t="str">
        <v xml:space="preserve"> |CHN|EU|USA</v>
      </c>
    </row>
    <row r="89" spans="2:16" x14ac:dyDescent="0.2">
      <c r="B89" t="s">
        <v>0</v>
      </c>
      <c r="C89" t="s">
        <v>108</v>
      </c>
      <c r="D89" t="s">
        <v>531</v>
      </c>
      <c r="K89" t="str">
        <v>Fonofos</v>
      </c>
      <c r="L89">
        <v>0</v>
      </c>
      <c r="M89">
        <v>0</v>
      </c>
      <c r="N89">
        <v>0</v>
      </c>
      <c r="O89">
        <v>0</v>
      </c>
      <c r="P89" t="str">
        <v xml:space="preserve"> | | | </v>
      </c>
    </row>
    <row r="90" spans="2:16" x14ac:dyDescent="0.2">
      <c r="B90" t="s">
        <v>0</v>
      </c>
      <c r="C90" t="s">
        <v>109</v>
      </c>
      <c r="D90" t="s">
        <v>531</v>
      </c>
      <c r="K90" t="str">
        <v>Fosamine</v>
      </c>
      <c r="L90">
        <v>0</v>
      </c>
      <c r="M90">
        <v>0</v>
      </c>
      <c r="N90">
        <v>0</v>
      </c>
      <c r="O90">
        <v>1</v>
      </c>
      <c r="P90" t="str">
        <v xml:space="preserve"> | | |USA</v>
      </c>
    </row>
    <row r="91" spans="2:16" x14ac:dyDescent="0.2">
      <c r="B91" t="s">
        <v>0</v>
      </c>
      <c r="C91" t="s">
        <v>110</v>
      </c>
      <c r="D91" t="s">
        <v>531</v>
      </c>
      <c r="K91" t="str">
        <v>Gallex</v>
      </c>
      <c r="L91">
        <v>0</v>
      </c>
      <c r="M91">
        <v>0</v>
      </c>
      <c r="N91">
        <v>0</v>
      </c>
      <c r="O91">
        <v>0</v>
      </c>
      <c r="P91" t="str">
        <v xml:space="preserve"> | | | </v>
      </c>
    </row>
    <row r="92" spans="2:16" x14ac:dyDescent="0.2">
      <c r="B92" t="s">
        <v>0</v>
      </c>
      <c r="C92" t="s">
        <v>111</v>
      </c>
      <c r="D92" t="s">
        <v>531</v>
      </c>
      <c r="K92" t="str">
        <v>Gamma Aminobutyric Acid</v>
      </c>
      <c r="L92">
        <v>0</v>
      </c>
      <c r="M92">
        <v>0</v>
      </c>
      <c r="N92">
        <v>0</v>
      </c>
      <c r="O92">
        <v>1</v>
      </c>
      <c r="P92" t="str">
        <v xml:space="preserve"> | | |USA</v>
      </c>
    </row>
    <row r="93" spans="2:16" x14ac:dyDescent="0.2">
      <c r="B93" t="s">
        <v>0</v>
      </c>
      <c r="C93" t="s">
        <v>112</v>
      </c>
      <c r="D93" t="s">
        <v>531</v>
      </c>
      <c r="K93" t="str">
        <v>Garlic Juice</v>
      </c>
      <c r="L93">
        <v>0</v>
      </c>
      <c r="M93">
        <v>0</v>
      </c>
      <c r="N93">
        <v>0</v>
      </c>
      <c r="O93">
        <v>0</v>
      </c>
      <c r="P93" t="str">
        <v xml:space="preserve"> | | | </v>
      </c>
    </row>
    <row r="94" spans="2:16" x14ac:dyDescent="0.2">
      <c r="B94" t="s">
        <v>0</v>
      </c>
      <c r="C94" t="s">
        <v>113</v>
      </c>
      <c r="D94" t="s">
        <v>531</v>
      </c>
      <c r="K94" t="str">
        <v>Gentamicin Sulfate</v>
      </c>
      <c r="L94">
        <v>0</v>
      </c>
      <c r="M94">
        <v>0</v>
      </c>
      <c r="N94">
        <v>0</v>
      </c>
      <c r="O94">
        <v>0</v>
      </c>
      <c r="P94" t="str">
        <v xml:space="preserve"> | | | </v>
      </c>
    </row>
    <row r="95" spans="2:16" x14ac:dyDescent="0.2">
      <c r="B95" t="s">
        <v>0</v>
      </c>
      <c r="C95" t="s">
        <v>114</v>
      </c>
      <c r="D95" t="s">
        <v>531</v>
      </c>
      <c r="K95" t="str">
        <v>Harpin Protein</v>
      </c>
      <c r="L95">
        <v>0</v>
      </c>
      <c r="M95">
        <v>1</v>
      </c>
      <c r="N95">
        <v>0</v>
      </c>
      <c r="O95">
        <v>1</v>
      </c>
      <c r="P95" t="str">
        <v xml:space="preserve"> |CHN| |USA</v>
      </c>
    </row>
    <row r="96" spans="2:16" x14ac:dyDescent="0.2">
      <c r="B96" t="s">
        <v>0</v>
      </c>
      <c r="C96" t="s">
        <v>115</v>
      </c>
      <c r="D96" t="s">
        <v>531</v>
      </c>
      <c r="K96" t="str">
        <v>Hydrated Lime</v>
      </c>
      <c r="L96">
        <v>0</v>
      </c>
      <c r="M96">
        <v>0</v>
      </c>
      <c r="N96">
        <v>0</v>
      </c>
      <c r="O96">
        <v>0</v>
      </c>
      <c r="P96" t="str">
        <v xml:space="preserve"> | | | </v>
      </c>
    </row>
    <row r="97" spans="2:16" x14ac:dyDescent="0.2">
      <c r="B97" t="s">
        <v>0</v>
      </c>
      <c r="C97" t="s">
        <v>117</v>
      </c>
      <c r="D97" t="s">
        <v>531</v>
      </c>
      <c r="K97" t="str">
        <v>Hydroxypropanoic Acid</v>
      </c>
      <c r="L97">
        <v>0</v>
      </c>
      <c r="M97">
        <v>0</v>
      </c>
      <c r="N97">
        <v>0</v>
      </c>
      <c r="O97">
        <v>0</v>
      </c>
      <c r="P97" t="str">
        <v xml:space="preserve"> | | | </v>
      </c>
    </row>
    <row r="98" spans="2:16" x14ac:dyDescent="0.2">
      <c r="B98" t="s">
        <v>0</v>
      </c>
      <c r="C98" t="s">
        <v>118</v>
      </c>
      <c r="D98" t="s">
        <v>531</v>
      </c>
      <c r="K98" t="str">
        <v>Hymexazol</v>
      </c>
      <c r="L98">
        <v>0</v>
      </c>
      <c r="M98">
        <v>1</v>
      </c>
      <c r="N98">
        <v>1</v>
      </c>
      <c r="O98">
        <v>1</v>
      </c>
      <c r="P98" t="str">
        <v xml:space="preserve"> |CHN|EU|USA</v>
      </c>
    </row>
    <row r="99" spans="2:16" x14ac:dyDescent="0.2">
      <c r="B99" t="s">
        <v>0</v>
      </c>
      <c r="C99" t="s">
        <v>119</v>
      </c>
      <c r="D99" t="s">
        <v>531</v>
      </c>
      <c r="K99" t="str">
        <v>Imazamethabenz</v>
      </c>
      <c r="L99">
        <v>0</v>
      </c>
      <c r="M99">
        <v>0</v>
      </c>
      <c r="N99">
        <v>0</v>
      </c>
      <c r="O99">
        <v>0</v>
      </c>
      <c r="P99" t="str">
        <v xml:space="preserve"> | | | </v>
      </c>
    </row>
    <row r="100" spans="2:16" x14ac:dyDescent="0.2">
      <c r="B100" t="s">
        <v>0</v>
      </c>
      <c r="C100" t="s">
        <v>120</v>
      </c>
      <c r="D100" t="s">
        <v>531</v>
      </c>
      <c r="K100" t="str">
        <v>Imazosulfuron</v>
      </c>
      <c r="L100">
        <v>0</v>
      </c>
      <c r="M100">
        <v>0</v>
      </c>
      <c r="N100">
        <v>0</v>
      </c>
      <c r="O100">
        <v>1</v>
      </c>
      <c r="P100" t="str">
        <v xml:space="preserve"> | | |USA</v>
      </c>
    </row>
    <row r="101" spans="2:16" x14ac:dyDescent="0.2">
      <c r="B101" t="s">
        <v>0</v>
      </c>
      <c r="C101" t="s">
        <v>121</v>
      </c>
      <c r="D101" t="s">
        <v>531</v>
      </c>
      <c r="K101" t="str">
        <v>Isofenphos</v>
      </c>
      <c r="L101">
        <v>0</v>
      </c>
      <c r="M101">
        <v>0</v>
      </c>
      <c r="N101">
        <v>0</v>
      </c>
      <c r="O101">
        <v>0</v>
      </c>
      <c r="P101" t="str">
        <v xml:space="preserve"> | | | </v>
      </c>
    </row>
    <row r="102" spans="2:16" x14ac:dyDescent="0.2">
      <c r="B102" t="s">
        <v>0</v>
      </c>
      <c r="C102" t="s">
        <v>122</v>
      </c>
      <c r="D102" t="s">
        <v>531</v>
      </c>
      <c r="K102" t="str">
        <v>Isofetamid</v>
      </c>
      <c r="L102">
        <v>0</v>
      </c>
      <c r="M102">
        <v>0</v>
      </c>
      <c r="N102">
        <v>1</v>
      </c>
      <c r="O102">
        <v>1</v>
      </c>
      <c r="P102" t="str">
        <v xml:space="preserve"> | |EU|USA</v>
      </c>
    </row>
    <row r="103" spans="2:16" x14ac:dyDescent="0.2">
      <c r="B103" t="s">
        <v>0</v>
      </c>
      <c r="C103" t="s">
        <v>123</v>
      </c>
      <c r="D103" t="s">
        <v>531</v>
      </c>
      <c r="K103" t="str">
        <v>Isopropalin</v>
      </c>
      <c r="L103">
        <v>0</v>
      </c>
      <c r="M103">
        <v>0</v>
      </c>
      <c r="N103">
        <v>0</v>
      </c>
      <c r="O103">
        <v>0</v>
      </c>
      <c r="P103" t="str">
        <v xml:space="preserve"> | | | </v>
      </c>
    </row>
    <row r="104" spans="2:16" x14ac:dyDescent="0.2">
      <c r="B104" t="s">
        <v>0</v>
      </c>
      <c r="C104" t="s">
        <v>124</v>
      </c>
      <c r="D104" t="s">
        <v>531</v>
      </c>
      <c r="K104" t="str">
        <v>Isoxaben</v>
      </c>
      <c r="L104">
        <v>0</v>
      </c>
      <c r="M104">
        <v>0</v>
      </c>
      <c r="N104">
        <v>1</v>
      </c>
      <c r="O104">
        <v>1</v>
      </c>
      <c r="P104" t="str">
        <v xml:space="preserve"> | |EU|USA</v>
      </c>
    </row>
    <row r="105" spans="2:16" x14ac:dyDescent="0.2">
      <c r="B105" t="s">
        <v>0</v>
      </c>
      <c r="C105" t="s">
        <v>125</v>
      </c>
      <c r="D105" t="s">
        <v>531</v>
      </c>
      <c r="K105" t="str">
        <v>Kaolin Clay</v>
      </c>
      <c r="L105">
        <v>0</v>
      </c>
      <c r="M105">
        <v>0</v>
      </c>
      <c r="N105">
        <v>1</v>
      </c>
      <c r="O105">
        <v>1</v>
      </c>
      <c r="P105" t="str">
        <v xml:space="preserve"> | |EU|USA</v>
      </c>
    </row>
    <row r="106" spans="2:16" x14ac:dyDescent="0.2">
      <c r="B106" t="s">
        <v>0</v>
      </c>
      <c r="C106" t="s">
        <v>9</v>
      </c>
      <c r="D106" t="s">
        <v>531</v>
      </c>
      <c r="K106" t="str">
        <v>Kinoprene</v>
      </c>
      <c r="L106">
        <v>0</v>
      </c>
      <c r="M106">
        <v>0</v>
      </c>
      <c r="N106">
        <v>0</v>
      </c>
      <c r="O106">
        <v>0</v>
      </c>
      <c r="P106" t="str">
        <v xml:space="preserve"> | | | </v>
      </c>
    </row>
    <row r="107" spans="2:16" x14ac:dyDescent="0.2">
      <c r="B107" t="s">
        <v>0</v>
      </c>
      <c r="C107" t="s">
        <v>126</v>
      </c>
      <c r="D107" t="s">
        <v>531</v>
      </c>
      <c r="K107" t="str">
        <v>L-Glutamic Acid</v>
      </c>
      <c r="L107">
        <v>0</v>
      </c>
      <c r="M107">
        <v>0</v>
      </c>
      <c r="N107">
        <v>0</v>
      </c>
      <c r="O107">
        <v>1</v>
      </c>
      <c r="P107" t="str">
        <v xml:space="preserve"> | | |USA</v>
      </c>
    </row>
    <row r="108" spans="2:16" x14ac:dyDescent="0.2">
      <c r="B108" t="s">
        <v>0</v>
      </c>
      <c r="C108" t="s">
        <v>127</v>
      </c>
      <c r="D108" t="s">
        <v>531</v>
      </c>
      <c r="K108" t="str">
        <v>Lead Arsenate</v>
      </c>
      <c r="L108">
        <v>0</v>
      </c>
      <c r="M108">
        <v>0</v>
      </c>
      <c r="N108">
        <v>0</v>
      </c>
      <c r="O108">
        <v>0</v>
      </c>
      <c r="P108" t="str">
        <v xml:space="preserve"> | | | </v>
      </c>
    </row>
    <row r="109" spans="2:16" x14ac:dyDescent="0.2">
      <c r="B109" t="s">
        <v>0</v>
      </c>
      <c r="C109" t="s">
        <v>128</v>
      </c>
      <c r="D109" t="s">
        <v>531</v>
      </c>
      <c r="K109" t="str">
        <v>MCPB</v>
      </c>
      <c r="L109">
        <v>0</v>
      </c>
      <c r="M109">
        <v>1</v>
      </c>
      <c r="N109">
        <v>1</v>
      </c>
      <c r="O109">
        <v>1</v>
      </c>
      <c r="P109" t="str">
        <v xml:space="preserve"> |CHN|EU|USA</v>
      </c>
    </row>
    <row r="110" spans="2:16" x14ac:dyDescent="0.2">
      <c r="B110" t="s">
        <v>0</v>
      </c>
      <c r="C110" t="s">
        <v>129</v>
      </c>
      <c r="D110" t="s">
        <v>531</v>
      </c>
      <c r="K110" t="str">
        <v>Mecoprop-P</v>
      </c>
      <c r="L110">
        <v>0</v>
      </c>
      <c r="M110">
        <v>0</v>
      </c>
      <c r="N110">
        <v>1</v>
      </c>
      <c r="O110">
        <v>1</v>
      </c>
      <c r="P110" t="str">
        <v xml:space="preserve"> | |EU|USA</v>
      </c>
    </row>
    <row r="111" spans="2:16" x14ac:dyDescent="0.2">
      <c r="B111" t="s">
        <v>0</v>
      </c>
      <c r="C111" t="s">
        <v>130</v>
      </c>
      <c r="D111" t="s">
        <v>531</v>
      </c>
      <c r="K111" t="str">
        <v>Mefluidide</v>
      </c>
      <c r="L111">
        <v>0</v>
      </c>
      <c r="M111">
        <v>0</v>
      </c>
      <c r="N111">
        <v>0</v>
      </c>
      <c r="O111">
        <v>0</v>
      </c>
      <c r="P111" t="str">
        <v xml:space="preserve"> | | | </v>
      </c>
    </row>
    <row r="112" spans="2:16" x14ac:dyDescent="0.2">
      <c r="B112" t="s">
        <v>0</v>
      </c>
      <c r="C112" t="s">
        <v>131</v>
      </c>
      <c r="D112" t="s">
        <v>531</v>
      </c>
      <c r="K112" t="str">
        <v>Metam Potassium</v>
      </c>
      <c r="L112">
        <v>0</v>
      </c>
      <c r="M112">
        <v>1</v>
      </c>
      <c r="N112">
        <v>1</v>
      </c>
      <c r="O112">
        <v>1</v>
      </c>
      <c r="P112" t="str">
        <v xml:space="preserve"> |CHN|EU|USA</v>
      </c>
    </row>
    <row r="113" spans="2:16" x14ac:dyDescent="0.2">
      <c r="B113" t="s">
        <v>0</v>
      </c>
      <c r="C113" t="s">
        <v>132</v>
      </c>
      <c r="D113" t="s">
        <v>531</v>
      </c>
      <c r="K113" t="str">
        <v>Methazole</v>
      </c>
      <c r="L113">
        <v>0</v>
      </c>
      <c r="M113">
        <v>0</v>
      </c>
      <c r="N113">
        <v>0</v>
      </c>
      <c r="O113">
        <v>0</v>
      </c>
      <c r="P113" t="str">
        <v xml:space="preserve"> | | | </v>
      </c>
    </row>
    <row r="114" spans="2:16" x14ac:dyDescent="0.2">
      <c r="B114" t="s">
        <v>0</v>
      </c>
      <c r="C114" t="s">
        <v>134</v>
      </c>
      <c r="D114" t="s">
        <v>531</v>
      </c>
      <c r="K114" t="str">
        <v>Methyl Iodide</v>
      </c>
      <c r="L114">
        <v>0</v>
      </c>
      <c r="M114">
        <v>0</v>
      </c>
      <c r="N114">
        <v>0</v>
      </c>
      <c r="O114">
        <v>0</v>
      </c>
      <c r="P114" t="str">
        <v xml:space="preserve"> | | | </v>
      </c>
    </row>
    <row r="115" spans="2:16" x14ac:dyDescent="0.2">
      <c r="B115" t="s">
        <v>0</v>
      </c>
      <c r="C115" t="s">
        <v>135</v>
      </c>
      <c r="D115" t="s">
        <v>531</v>
      </c>
      <c r="K115" t="str">
        <v>Methyl Isothiocyanate</v>
      </c>
      <c r="L115">
        <v>0</v>
      </c>
      <c r="M115">
        <v>0</v>
      </c>
      <c r="N115">
        <v>0</v>
      </c>
      <c r="O115">
        <v>0</v>
      </c>
      <c r="P115" t="str">
        <v xml:space="preserve"> | | | </v>
      </c>
    </row>
    <row r="116" spans="2:16" x14ac:dyDescent="0.2">
      <c r="B116" t="s">
        <v>0</v>
      </c>
      <c r="C116" t="s">
        <v>136</v>
      </c>
      <c r="D116" t="s">
        <v>531</v>
      </c>
      <c r="K116" t="str">
        <v>Metrafenone</v>
      </c>
      <c r="L116">
        <v>0</v>
      </c>
      <c r="M116">
        <v>0</v>
      </c>
      <c r="N116">
        <v>1</v>
      </c>
      <c r="O116">
        <v>1</v>
      </c>
      <c r="P116" t="str">
        <v xml:space="preserve"> | |EU|USA</v>
      </c>
    </row>
    <row r="117" spans="2:16" x14ac:dyDescent="0.2">
      <c r="B117" t="s">
        <v>0</v>
      </c>
      <c r="C117" t="s">
        <v>138</v>
      </c>
      <c r="D117" t="s">
        <v>531</v>
      </c>
      <c r="K117" t="str">
        <v>Mirex</v>
      </c>
      <c r="L117">
        <v>0</v>
      </c>
      <c r="M117">
        <v>0</v>
      </c>
      <c r="N117">
        <v>0</v>
      </c>
      <c r="O117">
        <v>0</v>
      </c>
      <c r="P117" t="str">
        <v xml:space="preserve"> | | | </v>
      </c>
    </row>
    <row r="118" spans="2:16" x14ac:dyDescent="0.2">
      <c r="B118" t="s">
        <v>0</v>
      </c>
      <c r="C118" t="s">
        <v>139</v>
      </c>
      <c r="D118" t="s">
        <v>531</v>
      </c>
      <c r="K118" t="str">
        <v>Nabam</v>
      </c>
      <c r="L118">
        <v>0</v>
      </c>
      <c r="M118">
        <v>0</v>
      </c>
      <c r="N118">
        <v>0</v>
      </c>
      <c r="O118">
        <v>0</v>
      </c>
      <c r="P118" t="str">
        <v xml:space="preserve"> | | | </v>
      </c>
    </row>
    <row r="119" spans="2:16" x14ac:dyDescent="0.2">
      <c r="B119" t="s">
        <v>0</v>
      </c>
      <c r="C119" t="s">
        <v>140</v>
      </c>
      <c r="D119" t="s">
        <v>531</v>
      </c>
      <c r="K119" t="str">
        <v>Naptha</v>
      </c>
      <c r="L119">
        <v>0</v>
      </c>
      <c r="M119">
        <v>0</v>
      </c>
      <c r="N119">
        <v>0</v>
      </c>
      <c r="O119">
        <v>0</v>
      </c>
      <c r="P119" t="str">
        <v xml:space="preserve"> | | | </v>
      </c>
    </row>
    <row r="120" spans="2:16" x14ac:dyDescent="0.2">
      <c r="B120" t="s">
        <v>0</v>
      </c>
      <c r="C120" t="s">
        <v>141</v>
      </c>
      <c r="D120" t="s">
        <v>531</v>
      </c>
      <c r="K120" t="str">
        <v>Neem Oil</v>
      </c>
      <c r="L120">
        <v>0</v>
      </c>
      <c r="M120">
        <v>0</v>
      </c>
      <c r="N120">
        <v>0</v>
      </c>
      <c r="O120">
        <v>1</v>
      </c>
      <c r="P120" t="str">
        <v xml:space="preserve"> | | |USA</v>
      </c>
    </row>
    <row r="121" spans="2:16" x14ac:dyDescent="0.2">
      <c r="B121" t="s">
        <v>0</v>
      </c>
      <c r="C121" t="s">
        <v>142</v>
      </c>
      <c r="D121" t="s">
        <v>531</v>
      </c>
      <c r="K121" t="str">
        <v>Nitrofen (TOK)</v>
      </c>
      <c r="L121">
        <v>0</v>
      </c>
      <c r="M121">
        <v>0</v>
      </c>
      <c r="N121">
        <v>0</v>
      </c>
      <c r="O121">
        <v>0</v>
      </c>
      <c r="P121" t="str">
        <v xml:space="preserve"> | | | </v>
      </c>
    </row>
    <row r="122" spans="2:16" x14ac:dyDescent="0.2">
      <c r="B122" t="s">
        <v>0</v>
      </c>
      <c r="C122" t="s">
        <v>144</v>
      </c>
      <c r="D122" t="s">
        <v>531</v>
      </c>
      <c r="K122" t="str">
        <v>Noruron</v>
      </c>
      <c r="L122">
        <v>0</v>
      </c>
      <c r="M122">
        <v>0</v>
      </c>
      <c r="N122">
        <v>0</v>
      </c>
      <c r="O122">
        <v>0</v>
      </c>
      <c r="P122" t="str">
        <v xml:space="preserve"> | | | </v>
      </c>
    </row>
    <row r="123" spans="2:16" x14ac:dyDescent="0.2">
      <c r="B123" t="s">
        <v>0</v>
      </c>
      <c r="C123" t="s">
        <v>145</v>
      </c>
      <c r="D123" t="s">
        <v>531</v>
      </c>
      <c r="K123" t="str">
        <v>Oxydemeton-Methyl</v>
      </c>
      <c r="L123">
        <v>0</v>
      </c>
      <c r="M123">
        <v>0</v>
      </c>
      <c r="N123">
        <v>0</v>
      </c>
      <c r="O123">
        <v>0</v>
      </c>
      <c r="P123" t="str">
        <v xml:space="preserve"> | | | </v>
      </c>
    </row>
    <row r="124" spans="2:16" x14ac:dyDescent="0.2">
      <c r="B124" t="s">
        <v>0</v>
      </c>
      <c r="C124" t="s">
        <v>147</v>
      </c>
      <c r="D124" t="s">
        <v>531</v>
      </c>
      <c r="K124" t="str">
        <v>Pelargonic Acid</v>
      </c>
      <c r="L124">
        <v>0</v>
      </c>
      <c r="M124">
        <v>0</v>
      </c>
      <c r="N124">
        <v>1</v>
      </c>
      <c r="O124">
        <v>1</v>
      </c>
      <c r="P124" t="str">
        <v xml:space="preserve"> | |EU|USA</v>
      </c>
    </row>
    <row r="125" spans="2:16" x14ac:dyDescent="0.2">
      <c r="B125" t="s">
        <v>0</v>
      </c>
      <c r="C125" t="s">
        <v>148</v>
      </c>
      <c r="D125" t="s">
        <v>531</v>
      </c>
      <c r="K125" t="str">
        <v>Penflufen</v>
      </c>
      <c r="L125">
        <v>0</v>
      </c>
      <c r="M125">
        <v>0</v>
      </c>
      <c r="N125">
        <v>1</v>
      </c>
      <c r="O125">
        <v>1</v>
      </c>
      <c r="P125" t="str">
        <v xml:space="preserve"> | |EU|USA</v>
      </c>
    </row>
    <row r="126" spans="2:16" x14ac:dyDescent="0.2">
      <c r="B126" t="s">
        <v>0</v>
      </c>
      <c r="C126" t="s">
        <v>149</v>
      </c>
      <c r="D126" t="s">
        <v>531</v>
      </c>
      <c r="K126" t="str">
        <v>Pentachlorobenzene (PeCB)</v>
      </c>
      <c r="L126">
        <v>0</v>
      </c>
      <c r="M126">
        <v>0</v>
      </c>
      <c r="N126">
        <v>0</v>
      </c>
      <c r="O126">
        <v>0</v>
      </c>
      <c r="P126" t="str">
        <v xml:space="preserve"> | | | </v>
      </c>
    </row>
    <row r="127" spans="2:16" x14ac:dyDescent="0.2">
      <c r="B127" t="s">
        <v>0</v>
      </c>
      <c r="C127" t="s">
        <v>150</v>
      </c>
      <c r="D127" t="s">
        <v>531</v>
      </c>
      <c r="K127" t="str">
        <v>Penthiopyrad</v>
      </c>
      <c r="L127">
        <v>0</v>
      </c>
      <c r="M127">
        <v>0</v>
      </c>
      <c r="N127">
        <v>1</v>
      </c>
      <c r="O127">
        <v>1</v>
      </c>
      <c r="P127" t="str">
        <v xml:space="preserve"> | |EU|USA</v>
      </c>
    </row>
    <row r="128" spans="2:16" x14ac:dyDescent="0.2">
      <c r="B128" t="s">
        <v>0</v>
      </c>
      <c r="C128" t="s">
        <v>151</v>
      </c>
      <c r="D128" t="s">
        <v>531</v>
      </c>
      <c r="K128" t="str">
        <v>Petroleum Distillate</v>
      </c>
      <c r="L128">
        <v>0</v>
      </c>
      <c r="M128">
        <v>0</v>
      </c>
      <c r="N128">
        <v>0</v>
      </c>
      <c r="O128">
        <v>0</v>
      </c>
      <c r="P128" t="str">
        <v xml:space="preserve"> | | | </v>
      </c>
    </row>
    <row r="129" spans="2:16" x14ac:dyDescent="0.2">
      <c r="B129" t="s">
        <v>0</v>
      </c>
      <c r="C129" t="s">
        <v>152</v>
      </c>
      <c r="D129" t="s">
        <v>531</v>
      </c>
      <c r="K129" t="str">
        <v>Petroleum Oil</v>
      </c>
      <c r="L129">
        <v>0</v>
      </c>
      <c r="M129">
        <v>1</v>
      </c>
      <c r="N129">
        <v>0</v>
      </c>
      <c r="O129">
        <v>0</v>
      </c>
      <c r="P129" t="str">
        <v xml:space="preserve"> |CHN| | </v>
      </c>
    </row>
    <row r="130" spans="2:16" x14ac:dyDescent="0.2">
      <c r="B130" t="s">
        <v>0</v>
      </c>
      <c r="C130" t="s">
        <v>153</v>
      </c>
      <c r="D130" t="s">
        <v>531</v>
      </c>
      <c r="K130" t="str">
        <v>Phosphoric Acid</v>
      </c>
      <c r="L130">
        <v>0</v>
      </c>
      <c r="M130">
        <v>0</v>
      </c>
      <c r="N130">
        <v>0</v>
      </c>
      <c r="O130">
        <v>1</v>
      </c>
      <c r="P130" t="str">
        <v xml:space="preserve"> | | |USA</v>
      </c>
    </row>
    <row r="131" spans="2:16" x14ac:dyDescent="0.2">
      <c r="B131" t="s">
        <v>0</v>
      </c>
      <c r="C131" t="s">
        <v>154</v>
      </c>
      <c r="D131" t="s">
        <v>531</v>
      </c>
      <c r="K131" t="str">
        <v>Pinolene</v>
      </c>
      <c r="L131">
        <v>0</v>
      </c>
      <c r="M131">
        <v>0</v>
      </c>
      <c r="N131">
        <v>0</v>
      </c>
      <c r="O131">
        <v>0</v>
      </c>
      <c r="P131" t="str">
        <v xml:space="preserve"> | | | </v>
      </c>
    </row>
    <row r="132" spans="2:16" x14ac:dyDescent="0.2">
      <c r="B132" t="s">
        <v>0</v>
      </c>
      <c r="C132" t="s">
        <v>155</v>
      </c>
      <c r="D132" t="s">
        <v>531</v>
      </c>
      <c r="K132" t="str">
        <v>Pinoxaden</v>
      </c>
      <c r="L132">
        <v>0</v>
      </c>
      <c r="M132">
        <v>1</v>
      </c>
      <c r="N132">
        <v>1</v>
      </c>
      <c r="O132">
        <v>1</v>
      </c>
      <c r="P132" t="str">
        <v xml:space="preserve"> |CHN|EU|USA</v>
      </c>
    </row>
    <row r="133" spans="2:16" x14ac:dyDescent="0.2">
      <c r="B133" t="s">
        <v>0</v>
      </c>
      <c r="C133" t="s">
        <v>156</v>
      </c>
      <c r="D133" t="s">
        <v>531</v>
      </c>
      <c r="K133" t="str">
        <v>Piperonyl Butoxide</v>
      </c>
      <c r="L133">
        <v>0</v>
      </c>
      <c r="M133">
        <v>0</v>
      </c>
      <c r="N133">
        <v>0</v>
      </c>
      <c r="O133">
        <v>1</v>
      </c>
      <c r="P133" t="str">
        <v xml:space="preserve"> | | |USA</v>
      </c>
    </row>
    <row r="134" spans="2:16" x14ac:dyDescent="0.2">
      <c r="B134" t="s">
        <v>0</v>
      </c>
      <c r="C134" t="s">
        <v>157</v>
      </c>
      <c r="D134" t="s">
        <v>531</v>
      </c>
      <c r="K134" t="str">
        <v>Pirimicarb</v>
      </c>
      <c r="L134">
        <v>0</v>
      </c>
      <c r="M134">
        <v>1</v>
      </c>
      <c r="N134">
        <v>1</v>
      </c>
      <c r="O134">
        <v>0</v>
      </c>
      <c r="P134" t="str">
        <v xml:space="preserve"> |CHN|EU| </v>
      </c>
    </row>
    <row r="135" spans="2:16" x14ac:dyDescent="0.2">
      <c r="B135" t="s">
        <v>0</v>
      </c>
      <c r="C135" t="s">
        <v>158</v>
      </c>
      <c r="D135" t="s">
        <v>531</v>
      </c>
      <c r="K135" t="str">
        <v>Polyoxorim</v>
      </c>
      <c r="L135">
        <v>0</v>
      </c>
      <c r="M135">
        <v>0</v>
      </c>
      <c r="N135">
        <v>0</v>
      </c>
      <c r="O135">
        <v>1</v>
      </c>
      <c r="P135" t="str">
        <v xml:space="preserve"> | | |USA</v>
      </c>
    </row>
    <row r="136" spans="2:16" x14ac:dyDescent="0.2">
      <c r="B136" t="s">
        <v>0</v>
      </c>
      <c r="C136" t="s">
        <v>159</v>
      </c>
      <c r="D136" t="s">
        <v>531</v>
      </c>
      <c r="K136" t="str">
        <v>Potassium Carbonate</v>
      </c>
      <c r="L136">
        <v>0</v>
      </c>
      <c r="M136">
        <v>0</v>
      </c>
      <c r="N136">
        <v>0</v>
      </c>
      <c r="O136">
        <v>0</v>
      </c>
      <c r="P136" t="str">
        <v xml:space="preserve"> | | | </v>
      </c>
    </row>
    <row r="137" spans="2:16" x14ac:dyDescent="0.2">
      <c r="B137" t="s">
        <v>0</v>
      </c>
      <c r="C137" t="s">
        <v>160</v>
      </c>
      <c r="D137" t="s">
        <v>531</v>
      </c>
      <c r="K137" t="str">
        <v>Potassium Oleate</v>
      </c>
      <c r="L137">
        <v>0</v>
      </c>
      <c r="M137">
        <v>0</v>
      </c>
      <c r="N137">
        <v>0</v>
      </c>
      <c r="O137">
        <v>0</v>
      </c>
      <c r="P137" t="str">
        <v xml:space="preserve"> | | | </v>
      </c>
    </row>
    <row r="138" spans="2:16" x14ac:dyDescent="0.2">
      <c r="B138" t="s">
        <v>0</v>
      </c>
      <c r="C138" t="s">
        <v>161</v>
      </c>
      <c r="D138" t="s">
        <v>531</v>
      </c>
      <c r="K138" t="str">
        <v>Potassium Silicate</v>
      </c>
      <c r="L138">
        <v>0</v>
      </c>
      <c r="M138">
        <v>0</v>
      </c>
      <c r="N138">
        <v>0</v>
      </c>
      <c r="O138">
        <v>1</v>
      </c>
      <c r="P138" t="str">
        <v xml:space="preserve"> | | |USA</v>
      </c>
    </row>
    <row r="139" spans="2:16" x14ac:dyDescent="0.2">
      <c r="B139" t="s">
        <v>0</v>
      </c>
      <c r="C139" t="s">
        <v>162</v>
      </c>
      <c r="D139" t="s">
        <v>531</v>
      </c>
      <c r="K139" t="str">
        <v>Primisulfuron</v>
      </c>
      <c r="L139">
        <v>0</v>
      </c>
      <c r="M139">
        <v>0</v>
      </c>
      <c r="N139">
        <v>0</v>
      </c>
      <c r="O139">
        <v>1</v>
      </c>
      <c r="P139" t="str">
        <v xml:space="preserve"> | | |USA</v>
      </c>
    </row>
    <row r="140" spans="2:16" x14ac:dyDescent="0.2">
      <c r="B140" t="s">
        <v>0</v>
      </c>
      <c r="C140" t="s">
        <v>163</v>
      </c>
      <c r="D140" t="s">
        <v>531</v>
      </c>
      <c r="K140" t="str">
        <v>Prodiamine</v>
      </c>
      <c r="L140">
        <v>0</v>
      </c>
      <c r="M140">
        <v>0</v>
      </c>
      <c r="N140">
        <v>0</v>
      </c>
      <c r="O140">
        <v>1</v>
      </c>
      <c r="P140" t="str">
        <v xml:space="preserve"> | | |USA</v>
      </c>
    </row>
    <row r="141" spans="2:16" x14ac:dyDescent="0.2">
      <c r="B141" t="s">
        <v>0</v>
      </c>
      <c r="C141" t="s">
        <v>164</v>
      </c>
      <c r="D141" t="s">
        <v>531</v>
      </c>
      <c r="K141" t="str">
        <v>Profluralin</v>
      </c>
      <c r="L141">
        <v>0</v>
      </c>
      <c r="M141">
        <v>0</v>
      </c>
      <c r="N141">
        <v>0</v>
      </c>
      <c r="O141">
        <v>0</v>
      </c>
      <c r="P141" t="str">
        <v xml:space="preserve"> | | | </v>
      </c>
    </row>
    <row r="142" spans="2:16" x14ac:dyDescent="0.2">
      <c r="B142" t="s">
        <v>0</v>
      </c>
      <c r="C142" t="s">
        <v>166</v>
      </c>
      <c r="D142" t="s">
        <v>531</v>
      </c>
      <c r="K142" t="str">
        <v>Propachlor</v>
      </c>
      <c r="L142">
        <v>0</v>
      </c>
      <c r="M142">
        <v>0</v>
      </c>
      <c r="N142">
        <v>0</v>
      </c>
      <c r="O142">
        <v>0</v>
      </c>
      <c r="P142" t="str">
        <v xml:space="preserve"> | | | </v>
      </c>
    </row>
    <row r="143" spans="2:16" x14ac:dyDescent="0.2">
      <c r="B143" t="s">
        <v>0</v>
      </c>
      <c r="C143" t="s">
        <v>167</v>
      </c>
      <c r="D143" t="s">
        <v>531</v>
      </c>
      <c r="K143" t="str">
        <v>Propazine</v>
      </c>
      <c r="L143">
        <v>0</v>
      </c>
      <c r="M143">
        <v>0</v>
      </c>
      <c r="N143">
        <v>0</v>
      </c>
      <c r="O143">
        <v>1</v>
      </c>
      <c r="P143" t="str">
        <v xml:space="preserve"> | | |USA</v>
      </c>
    </row>
    <row r="144" spans="2:16" x14ac:dyDescent="0.2">
      <c r="B144" t="s">
        <v>0</v>
      </c>
      <c r="C144" t="s">
        <v>168</v>
      </c>
      <c r="D144" t="s">
        <v>531</v>
      </c>
      <c r="K144" t="str">
        <v>Propoxycarbazone</v>
      </c>
      <c r="L144">
        <v>0</v>
      </c>
      <c r="M144">
        <v>0</v>
      </c>
      <c r="N144">
        <v>1</v>
      </c>
      <c r="O144">
        <v>1</v>
      </c>
      <c r="P144" t="str">
        <v xml:space="preserve"> | |EU|USA</v>
      </c>
    </row>
    <row r="145" spans="2:16" x14ac:dyDescent="0.2">
      <c r="B145" t="s">
        <v>0</v>
      </c>
      <c r="C145" t="s">
        <v>169</v>
      </c>
      <c r="D145" t="s">
        <v>531</v>
      </c>
      <c r="K145" t="str">
        <v>Propyzamide</v>
      </c>
      <c r="L145">
        <v>0</v>
      </c>
      <c r="M145">
        <v>1</v>
      </c>
      <c r="N145">
        <v>1</v>
      </c>
      <c r="O145">
        <v>1</v>
      </c>
      <c r="P145" t="str">
        <v xml:space="preserve"> |CHN|EU|USA</v>
      </c>
    </row>
    <row r="146" spans="2:16" x14ac:dyDescent="0.2">
      <c r="B146" t="s">
        <v>0</v>
      </c>
      <c r="C146" t="s">
        <v>170</v>
      </c>
      <c r="D146" t="s">
        <v>531</v>
      </c>
      <c r="K146" t="str">
        <v>Prosulfuron</v>
      </c>
      <c r="L146">
        <v>0</v>
      </c>
      <c r="M146">
        <v>0</v>
      </c>
      <c r="N146">
        <v>1</v>
      </c>
      <c r="O146">
        <v>1</v>
      </c>
      <c r="P146" t="str">
        <v xml:space="preserve"> | |EU|USA</v>
      </c>
    </row>
    <row r="147" spans="2:16" x14ac:dyDescent="0.2">
      <c r="B147" t="s">
        <v>0</v>
      </c>
      <c r="C147" t="s">
        <v>172</v>
      </c>
      <c r="D147" t="s">
        <v>531</v>
      </c>
      <c r="K147" t="str">
        <v>Pyrasulfotole</v>
      </c>
      <c r="L147">
        <v>0</v>
      </c>
      <c r="M147">
        <v>0</v>
      </c>
      <c r="N147">
        <v>0</v>
      </c>
      <c r="O147">
        <v>1</v>
      </c>
      <c r="P147" t="str">
        <v xml:space="preserve"> | | |USA</v>
      </c>
    </row>
    <row r="148" spans="2:16" x14ac:dyDescent="0.2">
      <c r="B148" t="s">
        <v>0</v>
      </c>
      <c r="C148" t="s">
        <v>174</v>
      </c>
      <c r="D148" t="s">
        <v>531</v>
      </c>
      <c r="K148" t="str">
        <v>Pyroxasulfone</v>
      </c>
      <c r="L148">
        <v>0</v>
      </c>
      <c r="M148">
        <v>0</v>
      </c>
      <c r="N148">
        <v>0</v>
      </c>
      <c r="O148">
        <v>1</v>
      </c>
      <c r="P148" t="str">
        <v xml:space="preserve"> | | |USA</v>
      </c>
    </row>
    <row r="149" spans="2:16" x14ac:dyDescent="0.2">
      <c r="B149" t="s">
        <v>0</v>
      </c>
      <c r="C149" t="s">
        <v>175</v>
      </c>
      <c r="D149" t="s">
        <v>531</v>
      </c>
      <c r="K149" t="str">
        <v>Quinoxyfen</v>
      </c>
      <c r="L149">
        <v>0</v>
      </c>
      <c r="M149">
        <v>0</v>
      </c>
      <c r="N149">
        <v>1</v>
      </c>
      <c r="O149">
        <v>1</v>
      </c>
      <c r="P149" t="str">
        <v xml:space="preserve"> | |EU|USA</v>
      </c>
    </row>
    <row r="150" spans="2:16" x14ac:dyDescent="0.2">
      <c r="B150" t="s">
        <v>0</v>
      </c>
      <c r="C150" t="s">
        <v>177</v>
      </c>
      <c r="D150" t="s">
        <v>531</v>
      </c>
      <c r="K150" t="str">
        <v>Rimsulfuron</v>
      </c>
      <c r="L150">
        <v>0</v>
      </c>
      <c r="M150">
        <v>1</v>
      </c>
      <c r="N150">
        <v>1</v>
      </c>
      <c r="O150">
        <v>1</v>
      </c>
      <c r="P150" t="str">
        <v xml:space="preserve"> |CHN|EU|USA</v>
      </c>
    </row>
    <row r="151" spans="2:16" x14ac:dyDescent="0.2">
      <c r="B151" t="s">
        <v>0</v>
      </c>
      <c r="C151" t="s">
        <v>178</v>
      </c>
      <c r="D151" t="s">
        <v>531</v>
      </c>
      <c r="K151" t="str">
        <v>Rotenone</v>
      </c>
      <c r="L151">
        <v>0</v>
      </c>
      <c r="M151">
        <v>1</v>
      </c>
      <c r="N151">
        <v>0</v>
      </c>
      <c r="O151">
        <v>0</v>
      </c>
      <c r="P151" t="str">
        <v xml:space="preserve"> |CHN| | </v>
      </c>
    </row>
    <row r="152" spans="2:16" x14ac:dyDescent="0.2">
      <c r="B152" t="s">
        <v>0</v>
      </c>
      <c r="C152" t="s">
        <v>179</v>
      </c>
      <c r="D152" t="s">
        <v>531</v>
      </c>
      <c r="K152" t="str">
        <v>Ryanodine</v>
      </c>
      <c r="L152">
        <v>0</v>
      </c>
      <c r="M152">
        <v>0</v>
      </c>
      <c r="N152">
        <v>0</v>
      </c>
      <c r="O152">
        <v>0</v>
      </c>
      <c r="P152" t="str">
        <v xml:space="preserve"> | | | </v>
      </c>
    </row>
    <row r="153" spans="2:16" x14ac:dyDescent="0.2">
      <c r="B153" t="s">
        <v>0</v>
      </c>
      <c r="C153" t="s">
        <v>180</v>
      </c>
      <c r="D153" t="s">
        <v>531</v>
      </c>
      <c r="K153" t="str">
        <v>Sabadilla</v>
      </c>
      <c r="L153">
        <v>0</v>
      </c>
      <c r="M153">
        <v>0</v>
      </c>
      <c r="N153">
        <v>0</v>
      </c>
      <c r="O153">
        <v>1</v>
      </c>
      <c r="P153" t="str">
        <v xml:space="preserve"> | | |USA</v>
      </c>
    </row>
    <row r="154" spans="2:16" x14ac:dyDescent="0.2">
      <c r="B154" t="s">
        <v>0</v>
      </c>
      <c r="C154" t="s">
        <v>181</v>
      </c>
      <c r="D154" t="s">
        <v>531</v>
      </c>
      <c r="K154" t="str">
        <v>Sedaxane</v>
      </c>
      <c r="L154">
        <v>0</v>
      </c>
      <c r="M154">
        <v>0</v>
      </c>
      <c r="N154">
        <v>1</v>
      </c>
      <c r="O154">
        <v>1</v>
      </c>
      <c r="P154" t="str">
        <v xml:space="preserve"> | |EU|USA</v>
      </c>
    </row>
    <row r="155" spans="2:16" x14ac:dyDescent="0.2">
      <c r="B155" t="s">
        <v>0</v>
      </c>
      <c r="C155" t="s">
        <v>182</v>
      </c>
      <c r="D155" t="s">
        <v>531</v>
      </c>
      <c r="K155" t="str">
        <v>Silicates</v>
      </c>
      <c r="L155">
        <v>0</v>
      </c>
      <c r="M155">
        <v>0</v>
      </c>
      <c r="N155">
        <v>1</v>
      </c>
      <c r="O155">
        <v>1</v>
      </c>
      <c r="P155" t="str">
        <v xml:space="preserve"> | |EU|USA</v>
      </c>
    </row>
    <row r="156" spans="2:16" x14ac:dyDescent="0.2">
      <c r="B156" t="s">
        <v>0</v>
      </c>
      <c r="C156" t="s">
        <v>183</v>
      </c>
      <c r="D156" t="s">
        <v>531</v>
      </c>
      <c r="K156" t="str">
        <v>Sodium Arsenite</v>
      </c>
      <c r="L156">
        <v>0</v>
      </c>
      <c r="M156">
        <v>0</v>
      </c>
      <c r="N156">
        <v>0</v>
      </c>
      <c r="O156">
        <v>0</v>
      </c>
      <c r="P156" t="str">
        <v xml:space="preserve"> | | | </v>
      </c>
    </row>
    <row r="157" spans="2:16" x14ac:dyDescent="0.2">
      <c r="B157" t="s">
        <v>0</v>
      </c>
      <c r="C157" t="s">
        <v>184</v>
      </c>
      <c r="D157" t="s">
        <v>531</v>
      </c>
      <c r="K157" t="str">
        <v>Sodium Chlorate</v>
      </c>
      <c r="L157">
        <v>0</v>
      </c>
      <c r="M157">
        <v>0</v>
      </c>
      <c r="N157">
        <v>0</v>
      </c>
      <c r="O157">
        <v>1</v>
      </c>
      <c r="P157" t="str">
        <v xml:space="preserve"> | | |USA</v>
      </c>
    </row>
    <row r="158" spans="2:16" x14ac:dyDescent="0.2">
      <c r="B158" t="s">
        <v>0</v>
      </c>
      <c r="C158" t="s">
        <v>185</v>
      </c>
      <c r="D158" t="s">
        <v>531</v>
      </c>
      <c r="K158" t="str">
        <v>Sodium Metaborate</v>
      </c>
      <c r="L158">
        <v>0</v>
      </c>
      <c r="M158">
        <v>0</v>
      </c>
      <c r="N158">
        <v>0</v>
      </c>
      <c r="O158">
        <v>0</v>
      </c>
      <c r="P158" t="str">
        <v xml:space="preserve"> | | | </v>
      </c>
    </row>
    <row r="159" spans="2:16" x14ac:dyDescent="0.2">
      <c r="B159" t="s">
        <v>0</v>
      </c>
      <c r="C159" t="s">
        <v>186</v>
      </c>
      <c r="D159" t="s">
        <v>531</v>
      </c>
      <c r="K159" t="str">
        <v>Spirotetramat</v>
      </c>
      <c r="L159">
        <v>0</v>
      </c>
      <c r="M159">
        <v>1</v>
      </c>
      <c r="N159">
        <v>1</v>
      </c>
      <c r="O159">
        <v>1</v>
      </c>
      <c r="P159" t="str">
        <v xml:space="preserve"> |CHN|EU|USA</v>
      </c>
    </row>
    <row r="160" spans="2:16" x14ac:dyDescent="0.2">
      <c r="B160" t="s">
        <v>0</v>
      </c>
      <c r="C160" t="s">
        <v>187</v>
      </c>
      <c r="D160" t="s">
        <v>531</v>
      </c>
      <c r="K160" t="str">
        <v>Strobane (Terpene Polychlorinates)</v>
      </c>
      <c r="L160">
        <v>0</v>
      </c>
      <c r="M160">
        <v>0</v>
      </c>
      <c r="N160">
        <v>0</v>
      </c>
      <c r="O160">
        <v>0</v>
      </c>
      <c r="P160" t="str">
        <v xml:space="preserve"> | | | </v>
      </c>
    </row>
    <row r="161" spans="2:16" x14ac:dyDescent="0.2">
      <c r="B161" t="s">
        <v>0</v>
      </c>
      <c r="C161" t="s">
        <v>188</v>
      </c>
      <c r="D161" t="s">
        <v>531</v>
      </c>
      <c r="K161" t="str">
        <v>Sucrose Octanoate</v>
      </c>
      <c r="L161">
        <v>0</v>
      </c>
      <c r="M161">
        <v>0</v>
      </c>
      <c r="N161">
        <v>0</v>
      </c>
      <c r="O161">
        <v>0</v>
      </c>
      <c r="P161" t="str">
        <v xml:space="preserve"> | | | </v>
      </c>
    </row>
    <row r="162" spans="2:16" x14ac:dyDescent="0.2">
      <c r="B162" t="s">
        <v>0</v>
      </c>
      <c r="C162" t="s">
        <v>189</v>
      </c>
      <c r="D162" t="s">
        <v>531</v>
      </c>
      <c r="K162" t="str">
        <v>Sulfallate</v>
      </c>
      <c r="L162">
        <v>0</v>
      </c>
      <c r="M162">
        <v>0</v>
      </c>
      <c r="N162">
        <v>0</v>
      </c>
      <c r="O162">
        <v>0</v>
      </c>
      <c r="P162" t="str">
        <v xml:space="preserve"> | | | </v>
      </c>
    </row>
    <row r="163" spans="2:16" x14ac:dyDescent="0.2">
      <c r="B163" t="s">
        <v>0</v>
      </c>
      <c r="C163" t="s">
        <v>190</v>
      </c>
      <c r="D163" t="s">
        <v>531</v>
      </c>
      <c r="K163" t="str">
        <v>Sulfcarbamide</v>
      </c>
      <c r="L163">
        <v>0</v>
      </c>
      <c r="M163">
        <v>0</v>
      </c>
      <c r="N163">
        <v>0</v>
      </c>
      <c r="O163">
        <v>0</v>
      </c>
      <c r="P163" t="str">
        <v xml:space="preserve"> | | | </v>
      </c>
    </row>
    <row r="164" spans="2:16" x14ac:dyDescent="0.2">
      <c r="B164" t="s">
        <v>0</v>
      </c>
      <c r="C164" t="s">
        <v>193</v>
      </c>
      <c r="D164" t="s">
        <v>531</v>
      </c>
      <c r="K164" t="str">
        <v>Sulfosulfuron</v>
      </c>
      <c r="L164">
        <v>0</v>
      </c>
      <c r="M164">
        <v>0</v>
      </c>
      <c r="N164">
        <v>1</v>
      </c>
      <c r="O164">
        <v>1</v>
      </c>
      <c r="P164" t="str">
        <v xml:space="preserve"> | |EU|USA</v>
      </c>
    </row>
    <row r="165" spans="2:16" x14ac:dyDescent="0.2">
      <c r="B165" t="s">
        <v>0</v>
      </c>
      <c r="C165" t="s">
        <v>194</v>
      </c>
      <c r="D165" t="s">
        <v>531</v>
      </c>
      <c r="K165" t="str">
        <v>Sulfoxaflor</v>
      </c>
      <c r="L165">
        <v>0</v>
      </c>
      <c r="M165">
        <v>0</v>
      </c>
      <c r="N165">
        <v>1</v>
      </c>
      <c r="O165">
        <v>1</v>
      </c>
      <c r="P165" t="str">
        <v xml:space="preserve"> | |EU|USA</v>
      </c>
    </row>
    <row r="166" spans="2:16" x14ac:dyDescent="0.2">
      <c r="B166" t="s">
        <v>0</v>
      </c>
      <c r="C166" t="s">
        <v>195</v>
      </c>
      <c r="D166" t="s">
        <v>531</v>
      </c>
      <c r="K166" t="str">
        <v>Sulfuric Acid</v>
      </c>
      <c r="L166">
        <v>0</v>
      </c>
      <c r="M166">
        <v>0</v>
      </c>
      <c r="N166">
        <v>0</v>
      </c>
      <c r="O166">
        <v>1</v>
      </c>
      <c r="P166" t="str">
        <v xml:space="preserve"> | | |USA</v>
      </c>
    </row>
    <row r="167" spans="2:16" x14ac:dyDescent="0.2">
      <c r="B167" t="s">
        <v>0</v>
      </c>
      <c r="C167" t="s">
        <v>198</v>
      </c>
      <c r="D167" t="s">
        <v>531</v>
      </c>
      <c r="K167" t="str">
        <v>TCMTB</v>
      </c>
      <c r="L167">
        <v>0</v>
      </c>
      <c r="M167">
        <v>0</v>
      </c>
      <c r="N167">
        <v>0</v>
      </c>
      <c r="O167">
        <v>1</v>
      </c>
      <c r="P167" t="str">
        <v xml:space="preserve"> | | |USA</v>
      </c>
    </row>
    <row r="168" spans="2:16" x14ac:dyDescent="0.2">
      <c r="B168" t="s">
        <v>0</v>
      </c>
      <c r="C168" t="s">
        <v>200</v>
      </c>
      <c r="D168" t="s">
        <v>531</v>
      </c>
      <c r="K168" t="str">
        <v>Tefluthrin</v>
      </c>
      <c r="L168">
        <v>0</v>
      </c>
      <c r="M168">
        <v>0</v>
      </c>
      <c r="N168">
        <v>1</v>
      </c>
      <c r="O168">
        <v>1</v>
      </c>
      <c r="P168" t="str">
        <v xml:space="preserve"> | |EU|USA</v>
      </c>
    </row>
    <row r="169" spans="2:16" x14ac:dyDescent="0.2">
      <c r="B169" t="s">
        <v>0</v>
      </c>
      <c r="C169" t="s">
        <v>202</v>
      </c>
      <c r="D169" t="s">
        <v>531</v>
      </c>
      <c r="K169" t="str">
        <v>Terbacil</v>
      </c>
      <c r="L169">
        <v>0</v>
      </c>
      <c r="M169">
        <v>0</v>
      </c>
      <c r="N169">
        <v>0</v>
      </c>
      <c r="O169">
        <v>1</v>
      </c>
      <c r="P169" t="str">
        <v xml:space="preserve"> | | |USA</v>
      </c>
    </row>
    <row r="170" spans="2:16" x14ac:dyDescent="0.2">
      <c r="B170" t="s">
        <v>0</v>
      </c>
      <c r="C170" t="s">
        <v>203</v>
      </c>
      <c r="D170" t="s">
        <v>531</v>
      </c>
      <c r="K170" t="str">
        <v>Terbutryn</v>
      </c>
      <c r="L170">
        <v>0</v>
      </c>
      <c r="M170">
        <v>1</v>
      </c>
      <c r="N170">
        <v>0</v>
      </c>
      <c r="O170">
        <v>0</v>
      </c>
      <c r="P170" t="str">
        <v xml:space="preserve"> |CHN| | </v>
      </c>
    </row>
    <row r="171" spans="2:16" x14ac:dyDescent="0.2">
      <c r="B171" t="s">
        <v>0</v>
      </c>
      <c r="C171" t="s">
        <v>204</v>
      </c>
      <c r="D171" t="s">
        <v>531</v>
      </c>
      <c r="K171" t="str">
        <v>Tetraborohydrate</v>
      </c>
      <c r="L171">
        <v>0</v>
      </c>
      <c r="M171">
        <v>0</v>
      </c>
      <c r="N171">
        <v>0</v>
      </c>
      <c r="O171">
        <v>0</v>
      </c>
      <c r="P171" t="str">
        <v xml:space="preserve"> | | | </v>
      </c>
    </row>
    <row r="172" spans="2:16" x14ac:dyDescent="0.2">
      <c r="B172" t="s">
        <v>0</v>
      </c>
      <c r="C172" t="s">
        <v>205</v>
      </c>
      <c r="D172" t="s">
        <v>531</v>
      </c>
      <c r="K172" t="str">
        <v>Tetraoxosulfate</v>
      </c>
      <c r="L172">
        <v>0</v>
      </c>
      <c r="M172">
        <v>0</v>
      </c>
      <c r="N172">
        <v>0</v>
      </c>
      <c r="O172">
        <v>0</v>
      </c>
      <c r="P172" t="str">
        <v xml:space="preserve"> | | | </v>
      </c>
    </row>
    <row r="173" spans="2:16" x14ac:dyDescent="0.2">
      <c r="B173" t="s">
        <v>0</v>
      </c>
      <c r="C173" t="s">
        <v>206</v>
      </c>
      <c r="D173" t="s">
        <v>531</v>
      </c>
      <c r="K173" t="str">
        <v>Tetrathiocarbonate</v>
      </c>
      <c r="L173">
        <v>0</v>
      </c>
      <c r="M173">
        <v>0</v>
      </c>
      <c r="N173">
        <v>0</v>
      </c>
      <c r="O173">
        <v>0</v>
      </c>
      <c r="P173" t="str">
        <v xml:space="preserve"> | | | </v>
      </c>
    </row>
    <row r="174" spans="2:16" x14ac:dyDescent="0.2">
      <c r="B174" t="s">
        <v>0</v>
      </c>
      <c r="C174" t="s">
        <v>207</v>
      </c>
      <c r="D174" t="s">
        <v>531</v>
      </c>
      <c r="K174" t="str">
        <v>Thallium Sulfate</v>
      </c>
      <c r="L174">
        <v>0</v>
      </c>
      <c r="M174">
        <v>0</v>
      </c>
      <c r="N174">
        <v>0</v>
      </c>
      <c r="O174">
        <v>0</v>
      </c>
      <c r="P174" t="str">
        <v xml:space="preserve"> | | | </v>
      </c>
    </row>
    <row r="175" spans="2:16" x14ac:dyDescent="0.2">
      <c r="B175" t="s">
        <v>0</v>
      </c>
      <c r="C175" t="s">
        <v>209</v>
      </c>
      <c r="D175" t="s">
        <v>531</v>
      </c>
      <c r="K175" t="str">
        <v>Thiencarbazone-Methyl</v>
      </c>
      <c r="L175">
        <v>0</v>
      </c>
      <c r="M175">
        <v>0</v>
      </c>
      <c r="N175">
        <v>1</v>
      </c>
      <c r="O175">
        <v>1</v>
      </c>
      <c r="P175" t="str">
        <v xml:space="preserve"> | |EU|USA</v>
      </c>
    </row>
    <row r="176" spans="2:16" x14ac:dyDescent="0.2">
      <c r="B176" t="s">
        <v>0</v>
      </c>
      <c r="C176" t="s">
        <v>210</v>
      </c>
      <c r="D176" t="s">
        <v>531</v>
      </c>
      <c r="K176" t="str">
        <v>Thifensulfuron</v>
      </c>
      <c r="L176">
        <v>0</v>
      </c>
      <c r="M176">
        <v>1</v>
      </c>
      <c r="N176">
        <v>1</v>
      </c>
      <c r="O176">
        <v>1</v>
      </c>
      <c r="P176" t="str">
        <v xml:space="preserve"> |CHN|EU|USA</v>
      </c>
    </row>
    <row r="177" spans="2:16" x14ac:dyDescent="0.2">
      <c r="B177" t="s">
        <v>0</v>
      </c>
      <c r="C177" t="s">
        <v>211</v>
      </c>
      <c r="D177" t="s">
        <v>531</v>
      </c>
      <c r="K177" t="str">
        <v>Tolfenpyrad</v>
      </c>
      <c r="L177">
        <v>0</v>
      </c>
      <c r="M177">
        <v>1</v>
      </c>
      <c r="N177">
        <v>0</v>
      </c>
      <c r="O177">
        <v>1</v>
      </c>
      <c r="P177" t="str">
        <v xml:space="preserve"> |CHN| |USA</v>
      </c>
    </row>
    <row r="178" spans="2:16" x14ac:dyDescent="0.2">
      <c r="B178" t="s">
        <v>0</v>
      </c>
      <c r="C178" t="s">
        <v>212</v>
      </c>
      <c r="D178" t="s">
        <v>531</v>
      </c>
      <c r="K178" t="str">
        <v>Topramezone</v>
      </c>
      <c r="L178">
        <v>0</v>
      </c>
      <c r="M178">
        <v>0</v>
      </c>
      <c r="N178">
        <v>0</v>
      </c>
      <c r="O178">
        <v>1</v>
      </c>
      <c r="P178" t="str">
        <v xml:space="preserve"> | | |USA</v>
      </c>
    </row>
    <row r="179" spans="2:16" x14ac:dyDescent="0.2">
      <c r="B179" t="s">
        <v>0</v>
      </c>
      <c r="C179" t="s">
        <v>213</v>
      </c>
      <c r="D179" t="s">
        <v>531</v>
      </c>
      <c r="K179" t="str">
        <v>Tralkoxydim</v>
      </c>
      <c r="L179">
        <v>0</v>
      </c>
      <c r="M179">
        <v>0</v>
      </c>
      <c r="N179">
        <v>1</v>
      </c>
      <c r="O179">
        <v>0</v>
      </c>
      <c r="P179" t="str">
        <v xml:space="preserve"> | |EU| </v>
      </c>
    </row>
    <row r="180" spans="2:16" x14ac:dyDescent="0.2">
      <c r="B180" t="s">
        <v>0</v>
      </c>
      <c r="C180" t="s">
        <v>214</v>
      </c>
      <c r="D180" t="s">
        <v>531</v>
      </c>
      <c r="K180" t="str">
        <v>Tralomethrin</v>
      </c>
      <c r="L180">
        <v>0</v>
      </c>
      <c r="M180">
        <v>1</v>
      </c>
      <c r="N180">
        <v>0</v>
      </c>
      <c r="O180">
        <v>0</v>
      </c>
      <c r="P180" t="str">
        <v xml:space="preserve"> |CHN| | </v>
      </c>
    </row>
    <row r="181" spans="2:16" x14ac:dyDescent="0.2">
      <c r="B181" t="s">
        <v>0</v>
      </c>
      <c r="C181" t="s">
        <v>215</v>
      </c>
      <c r="D181" t="s">
        <v>531</v>
      </c>
      <c r="K181" t="str">
        <v>Triallate</v>
      </c>
      <c r="L181">
        <v>0</v>
      </c>
      <c r="M181">
        <v>1</v>
      </c>
      <c r="N181">
        <v>1</v>
      </c>
      <c r="O181">
        <v>1</v>
      </c>
      <c r="P181" t="str">
        <v xml:space="preserve"> |CHN|EU|USA</v>
      </c>
    </row>
    <row r="182" spans="2:16" x14ac:dyDescent="0.2">
      <c r="B182" t="s">
        <v>0</v>
      </c>
      <c r="C182" t="s">
        <v>216</v>
      </c>
      <c r="D182" t="s">
        <v>531</v>
      </c>
      <c r="K182" t="str">
        <v>Triasulfuron</v>
      </c>
      <c r="L182">
        <v>0</v>
      </c>
      <c r="M182">
        <v>1</v>
      </c>
      <c r="N182">
        <v>0</v>
      </c>
      <c r="O182">
        <v>1</v>
      </c>
      <c r="P182" t="str">
        <v xml:space="preserve"> |CHN| |USA</v>
      </c>
    </row>
    <row r="183" spans="2:16" x14ac:dyDescent="0.2">
      <c r="B183" t="s">
        <v>0</v>
      </c>
      <c r="C183" t="s">
        <v>217</v>
      </c>
      <c r="D183" t="s">
        <v>531</v>
      </c>
      <c r="K183" t="str">
        <v>Triazamate</v>
      </c>
      <c r="L183">
        <v>0</v>
      </c>
      <c r="M183">
        <v>0</v>
      </c>
      <c r="N183">
        <v>0</v>
      </c>
      <c r="O183">
        <v>0</v>
      </c>
      <c r="P183" t="str">
        <v xml:space="preserve"> | | | </v>
      </c>
    </row>
    <row r="184" spans="2:16" x14ac:dyDescent="0.2">
      <c r="B184" t="s">
        <v>0</v>
      </c>
      <c r="C184" t="s">
        <v>218</v>
      </c>
      <c r="D184" t="s">
        <v>531</v>
      </c>
      <c r="K184" t="str">
        <v>Tribenuron Methyl</v>
      </c>
      <c r="L184">
        <v>0</v>
      </c>
      <c r="M184">
        <v>0</v>
      </c>
      <c r="N184">
        <v>1</v>
      </c>
      <c r="O184">
        <v>1</v>
      </c>
      <c r="P184" t="str">
        <v xml:space="preserve"> | |EU|USA</v>
      </c>
    </row>
    <row r="185" spans="2:16" x14ac:dyDescent="0.2">
      <c r="B185" t="s">
        <v>0</v>
      </c>
      <c r="C185" t="s">
        <v>220</v>
      </c>
      <c r="D185" t="s">
        <v>531</v>
      </c>
      <c r="K185" t="str">
        <v>Tridiphane</v>
      </c>
      <c r="L185">
        <v>0</v>
      </c>
      <c r="M185">
        <v>0</v>
      </c>
      <c r="N185">
        <v>0</v>
      </c>
      <c r="O185">
        <v>0</v>
      </c>
      <c r="P185" t="str">
        <v xml:space="preserve"> | | | </v>
      </c>
    </row>
    <row r="186" spans="2:16" x14ac:dyDescent="0.2">
      <c r="B186" t="s">
        <v>0</v>
      </c>
      <c r="C186" t="s">
        <v>221</v>
      </c>
      <c r="D186" t="s">
        <v>531</v>
      </c>
      <c r="K186" t="str">
        <v>Triflusulfuron</v>
      </c>
      <c r="L186">
        <v>0</v>
      </c>
      <c r="M186">
        <v>0</v>
      </c>
      <c r="N186">
        <v>1</v>
      </c>
      <c r="O186">
        <v>1</v>
      </c>
      <c r="P186" t="str">
        <v xml:space="preserve"> | |EU|USA</v>
      </c>
    </row>
    <row r="187" spans="2:16" x14ac:dyDescent="0.2">
      <c r="B187" t="s">
        <v>0</v>
      </c>
      <c r="C187" t="s">
        <v>222</v>
      </c>
      <c r="D187" t="s">
        <v>531</v>
      </c>
      <c r="K187" t="str">
        <v>Trimethacarb</v>
      </c>
      <c r="L187">
        <v>0</v>
      </c>
      <c r="M187">
        <v>0</v>
      </c>
      <c r="N187">
        <v>0</v>
      </c>
      <c r="O187">
        <v>0</v>
      </c>
      <c r="P187" t="str">
        <v xml:space="preserve"> | | | </v>
      </c>
    </row>
    <row r="188" spans="2:16" x14ac:dyDescent="0.2">
      <c r="B188" t="s">
        <v>0</v>
      </c>
      <c r="C188" t="s">
        <v>223</v>
      </c>
      <c r="D188" t="s">
        <v>531</v>
      </c>
      <c r="K188" t="str">
        <v>Uniconazole</v>
      </c>
      <c r="L188">
        <v>0</v>
      </c>
      <c r="M188">
        <v>1</v>
      </c>
      <c r="N188">
        <v>0</v>
      </c>
      <c r="O188">
        <v>0</v>
      </c>
      <c r="P188" t="str">
        <v xml:space="preserve"> |CHN| | </v>
      </c>
    </row>
    <row r="189" spans="2:16" x14ac:dyDescent="0.2">
      <c r="B189" t="s">
        <v>0</v>
      </c>
      <c r="C189" t="s">
        <v>225</v>
      </c>
      <c r="D189" t="s">
        <v>531</v>
      </c>
      <c r="K189" t="str">
        <v>Zinc</v>
      </c>
      <c r="L189">
        <v>0</v>
      </c>
      <c r="M189">
        <v>0</v>
      </c>
      <c r="N189">
        <v>0</v>
      </c>
      <c r="O189">
        <v>0</v>
      </c>
      <c r="P189" t="str">
        <v xml:space="preserve"> | | | </v>
      </c>
    </row>
    <row r="190" spans="2:16" x14ac:dyDescent="0.2">
      <c r="B190" t="s">
        <v>0</v>
      </c>
      <c r="C190" t="s">
        <v>227</v>
      </c>
      <c r="D190" t="s">
        <v>530</v>
      </c>
      <c r="K190" t="str">
        <v>2,4-DB</v>
      </c>
      <c r="L190">
        <v>0</v>
      </c>
      <c r="M190">
        <v>0</v>
      </c>
      <c r="N190">
        <v>1</v>
      </c>
      <c r="O190">
        <v>1</v>
      </c>
      <c r="P190" t="str">
        <v xml:space="preserve"> | |EU|USA</v>
      </c>
    </row>
    <row r="191" spans="2:16" x14ac:dyDescent="0.2">
      <c r="B191" t="s">
        <v>0</v>
      </c>
      <c r="C191" t="s">
        <v>228</v>
      </c>
      <c r="D191" t="s">
        <v>530</v>
      </c>
      <c r="K191" t="str">
        <v>2,4,5-T</v>
      </c>
      <c r="L191">
        <v>0</v>
      </c>
      <c r="M191">
        <v>0</v>
      </c>
      <c r="N191">
        <v>0</v>
      </c>
      <c r="O191">
        <v>0</v>
      </c>
      <c r="P191" t="str">
        <v xml:space="preserve"> | | | </v>
      </c>
    </row>
    <row r="192" spans="2:16" x14ac:dyDescent="0.2">
      <c r="B192" t="s">
        <v>0</v>
      </c>
      <c r="C192" t="s">
        <v>234</v>
      </c>
      <c r="D192" t="s">
        <v>530</v>
      </c>
      <c r="K192" t="str">
        <v>Aldrin</v>
      </c>
      <c r="L192">
        <v>0</v>
      </c>
      <c r="M192">
        <v>0</v>
      </c>
      <c r="N192">
        <v>0</v>
      </c>
      <c r="O192">
        <v>0</v>
      </c>
      <c r="P192" t="str">
        <v xml:space="preserve"> | | | </v>
      </c>
    </row>
    <row r="193" spans="2:16" x14ac:dyDescent="0.2">
      <c r="B193" t="s">
        <v>0</v>
      </c>
      <c r="C193" t="s">
        <v>241</v>
      </c>
      <c r="D193" t="s">
        <v>530</v>
      </c>
      <c r="K193" t="str">
        <v>Benomyl</v>
      </c>
      <c r="L193">
        <v>0</v>
      </c>
      <c r="M193">
        <v>1</v>
      </c>
      <c r="N193">
        <v>0</v>
      </c>
      <c r="O193">
        <v>0</v>
      </c>
      <c r="P193" t="str">
        <v xml:space="preserve"> |CHN| | </v>
      </c>
    </row>
    <row r="194" spans="2:16" x14ac:dyDescent="0.2">
      <c r="B194" t="s">
        <v>0</v>
      </c>
      <c r="C194" t="s">
        <v>26</v>
      </c>
      <c r="D194" t="s">
        <v>530</v>
      </c>
      <c r="K194" t="str">
        <v>Bensulide</v>
      </c>
      <c r="L194">
        <v>0</v>
      </c>
      <c r="M194">
        <v>0</v>
      </c>
      <c r="N194">
        <v>0</v>
      </c>
      <c r="O194">
        <v>1</v>
      </c>
      <c r="P194" t="str">
        <v xml:space="preserve"> | | |USA</v>
      </c>
    </row>
    <row r="195" spans="2:16" x14ac:dyDescent="0.2">
      <c r="B195" t="s">
        <v>0</v>
      </c>
      <c r="C195" t="s">
        <v>29</v>
      </c>
      <c r="D195" t="s">
        <v>530</v>
      </c>
      <c r="K195" t="str">
        <v>Bifenox</v>
      </c>
      <c r="L195">
        <v>0</v>
      </c>
      <c r="M195">
        <v>0</v>
      </c>
      <c r="N195">
        <v>1</v>
      </c>
      <c r="O195">
        <v>0</v>
      </c>
      <c r="P195" t="str">
        <v xml:space="preserve"> | |EU| </v>
      </c>
    </row>
    <row r="196" spans="2:16" x14ac:dyDescent="0.2">
      <c r="B196" t="s">
        <v>0</v>
      </c>
      <c r="C196" t="s">
        <v>242</v>
      </c>
      <c r="D196" t="s">
        <v>530</v>
      </c>
      <c r="K196" t="str">
        <v>Binapacryl</v>
      </c>
      <c r="L196">
        <v>0</v>
      </c>
      <c r="M196">
        <v>0</v>
      </c>
      <c r="N196">
        <v>0</v>
      </c>
      <c r="O196">
        <v>0</v>
      </c>
      <c r="P196" t="str">
        <v xml:space="preserve"> | | | </v>
      </c>
    </row>
    <row r="197" spans="2:16" x14ac:dyDescent="0.2">
      <c r="B197" t="s">
        <v>0</v>
      </c>
      <c r="C197" t="s">
        <v>32</v>
      </c>
      <c r="D197" t="s">
        <v>530</v>
      </c>
      <c r="K197" t="str">
        <v>Butylate</v>
      </c>
      <c r="L197">
        <v>0</v>
      </c>
      <c r="M197">
        <v>0</v>
      </c>
      <c r="N197">
        <v>0</v>
      </c>
      <c r="O197">
        <v>0</v>
      </c>
      <c r="P197" t="str">
        <v xml:space="preserve"> | | | </v>
      </c>
    </row>
    <row r="198" spans="2:16" x14ac:dyDescent="0.2">
      <c r="B198" t="s">
        <v>0</v>
      </c>
      <c r="C198" t="s">
        <v>245</v>
      </c>
      <c r="D198" t="s">
        <v>530</v>
      </c>
      <c r="K198" t="str">
        <v>Captafol</v>
      </c>
      <c r="L198">
        <v>0</v>
      </c>
      <c r="M198">
        <v>0</v>
      </c>
      <c r="N198">
        <v>0</v>
      </c>
      <c r="O198">
        <v>0</v>
      </c>
      <c r="P198" t="str">
        <v xml:space="preserve"> | | | </v>
      </c>
    </row>
    <row r="199" spans="2:16" x14ac:dyDescent="0.2">
      <c r="B199" t="s">
        <v>0</v>
      </c>
      <c r="C199" t="s">
        <v>247</v>
      </c>
      <c r="D199" t="s">
        <v>530</v>
      </c>
      <c r="K199" t="str">
        <v>Carbofuran</v>
      </c>
      <c r="L199">
        <v>0</v>
      </c>
      <c r="M199">
        <v>0</v>
      </c>
      <c r="N199">
        <v>0</v>
      </c>
      <c r="O199">
        <v>0</v>
      </c>
      <c r="P199" t="str">
        <v xml:space="preserve"> | | | </v>
      </c>
    </row>
    <row r="200" spans="2:16" x14ac:dyDescent="0.2">
      <c r="B200" t="s">
        <v>0</v>
      </c>
      <c r="C200" t="s">
        <v>248</v>
      </c>
      <c r="D200" t="s">
        <v>530</v>
      </c>
      <c r="K200" t="str">
        <v>Carbophenothion</v>
      </c>
      <c r="L200">
        <v>0</v>
      </c>
      <c r="M200">
        <v>0</v>
      </c>
      <c r="N200">
        <v>0</v>
      </c>
      <c r="O200">
        <v>0</v>
      </c>
      <c r="P200" t="str">
        <v xml:space="preserve"> | | | </v>
      </c>
    </row>
    <row r="201" spans="2:16" x14ac:dyDescent="0.2">
      <c r="B201" t="s">
        <v>0</v>
      </c>
      <c r="C201" t="s">
        <v>37</v>
      </c>
      <c r="D201" t="s">
        <v>530</v>
      </c>
      <c r="K201" t="str">
        <v>Chloramben</v>
      </c>
      <c r="L201">
        <v>0</v>
      </c>
      <c r="M201">
        <v>0</v>
      </c>
      <c r="N201">
        <v>0</v>
      </c>
      <c r="O201">
        <v>0</v>
      </c>
      <c r="P201" t="str">
        <v xml:space="preserve"> | | | </v>
      </c>
    </row>
    <row r="202" spans="2:16" x14ac:dyDescent="0.2">
      <c r="B202" t="s">
        <v>0</v>
      </c>
      <c r="C202" t="s">
        <v>249</v>
      </c>
      <c r="D202" t="s">
        <v>530</v>
      </c>
      <c r="K202" t="str">
        <v>Chlordane</v>
      </c>
      <c r="L202">
        <v>0</v>
      </c>
      <c r="M202">
        <v>0</v>
      </c>
      <c r="N202">
        <v>0</v>
      </c>
      <c r="O202">
        <v>0</v>
      </c>
      <c r="P202" t="str">
        <v xml:space="preserve"> | | | </v>
      </c>
    </row>
    <row r="203" spans="2:16" x14ac:dyDescent="0.2">
      <c r="B203" t="s">
        <v>0</v>
      </c>
      <c r="C203" t="s">
        <v>39</v>
      </c>
      <c r="D203" t="s">
        <v>530</v>
      </c>
      <c r="K203" t="str">
        <v>Chlordimeform</v>
      </c>
      <c r="L203">
        <v>0</v>
      </c>
      <c r="M203">
        <v>0</v>
      </c>
      <c r="N203">
        <v>0</v>
      </c>
      <c r="O203">
        <v>0</v>
      </c>
      <c r="P203" t="str">
        <v xml:space="preserve"> | | | </v>
      </c>
    </row>
    <row r="204" spans="2:16" x14ac:dyDescent="0.2">
      <c r="B204" t="s">
        <v>0</v>
      </c>
      <c r="C204" t="s">
        <v>250</v>
      </c>
      <c r="D204" t="s">
        <v>530</v>
      </c>
      <c r="K204" t="str">
        <v>Chlorobenzilate</v>
      </c>
      <c r="L204">
        <v>0</v>
      </c>
      <c r="M204">
        <v>0</v>
      </c>
      <c r="N204">
        <v>0</v>
      </c>
      <c r="O204">
        <v>0</v>
      </c>
      <c r="P204" t="str">
        <v xml:space="preserve"> | | | </v>
      </c>
    </row>
    <row r="205" spans="2:16" x14ac:dyDescent="0.2">
      <c r="B205" t="s">
        <v>0</v>
      </c>
      <c r="C205" t="s">
        <v>251</v>
      </c>
      <c r="D205" t="s">
        <v>530</v>
      </c>
      <c r="K205" t="str">
        <v>Chlorpropham</v>
      </c>
      <c r="L205">
        <v>0</v>
      </c>
      <c r="M205">
        <v>1</v>
      </c>
      <c r="N205">
        <v>1</v>
      </c>
      <c r="O205">
        <v>1</v>
      </c>
      <c r="P205" t="str">
        <v xml:space="preserve"> |CHN|EU|USA</v>
      </c>
    </row>
    <row r="206" spans="2:16" x14ac:dyDescent="0.2">
      <c r="B206" t="s">
        <v>0</v>
      </c>
      <c r="C206" t="s">
        <v>254</v>
      </c>
      <c r="D206" t="s">
        <v>530</v>
      </c>
      <c r="K206" t="str">
        <v>Cyhexatin</v>
      </c>
      <c r="L206">
        <v>0</v>
      </c>
      <c r="M206">
        <v>0</v>
      </c>
      <c r="N206">
        <v>0</v>
      </c>
      <c r="O206">
        <v>0</v>
      </c>
      <c r="P206" t="str">
        <v xml:space="preserve"> | | | </v>
      </c>
    </row>
    <row r="207" spans="2:16" x14ac:dyDescent="0.2">
      <c r="B207" t="s">
        <v>0</v>
      </c>
      <c r="C207" t="s">
        <v>255</v>
      </c>
      <c r="D207" t="s">
        <v>530</v>
      </c>
      <c r="K207" t="str">
        <v>Dalapon</v>
      </c>
      <c r="L207">
        <v>0</v>
      </c>
      <c r="M207">
        <v>0</v>
      </c>
      <c r="N207">
        <v>0</v>
      </c>
      <c r="O207">
        <v>0</v>
      </c>
      <c r="P207" t="str">
        <v xml:space="preserve"> | | | </v>
      </c>
    </row>
    <row r="208" spans="2:16" x14ac:dyDescent="0.2">
      <c r="B208" t="s">
        <v>0</v>
      </c>
      <c r="C208" t="s">
        <v>256</v>
      </c>
      <c r="D208" t="s">
        <v>530</v>
      </c>
      <c r="K208" t="str">
        <v>DDT</v>
      </c>
      <c r="L208">
        <v>0</v>
      </c>
      <c r="M208">
        <v>0</v>
      </c>
      <c r="N208">
        <v>0</v>
      </c>
      <c r="O208">
        <v>0</v>
      </c>
      <c r="P208" t="str">
        <v xml:space="preserve"> | | | </v>
      </c>
    </row>
    <row r="209" spans="2:16" x14ac:dyDescent="0.2">
      <c r="B209" t="s">
        <v>0</v>
      </c>
      <c r="C209" t="s">
        <v>258</v>
      </c>
      <c r="D209" t="s">
        <v>530</v>
      </c>
      <c r="K209" t="str">
        <v>Dichlobenil</v>
      </c>
      <c r="L209">
        <v>0</v>
      </c>
      <c r="M209">
        <v>0</v>
      </c>
      <c r="N209">
        <v>0</v>
      </c>
      <c r="O209">
        <v>1</v>
      </c>
      <c r="P209" t="str">
        <v xml:space="preserve"> | | |USA</v>
      </c>
    </row>
    <row r="210" spans="2:16" x14ac:dyDescent="0.2">
      <c r="B210" t="s">
        <v>0</v>
      </c>
      <c r="C210" t="s">
        <v>260</v>
      </c>
      <c r="D210" t="s">
        <v>530</v>
      </c>
      <c r="K210" t="str">
        <v>Dicofol</v>
      </c>
      <c r="L210">
        <v>0</v>
      </c>
      <c r="M210">
        <v>0</v>
      </c>
      <c r="N210">
        <v>0</v>
      </c>
      <c r="O210">
        <v>0</v>
      </c>
      <c r="P210" t="str">
        <v xml:space="preserve"> | | | </v>
      </c>
    </row>
    <row r="211" spans="2:16" x14ac:dyDescent="0.2">
      <c r="B211" t="s">
        <v>0</v>
      </c>
      <c r="C211" t="s">
        <v>72</v>
      </c>
      <c r="D211" t="s">
        <v>530</v>
      </c>
      <c r="K211" t="str">
        <v>Dicrotophos</v>
      </c>
      <c r="L211">
        <v>0</v>
      </c>
      <c r="M211">
        <v>0</v>
      </c>
      <c r="N211">
        <v>0</v>
      </c>
      <c r="O211">
        <v>1</v>
      </c>
      <c r="P211" t="str">
        <v xml:space="preserve"> | | |USA</v>
      </c>
    </row>
    <row r="212" spans="2:16" x14ac:dyDescent="0.2">
      <c r="B212" t="s">
        <v>0</v>
      </c>
      <c r="C212" t="s">
        <v>261</v>
      </c>
      <c r="D212" t="s">
        <v>530</v>
      </c>
      <c r="K212" t="str">
        <v>Dieldrin</v>
      </c>
      <c r="L212">
        <v>0</v>
      </c>
      <c r="M212">
        <v>0</v>
      </c>
      <c r="N212">
        <v>0</v>
      </c>
      <c r="O212">
        <v>0</v>
      </c>
      <c r="P212" t="str">
        <v xml:space="preserve"> | | | </v>
      </c>
    </row>
    <row r="213" spans="2:16" x14ac:dyDescent="0.2">
      <c r="B213" t="s">
        <v>0</v>
      </c>
      <c r="C213" t="s">
        <v>263</v>
      </c>
      <c r="D213" t="s">
        <v>530</v>
      </c>
      <c r="K213" t="str">
        <v>Dinoseb</v>
      </c>
      <c r="L213">
        <v>0</v>
      </c>
      <c r="M213">
        <v>0</v>
      </c>
      <c r="N213">
        <v>0</v>
      </c>
      <c r="O213">
        <v>0</v>
      </c>
      <c r="P213" t="str">
        <v xml:space="preserve"> | | | </v>
      </c>
    </row>
    <row r="214" spans="2:16" x14ac:dyDescent="0.2">
      <c r="B214" t="s">
        <v>0</v>
      </c>
      <c r="C214" t="s">
        <v>81</v>
      </c>
      <c r="D214" t="s">
        <v>530</v>
      </c>
      <c r="K214" t="str">
        <v>Diphenamid</v>
      </c>
      <c r="L214">
        <v>0</v>
      </c>
      <c r="M214">
        <v>0</v>
      </c>
      <c r="N214">
        <v>0</v>
      </c>
      <c r="O214">
        <v>0</v>
      </c>
      <c r="P214" t="str">
        <v xml:space="preserve"> | | | </v>
      </c>
    </row>
    <row r="215" spans="2:16" x14ac:dyDescent="0.2">
      <c r="B215" t="s">
        <v>0</v>
      </c>
      <c r="C215" t="s">
        <v>265</v>
      </c>
      <c r="D215" t="s">
        <v>530</v>
      </c>
      <c r="K215" t="str">
        <v>DNOC</v>
      </c>
      <c r="L215">
        <v>0</v>
      </c>
      <c r="M215">
        <v>0</v>
      </c>
      <c r="N215">
        <v>0</v>
      </c>
      <c r="O215">
        <v>0</v>
      </c>
      <c r="P215" t="str">
        <v xml:space="preserve"> | | | </v>
      </c>
    </row>
    <row r="216" spans="2:16" x14ac:dyDescent="0.2">
      <c r="B216" t="s">
        <v>0</v>
      </c>
      <c r="C216" t="s">
        <v>266</v>
      </c>
      <c r="D216" t="s">
        <v>530</v>
      </c>
      <c r="K216" t="str">
        <v>EDB (1,2-Dibromoethane)</v>
      </c>
      <c r="L216">
        <v>0</v>
      </c>
      <c r="M216">
        <v>0</v>
      </c>
      <c r="N216">
        <v>0</v>
      </c>
      <c r="O216">
        <v>0</v>
      </c>
      <c r="P216" t="str">
        <v xml:space="preserve"> | | | </v>
      </c>
    </row>
    <row r="217" spans="2:16" x14ac:dyDescent="0.2">
      <c r="B217" t="s">
        <v>0</v>
      </c>
      <c r="C217" t="s">
        <v>267</v>
      </c>
      <c r="D217" t="s">
        <v>530</v>
      </c>
      <c r="K217" t="str">
        <v>Endosulfan</v>
      </c>
      <c r="L217">
        <v>0</v>
      </c>
      <c r="M217">
        <v>0</v>
      </c>
      <c r="N217">
        <v>0</v>
      </c>
      <c r="O217">
        <v>0</v>
      </c>
      <c r="P217" t="str">
        <v xml:space="preserve"> | | | </v>
      </c>
    </row>
    <row r="218" spans="2:16" x14ac:dyDescent="0.2">
      <c r="B218" t="s">
        <v>0</v>
      </c>
      <c r="C218" t="s">
        <v>268</v>
      </c>
      <c r="D218" t="s">
        <v>530</v>
      </c>
      <c r="K218" t="str">
        <v>Endrin</v>
      </c>
      <c r="L218">
        <v>0</v>
      </c>
      <c r="M218">
        <v>0</v>
      </c>
      <c r="N218">
        <v>0</v>
      </c>
      <c r="O218">
        <v>0</v>
      </c>
      <c r="P218" t="str">
        <v xml:space="preserve"> | | | </v>
      </c>
    </row>
    <row r="219" spans="2:16" x14ac:dyDescent="0.2">
      <c r="B219" t="s">
        <v>0</v>
      </c>
      <c r="C219" t="s">
        <v>86</v>
      </c>
      <c r="D219" t="s">
        <v>530</v>
      </c>
      <c r="K219" t="str">
        <v>EPTC</v>
      </c>
      <c r="L219">
        <v>0</v>
      </c>
      <c r="M219">
        <v>0</v>
      </c>
      <c r="N219">
        <v>0</v>
      </c>
      <c r="O219">
        <v>1</v>
      </c>
      <c r="P219" t="str">
        <v xml:space="preserve"> | | |USA</v>
      </c>
    </row>
    <row r="220" spans="2:16" x14ac:dyDescent="0.2">
      <c r="B220" t="s">
        <v>0</v>
      </c>
      <c r="C220" t="s">
        <v>270</v>
      </c>
      <c r="D220" t="s">
        <v>530</v>
      </c>
      <c r="K220" t="str">
        <v>Ethylene Dichloride (1,2-dichloroethane)</v>
      </c>
      <c r="L220">
        <v>0</v>
      </c>
      <c r="M220">
        <v>0</v>
      </c>
      <c r="N220">
        <v>0</v>
      </c>
      <c r="O220">
        <v>0</v>
      </c>
      <c r="P220" t="str">
        <v xml:space="preserve"> | | | </v>
      </c>
    </row>
    <row r="221" spans="2:16" x14ac:dyDescent="0.2">
      <c r="B221" t="s">
        <v>0</v>
      </c>
      <c r="C221" t="s">
        <v>271</v>
      </c>
      <c r="D221" t="s">
        <v>530</v>
      </c>
      <c r="K221" t="str">
        <v>Ethylene Oxide</v>
      </c>
      <c r="L221">
        <v>0</v>
      </c>
      <c r="M221">
        <v>0</v>
      </c>
      <c r="N221">
        <v>0</v>
      </c>
      <c r="O221">
        <v>0</v>
      </c>
      <c r="P221" t="str">
        <v xml:space="preserve"> | | | </v>
      </c>
    </row>
    <row r="222" spans="2:16" x14ac:dyDescent="0.2">
      <c r="B222" t="s">
        <v>0</v>
      </c>
      <c r="C222" t="s">
        <v>94</v>
      </c>
      <c r="D222" t="s">
        <v>530</v>
      </c>
      <c r="K222" t="str">
        <v>Fensulfothion</v>
      </c>
      <c r="L222">
        <v>0</v>
      </c>
      <c r="M222">
        <v>0</v>
      </c>
      <c r="N222">
        <v>0</v>
      </c>
      <c r="O222">
        <v>0</v>
      </c>
      <c r="P222" t="str">
        <v xml:space="preserve"> | | | </v>
      </c>
    </row>
    <row r="223" spans="2:16" x14ac:dyDescent="0.2">
      <c r="B223" t="s">
        <v>0</v>
      </c>
      <c r="C223" t="s">
        <v>276</v>
      </c>
      <c r="D223" t="s">
        <v>530</v>
      </c>
      <c r="K223" t="str">
        <v>Flucythrinate</v>
      </c>
      <c r="L223">
        <v>0</v>
      </c>
      <c r="M223">
        <v>0</v>
      </c>
      <c r="N223">
        <v>0</v>
      </c>
      <c r="O223">
        <v>0</v>
      </c>
      <c r="P223" t="str">
        <v xml:space="preserve"> | | | </v>
      </c>
    </row>
    <row r="224" spans="2:16" x14ac:dyDescent="0.2">
      <c r="B224" t="s">
        <v>0</v>
      </c>
      <c r="C224" t="s">
        <v>278</v>
      </c>
      <c r="D224" t="s">
        <v>530</v>
      </c>
      <c r="K224" t="str">
        <v>Fluoroacetamide</v>
      </c>
      <c r="L224">
        <v>0</v>
      </c>
      <c r="M224">
        <v>0</v>
      </c>
      <c r="N224">
        <v>0</v>
      </c>
      <c r="O224">
        <v>0</v>
      </c>
      <c r="P224" t="str">
        <v xml:space="preserve"> | | | </v>
      </c>
    </row>
    <row r="225" spans="2:16" x14ac:dyDescent="0.2">
      <c r="B225" t="s">
        <v>0</v>
      </c>
      <c r="C225" t="s">
        <v>280</v>
      </c>
      <c r="D225" t="s">
        <v>530</v>
      </c>
      <c r="K225" t="str">
        <v>HCH/BHC (mixed isomers)</v>
      </c>
      <c r="L225">
        <v>0</v>
      </c>
      <c r="M225">
        <v>0</v>
      </c>
      <c r="N225">
        <v>0</v>
      </c>
      <c r="O225">
        <v>0</v>
      </c>
      <c r="P225" t="str">
        <v xml:space="preserve"> | | | </v>
      </c>
    </row>
    <row r="226" spans="2:16" x14ac:dyDescent="0.2">
      <c r="B226" t="s">
        <v>0</v>
      </c>
      <c r="C226" t="s">
        <v>281</v>
      </c>
      <c r="D226" t="s">
        <v>530</v>
      </c>
      <c r="K226" t="str">
        <v>Heptachlor</v>
      </c>
      <c r="L226">
        <v>0</v>
      </c>
      <c r="M226">
        <v>0</v>
      </c>
      <c r="N226">
        <v>0</v>
      </c>
      <c r="O226">
        <v>0</v>
      </c>
      <c r="P226" t="str">
        <v xml:space="preserve"> | | | </v>
      </c>
    </row>
    <row r="227" spans="2:16" x14ac:dyDescent="0.2">
      <c r="B227" t="s">
        <v>0</v>
      </c>
      <c r="C227" t="s">
        <v>282</v>
      </c>
      <c r="D227" t="s">
        <v>530</v>
      </c>
      <c r="K227" t="str">
        <v>Hexachlorobenzene (HCB)</v>
      </c>
      <c r="L227">
        <v>0</v>
      </c>
      <c r="M227">
        <v>0</v>
      </c>
      <c r="N227">
        <v>0</v>
      </c>
      <c r="O227">
        <v>0</v>
      </c>
      <c r="P227" t="str">
        <v xml:space="preserve"> | | | </v>
      </c>
    </row>
    <row r="228" spans="2:16" x14ac:dyDescent="0.2">
      <c r="B228" t="s">
        <v>0</v>
      </c>
      <c r="C228" t="s">
        <v>288</v>
      </c>
      <c r="D228" t="s">
        <v>530</v>
      </c>
      <c r="K228" t="str">
        <v>Isazofos</v>
      </c>
      <c r="L228">
        <v>0</v>
      </c>
      <c r="M228">
        <v>0</v>
      </c>
      <c r="N228">
        <v>0</v>
      </c>
      <c r="O228">
        <v>0</v>
      </c>
      <c r="P228" t="str">
        <v xml:space="preserve"> | | | </v>
      </c>
    </row>
    <row r="229" spans="2:16" x14ac:dyDescent="0.2">
      <c r="B229" t="s">
        <v>0</v>
      </c>
      <c r="C229" t="s">
        <v>290</v>
      </c>
      <c r="D229" t="s">
        <v>530</v>
      </c>
      <c r="K229" t="str">
        <v>Lindane</v>
      </c>
      <c r="L229">
        <v>0</v>
      </c>
      <c r="M229">
        <v>0</v>
      </c>
      <c r="N229">
        <v>0</v>
      </c>
      <c r="O229">
        <v>0</v>
      </c>
      <c r="P229" t="str">
        <v xml:space="preserve"> | | | </v>
      </c>
    </row>
    <row r="230" spans="2:16" x14ac:dyDescent="0.2">
      <c r="B230" t="s">
        <v>0</v>
      </c>
      <c r="C230" t="s">
        <v>292</v>
      </c>
      <c r="D230" t="s">
        <v>530</v>
      </c>
      <c r="K230" t="str">
        <v>Maneb</v>
      </c>
      <c r="L230">
        <v>0</v>
      </c>
      <c r="M230">
        <v>1</v>
      </c>
      <c r="N230">
        <v>0</v>
      </c>
      <c r="O230">
        <v>0</v>
      </c>
      <c r="P230" t="str">
        <v xml:space="preserve"> |CHN| | </v>
      </c>
    </row>
    <row r="231" spans="2:16" x14ac:dyDescent="0.2">
      <c r="B231" t="s">
        <v>0</v>
      </c>
      <c r="C231" t="s">
        <v>293</v>
      </c>
      <c r="D231" t="s">
        <v>530</v>
      </c>
      <c r="K231" t="str">
        <v>Mercury Compounds</v>
      </c>
      <c r="L231">
        <v>0</v>
      </c>
      <c r="M231">
        <v>0</v>
      </c>
      <c r="N231">
        <v>0</v>
      </c>
      <c r="O231">
        <v>0</v>
      </c>
      <c r="P231" t="str">
        <v xml:space="preserve"> | | | </v>
      </c>
    </row>
    <row r="232" spans="2:16" x14ac:dyDescent="0.2">
      <c r="B232" t="s">
        <v>0</v>
      </c>
      <c r="C232" t="s">
        <v>294</v>
      </c>
      <c r="D232" t="s">
        <v>530</v>
      </c>
      <c r="K232" t="str">
        <v>Metalaxyl</v>
      </c>
      <c r="L232">
        <v>0</v>
      </c>
      <c r="M232">
        <v>1</v>
      </c>
      <c r="N232">
        <v>1</v>
      </c>
      <c r="O232">
        <v>1</v>
      </c>
      <c r="P232" t="str">
        <v xml:space="preserve"> |CHN|EU|USA</v>
      </c>
    </row>
    <row r="233" spans="2:16" x14ac:dyDescent="0.2">
      <c r="B233" t="s">
        <v>0</v>
      </c>
      <c r="C233" t="s">
        <v>295</v>
      </c>
      <c r="D233" t="s">
        <v>530</v>
      </c>
      <c r="K233" t="str">
        <v>Methamidophos</v>
      </c>
      <c r="L233">
        <v>0</v>
      </c>
      <c r="M233">
        <v>0</v>
      </c>
      <c r="N233">
        <v>0</v>
      </c>
      <c r="O233">
        <v>0</v>
      </c>
      <c r="P233" t="str">
        <v xml:space="preserve"> | | | </v>
      </c>
    </row>
    <row r="234" spans="2:16" x14ac:dyDescent="0.2">
      <c r="B234" t="s">
        <v>0</v>
      </c>
      <c r="C234" t="s">
        <v>133</v>
      </c>
      <c r="D234" t="s">
        <v>530</v>
      </c>
      <c r="K234" t="str">
        <v>Methoxychlor</v>
      </c>
      <c r="L234">
        <v>0</v>
      </c>
      <c r="M234">
        <v>0</v>
      </c>
      <c r="N234">
        <v>0</v>
      </c>
      <c r="O234">
        <v>0</v>
      </c>
      <c r="P234" t="str">
        <v xml:space="preserve"> | | | </v>
      </c>
    </row>
    <row r="235" spans="2:16" x14ac:dyDescent="0.2">
      <c r="B235" t="s">
        <v>0</v>
      </c>
      <c r="C235" t="s">
        <v>297</v>
      </c>
      <c r="D235" t="s">
        <v>530</v>
      </c>
      <c r="K235" t="str">
        <v>Methyl Bromide</v>
      </c>
      <c r="L235">
        <v>0</v>
      </c>
      <c r="M235">
        <v>0</v>
      </c>
      <c r="N235">
        <v>0</v>
      </c>
      <c r="O235">
        <v>0</v>
      </c>
      <c r="P235" t="str">
        <v xml:space="preserve"> | | | </v>
      </c>
    </row>
    <row r="236" spans="2:16" x14ac:dyDescent="0.2">
      <c r="B236" t="s">
        <v>0</v>
      </c>
      <c r="C236" t="s">
        <v>298</v>
      </c>
      <c r="D236" t="s">
        <v>530</v>
      </c>
      <c r="K236" t="str">
        <v>Methyl Parathion</v>
      </c>
      <c r="L236">
        <v>0</v>
      </c>
      <c r="M236">
        <v>0</v>
      </c>
      <c r="N236">
        <v>0</v>
      </c>
      <c r="O236">
        <v>0</v>
      </c>
      <c r="P236" t="str">
        <v xml:space="preserve"> | | | </v>
      </c>
    </row>
    <row r="237" spans="2:16" x14ac:dyDescent="0.2">
      <c r="B237" t="s">
        <v>0</v>
      </c>
      <c r="C237" t="s">
        <v>301</v>
      </c>
      <c r="D237" t="s">
        <v>530</v>
      </c>
      <c r="K237" t="str">
        <v>Monocrotophos</v>
      </c>
      <c r="L237">
        <v>0</v>
      </c>
      <c r="M237">
        <v>0</v>
      </c>
      <c r="N237">
        <v>0</v>
      </c>
      <c r="O237">
        <v>0</v>
      </c>
      <c r="P237" t="str">
        <v xml:space="preserve"> | | | </v>
      </c>
    </row>
    <row r="238" spans="2:16" x14ac:dyDescent="0.2">
      <c r="B238" t="s">
        <v>0</v>
      </c>
      <c r="C238" t="s">
        <v>304</v>
      </c>
      <c r="D238" t="s">
        <v>530</v>
      </c>
      <c r="K238" t="str">
        <v>Naptalam</v>
      </c>
      <c r="L238">
        <v>0</v>
      </c>
      <c r="M238">
        <v>0</v>
      </c>
      <c r="N238">
        <v>0</v>
      </c>
      <c r="O238">
        <v>0</v>
      </c>
      <c r="P238" t="str">
        <v xml:space="preserve"> | | | </v>
      </c>
    </row>
    <row r="239" spans="2:16" x14ac:dyDescent="0.2">
      <c r="B239" t="s">
        <v>0</v>
      </c>
      <c r="C239" t="s">
        <v>143</v>
      </c>
      <c r="D239" t="s">
        <v>530</v>
      </c>
      <c r="K239" t="str">
        <v>Norflurazon</v>
      </c>
      <c r="L239">
        <v>0</v>
      </c>
      <c r="M239">
        <v>0</v>
      </c>
      <c r="N239">
        <v>0</v>
      </c>
      <c r="O239">
        <v>1</v>
      </c>
      <c r="P239" t="str">
        <v xml:space="preserve"> | | |USA</v>
      </c>
    </row>
    <row r="240" spans="2:16" x14ac:dyDescent="0.2">
      <c r="B240" t="s">
        <v>0</v>
      </c>
      <c r="C240" t="s">
        <v>306</v>
      </c>
      <c r="D240" t="s">
        <v>530</v>
      </c>
      <c r="K240" t="str">
        <v>Oxamyl</v>
      </c>
      <c r="L240">
        <v>0</v>
      </c>
      <c r="M240">
        <v>0</v>
      </c>
      <c r="N240">
        <v>1</v>
      </c>
      <c r="O240">
        <v>1</v>
      </c>
      <c r="P240" t="str">
        <v xml:space="preserve"> | |EU|USA</v>
      </c>
    </row>
    <row r="241" spans="2:16" x14ac:dyDescent="0.2">
      <c r="B241" t="s">
        <v>0</v>
      </c>
      <c r="C241" t="s">
        <v>307</v>
      </c>
      <c r="D241" t="s">
        <v>530</v>
      </c>
      <c r="K241" t="str">
        <v>Oxytetracycline</v>
      </c>
      <c r="L241">
        <v>0</v>
      </c>
      <c r="M241">
        <v>0</v>
      </c>
      <c r="N241">
        <v>0</v>
      </c>
      <c r="O241">
        <v>1</v>
      </c>
      <c r="P241" t="str">
        <v xml:space="preserve"> | | |USA</v>
      </c>
    </row>
    <row r="242" spans="2:16" x14ac:dyDescent="0.2">
      <c r="B242" t="s">
        <v>0</v>
      </c>
      <c r="C242" t="s">
        <v>309</v>
      </c>
      <c r="D242" t="s">
        <v>530</v>
      </c>
      <c r="K242" t="str">
        <v>Parathion</v>
      </c>
      <c r="L242">
        <v>0</v>
      </c>
      <c r="M242">
        <v>0</v>
      </c>
      <c r="N242">
        <v>0</v>
      </c>
      <c r="O242">
        <v>0</v>
      </c>
      <c r="P242" t="str">
        <v xml:space="preserve"> | | | </v>
      </c>
    </row>
    <row r="243" spans="2:16" x14ac:dyDescent="0.2">
      <c r="B243" t="s">
        <v>0</v>
      </c>
      <c r="C243" t="s">
        <v>146</v>
      </c>
      <c r="D243" t="s">
        <v>530</v>
      </c>
      <c r="K243" t="str">
        <v>Pebulate</v>
      </c>
      <c r="L243">
        <v>0</v>
      </c>
      <c r="M243">
        <v>0</v>
      </c>
      <c r="N243">
        <v>0</v>
      </c>
      <c r="O243">
        <v>0</v>
      </c>
      <c r="P243" t="str">
        <v xml:space="preserve"> | | | </v>
      </c>
    </row>
    <row r="244" spans="2:16" x14ac:dyDescent="0.2">
      <c r="B244" t="s">
        <v>0</v>
      </c>
      <c r="C244" t="s">
        <v>310</v>
      </c>
      <c r="D244" t="s">
        <v>530</v>
      </c>
      <c r="K244" t="str">
        <v>Pentachlorophenol (PCP)</v>
      </c>
      <c r="L244">
        <v>0</v>
      </c>
      <c r="M244">
        <v>0</v>
      </c>
      <c r="N244">
        <v>0</v>
      </c>
      <c r="O244">
        <v>0</v>
      </c>
      <c r="P244" t="str">
        <v xml:space="preserve"> | | | </v>
      </c>
    </row>
    <row r="245" spans="2:16" x14ac:dyDescent="0.2">
      <c r="B245" t="s">
        <v>0</v>
      </c>
      <c r="C245" t="s">
        <v>311</v>
      </c>
      <c r="D245" t="s">
        <v>530</v>
      </c>
      <c r="K245" t="str">
        <v>Phenmedipham</v>
      </c>
      <c r="L245">
        <v>0</v>
      </c>
      <c r="M245">
        <v>1</v>
      </c>
      <c r="N245">
        <v>1</v>
      </c>
      <c r="O245">
        <v>1</v>
      </c>
      <c r="P245" t="str">
        <v xml:space="preserve"> |CHN|EU|USA</v>
      </c>
    </row>
    <row r="246" spans="2:16" x14ac:dyDescent="0.2">
      <c r="B246" t="s">
        <v>0</v>
      </c>
      <c r="C246" t="s">
        <v>312</v>
      </c>
      <c r="D246" t="s">
        <v>530</v>
      </c>
      <c r="K246" t="str">
        <v>Phorate</v>
      </c>
      <c r="L246">
        <v>0</v>
      </c>
      <c r="M246">
        <v>0</v>
      </c>
      <c r="N246">
        <v>0</v>
      </c>
      <c r="O246">
        <v>1</v>
      </c>
      <c r="P246" t="str">
        <v xml:space="preserve"> | | |USA</v>
      </c>
    </row>
    <row r="247" spans="2:16" x14ac:dyDescent="0.2">
      <c r="B247" t="s">
        <v>0</v>
      </c>
      <c r="C247" t="s">
        <v>314</v>
      </c>
      <c r="D247" t="s">
        <v>530</v>
      </c>
      <c r="K247" t="str">
        <v>Phosphamidon</v>
      </c>
      <c r="L247">
        <v>0</v>
      </c>
      <c r="M247">
        <v>0</v>
      </c>
      <c r="N247">
        <v>0</v>
      </c>
      <c r="O247">
        <v>0</v>
      </c>
      <c r="P247" t="str">
        <v xml:space="preserve"> | | | </v>
      </c>
    </row>
    <row r="248" spans="2:16" x14ac:dyDescent="0.2">
      <c r="B248" t="s">
        <v>0</v>
      </c>
      <c r="C248" t="s">
        <v>165</v>
      </c>
      <c r="D248" t="s">
        <v>530</v>
      </c>
      <c r="K248" t="str">
        <v>Prometon</v>
      </c>
      <c r="L248">
        <v>0</v>
      </c>
      <c r="M248">
        <v>0</v>
      </c>
      <c r="N248">
        <v>0</v>
      </c>
      <c r="O248">
        <v>1</v>
      </c>
      <c r="P248" t="str">
        <v xml:space="preserve"> | | |USA</v>
      </c>
    </row>
    <row r="249" spans="2:16" x14ac:dyDescent="0.2">
      <c r="B249" t="s">
        <v>0</v>
      </c>
      <c r="C249" t="s">
        <v>173</v>
      </c>
      <c r="D249" t="s">
        <v>530</v>
      </c>
      <c r="K249" t="str">
        <v>Pyridate</v>
      </c>
      <c r="L249">
        <v>0</v>
      </c>
      <c r="M249">
        <v>0</v>
      </c>
      <c r="N249">
        <v>1</v>
      </c>
      <c r="O249">
        <v>0</v>
      </c>
      <c r="P249" t="str">
        <v xml:space="preserve"> | |EU| </v>
      </c>
    </row>
    <row r="250" spans="2:16" x14ac:dyDescent="0.2">
      <c r="B250" t="s">
        <v>0</v>
      </c>
      <c r="C250" t="s">
        <v>325</v>
      </c>
      <c r="D250" t="s">
        <v>530</v>
      </c>
      <c r="K250" t="str">
        <v>Streptomycin</v>
      </c>
      <c r="L250">
        <v>0</v>
      </c>
      <c r="M250">
        <v>1</v>
      </c>
      <c r="N250">
        <v>0</v>
      </c>
      <c r="O250">
        <v>1</v>
      </c>
      <c r="P250" t="str">
        <v xml:space="preserve"> |CHN| |USA</v>
      </c>
    </row>
    <row r="251" spans="2:16" x14ac:dyDescent="0.2">
      <c r="B251" t="s">
        <v>0</v>
      </c>
      <c r="C251" t="s">
        <v>196</v>
      </c>
      <c r="D251" t="s">
        <v>530</v>
      </c>
      <c r="K251" t="str">
        <v>Sulprofos</v>
      </c>
      <c r="L251">
        <v>0</v>
      </c>
      <c r="M251">
        <v>0</v>
      </c>
      <c r="N251">
        <v>0</v>
      </c>
      <c r="O251">
        <v>0</v>
      </c>
      <c r="P251" t="str">
        <v xml:space="preserve"> | | | </v>
      </c>
    </row>
    <row r="252" spans="2:16" x14ac:dyDescent="0.2">
      <c r="B252" t="s">
        <v>0</v>
      </c>
      <c r="C252" t="s">
        <v>197</v>
      </c>
      <c r="D252" t="s">
        <v>530</v>
      </c>
      <c r="K252" t="str">
        <v>TCA</v>
      </c>
      <c r="L252">
        <v>0</v>
      </c>
      <c r="M252">
        <v>0</v>
      </c>
      <c r="N252">
        <v>0</v>
      </c>
      <c r="O252">
        <v>0</v>
      </c>
      <c r="P252" t="str">
        <v xml:space="preserve"> | | | </v>
      </c>
    </row>
    <row r="253" spans="2:16" x14ac:dyDescent="0.2">
      <c r="B253" t="s">
        <v>0</v>
      </c>
      <c r="C253" t="s">
        <v>330</v>
      </c>
      <c r="D253" t="s">
        <v>530</v>
      </c>
      <c r="K253" t="str">
        <v>Toxaphene (Camphechlor)</v>
      </c>
      <c r="L253">
        <v>0</v>
      </c>
      <c r="M253">
        <v>0</v>
      </c>
      <c r="N253">
        <v>0</v>
      </c>
      <c r="O253">
        <v>0</v>
      </c>
      <c r="P253" t="str">
        <v xml:space="preserve"> | | | </v>
      </c>
    </row>
    <row r="254" spans="2:16" x14ac:dyDescent="0.2">
      <c r="B254" t="s">
        <v>0</v>
      </c>
      <c r="C254" t="s">
        <v>219</v>
      </c>
      <c r="D254" t="s">
        <v>530</v>
      </c>
      <c r="K254" t="str">
        <v>Tribufos (DEF)</v>
      </c>
      <c r="L254">
        <v>0</v>
      </c>
      <c r="M254">
        <v>0</v>
      </c>
      <c r="N254">
        <v>0</v>
      </c>
      <c r="O254">
        <v>1</v>
      </c>
      <c r="P254" t="str">
        <v xml:space="preserve"> | | |USA</v>
      </c>
    </row>
    <row r="255" spans="2:16" x14ac:dyDescent="0.2">
      <c r="B255" t="s">
        <v>0</v>
      </c>
      <c r="C255" t="s">
        <v>332</v>
      </c>
      <c r="D255" t="s">
        <v>530</v>
      </c>
      <c r="K255" t="str">
        <v>Trichlorfon</v>
      </c>
      <c r="L255">
        <v>0</v>
      </c>
      <c r="M255">
        <v>1</v>
      </c>
      <c r="N255">
        <v>0</v>
      </c>
      <c r="O255">
        <v>0</v>
      </c>
      <c r="P255" t="str">
        <v xml:space="preserve"> |CHN| | </v>
      </c>
    </row>
    <row r="256" spans="2:16" x14ac:dyDescent="0.2">
      <c r="B256" t="s">
        <v>0</v>
      </c>
      <c r="C256" t="s">
        <v>224</v>
      </c>
      <c r="D256" t="s">
        <v>530</v>
      </c>
      <c r="K256" t="str">
        <v>Vernolate</v>
      </c>
      <c r="L256">
        <v>0</v>
      </c>
      <c r="M256">
        <v>0</v>
      </c>
      <c r="N256">
        <v>0</v>
      </c>
      <c r="O256">
        <v>0</v>
      </c>
      <c r="P256" t="str">
        <v xml:space="preserve"> | | | </v>
      </c>
    </row>
    <row r="257" spans="2:16" x14ac:dyDescent="0.2">
      <c r="B257" t="s">
        <v>0</v>
      </c>
      <c r="C257" t="s">
        <v>335</v>
      </c>
      <c r="D257" t="s">
        <v>530</v>
      </c>
      <c r="K257" t="str">
        <v>Vinclozolin</v>
      </c>
      <c r="L257">
        <v>0</v>
      </c>
      <c r="M257">
        <v>1</v>
      </c>
      <c r="N257">
        <v>0</v>
      </c>
      <c r="O257">
        <v>0</v>
      </c>
      <c r="P257" t="str">
        <v xml:space="preserve"> |CHN| | </v>
      </c>
    </row>
    <row r="258" spans="2:16" x14ac:dyDescent="0.2">
      <c r="B258" t="s">
        <v>0</v>
      </c>
      <c r="C258" t="s">
        <v>336</v>
      </c>
      <c r="D258" t="s">
        <v>530</v>
      </c>
      <c r="K258" t="str">
        <v>Zineb</v>
      </c>
      <c r="L258">
        <v>0</v>
      </c>
      <c r="M258">
        <v>1</v>
      </c>
      <c r="N258">
        <v>0</v>
      </c>
      <c r="O258">
        <v>0</v>
      </c>
      <c r="P258" t="str">
        <v xml:space="preserve"> |CHN| | </v>
      </c>
    </row>
    <row r="259" spans="2:16" x14ac:dyDescent="0.2">
      <c r="B259" t="s">
        <v>0</v>
      </c>
      <c r="C259" t="s">
        <v>337</v>
      </c>
      <c r="D259" t="s">
        <v>530</v>
      </c>
      <c r="K259" t="str">
        <v>Ziram</v>
      </c>
      <c r="L259">
        <v>0</v>
      </c>
      <c r="M259">
        <v>1</v>
      </c>
      <c r="N259">
        <v>1</v>
      </c>
      <c r="O259">
        <v>1</v>
      </c>
      <c r="P259" t="str">
        <v xml:space="preserve"> |CHN|EU|USA</v>
      </c>
    </row>
    <row r="260" spans="2:16" x14ac:dyDescent="0.2">
      <c r="B260" t="s">
        <v>0</v>
      </c>
      <c r="C260" t="s">
        <v>308</v>
      </c>
      <c r="D260" t="s">
        <v>532</v>
      </c>
      <c r="K260" t="str">
        <v>Paraquat</v>
      </c>
      <c r="L260">
        <v>0</v>
      </c>
      <c r="M260">
        <v>0</v>
      </c>
      <c r="N260">
        <v>0</v>
      </c>
      <c r="O260">
        <v>1</v>
      </c>
      <c r="P260" t="str">
        <v xml:space="preserve"> | | |USA</v>
      </c>
    </row>
    <row r="261" spans="2:16" x14ac:dyDescent="0.2">
      <c r="B261" t="s">
        <v>0</v>
      </c>
      <c r="C261" t="s">
        <v>340</v>
      </c>
      <c r="D261" t="s">
        <v>529</v>
      </c>
      <c r="K261" t="str">
        <v>1-Methylcyclopropene</v>
      </c>
      <c r="L261">
        <v>1</v>
      </c>
      <c r="M261">
        <v>1</v>
      </c>
      <c r="N261">
        <v>1</v>
      </c>
      <c r="O261">
        <v>1</v>
      </c>
      <c r="P261" t="str">
        <v>BRA|CHN|EU|USA</v>
      </c>
    </row>
    <row r="262" spans="2:16" x14ac:dyDescent="0.2">
      <c r="B262" t="s">
        <v>0</v>
      </c>
      <c r="C262" t="s">
        <v>341</v>
      </c>
      <c r="D262" t="s">
        <v>529</v>
      </c>
      <c r="K262" t="str">
        <v>2,4-D</v>
      </c>
      <c r="L262">
        <v>1</v>
      </c>
      <c r="M262">
        <v>1</v>
      </c>
      <c r="N262">
        <v>1</v>
      </c>
      <c r="O262">
        <v>1</v>
      </c>
      <c r="P262" t="str">
        <v>BRA|CHN|EU|USA</v>
      </c>
    </row>
    <row r="263" spans="2:16" x14ac:dyDescent="0.2">
      <c r="B263" t="s">
        <v>0</v>
      </c>
      <c r="C263" t="s">
        <v>342</v>
      </c>
      <c r="D263" t="s">
        <v>529</v>
      </c>
      <c r="K263" t="str">
        <v>6-Benzyladenine</v>
      </c>
      <c r="L263">
        <v>1</v>
      </c>
      <c r="M263">
        <v>1</v>
      </c>
      <c r="N263">
        <v>1</v>
      </c>
      <c r="O263">
        <v>1</v>
      </c>
      <c r="P263" t="str">
        <v>BRA|CHN|EU|USA</v>
      </c>
    </row>
    <row r="264" spans="2:16" x14ac:dyDescent="0.2">
      <c r="B264" t="s">
        <v>0</v>
      </c>
      <c r="C264" t="s">
        <v>343</v>
      </c>
      <c r="D264" t="s">
        <v>529</v>
      </c>
      <c r="K264" t="str">
        <v>Abamectin</v>
      </c>
      <c r="L264">
        <v>1</v>
      </c>
      <c r="M264">
        <v>1</v>
      </c>
      <c r="N264">
        <v>1</v>
      </c>
      <c r="O264">
        <v>1</v>
      </c>
      <c r="P264" t="str">
        <v>BRA|CHN|EU|USA</v>
      </c>
    </row>
    <row r="265" spans="2:16" x14ac:dyDescent="0.2">
      <c r="B265" t="s">
        <v>0</v>
      </c>
      <c r="C265" t="s">
        <v>229</v>
      </c>
      <c r="D265" t="s">
        <v>529</v>
      </c>
      <c r="K265" t="str">
        <v>Acephate</v>
      </c>
      <c r="L265">
        <v>1</v>
      </c>
      <c r="M265">
        <v>1</v>
      </c>
      <c r="N265">
        <v>0</v>
      </c>
      <c r="O265">
        <v>1</v>
      </c>
      <c r="P265" t="str">
        <v>BRA|CHN| |USA</v>
      </c>
    </row>
    <row r="266" spans="2:16" x14ac:dyDescent="0.2">
      <c r="B266" t="s">
        <v>0</v>
      </c>
      <c r="C266" t="s">
        <v>344</v>
      </c>
      <c r="D266" t="s">
        <v>529</v>
      </c>
      <c r="K266" t="str">
        <v>Acetamiprid</v>
      </c>
      <c r="L266">
        <v>1</v>
      </c>
      <c r="M266">
        <v>1</v>
      </c>
      <c r="N266">
        <v>1</v>
      </c>
      <c r="O266">
        <v>1</v>
      </c>
      <c r="P266" t="str">
        <v>BRA|CHN|EU|USA</v>
      </c>
    </row>
    <row r="267" spans="2:16" x14ac:dyDescent="0.2">
      <c r="B267" t="s">
        <v>0</v>
      </c>
      <c r="C267" t="s">
        <v>230</v>
      </c>
      <c r="D267" t="s">
        <v>529</v>
      </c>
      <c r="K267" t="str">
        <v>Acetochlor</v>
      </c>
      <c r="L267">
        <v>1</v>
      </c>
      <c r="M267">
        <v>1</v>
      </c>
      <c r="N267">
        <v>0</v>
      </c>
      <c r="O267">
        <v>1</v>
      </c>
      <c r="P267" t="str">
        <v>BRA|CHN| |USA</v>
      </c>
    </row>
    <row r="268" spans="2:16" x14ac:dyDescent="0.2">
      <c r="B268" t="s">
        <v>0</v>
      </c>
      <c r="C268" t="s">
        <v>345</v>
      </c>
      <c r="D268" t="s">
        <v>529</v>
      </c>
      <c r="K268" t="str">
        <v>Acibenzolar-S-methyl</v>
      </c>
      <c r="L268">
        <v>1</v>
      </c>
      <c r="M268">
        <v>0</v>
      </c>
      <c r="N268">
        <v>1</v>
      </c>
      <c r="O268">
        <v>1</v>
      </c>
      <c r="P268" t="str">
        <v>BRA| |EU|USA</v>
      </c>
    </row>
    <row r="269" spans="2:16" x14ac:dyDescent="0.2">
      <c r="B269" t="s">
        <v>0</v>
      </c>
      <c r="C269" t="s">
        <v>231</v>
      </c>
      <c r="D269" t="s">
        <v>529</v>
      </c>
      <c r="K269" t="str">
        <v>Acifluorfen</v>
      </c>
      <c r="L269">
        <v>1</v>
      </c>
      <c r="M269">
        <v>1</v>
      </c>
      <c r="N269">
        <v>0</v>
      </c>
      <c r="O269">
        <v>1</v>
      </c>
      <c r="P269" t="str">
        <v>BRA|CHN| |USA</v>
      </c>
    </row>
    <row r="270" spans="2:16" x14ac:dyDescent="0.2">
      <c r="B270" t="s">
        <v>0</v>
      </c>
      <c r="C270" t="s">
        <v>232</v>
      </c>
      <c r="D270" t="s">
        <v>529</v>
      </c>
      <c r="K270" t="str">
        <v>Alachlor</v>
      </c>
      <c r="L270">
        <v>1</v>
      </c>
      <c r="M270">
        <v>1</v>
      </c>
      <c r="N270">
        <v>0</v>
      </c>
      <c r="O270">
        <v>0</v>
      </c>
      <c r="P270" t="str">
        <v xml:space="preserve">BRA|CHN| | </v>
      </c>
    </row>
    <row r="271" spans="2:16" x14ac:dyDescent="0.2">
      <c r="B271" t="s">
        <v>0</v>
      </c>
      <c r="C271" t="s">
        <v>233</v>
      </c>
      <c r="D271" t="s">
        <v>529</v>
      </c>
      <c r="K271" t="str">
        <v>Aldicarb</v>
      </c>
      <c r="L271">
        <v>1</v>
      </c>
      <c r="M271">
        <v>0</v>
      </c>
      <c r="N271">
        <v>0</v>
      </c>
      <c r="O271">
        <v>0</v>
      </c>
      <c r="P271" t="str">
        <v xml:space="preserve">BRA| | | </v>
      </c>
    </row>
    <row r="272" spans="2:16" x14ac:dyDescent="0.2">
      <c r="B272" t="s">
        <v>0</v>
      </c>
      <c r="C272" t="s">
        <v>346</v>
      </c>
      <c r="D272" t="s">
        <v>529</v>
      </c>
      <c r="K272" t="str">
        <v>Alpha-Cypermethrin</v>
      </c>
      <c r="L272">
        <v>1</v>
      </c>
      <c r="M272">
        <v>1</v>
      </c>
      <c r="N272">
        <v>1</v>
      </c>
      <c r="O272">
        <v>1</v>
      </c>
      <c r="P272" t="str">
        <v>BRA|CHN|EU|USA</v>
      </c>
    </row>
    <row r="273" spans="2:16" x14ac:dyDescent="0.2">
      <c r="B273" t="s">
        <v>0</v>
      </c>
      <c r="C273" t="s">
        <v>235</v>
      </c>
      <c r="D273" t="s">
        <v>529</v>
      </c>
      <c r="K273" t="str">
        <v>Ametryn</v>
      </c>
      <c r="L273">
        <v>1</v>
      </c>
      <c r="M273">
        <v>1</v>
      </c>
      <c r="N273">
        <v>0</v>
      </c>
      <c r="O273">
        <v>1</v>
      </c>
      <c r="P273" t="str">
        <v>BRA|CHN| |USA</v>
      </c>
    </row>
    <row r="274" spans="2:16" x14ac:dyDescent="0.2">
      <c r="B274" t="s">
        <v>0</v>
      </c>
      <c r="C274" t="s">
        <v>347</v>
      </c>
      <c r="D274" t="s">
        <v>529</v>
      </c>
      <c r="K274" t="str">
        <v>Aminopyralid</v>
      </c>
      <c r="L274">
        <v>1</v>
      </c>
      <c r="M274">
        <v>0</v>
      </c>
      <c r="N274">
        <v>1</v>
      </c>
      <c r="O274">
        <v>1</v>
      </c>
      <c r="P274" t="str">
        <v>BRA| |EU|USA</v>
      </c>
    </row>
    <row r="275" spans="2:16" x14ac:dyDescent="0.2">
      <c r="B275" t="s">
        <v>0</v>
      </c>
      <c r="C275" t="s">
        <v>236</v>
      </c>
      <c r="D275" t="s">
        <v>529</v>
      </c>
      <c r="K275" t="str">
        <v>Amitraz</v>
      </c>
      <c r="L275">
        <v>1</v>
      </c>
      <c r="M275">
        <v>1</v>
      </c>
      <c r="N275">
        <v>0</v>
      </c>
      <c r="O275">
        <v>0</v>
      </c>
      <c r="P275" t="str">
        <v xml:space="preserve">BRA|CHN| | </v>
      </c>
    </row>
    <row r="276" spans="2:16" x14ac:dyDescent="0.2">
      <c r="B276" t="s">
        <v>0</v>
      </c>
      <c r="C276" t="s">
        <v>237</v>
      </c>
      <c r="D276" t="s">
        <v>529</v>
      </c>
      <c r="K276" t="str">
        <v>Anilazine</v>
      </c>
      <c r="L276">
        <v>1</v>
      </c>
      <c r="M276">
        <v>0</v>
      </c>
      <c r="N276">
        <v>0</v>
      </c>
      <c r="O276">
        <v>0</v>
      </c>
      <c r="P276" t="str">
        <v xml:space="preserve">BRA| | | </v>
      </c>
    </row>
    <row r="277" spans="2:16" x14ac:dyDescent="0.2">
      <c r="B277" t="s">
        <v>0</v>
      </c>
      <c r="C277" t="s">
        <v>238</v>
      </c>
      <c r="D277" t="s">
        <v>529</v>
      </c>
      <c r="K277" t="str">
        <v>Asulam</v>
      </c>
      <c r="L277">
        <v>1</v>
      </c>
      <c r="M277">
        <v>0</v>
      </c>
      <c r="N277">
        <v>0</v>
      </c>
      <c r="O277">
        <v>1</v>
      </c>
      <c r="P277" t="str">
        <v>BRA| | |USA</v>
      </c>
    </row>
    <row r="278" spans="2:16" x14ac:dyDescent="0.2">
      <c r="B278" t="s">
        <v>0</v>
      </c>
      <c r="C278" t="s">
        <v>239</v>
      </c>
      <c r="D278" t="s">
        <v>529</v>
      </c>
      <c r="K278" t="str">
        <v>Atrazine</v>
      </c>
      <c r="L278">
        <v>1</v>
      </c>
      <c r="M278">
        <v>1</v>
      </c>
      <c r="N278">
        <v>0</v>
      </c>
      <c r="O278">
        <v>1</v>
      </c>
      <c r="P278" t="str">
        <v>BRA|CHN| |USA</v>
      </c>
    </row>
    <row r="279" spans="2:16" x14ac:dyDescent="0.2">
      <c r="B279" t="s">
        <v>0</v>
      </c>
      <c r="C279" t="s">
        <v>20</v>
      </c>
      <c r="D279" t="s">
        <v>529</v>
      </c>
      <c r="K279" t="str">
        <v>Aviglycine</v>
      </c>
      <c r="L279">
        <v>1</v>
      </c>
      <c r="M279">
        <v>0</v>
      </c>
      <c r="N279">
        <v>0</v>
      </c>
      <c r="O279">
        <v>1</v>
      </c>
      <c r="P279" t="str">
        <v>BRA| | |USA</v>
      </c>
    </row>
    <row r="280" spans="2:16" x14ac:dyDescent="0.2">
      <c r="B280" t="s">
        <v>0</v>
      </c>
      <c r="C280" t="s">
        <v>348</v>
      </c>
      <c r="D280" t="s">
        <v>529</v>
      </c>
      <c r="K280" t="str">
        <v>Azadirachtin</v>
      </c>
      <c r="L280">
        <v>1</v>
      </c>
      <c r="M280">
        <v>1</v>
      </c>
      <c r="N280">
        <v>1</v>
      </c>
      <c r="O280">
        <v>1</v>
      </c>
      <c r="P280" t="str">
        <v>BRA|CHN|EU|USA</v>
      </c>
    </row>
    <row r="281" spans="2:16" x14ac:dyDescent="0.2">
      <c r="B281" t="s">
        <v>0</v>
      </c>
      <c r="C281" t="s">
        <v>349</v>
      </c>
      <c r="D281" t="s">
        <v>529</v>
      </c>
      <c r="K281" t="str">
        <v>Azoxystrobin</v>
      </c>
      <c r="L281">
        <v>1</v>
      </c>
      <c r="M281">
        <v>1</v>
      </c>
      <c r="N281">
        <v>1</v>
      </c>
      <c r="O281">
        <v>1</v>
      </c>
      <c r="P281" t="str">
        <v>BRA|CHN|EU|USA</v>
      </c>
    </row>
    <row r="282" spans="2:16" x14ac:dyDescent="0.2">
      <c r="B282" t="s">
        <v>0</v>
      </c>
      <c r="C282" t="s">
        <v>240</v>
      </c>
      <c r="D282" t="s">
        <v>529</v>
      </c>
      <c r="K282" t="str">
        <v>Bendiocarb</v>
      </c>
      <c r="L282">
        <v>1</v>
      </c>
      <c r="M282">
        <v>1</v>
      </c>
      <c r="N282">
        <v>0</v>
      </c>
      <c r="O282">
        <v>0</v>
      </c>
      <c r="P282" t="str">
        <v xml:space="preserve">BRA|CHN| | </v>
      </c>
    </row>
    <row r="283" spans="2:16" x14ac:dyDescent="0.2">
      <c r="B283" t="s">
        <v>0</v>
      </c>
      <c r="C283" t="s">
        <v>350</v>
      </c>
      <c r="D283" t="s">
        <v>529</v>
      </c>
      <c r="K283" t="str">
        <v>Bentazone</v>
      </c>
      <c r="L283">
        <v>1</v>
      </c>
      <c r="M283">
        <v>1</v>
      </c>
      <c r="N283">
        <v>1</v>
      </c>
      <c r="O283">
        <v>1</v>
      </c>
      <c r="P283" t="str">
        <v>BRA|CHN|EU|USA</v>
      </c>
    </row>
    <row r="284" spans="2:16" x14ac:dyDescent="0.2">
      <c r="B284" t="s">
        <v>0</v>
      </c>
      <c r="C284" t="s">
        <v>4</v>
      </c>
      <c r="D284" t="s">
        <v>529</v>
      </c>
      <c r="K284" t="str">
        <v>Bifenthrin</v>
      </c>
      <c r="L284">
        <v>1</v>
      </c>
      <c r="M284">
        <v>1</v>
      </c>
      <c r="N284">
        <v>0</v>
      </c>
      <c r="O284">
        <v>1</v>
      </c>
      <c r="P284" t="str">
        <v>BRA|CHN| |USA</v>
      </c>
    </row>
    <row r="285" spans="2:16" x14ac:dyDescent="0.2">
      <c r="B285" t="s">
        <v>0</v>
      </c>
      <c r="C285" t="s">
        <v>351</v>
      </c>
      <c r="D285" t="s">
        <v>529</v>
      </c>
      <c r="K285" t="str">
        <v>Bispyribac</v>
      </c>
      <c r="L285">
        <v>1</v>
      </c>
      <c r="M285">
        <v>1</v>
      </c>
      <c r="N285">
        <v>1</v>
      </c>
      <c r="O285">
        <v>1</v>
      </c>
      <c r="P285" t="str">
        <v>BRA|CHN|EU|USA</v>
      </c>
    </row>
    <row r="286" spans="2:16" x14ac:dyDescent="0.2">
      <c r="B286" t="s">
        <v>0</v>
      </c>
      <c r="C286" t="s">
        <v>352</v>
      </c>
      <c r="D286" t="s">
        <v>529</v>
      </c>
      <c r="K286" t="str">
        <v>Boscalid</v>
      </c>
      <c r="L286">
        <v>1</v>
      </c>
      <c r="M286">
        <v>1</v>
      </c>
      <c r="N286">
        <v>1</v>
      </c>
      <c r="O286">
        <v>1</v>
      </c>
      <c r="P286" t="str">
        <v>BRA|CHN|EU|USA</v>
      </c>
    </row>
    <row r="287" spans="2:16" x14ac:dyDescent="0.2">
      <c r="B287" t="s">
        <v>0</v>
      </c>
      <c r="C287" t="s">
        <v>243</v>
      </c>
      <c r="D287" t="s">
        <v>529</v>
      </c>
      <c r="K287" t="str">
        <v>Bromacil</v>
      </c>
      <c r="L287">
        <v>1</v>
      </c>
      <c r="M287">
        <v>1</v>
      </c>
      <c r="N287">
        <v>0</v>
      </c>
      <c r="O287">
        <v>1</v>
      </c>
      <c r="P287" t="str">
        <v>BRA|CHN| |USA</v>
      </c>
    </row>
    <row r="288" spans="2:16" x14ac:dyDescent="0.2">
      <c r="B288" t="s">
        <v>0</v>
      </c>
      <c r="C288" t="s">
        <v>353</v>
      </c>
      <c r="D288" t="s">
        <v>529</v>
      </c>
      <c r="K288" t="str">
        <v>Bromoxynil</v>
      </c>
      <c r="L288">
        <v>1</v>
      </c>
      <c r="M288">
        <v>1</v>
      </c>
      <c r="N288">
        <v>1</v>
      </c>
      <c r="O288">
        <v>1</v>
      </c>
      <c r="P288" t="str">
        <v>BRA|CHN|EU|USA</v>
      </c>
    </row>
    <row r="289" spans="2:16" x14ac:dyDescent="0.2">
      <c r="B289" t="s">
        <v>0</v>
      </c>
      <c r="C289" t="s">
        <v>354</v>
      </c>
      <c r="D289" t="s">
        <v>529</v>
      </c>
      <c r="K289" t="str">
        <v>Buprofezin</v>
      </c>
      <c r="L289">
        <v>1</v>
      </c>
      <c r="M289">
        <v>1</v>
      </c>
      <c r="N289">
        <v>1</v>
      </c>
      <c r="O289">
        <v>1</v>
      </c>
      <c r="P289" t="str">
        <v>BRA|CHN|EU|USA</v>
      </c>
    </row>
    <row r="290" spans="2:16" x14ac:dyDescent="0.2">
      <c r="B290" t="s">
        <v>0</v>
      </c>
      <c r="C290" t="s">
        <v>244</v>
      </c>
      <c r="D290" t="s">
        <v>529</v>
      </c>
      <c r="K290" t="str">
        <v>Butralin</v>
      </c>
      <c r="L290">
        <v>1</v>
      </c>
      <c r="M290">
        <v>1</v>
      </c>
      <c r="N290">
        <v>0</v>
      </c>
      <c r="O290">
        <v>1</v>
      </c>
      <c r="P290" t="str">
        <v>BRA|CHN| |USA</v>
      </c>
    </row>
    <row r="291" spans="2:16" x14ac:dyDescent="0.2">
      <c r="B291" t="s">
        <v>0</v>
      </c>
      <c r="C291" t="s">
        <v>355</v>
      </c>
      <c r="D291" t="s">
        <v>529</v>
      </c>
      <c r="K291" t="str">
        <v>Captan</v>
      </c>
      <c r="L291">
        <v>1</v>
      </c>
      <c r="M291">
        <v>1</v>
      </c>
      <c r="N291">
        <v>1</v>
      </c>
      <c r="O291">
        <v>1</v>
      </c>
      <c r="P291" t="str">
        <v>BRA|CHN|EU|USA</v>
      </c>
    </row>
    <row r="292" spans="2:16" x14ac:dyDescent="0.2">
      <c r="B292" t="s">
        <v>0</v>
      </c>
      <c r="C292" t="s">
        <v>246</v>
      </c>
      <c r="D292" t="s">
        <v>529</v>
      </c>
      <c r="K292" t="str">
        <v>Carbaryl</v>
      </c>
      <c r="L292">
        <v>1</v>
      </c>
      <c r="M292">
        <v>1</v>
      </c>
      <c r="N292">
        <v>0</v>
      </c>
      <c r="O292">
        <v>1</v>
      </c>
      <c r="P292" t="str">
        <v>BRA|CHN| |USA</v>
      </c>
    </row>
    <row r="293" spans="2:16" x14ac:dyDescent="0.2">
      <c r="B293" t="s">
        <v>0</v>
      </c>
      <c r="C293" t="s">
        <v>356</v>
      </c>
      <c r="D293" t="s">
        <v>529</v>
      </c>
      <c r="K293" t="str">
        <v>Carboxin</v>
      </c>
      <c r="L293">
        <v>1</v>
      </c>
      <c r="M293">
        <v>1</v>
      </c>
      <c r="N293">
        <v>1</v>
      </c>
      <c r="O293">
        <v>1</v>
      </c>
      <c r="P293" t="str">
        <v>BRA|CHN|EU|USA</v>
      </c>
    </row>
    <row r="294" spans="2:16" x14ac:dyDescent="0.2">
      <c r="B294" t="s">
        <v>0</v>
      </c>
      <c r="C294" t="s">
        <v>357</v>
      </c>
      <c r="D294" t="s">
        <v>529</v>
      </c>
      <c r="K294" t="str">
        <v>Carfentrazone-Ethyl</v>
      </c>
      <c r="L294">
        <v>1</v>
      </c>
      <c r="M294">
        <v>1</v>
      </c>
      <c r="N294">
        <v>1</v>
      </c>
      <c r="O294">
        <v>1</v>
      </c>
      <c r="P294" t="str">
        <v>BRA|CHN|EU|USA</v>
      </c>
    </row>
    <row r="295" spans="2:16" x14ac:dyDescent="0.2">
      <c r="B295" t="s">
        <v>0</v>
      </c>
      <c r="C295" t="s">
        <v>36</v>
      </c>
      <c r="D295" t="s">
        <v>529</v>
      </c>
      <c r="K295" t="str">
        <v>Chinomethionat (Oxythioquinox)</v>
      </c>
      <c r="L295">
        <v>1</v>
      </c>
      <c r="M295">
        <v>0</v>
      </c>
      <c r="N295">
        <v>0</v>
      </c>
      <c r="O295">
        <v>0</v>
      </c>
      <c r="P295" t="str">
        <v xml:space="preserve">BRA| | | </v>
      </c>
    </row>
    <row r="296" spans="2:16" x14ac:dyDescent="0.2">
      <c r="B296" t="s">
        <v>0</v>
      </c>
      <c r="C296" t="s">
        <v>358</v>
      </c>
      <c r="D296" t="s">
        <v>529</v>
      </c>
      <c r="K296" t="str">
        <v>Chlorantraniliprole</v>
      </c>
      <c r="L296">
        <v>1</v>
      </c>
      <c r="M296">
        <v>1</v>
      </c>
      <c r="N296">
        <v>1</v>
      </c>
      <c r="O296">
        <v>1</v>
      </c>
      <c r="P296" t="str">
        <v>BRA|CHN|EU|USA</v>
      </c>
    </row>
    <row r="297" spans="2:16" x14ac:dyDescent="0.2">
      <c r="B297" t="s">
        <v>0</v>
      </c>
      <c r="C297" t="s">
        <v>5</v>
      </c>
      <c r="D297" t="s">
        <v>529</v>
      </c>
      <c r="K297" t="str">
        <v>Chlorfenapyr</v>
      </c>
      <c r="L297">
        <v>1</v>
      </c>
      <c r="M297">
        <v>1</v>
      </c>
      <c r="N297">
        <v>0</v>
      </c>
      <c r="O297">
        <v>0</v>
      </c>
      <c r="P297" t="str">
        <v xml:space="preserve">BRA|CHN| | </v>
      </c>
    </row>
    <row r="298" spans="2:16" x14ac:dyDescent="0.2">
      <c r="B298" t="s">
        <v>0</v>
      </c>
      <c r="C298" t="s">
        <v>359</v>
      </c>
      <c r="D298" t="s">
        <v>529</v>
      </c>
      <c r="K298" t="str">
        <v>Chlorimuron</v>
      </c>
      <c r="L298">
        <v>1</v>
      </c>
      <c r="M298">
        <v>1</v>
      </c>
      <c r="N298">
        <v>0</v>
      </c>
      <c r="O298">
        <v>1</v>
      </c>
      <c r="P298" t="str">
        <v>BRA|CHN| |USA</v>
      </c>
    </row>
    <row r="299" spans="2:16" x14ac:dyDescent="0.2">
      <c r="B299" t="s">
        <v>0</v>
      </c>
      <c r="C299" t="s">
        <v>360</v>
      </c>
      <c r="D299" t="s">
        <v>529</v>
      </c>
      <c r="K299" t="str">
        <v>Chlormequat</v>
      </c>
      <c r="L299">
        <v>1</v>
      </c>
      <c r="M299">
        <v>1</v>
      </c>
      <c r="N299">
        <v>1</v>
      </c>
      <c r="O299">
        <v>1</v>
      </c>
      <c r="P299" t="str">
        <v>BRA|CHN|EU|USA</v>
      </c>
    </row>
    <row r="300" spans="2:16" x14ac:dyDescent="0.2">
      <c r="B300" t="s">
        <v>0</v>
      </c>
      <c r="C300" t="s">
        <v>361</v>
      </c>
      <c r="D300" t="s">
        <v>529</v>
      </c>
      <c r="K300" t="str">
        <v>Chlorothalonil</v>
      </c>
      <c r="L300">
        <v>1</v>
      </c>
      <c r="M300">
        <v>1</v>
      </c>
      <c r="N300">
        <v>1</v>
      </c>
      <c r="O300">
        <v>1</v>
      </c>
      <c r="P300" t="str">
        <v>BRA|CHN|EU|USA</v>
      </c>
    </row>
    <row r="301" spans="2:16" x14ac:dyDescent="0.2">
      <c r="B301" t="s">
        <v>0</v>
      </c>
      <c r="C301" t="s">
        <v>362</v>
      </c>
      <c r="D301" t="s">
        <v>529</v>
      </c>
      <c r="K301" t="str">
        <v>Chlorpyrifos</v>
      </c>
      <c r="L301">
        <v>1</v>
      </c>
      <c r="M301">
        <v>1</v>
      </c>
      <c r="N301">
        <v>1</v>
      </c>
      <c r="O301">
        <v>1</v>
      </c>
      <c r="P301" t="str">
        <v>BRA|CHN|EU|USA</v>
      </c>
    </row>
    <row r="302" spans="2:16" x14ac:dyDescent="0.2">
      <c r="B302" t="s">
        <v>0</v>
      </c>
      <c r="C302" t="s">
        <v>363</v>
      </c>
      <c r="D302" t="s">
        <v>529</v>
      </c>
      <c r="K302" t="str">
        <v>Clethodim</v>
      </c>
      <c r="L302">
        <v>1</v>
      </c>
      <c r="M302">
        <v>1</v>
      </c>
      <c r="N302">
        <v>1</v>
      </c>
      <c r="O302">
        <v>1</v>
      </c>
      <c r="P302" t="str">
        <v>BRA|CHN|EU|USA</v>
      </c>
    </row>
    <row r="303" spans="2:16" x14ac:dyDescent="0.2">
      <c r="B303" t="s">
        <v>0</v>
      </c>
      <c r="C303" t="s">
        <v>364</v>
      </c>
      <c r="D303" t="s">
        <v>529</v>
      </c>
      <c r="K303" t="str">
        <v>Clodinafop</v>
      </c>
      <c r="L303">
        <v>1</v>
      </c>
      <c r="M303">
        <v>1</v>
      </c>
      <c r="N303">
        <v>1</v>
      </c>
      <c r="O303">
        <v>1</v>
      </c>
      <c r="P303" t="str">
        <v>BRA|CHN|EU|USA</v>
      </c>
    </row>
    <row r="304" spans="2:16" x14ac:dyDescent="0.2">
      <c r="B304" t="s">
        <v>0</v>
      </c>
      <c r="C304" t="s">
        <v>365</v>
      </c>
      <c r="D304" t="s">
        <v>529</v>
      </c>
      <c r="K304" t="str">
        <v>Clofentezine</v>
      </c>
      <c r="L304">
        <v>1</v>
      </c>
      <c r="M304">
        <v>1</v>
      </c>
      <c r="N304">
        <v>1</v>
      </c>
      <c r="O304">
        <v>1</v>
      </c>
      <c r="P304" t="str">
        <v>BRA|CHN|EU|USA</v>
      </c>
    </row>
    <row r="305" spans="2:16" x14ac:dyDescent="0.2">
      <c r="B305" t="s">
        <v>0</v>
      </c>
      <c r="C305" t="s">
        <v>366</v>
      </c>
      <c r="D305" t="s">
        <v>529</v>
      </c>
      <c r="K305" t="str">
        <v>Clomazone</v>
      </c>
      <c r="L305">
        <v>1</v>
      </c>
      <c r="M305">
        <v>1</v>
      </c>
      <c r="N305">
        <v>1</v>
      </c>
      <c r="O305">
        <v>1</v>
      </c>
      <c r="P305" t="str">
        <v>BRA|CHN|EU|USA</v>
      </c>
    </row>
    <row r="306" spans="2:16" x14ac:dyDescent="0.2">
      <c r="B306" t="s">
        <v>0</v>
      </c>
      <c r="C306" t="s">
        <v>48</v>
      </c>
      <c r="D306" t="s">
        <v>529</v>
      </c>
      <c r="K306" t="str">
        <v>Cloransulam-Methyl</v>
      </c>
      <c r="L306">
        <v>1</v>
      </c>
      <c r="M306">
        <v>1</v>
      </c>
      <c r="N306">
        <v>0</v>
      </c>
      <c r="O306">
        <v>1</v>
      </c>
      <c r="P306" t="str">
        <v>BRA|CHN| |USA</v>
      </c>
    </row>
    <row r="307" spans="2:16" x14ac:dyDescent="0.2">
      <c r="B307" t="s">
        <v>0</v>
      </c>
      <c r="C307" t="s">
        <v>6</v>
      </c>
      <c r="D307" t="s">
        <v>529</v>
      </c>
      <c r="K307" t="str">
        <v>Clothianidin</v>
      </c>
      <c r="L307">
        <v>1</v>
      </c>
      <c r="M307">
        <v>1</v>
      </c>
      <c r="N307">
        <v>0</v>
      </c>
      <c r="O307">
        <v>1</v>
      </c>
      <c r="P307" t="str">
        <v>BRA|CHN| |USA</v>
      </c>
    </row>
    <row r="308" spans="2:16" x14ac:dyDescent="0.2">
      <c r="B308" t="s">
        <v>0</v>
      </c>
      <c r="C308" t="s">
        <v>367</v>
      </c>
      <c r="D308" t="s">
        <v>529</v>
      </c>
      <c r="K308" t="str">
        <v>Copper Hydroxide</v>
      </c>
      <c r="L308">
        <v>1</v>
      </c>
      <c r="M308">
        <v>1</v>
      </c>
      <c r="N308">
        <v>1</v>
      </c>
      <c r="O308">
        <v>1</v>
      </c>
      <c r="P308" t="str">
        <v>BRA|CHN|EU|USA</v>
      </c>
    </row>
    <row r="309" spans="2:16" x14ac:dyDescent="0.2">
      <c r="B309" t="s">
        <v>0</v>
      </c>
      <c r="C309" t="s">
        <v>368</v>
      </c>
      <c r="D309" t="s">
        <v>529</v>
      </c>
      <c r="K309" t="str">
        <v>Copper Oxychloride</v>
      </c>
      <c r="L309">
        <v>1</v>
      </c>
      <c r="M309">
        <v>1</v>
      </c>
      <c r="N309">
        <v>1</v>
      </c>
      <c r="O309">
        <v>1</v>
      </c>
      <c r="P309" t="str">
        <v>BRA|CHN|EU|USA</v>
      </c>
    </row>
    <row r="310" spans="2:16" x14ac:dyDescent="0.2">
      <c r="B310" t="s">
        <v>0</v>
      </c>
      <c r="C310" t="s">
        <v>52</v>
      </c>
      <c r="D310" t="s">
        <v>529</v>
      </c>
      <c r="K310" t="str">
        <v>Copper Sulfate</v>
      </c>
      <c r="L310">
        <v>1</v>
      </c>
      <c r="M310">
        <v>0</v>
      </c>
      <c r="N310">
        <v>0</v>
      </c>
      <c r="O310">
        <v>1</v>
      </c>
      <c r="P310" t="str">
        <v>BRA| | |USA</v>
      </c>
    </row>
    <row r="311" spans="2:16" x14ac:dyDescent="0.2">
      <c r="B311" t="s">
        <v>0</v>
      </c>
      <c r="C311" t="s">
        <v>369</v>
      </c>
      <c r="D311" t="s">
        <v>529</v>
      </c>
      <c r="K311" t="str">
        <v>Cuprous Oxide (Copper Oxide)</v>
      </c>
      <c r="L311">
        <v>1</v>
      </c>
      <c r="M311">
        <v>1</v>
      </c>
      <c r="N311">
        <v>1</v>
      </c>
      <c r="O311">
        <v>1</v>
      </c>
      <c r="P311" t="str">
        <v>BRA|CHN|EU|USA</v>
      </c>
    </row>
    <row r="312" spans="2:16" x14ac:dyDescent="0.2">
      <c r="B312" t="s">
        <v>0</v>
      </c>
      <c r="C312" t="s">
        <v>252</v>
      </c>
      <c r="D312" t="s">
        <v>529</v>
      </c>
      <c r="K312" t="str">
        <v>Cyanamide</v>
      </c>
      <c r="L312">
        <v>1</v>
      </c>
      <c r="M312">
        <v>1</v>
      </c>
      <c r="N312">
        <v>0</v>
      </c>
      <c r="O312">
        <v>1</v>
      </c>
      <c r="P312" t="str">
        <v>BRA|CHN| |USA</v>
      </c>
    </row>
    <row r="313" spans="2:16" x14ac:dyDescent="0.2">
      <c r="B313" t="s">
        <v>0</v>
      </c>
      <c r="C313" t="s">
        <v>253</v>
      </c>
      <c r="D313" t="s">
        <v>529</v>
      </c>
      <c r="K313" t="str">
        <v>Cyanazine</v>
      </c>
      <c r="L313">
        <v>1</v>
      </c>
      <c r="M313">
        <v>1</v>
      </c>
      <c r="N313">
        <v>0</v>
      </c>
      <c r="O313">
        <v>0</v>
      </c>
      <c r="P313" t="str">
        <v xml:space="preserve">BRA|CHN| | </v>
      </c>
    </row>
    <row r="314" spans="2:16" x14ac:dyDescent="0.2">
      <c r="B314" t="s">
        <v>0</v>
      </c>
      <c r="C314" t="s">
        <v>370</v>
      </c>
      <c r="D314" t="s">
        <v>529</v>
      </c>
      <c r="K314" t="str">
        <v>Cyantraniliprole</v>
      </c>
      <c r="L314">
        <v>1</v>
      </c>
      <c r="M314">
        <v>0</v>
      </c>
      <c r="N314">
        <v>1</v>
      </c>
      <c r="O314">
        <v>1</v>
      </c>
      <c r="P314" t="str">
        <v>BRA| |EU|USA</v>
      </c>
    </row>
    <row r="315" spans="2:16" x14ac:dyDescent="0.2">
      <c r="B315" t="s">
        <v>0</v>
      </c>
      <c r="C315" t="s">
        <v>371</v>
      </c>
      <c r="D315" t="s">
        <v>529</v>
      </c>
      <c r="K315" t="str">
        <v>Cyazofamid</v>
      </c>
      <c r="L315">
        <v>1</v>
      </c>
      <c r="M315">
        <v>1</v>
      </c>
      <c r="N315">
        <v>1</v>
      </c>
      <c r="O315">
        <v>1</v>
      </c>
      <c r="P315" t="str">
        <v>BRA|CHN|EU|USA</v>
      </c>
    </row>
    <row r="316" spans="2:16" x14ac:dyDescent="0.2">
      <c r="B316" t="s">
        <v>0</v>
      </c>
      <c r="C316" t="s">
        <v>56</v>
      </c>
      <c r="D316" t="s">
        <v>529</v>
      </c>
      <c r="K316" t="str">
        <v>Cyclanilide</v>
      </c>
      <c r="L316">
        <v>1</v>
      </c>
      <c r="M316">
        <v>0</v>
      </c>
      <c r="N316">
        <v>0</v>
      </c>
      <c r="O316">
        <v>1</v>
      </c>
      <c r="P316" t="str">
        <v>BRA| | |USA</v>
      </c>
    </row>
    <row r="317" spans="2:16" x14ac:dyDescent="0.2">
      <c r="B317" t="s">
        <v>0</v>
      </c>
      <c r="C317" t="s">
        <v>372</v>
      </c>
      <c r="D317" t="s">
        <v>529</v>
      </c>
      <c r="K317" t="str">
        <v>Cyflumetofen</v>
      </c>
      <c r="L317">
        <v>1</v>
      </c>
      <c r="M317">
        <v>0</v>
      </c>
      <c r="N317">
        <v>1</v>
      </c>
      <c r="O317">
        <v>1</v>
      </c>
      <c r="P317" t="str">
        <v>BRA| |EU|USA</v>
      </c>
    </row>
    <row r="318" spans="2:16" x14ac:dyDescent="0.2">
      <c r="B318" t="s">
        <v>0</v>
      </c>
      <c r="C318" t="s">
        <v>373</v>
      </c>
      <c r="D318" t="s">
        <v>529</v>
      </c>
      <c r="K318" t="str">
        <v>Cyfluthrin</v>
      </c>
      <c r="L318">
        <v>1</v>
      </c>
      <c r="M318">
        <v>1</v>
      </c>
      <c r="N318">
        <v>1</v>
      </c>
      <c r="O318">
        <v>1</v>
      </c>
      <c r="P318" t="str">
        <v>BRA|CHN|EU|USA</v>
      </c>
    </row>
    <row r="319" spans="2:16" x14ac:dyDescent="0.2">
      <c r="B319" t="s">
        <v>0</v>
      </c>
      <c r="C319" t="s">
        <v>374</v>
      </c>
      <c r="D319" t="s">
        <v>529</v>
      </c>
      <c r="K319" t="str">
        <v>Cyhalofop</v>
      </c>
      <c r="L319">
        <v>1</v>
      </c>
      <c r="M319">
        <v>1</v>
      </c>
      <c r="N319">
        <v>1</v>
      </c>
      <c r="O319">
        <v>1</v>
      </c>
      <c r="P319" t="str">
        <v>BRA|CHN|EU|USA</v>
      </c>
    </row>
    <row r="320" spans="2:16" x14ac:dyDescent="0.2">
      <c r="B320" t="s">
        <v>0</v>
      </c>
      <c r="C320" t="s">
        <v>375</v>
      </c>
      <c r="D320" t="s">
        <v>529</v>
      </c>
      <c r="K320" t="str">
        <v>Cyhalothrin-Gamma</v>
      </c>
      <c r="L320">
        <v>1</v>
      </c>
      <c r="M320">
        <v>0</v>
      </c>
      <c r="N320">
        <v>1</v>
      </c>
      <c r="O320">
        <v>1</v>
      </c>
      <c r="P320" t="str">
        <v>BRA| |EU|USA</v>
      </c>
    </row>
    <row r="321" spans="2:16" x14ac:dyDescent="0.2">
      <c r="B321" t="s">
        <v>0</v>
      </c>
      <c r="C321" t="s">
        <v>376</v>
      </c>
      <c r="D321" t="s">
        <v>529</v>
      </c>
      <c r="K321" t="str">
        <v>Cyhalothrin-Lambda</v>
      </c>
      <c r="L321">
        <v>1</v>
      </c>
      <c r="M321">
        <v>0</v>
      </c>
      <c r="N321">
        <v>1</v>
      </c>
      <c r="O321">
        <v>1</v>
      </c>
      <c r="P321" t="str">
        <v>BRA| |EU|USA</v>
      </c>
    </row>
    <row r="322" spans="2:16" x14ac:dyDescent="0.2">
      <c r="B322" t="s">
        <v>0</v>
      </c>
      <c r="C322" t="s">
        <v>377</v>
      </c>
      <c r="D322" t="s">
        <v>529</v>
      </c>
      <c r="K322" t="str">
        <v>Cymoxanil</v>
      </c>
      <c r="L322">
        <v>1</v>
      </c>
      <c r="M322">
        <v>1</v>
      </c>
      <c r="N322">
        <v>1</v>
      </c>
      <c r="O322">
        <v>1</v>
      </c>
      <c r="P322" t="str">
        <v>BRA|CHN|EU|USA</v>
      </c>
    </row>
    <row r="323" spans="2:16" x14ac:dyDescent="0.2">
      <c r="B323" t="s">
        <v>0</v>
      </c>
      <c r="C323" t="s">
        <v>378</v>
      </c>
      <c r="D323" t="s">
        <v>529</v>
      </c>
      <c r="K323" t="str">
        <v>Cypermethrin</v>
      </c>
      <c r="L323">
        <v>1</v>
      </c>
      <c r="M323">
        <v>1</v>
      </c>
      <c r="N323">
        <v>1</v>
      </c>
      <c r="O323">
        <v>1</v>
      </c>
      <c r="P323" t="str">
        <v>BRA|CHN|EU|USA</v>
      </c>
    </row>
    <row r="324" spans="2:16" x14ac:dyDescent="0.2">
      <c r="B324" t="s">
        <v>0</v>
      </c>
      <c r="C324" t="s">
        <v>379</v>
      </c>
      <c r="D324" t="s">
        <v>529</v>
      </c>
      <c r="K324" t="str">
        <v>Cyproconazole</v>
      </c>
      <c r="L324">
        <v>1</v>
      </c>
      <c r="M324">
        <v>0</v>
      </c>
      <c r="N324">
        <v>1</v>
      </c>
      <c r="O324">
        <v>1</v>
      </c>
      <c r="P324" t="str">
        <v>BRA| |EU|USA</v>
      </c>
    </row>
    <row r="325" spans="2:16" x14ac:dyDescent="0.2">
      <c r="B325" t="s">
        <v>0</v>
      </c>
      <c r="C325" t="s">
        <v>380</v>
      </c>
      <c r="D325" t="s">
        <v>529</v>
      </c>
      <c r="K325" t="str">
        <v>Cyprodinil</v>
      </c>
      <c r="L325">
        <v>1</v>
      </c>
      <c r="M325">
        <v>1</v>
      </c>
      <c r="N325">
        <v>1</v>
      </c>
      <c r="O325">
        <v>1</v>
      </c>
      <c r="P325" t="str">
        <v>BRA|CHN|EU|USA</v>
      </c>
    </row>
    <row r="326" spans="2:16" x14ac:dyDescent="0.2">
      <c r="B326" t="s">
        <v>0</v>
      </c>
      <c r="C326" t="s">
        <v>381</v>
      </c>
      <c r="D326" t="s">
        <v>529</v>
      </c>
      <c r="K326" t="str">
        <v>Cyromazine</v>
      </c>
      <c r="L326">
        <v>1</v>
      </c>
      <c r="M326">
        <v>1</v>
      </c>
      <c r="N326">
        <v>1</v>
      </c>
      <c r="O326">
        <v>1</v>
      </c>
      <c r="P326" t="str">
        <v>BRA|CHN|EU|USA</v>
      </c>
    </row>
    <row r="327" spans="2:16" x14ac:dyDescent="0.2">
      <c r="B327" t="s">
        <v>0</v>
      </c>
      <c r="C327" t="s">
        <v>59</v>
      </c>
      <c r="D327" t="s">
        <v>529</v>
      </c>
      <c r="K327" t="str">
        <v>Cytokinin (Kinetin)</v>
      </c>
      <c r="L327">
        <v>1</v>
      </c>
      <c r="M327">
        <v>0</v>
      </c>
      <c r="N327">
        <v>0</v>
      </c>
      <c r="O327">
        <v>1</v>
      </c>
      <c r="P327" t="str">
        <v>BRA| | |USA</v>
      </c>
    </row>
    <row r="328" spans="2:16" x14ac:dyDescent="0.2">
      <c r="B328" t="s">
        <v>0</v>
      </c>
      <c r="C328" t="s">
        <v>382</v>
      </c>
      <c r="D328" t="s">
        <v>529</v>
      </c>
      <c r="K328" t="str">
        <v>Daminozide</v>
      </c>
      <c r="L328">
        <v>1</v>
      </c>
      <c r="M328">
        <v>1</v>
      </c>
      <c r="N328">
        <v>1</v>
      </c>
      <c r="O328">
        <v>1</v>
      </c>
      <c r="P328" t="str">
        <v>BRA|CHN|EU|USA</v>
      </c>
    </row>
    <row r="329" spans="2:16" x14ac:dyDescent="0.2">
      <c r="B329" t="s">
        <v>0</v>
      </c>
      <c r="C329" t="s">
        <v>383</v>
      </c>
      <c r="D329" t="s">
        <v>529</v>
      </c>
      <c r="K329" t="str">
        <v>Dazomet</v>
      </c>
      <c r="L329">
        <v>1</v>
      </c>
      <c r="M329">
        <v>1</v>
      </c>
      <c r="N329">
        <v>1</v>
      </c>
      <c r="O329">
        <v>1</v>
      </c>
      <c r="P329" t="str">
        <v>BRA|CHN|EU|USA</v>
      </c>
    </row>
    <row r="330" spans="2:16" x14ac:dyDescent="0.2">
      <c r="B330" t="s">
        <v>0</v>
      </c>
      <c r="C330" t="s">
        <v>63</v>
      </c>
      <c r="D330" t="s">
        <v>529</v>
      </c>
      <c r="K330" t="str">
        <v>Decan-1-ol (1-Decanol)</v>
      </c>
      <c r="L330">
        <v>1</v>
      </c>
      <c r="M330">
        <v>0</v>
      </c>
      <c r="N330">
        <v>1</v>
      </c>
      <c r="O330">
        <v>1</v>
      </c>
      <c r="P330" t="str">
        <v>BRA| |EU|USA</v>
      </c>
    </row>
    <row r="331" spans="2:16" x14ac:dyDescent="0.2">
      <c r="B331" t="s">
        <v>0</v>
      </c>
      <c r="C331" t="s">
        <v>257</v>
      </c>
      <c r="D331" t="s">
        <v>529</v>
      </c>
      <c r="K331" t="str">
        <v>Diazinon</v>
      </c>
      <c r="L331">
        <v>1</v>
      </c>
      <c r="M331">
        <v>1</v>
      </c>
      <c r="N331">
        <v>0</v>
      </c>
      <c r="O331">
        <v>1</v>
      </c>
      <c r="P331" t="str">
        <v>BRA|CHN| |USA</v>
      </c>
    </row>
    <row r="332" spans="2:16" x14ac:dyDescent="0.2">
      <c r="B332" t="s">
        <v>0</v>
      </c>
      <c r="C332" t="s">
        <v>384</v>
      </c>
      <c r="D332" t="s">
        <v>529</v>
      </c>
      <c r="K332" t="str">
        <v>Dicamba</v>
      </c>
      <c r="L332">
        <v>1</v>
      </c>
      <c r="M332">
        <v>1</v>
      </c>
      <c r="N332">
        <v>1</v>
      </c>
      <c r="O332">
        <v>1</v>
      </c>
      <c r="P332" t="str">
        <v>BRA|CHN|EU|USA</v>
      </c>
    </row>
    <row r="333" spans="2:16" x14ac:dyDescent="0.2">
      <c r="B333" t="s">
        <v>0</v>
      </c>
      <c r="C333" t="s">
        <v>385</v>
      </c>
      <c r="D333" t="s">
        <v>529</v>
      </c>
      <c r="K333" t="str">
        <v>Diclofop</v>
      </c>
      <c r="L333">
        <v>1</v>
      </c>
      <c r="M333">
        <v>1</v>
      </c>
      <c r="N333">
        <v>1</v>
      </c>
      <c r="O333">
        <v>0</v>
      </c>
      <c r="P333" t="str">
        <v xml:space="preserve">BRA|CHN|EU| </v>
      </c>
    </row>
    <row r="334" spans="2:16" x14ac:dyDescent="0.2">
      <c r="B334" t="s">
        <v>0</v>
      </c>
      <c r="C334" t="s">
        <v>259</v>
      </c>
      <c r="D334" t="s">
        <v>529</v>
      </c>
      <c r="K334" t="str">
        <v>Dicloran</v>
      </c>
      <c r="L334">
        <v>1</v>
      </c>
      <c r="M334">
        <v>0</v>
      </c>
      <c r="N334">
        <v>0</v>
      </c>
      <c r="O334">
        <v>1</v>
      </c>
      <c r="P334" t="str">
        <v>BRA| | |USA</v>
      </c>
    </row>
    <row r="335" spans="2:16" x14ac:dyDescent="0.2">
      <c r="B335" t="s">
        <v>0</v>
      </c>
      <c r="C335" t="s">
        <v>71</v>
      </c>
      <c r="D335" t="s">
        <v>529</v>
      </c>
      <c r="K335" t="str">
        <v>Diclosulam</v>
      </c>
      <c r="L335">
        <v>1</v>
      </c>
      <c r="M335">
        <v>0</v>
      </c>
      <c r="N335">
        <v>0</v>
      </c>
      <c r="O335">
        <v>1</v>
      </c>
      <c r="P335" t="str">
        <v>BRA| | |USA</v>
      </c>
    </row>
    <row r="336" spans="2:16" x14ac:dyDescent="0.2">
      <c r="B336" t="s">
        <v>0</v>
      </c>
      <c r="C336" t="s">
        <v>386</v>
      </c>
      <c r="D336" t="s">
        <v>529</v>
      </c>
      <c r="K336" t="str">
        <v>Difenoconazole</v>
      </c>
      <c r="L336">
        <v>1</v>
      </c>
      <c r="M336">
        <v>1</v>
      </c>
      <c r="N336">
        <v>1</v>
      </c>
      <c r="O336">
        <v>1</v>
      </c>
      <c r="P336" t="str">
        <v>BRA|CHN|EU|USA</v>
      </c>
    </row>
    <row r="337" spans="2:16" x14ac:dyDescent="0.2">
      <c r="B337" t="s">
        <v>0</v>
      </c>
      <c r="C337" t="s">
        <v>387</v>
      </c>
      <c r="D337" t="s">
        <v>529</v>
      </c>
      <c r="K337" t="str">
        <v>Diflubenzuron</v>
      </c>
      <c r="L337">
        <v>1</v>
      </c>
      <c r="M337">
        <v>1</v>
      </c>
      <c r="N337">
        <v>1</v>
      </c>
      <c r="O337">
        <v>1</v>
      </c>
      <c r="P337" t="str">
        <v>BRA|CHN|EU|USA</v>
      </c>
    </row>
    <row r="338" spans="2:16" x14ac:dyDescent="0.2">
      <c r="B338" t="s">
        <v>0</v>
      </c>
      <c r="C338" t="s">
        <v>262</v>
      </c>
      <c r="D338" t="s">
        <v>529</v>
      </c>
      <c r="K338" t="str">
        <v>Dimethenamid</v>
      </c>
      <c r="L338">
        <v>1</v>
      </c>
      <c r="M338">
        <v>0</v>
      </c>
      <c r="N338">
        <v>0</v>
      </c>
      <c r="O338">
        <v>1</v>
      </c>
      <c r="P338" t="str">
        <v>BRA| | |USA</v>
      </c>
    </row>
    <row r="339" spans="2:16" x14ac:dyDescent="0.2">
      <c r="B339" t="s">
        <v>0</v>
      </c>
      <c r="C339" t="s">
        <v>388</v>
      </c>
      <c r="D339" t="s">
        <v>529</v>
      </c>
      <c r="K339" t="str">
        <v>Dimethenamid-P</v>
      </c>
      <c r="L339">
        <v>1</v>
      </c>
      <c r="M339">
        <v>0</v>
      </c>
      <c r="N339">
        <v>1</v>
      </c>
      <c r="O339">
        <v>1</v>
      </c>
      <c r="P339" t="str">
        <v>BRA| |EU|USA</v>
      </c>
    </row>
    <row r="340" spans="2:16" x14ac:dyDescent="0.2">
      <c r="B340" t="s">
        <v>0</v>
      </c>
      <c r="C340" t="s">
        <v>389</v>
      </c>
      <c r="D340" t="s">
        <v>529</v>
      </c>
      <c r="K340" t="str">
        <v>Dimethoate</v>
      </c>
      <c r="L340">
        <v>1</v>
      </c>
      <c r="M340">
        <v>1</v>
      </c>
      <c r="N340">
        <v>1</v>
      </c>
      <c r="O340">
        <v>1</v>
      </c>
      <c r="P340" t="str">
        <v>BRA|CHN|EU|USA</v>
      </c>
    </row>
    <row r="341" spans="2:16" x14ac:dyDescent="0.2">
      <c r="B341" t="s">
        <v>0</v>
      </c>
      <c r="C341" t="s">
        <v>390</v>
      </c>
      <c r="D341" t="s">
        <v>529</v>
      </c>
      <c r="K341" t="str">
        <v>Dimethomorph</v>
      </c>
      <c r="L341">
        <v>1</v>
      </c>
      <c r="M341">
        <v>1</v>
      </c>
      <c r="N341">
        <v>1</v>
      </c>
      <c r="O341">
        <v>1</v>
      </c>
      <c r="P341" t="str">
        <v>BRA|CHN|EU|USA</v>
      </c>
    </row>
    <row r="342" spans="2:16" x14ac:dyDescent="0.2">
      <c r="B342" t="s">
        <v>0</v>
      </c>
      <c r="C342" t="s">
        <v>391</v>
      </c>
      <c r="D342" t="s">
        <v>529</v>
      </c>
      <c r="K342" t="str">
        <v>Dinocap</v>
      </c>
      <c r="L342">
        <v>1</v>
      </c>
      <c r="M342">
        <v>0</v>
      </c>
      <c r="N342">
        <v>0</v>
      </c>
      <c r="O342">
        <v>0</v>
      </c>
      <c r="P342" t="str">
        <v xml:space="preserve">BRA| | | </v>
      </c>
    </row>
    <row r="343" spans="2:16" x14ac:dyDescent="0.2">
      <c r="B343" t="s">
        <v>0</v>
      </c>
      <c r="C343" t="s">
        <v>392</v>
      </c>
      <c r="D343" t="s">
        <v>529</v>
      </c>
      <c r="K343" t="str">
        <v>Diquat</v>
      </c>
      <c r="L343">
        <v>1</v>
      </c>
      <c r="M343">
        <v>1</v>
      </c>
      <c r="N343">
        <v>1</v>
      </c>
      <c r="O343">
        <v>1</v>
      </c>
      <c r="P343" t="str">
        <v>BRA|CHN|EU|USA</v>
      </c>
    </row>
    <row r="344" spans="2:16" x14ac:dyDescent="0.2">
      <c r="B344" t="s">
        <v>0</v>
      </c>
      <c r="C344" t="s">
        <v>264</v>
      </c>
      <c r="D344" t="s">
        <v>529</v>
      </c>
      <c r="K344" t="str">
        <v>Disulfoton</v>
      </c>
      <c r="L344">
        <v>1</v>
      </c>
      <c r="M344">
        <v>0</v>
      </c>
      <c r="N344">
        <v>0</v>
      </c>
      <c r="O344">
        <v>0</v>
      </c>
      <c r="P344" t="str">
        <v xml:space="preserve">BRA| | | </v>
      </c>
    </row>
    <row r="345" spans="2:16" x14ac:dyDescent="0.2">
      <c r="B345" t="s">
        <v>0</v>
      </c>
      <c r="C345" t="s">
        <v>393</v>
      </c>
      <c r="D345" t="s">
        <v>529</v>
      </c>
      <c r="K345" t="str">
        <v>Diuron</v>
      </c>
      <c r="L345">
        <v>1</v>
      </c>
      <c r="M345">
        <v>1</v>
      </c>
      <c r="N345">
        <v>1</v>
      </c>
      <c r="O345">
        <v>1</v>
      </c>
      <c r="P345" t="str">
        <v>BRA|CHN|EU|USA</v>
      </c>
    </row>
    <row r="346" spans="2:16" x14ac:dyDescent="0.2">
      <c r="B346" t="s">
        <v>0</v>
      </c>
      <c r="C346" t="s">
        <v>394</v>
      </c>
      <c r="D346" t="s">
        <v>529</v>
      </c>
      <c r="K346" t="str">
        <v>Dodine</v>
      </c>
      <c r="L346">
        <v>1</v>
      </c>
      <c r="M346">
        <v>0</v>
      </c>
      <c r="N346">
        <v>1</v>
      </c>
      <c r="O346">
        <v>1</v>
      </c>
      <c r="P346" t="str">
        <v>BRA| |EU|USA</v>
      </c>
    </row>
    <row r="347" spans="2:16" x14ac:dyDescent="0.2">
      <c r="B347" t="s">
        <v>0</v>
      </c>
      <c r="C347" t="s">
        <v>395</v>
      </c>
      <c r="D347" t="s">
        <v>529</v>
      </c>
      <c r="K347" t="str">
        <v>Emamectin</v>
      </c>
      <c r="L347">
        <v>1</v>
      </c>
      <c r="M347">
        <v>1</v>
      </c>
      <c r="N347">
        <v>1</v>
      </c>
      <c r="O347">
        <v>1</v>
      </c>
      <c r="P347" t="str">
        <v>BRA|CHN|EU|USA</v>
      </c>
    </row>
    <row r="348" spans="2:16" x14ac:dyDescent="0.2">
      <c r="B348" t="s">
        <v>0</v>
      </c>
      <c r="C348" t="s">
        <v>396</v>
      </c>
      <c r="D348" t="s">
        <v>529</v>
      </c>
      <c r="K348" t="str">
        <v>Esfenvalerate</v>
      </c>
      <c r="L348">
        <v>1</v>
      </c>
      <c r="M348">
        <v>1</v>
      </c>
      <c r="N348">
        <v>1</v>
      </c>
      <c r="O348">
        <v>1</v>
      </c>
      <c r="P348" t="str">
        <v>BRA|CHN|EU|USA</v>
      </c>
    </row>
    <row r="349" spans="2:16" x14ac:dyDescent="0.2">
      <c r="B349" t="s">
        <v>0</v>
      </c>
      <c r="C349" t="s">
        <v>397</v>
      </c>
      <c r="D349" t="s">
        <v>529</v>
      </c>
      <c r="K349" t="str">
        <v>Ethephon</v>
      </c>
      <c r="L349">
        <v>1</v>
      </c>
      <c r="M349">
        <v>1</v>
      </c>
      <c r="N349">
        <v>1</v>
      </c>
      <c r="O349">
        <v>1</v>
      </c>
      <c r="P349" t="str">
        <v>BRA|CHN|EU|USA</v>
      </c>
    </row>
    <row r="350" spans="2:16" x14ac:dyDescent="0.2">
      <c r="B350" t="s">
        <v>0</v>
      </c>
      <c r="C350" t="s">
        <v>269</v>
      </c>
      <c r="D350" t="s">
        <v>529</v>
      </c>
      <c r="K350" t="str">
        <v>Ethion</v>
      </c>
      <c r="L350">
        <v>1</v>
      </c>
      <c r="M350">
        <v>0</v>
      </c>
      <c r="N350">
        <v>0</v>
      </c>
      <c r="O350">
        <v>0</v>
      </c>
      <c r="P350" t="str">
        <v xml:space="preserve">BRA| | | </v>
      </c>
    </row>
    <row r="351" spans="2:16" x14ac:dyDescent="0.2">
      <c r="B351" t="s">
        <v>0</v>
      </c>
      <c r="C351" t="s">
        <v>338</v>
      </c>
      <c r="D351" t="s">
        <v>529</v>
      </c>
      <c r="K351" t="str">
        <v>Ethoprophos (Ethoprop)</v>
      </c>
      <c r="L351">
        <v>1</v>
      </c>
      <c r="M351">
        <v>0</v>
      </c>
      <c r="N351">
        <v>1</v>
      </c>
      <c r="O351">
        <v>1</v>
      </c>
      <c r="P351" t="str">
        <v>BRA| |EU|USA</v>
      </c>
    </row>
    <row r="352" spans="2:16" x14ac:dyDescent="0.2">
      <c r="B352" t="s">
        <v>0</v>
      </c>
      <c r="C352" t="s">
        <v>398</v>
      </c>
      <c r="D352" t="s">
        <v>529</v>
      </c>
      <c r="K352" t="str">
        <v>Etoxazole</v>
      </c>
      <c r="L352">
        <v>1</v>
      </c>
      <c r="M352">
        <v>1</v>
      </c>
      <c r="N352">
        <v>1</v>
      </c>
      <c r="O352">
        <v>1</v>
      </c>
      <c r="P352" t="str">
        <v>BRA|CHN|EU|USA</v>
      </c>
    </row>
    <row r="353" spans="2:16" x14ac:dyDescent="0.2">
      <c r="B353" t="s">
        <v>0</v>
      </c>
      <c r="C353" t="s">
        <v>399</v>
      </c>
      <c r="D353" t="s">
        <v>529</v>
      </c>
      <c r="K353" t="str">
        <v>Etridiazole</v>
      </c>
      <c r="L353">
        <v>1</v>
      </c>
      <c r="M353">
        <v>0</v>
      </c>
      <c r="N353">
        <v>1</v>
      </c>
      <c r="O353">
        <v>1</v>
      </c>
      <c r="P353" t="str">
        <v>BRA| |EU|USA</v>
      </c>
    </row>
    <row r="354" spans="2:16" x14ac:dyDescent="0.2">
      <c r="B354" t="s">
        <v>0</v>
      </c>
      <c r="C354" t="s">
        <v>400</v>
      </c>
      <c r="D354" t="s">
        <v>529</v>
      </c>
      <c r="K354" t="str">
        <v>Famoxadone</v>
      </c>
      <c r="L354">
        <v>1</v>
      </c>
      <c r="M354">
        <v>1</v>
      </c>
      <c r="N354">
        <v>1</v>
      </c>
      <c r="O354">
        <v>1</v>
      </c>
      <c r="P354" t="str">
        <v>BRA|CHN|EU|USA</v>
      </c>
    </row>
    <row r="355" spans="2:16" x14ac:dyDescent="0.2">
      <c r="B355" t="s">
        <v>0</v>
      </c>
      <c r="C355" t="s">
        <v>401</v>
      </c>
      <c r="D355" t="s">
        <v>529</v>
      </c>
      <c r="K355" t="str">
        <v>Fenamidone</v>
      </c>
      <c r="L355">
        <v>1</v>
      </c>
      <c r="M355">
        <v>0</v>
      </c>
      <c r="N355">
        <v>1</v>
      </c>
      <c r="O355">
        <v>1</v>
      </c>
      <c r="P355" t="str">
        <v>BRA| |EU|USA</v>
      </c>
    </row>
    <row r="356" spans="2:16" x14ac:dyDescent="0.2">
      <c r="B356" t="s">
        <v>0</v>
      </c>
      <c r="C356" t="s">
        <v>272</v>
      </c>
      <c r="D356" t="s">
        <v>529</v>
      </c>
      <c r="K356" t="str">
        <v>Fenamiphos</v>
      </c>
      <c r="L356">
        <v>1</v>
      </c>
      <c r="M356">
        <v>0</v>
      </c>
      <c r="N356">
        <v>1</v>
      </c>
      <c r="O356">
        <v>0</v>
      </c>
      <c r="P356" t="str">
        <v xml:space="preserve">BRA| |EU| </v>
      </c>
    </row>
    <row r="357" spans="2:16" x14ac:dyDescent="0.2">
      <c r="B357" t="s">
        <v>0</v>
      </c>
      <c r="C357" t="s">
        <v>402</v>
      </c>
      <c r="D357" t="s">
        <v>529</v>
      </c>
      <c r="K357" t="str">
        <v>Fenarimol</v>
      </c>
      <c r="L357">
        <v>1</v>
      </c>
      <c r="M357">
        <v>1</v>
      </c>
      <c r="N357">
        <v>0</v>
      </c>
      <c r="O357">
        <v>0</v>
      </c>
      <c r="P357" t="str">
        <v xml:space="preserve">BRA|CHN| | </v>
      </c>
    </row>
    <row r="358" spans="2:16" x14ac:dyDescent="0.2">
      <c r="B358" t="s">
        <v>0</v>
      </c>
      <c r="C358" t="s">
        <v>403</v>
      </c>
      <c r="D358" t="s">
        <v>529</v>
      </c>
      <c r="K358" t="str">
        <v>Fenbutatin Oxide</v>
      </c>
      <c r="L358">
        <v>1</v>
      </c>
      <c r="M358">
        <v>1</v>
      </c>
      <c r="N358">
        <v>0</v>
      </c>
      <c r="O358">
        <v>1</v>
      </c>
      <c r="P358" t="str">
        <v>BRA|CHN| |USA</v>
      </c>
    </row>
    <row r="359" spans="2:16" x14ac:dyDescent="0.2">
      <c r="B359" t="s">
        <v>0</v>
      </c>
      <c r="C359" t="s">
        <v>404</v>
      </c>
      <c r="D359" t="s">
        <v>529</v>
      </c>
      <c r="K359" t="str">
        <v>Fenoxaprop-P</v>
      </c>
      <c r="L359">
        <v>1</v>
      </c>
      <c r="M359">
        <v>1</v>
      </c>
      <c r="N359">
        <v>1</v>
      </c>
      <c r="O359">
        <v>1</v>
      </c>
      <c r="P359" t="str">
        <v>BRA|CHN|EU|USA</v>
      </c>
    </row>
    <row r="360" spans="2:16" x14ac:dyDescent="0.2">
      <c r="B360" t="s">
        <v>0</v>
      </c>
      <c r="C360" t="s">
        <v>273</v>
      </c>
      <c r="D360" t="s">
        <v>529</v>
      </c>
      <c r="K360" t="str">
        <v>Fenpropathrin</v>
      </c>
      <c r="L360">
        <v>1</v>
      </c>
      <c r="M360">
        <v>1</v>
      </c>
      <c r="N360">
        <v>0</v>
      </c>
      <c r="O360">
        <v>1</v>
      </c>
      <c r="P360" t="str">
        <v>BRA|CHN| |USA</v>
      </c>
    </row>
    <row r="361" spans="2:16" x14ac:dyDescent="0.2">
      <c r="B361" t="s">
        <v>0</v>
      </c>
      <c r="C361" t="s">
        <v>405</v>
      </c>
      <c r="D361" t="s">
        <v>529</v>
      </c>
      <c r="K361" t="str">
        <v>Fenpyroximate</v>
      </c>
      <c r="L361">
        <v>1</v>
      </c>
      <c r="M361">
        <v>1</v>
      </c>
      <c r="N361">
        <v>1</v>
      </c>
      <c r="O361">
        <v>1</v>
      </c>
      <c r="P361" t="str">
        <v>BRA|CHN|EU|USA</v>
      </c>
    </row>
    <row r="362" spans="2:16" x14ac:dyDescent="0.2">
      <c r="B362" t="s">
        <v>0</v>
      </c>
      <c r="C362" t="s">
        <v>274</v>
      </c>
      <c r="D362" t="s">
        <v>529</v>
      </c>
      <c r="K362" t="str">
        <v>Fentin hydroxide</v>
      </c>
      <c r="L362">
        <v>1</v>
      </c>
      <c r="M362">
        <v>1</v>
      </c>
      <c r="N362">
        <v>0</v>
      </c>
      <c r="O362">
        <v>1</v>
      </c>
      <c r="P362" t="str">
        <v>BRA|CHN| |USA</v>
      </c>
    </row>
    <row r="363" spans="2:16" x14ac:dyDescent="0.2">
      <c r="B363" t="s">
        <v>0</v>
      </c>
      <c r="C363" t="s">
        <v>406</v>
      </c>
      <c r="D363" t="s">
        <v>529</v>
      </c>
      <c r="K363" t="str">
        <v>Fenvalerate</v>
      </c>
      <c r="L363">
        <v>1</v>
      </c>
      <c r="M363">
        <v>1</v>
      </c>
      <c r="N363">
        <v>0</v>
      </c>
      <c r="O363">
        <v>0</v>
      </c>
      <c r="P363" t="str">
        <v xml:space="preserve">BRA|CHN| | </v>
      </c>
    </row>
    <row r="364" spans="2:16" x14ac:dyDescent="0.2">
      <c r="B364" t="s">
        <v>0</v>
      </c>
      <c r="C364" t="s">
        <v>407</v>
      </c>
      <c r="D364" t="s">
        <v>529</v>
      </c>
      <c r="K364" t="str">
        <v>Fipronil</v>
      </c>
      <c r="L364">
        <v>1</v>
      </c>
      <c r="M364">
        <v>1</v>
      </c>
      <c r="N364">
        <v>0</v>
      </c>
      <c r="O364">
        <v>1</v>
      </c>
      <c r="P364" t="str">
        <v>BRA|CHN| |USA</v>
      </c>
    </row>
    <row r="365" spans="2:16" x14ac:dyDescent="0.2">
      <c r="B365" t="s">
        <v>0</v>
      </c>
      <c r="C365" t="s">
        <v>408</v>
      </c>
      <c r="D365" t="s">
        <v>529</v>
      </c>
      <c r="K365" t="str">
        <v>Flazasulfuron</v>
      </c>
      <c r="L365">
        <v>1</v>
      </c>
      <c r="M365">
        <v>1</v>
      </c>
      <c r="N365">
        <v>1</v>
      </c>
      <c r="O365">
        <v>1</v>
      </c>
      <c r="P365" t="str">
        <v>BRA|CHN|EU|USA</v>
      </c>
    </row>
    <row r="366" spans="2:16" x14ac:dyDescent="0.2">
      <c r="B366" t="s">
        <v>0</v>
      </c>
      <c r="C366" t="s">
        <v>409</v>
      </c>
      <c r="D366" t="s">
        <v>529</v>
      </c>
      <c r="K366" t="str">
        <v>Flonicamid</v>
      </c>
      <c r="L366">
        <v>1</v>
      </c>
      <c r="M366">
        <v>1</v>
      </c>
      <c r="N366">
        <v>1</v>
      </c>
      <c r="O366">
        <v>1</v>
      </c>
      <c r="P366" t="str">
        <v>BRA|CHN|EU|USA</v>
      </c>
    </row>
    <row r="367" spans="2:16" x14ac:dyDescent="0.2">
      <c r="B367" t="s">
        <v>0</v>
      </c>
      <c r="C367" t="s">
        <v>410</v>
      </c>
      <c r="D367" t="s">
        <v>529</v>
      </c>
      <c r="K367" t="str">
        <v>Fluazifop-P</v>
      </c>
      <c r="L367">
        <v>1</v>
      </c>
      <c r="M367">
        <v>1</v>
      </c>
      <c r="N367">
        <v>1</v>
      </c>
      <c r="O367">
        <v>1</v>
      </c>
      <c r="P367" t="str">
        <v>BRA|CHN|EU|USA</v>
      </c>
    </row>
    <row r="368" spans="2:16" x14ac:dyDescent="0.2">
      <c r="B368" t="s">
        <v>0</v>
      </c>
      <c r="C368" t="s">
        <v>411</v>
      </c>
      <c r="D368" t="s">
        <v>529</v>
      </c>
      <c r="K368" t="str">
        <v>Fluazinam</v>
      </c>
      <c r="L368">
        <v>1</v>
      </c>
      <c r="M368">
        <v>1</v>
      </c>
      <c r="N368">
        <v>1</v>
      </c>
      <c r="O368">
        <v>1</v>
      </c>
      <c r="P368" t="str">
        <v>BRA|CHN|EU|USA</v>
      </c>
    </row>
    <row r="369" spans="2:16" x14ac:dyDescent="0.2">
      <c r="B369" t="s">
        <v>0</v>
      </c>
      <c r="C369" t="s">
        <v>275</v>
      </c>
      <c r="D369" t="s">
        <v>529</v>
      </c>
      <c r="K369" t="str">
        <v>Flubendiamide</v>
      </c>
      <c r="L369">
        <v>1</v>
      </c>
      <c r="M369">
        <v>1</v>
      </c>
      <c r="N369">
        <v>1</v>
      </c>
      <c r="O369">
        <v>0</v>
      </c>
      <c r="P369" t="str">
        <v xml:space="preserve">BRA|CHN|EU| </v>
      </c>
    </row>
    <row r="370" spans="2:16" x14ac:dyDescent="0.2">
      <c r="B370" t="s">
        <v>0</v>
      </c>
      <c r="C370" t="s">
        <v>412</v>
      </c>
      <c r="D370" t="s">
        <v>529</v>
      </c>
      <c r="K370" t="str">
        <v>Fludioxonil</v>
      </c>
      <c r="L370">
        <v>1</v>
      </c>
      <c r="M370">
        <v>1</v>
      </c>
      <c r="N370">
        <v>1</v>
      </c>
      <c r="O370">
        <v>1</v>
      </c>
      <c r="P370" t="str">
        <v>BRA|CHN|EU|USA</v>
      </c>
    </row>
    <row r="371" spans="2:16" x14ac:dyDescent="0.2">
      <c r="B371" t="s">
        <v>0</v>
      </c>
      <c r="C371" t="s">
        <v>413</v>
      </c>
      <c r="D371" t="s">
        <v>529</v>
      </c>
      <c r="K371" t="str">
        <v>Flumetralin</v>
      </c>
      <c r="L371">
        <v>1</v>
      </c>
      <c r="M371">
        <v>1</v>
      </c>
      <c r="N371">
        <v>1</v>
      </c>
      <c r="O371">
        <v>1</v>
      </c>
      <c r="P371" t="str">
        <v>BRA|CHN|EU|USA</v>
      </c>
    </row>
    <row r="372" spans="2:16" x14ac:dyDescent="0.2">
      <c r="B372" t="s">
        <v>0</v>
      </c>
      <c r="C372" t="s">
        <v>277</v>
      </c>
      <c r="D372" t="s">
        <v>529</v>
      </c>
      <c r="K372" t="str">
        <v>Flumetsulam</v>
      </c>
      <c r="L372">
        <v>1</v>
      </c>
      <c r="M372">
        <v>1</v>
      </c>
      <c r="N372">
        <v>0</v>
      </c>
      <c r="O372">
        <v>1</v>
      </c>
      <c r="P372" t="str">
        <v>BRA|CHN| |USA</v>
      </c>
    </row>
    <row r="373" spans="2:16" x14ac:dyDescent="0.2">
      <c r="B373" t="s">
        <v>0</v>
      </c>
      <c r="C373" t="s">
        <v>414</v>
      </c>
      <c r="D373" t="s">
        <v>529</v>
      </c>
      <c r="K373" t="str">
        <v>Flumiclorac-pentyl</v>
      </c>
      <c r="L373">
        <v>1</v>
      </c>
      <c r="M373">
        <v>1</v>
      </c>
      <c r="N373">
        <v>0</v>
      </c>
      <c r="O373">
        <v>1</v>
      </c>
      <c r="P373" t="str">
        <v>BRA|CHN| |USA</v>
      </c>
    </row>
    <row r="374" spans="2:16" x14ac:dyDescent="0.2">
      <c r="B374" t="s">
        <v>0</v>
      </c>
      <c r="C374" t="s">
        <v>415</v>
      </c>
      <c r="D374" t="s">
        <v>529</v>
      </c>
      <c r="K374" t="str">
        <v>Flumioxazin</v>
      </c>
      <c r="L374">
        <v>1</v>
      </c>
      <c r="M374">
        <v>0</v>
      </c>
      <c r="N374">
        <v>1</v>
      </c>
      <c r="O374">
        <v>1</v>
      </c>
      <c r="P374" t="str">
        <v>BRA| |EU|USA</v>
      </c>
    </row>
    <row r="375" spans="2:16" x14ac:dyDescent="0.2">
      <c r="B375" t="s">
        <v>0</v>
      </c>
      <c r="C375" t="s">
        <v>416</v>
      </c>
      <c r="D375" t="s">
        <v>529</v>
      </c>
      <c r="K375" t="str">
        <v>Fluopicolide</v>
      </c>
      <c r="L375">
        <v>1</v>
      </c>
      <c r="M375">
        <v>1</v>
      </c>
      <c r="N375">
        <v>1</v>
      </c>
      <c r="O375">
        <v>1</v>
      </c>
      <c r="P375" t="str">
        <v>BRA|CHN|EU|USA</v>
      </c>
    </row>
    <row r="376" spans="2:16" x14ac:dyDescent="0.2">
      <c r="B376" t="s">
        <v>0</v>
      </c>
      <c r="C376" t="s">
        <v>103</v>
      </c>
      <c r="D376" t="s">
        <v>529</v>
      </c>
      <c r="K376" t="str">
        <v>Flupyradifurone</v>
      </c>
      <c r="L376">
        <v>1</v>
      </c>
      <c r="M376">
        <v>0</v>
      </c>
      <c r="N376">
        <v>1</v>
      </c>
      <c r="O376">
        <v>1</v>
      </c>
      <c r="P376" t="str">
        <v>BRA| |EU|USA</v>
      </c>
    </row>
    <row r="377" spans="2:16" x14ac:dyDescent="0.2">
      <c r="B377" t="s">
        <v>0</v>
      </c>
      <c r="C377" t="s">
        <v>104</v>
      </c>
      <c r="D377" t="s">
        <v>529</v>
      </c>
      <c r="K377" t="str">
        <v>Fluridone</v>
      </c>
      <c r="L377">
        <v>1</v>
      </c>
      <c r="M377">
        <v>0</v>
      </c>
      <c r="N377">
        <v>0</v>
      </c>
      <c r="O377">
        <v>1</v>
      </c>
      <c r="P377" t="str">
        <v>BRA| | |USA</v>
      </c>
    </row>
    <row r="378" spans="2:16" x14ac:dyDescent="0.2">
      <c r="B378" t="s">
        <v>0</v>
      </c>
      <c r="C378" t="s">
        <v>417</v>
      </c>
      <c r="D378" t="s">
        <v>529</v>
      </c>
      <c r="K378" t="str">
        <v>Fluroxypyr</v>
      </c>
      <c r="L378">
        <v>1</v>
      </c>
      <c r="M378">
        <v>1</v>
      </c>
      <c r="N378">
        <v>1</v>
      </c>
      <c r="O378">
        <v>1</v>
      </c>
      <c r="P378" t="str">
        <v>BRA|CHN|EU|USA</v>
      </c>
    </row>
    <row r="379" spans="2:16" x14ac:dyDescent="0.2">
      <c r="B379" t="s">
        <v>0</v>
      </c>
      <c r="C379" t="s">
        <v>418</v>
      </c>
      <c r="D379" t="s">
        <v>529</v>
      </c>
      <c r="K379" t="str">
        <v>Flutolanil</v>
      </c>
      <c r="L379">
        <v>1</v>
      </c>
      <c r="M379">
        <v>1</v>
      </c>
      <c r="N379">
        <v>1</v>
      </c>
      <c r="O379">
        <v>1</v>
      </c>
      <c r="P379" t="str">
        <v>BRA|CHN|EU|USA</v>
      </c>
    </row>
    <row r="380" spans="2:16" x14ac:dyDescent="0.2">
      <c r="B380" t="s">
        <v>0</v>
      </c>
      <c r="C380" t="s">
        <v>419</v>
      </c>
      <c r="D380" t="s">
        <v>529</v>
      </c>
      <c r="K380" t="str">
        <v>Flutriafol</v>
      </c>
      <c r="L380">
        <v>1</v>
      </c>
      <c r="M380">
        <v>1</v>
      </c>
      <c r="N380">
        <v>1</v>
      </c>
      <c r="O380">
        <v>1</v>
      </c>
      <c r="P380" t="str">
        <v>BRA|CHN|EU|USA</v>
      </c>
    </row>
    <row r="381" spans="2:16" x14ac:dyDescent="0.2">
      <c r="B381" t="s">
        <v>0</v>
      </c>
      <c r="C381" t="s">
        <v>420</v>
      </c>
      <c r="D381" t="s">
        <v>529</v>
      </c>
      <c r="K381" t="str">
        <v>Fluvalinate</v>
      </c>
      <c r="L381">
        <v>1</v>
      </c>
      <c r="M381">
        <v>0</v>
      </c>
      <c r="N381">
        <v>1</v>
      </c>
      <c r="O381">
        <v>1</v>
      </c>
      <c r="P381" t="str">
        <v>BRA| |EU|USA</v>
      </c>
    </row>
    <row r="382" spans="2:16" x14ac:dyDescent="0.2">
      <c r="B382" t="s">
        <v>0</v>
      </c>
      <c r="C382" t="s">
        <v>421</v>
      </c>
      <c r="D382" t="s">
        <v>529</v>
      </c>
      <c r="K382" t="str">
        <v>Fluxapyroxad</v>
      </c>
      <c r="L382">
        <v>1</v>
      </c>
      <c r="M382">
        <v>0</v>
      </c>
      <c r="N382">
        <v>1</v>
      </c>
      <c r="O382">
        <v>1</v>
      </c>
      <c r="P382" t="str">
        <v>BRA| |EU|USA</v>
      </c>
    </row>
    <row r="383" spans="2:16" x14ac:dyDescent="0.2">
      <c r="B383" t="s">
        <v>0</v>
      </c>
      <c r="C383" t="s">
        <v>422</v>
      </c>
      <c r="D383" t="s">
        <v>529</v>
      </c>
      <c r="K383" t="str">
        <v>Folpet</v>
      </c>
      <c r="L383">
        <v>1</v>
      </c>
      <c r="M383">
        <v>0</v>
      </c>
      <c r="N383">
        <v>1</v>
      </c>
      <c r="O383">
        <v>1</v>
      </c>
      <c r="P383" t="str">
        <v>BRA| |EU|USA</v>
      </c>
    </row>
    <row r="384" spans="2:16" x14ac:dyDescent="0.2">
      <c r="B384" t="s">
        <v>0</v>
      </c>
      <c r="C384" t="s">
        <v>279</v>
      </c>
      <c r="D384" t="s">
        <v>529</v>
      </c>
      <c r="K384" t="str">
        <v>Fomesafen</v>
      </c>
      <c r="L384">
        <v>1</v>
      </c>
      <c r="M384">
        <v>1</v>
      </c>
      <c r="N384">
        <v>0</v>
      </c>
      <c r="O384">
        <v>1</v>
      </c>
      <c r="P384" t="str">
        <v>BRA|CHN| |USA</v>
      </c>
    </row>
    <row r="385" spans="2:16" x14ac:dyDescent="0.2">
      <c r="B385" t="s">
        <v>0</v>
      </c>
      <c r="C385" t="s">
        <v>423</v>
      </c>
      <c r="D385" t="s">
        <v>529</v>
      </c>
      <c r="K385" t="str">
        <v>Foramsulfuron</v>
      </c>
      <c r="L385">
        <v>1</v>
      </c>
      <c r="M385">
        <v>0</v>
      </c>
      <c r="N385">
        <v>1</v>
      </c>
      <c r="O385">
        <v>0</v>
      </c>
      <c r="P385" t="str">
        <v xml:space="preserve">BRA| |EU| </v>
      </c>
    </row>
    <row r="386" spans="2:16" x14ac:dyDescent="0.2">
      <c r="B386" t="s">
        <v>0</v>
      </c>
      <c r="C386" t="s">
        <v>424</v>
      </c>
      <c r="D386" t="s">
        <v>529</v>
      </c>
      <c r="K386" t="str">
        <v>Formetanate</v>
      </c>
      <c r="L386">
        <v>1</v>
      </c>
      <c r="M386">
        <v>0</v>
      </c>
      <c r="N386">
        <v>1</v>
      </c>
      <c r="O386">
        <v>1</v>
      </c>
      <c r="P386" t="str">
        <v>BRA| |EU|USA</v>
      </c>
    </row>
    <row r="387" spans="2:16" x14ac:dyDescent="0.2">
      <c r="B387" t="s">
        <v>0</v>
      </c>
      <c r="C387" t="s">
        <v>425</v>
      </c>
      <c r="D387" t="s">
        <v>529</v>
      </c>
      <c r="K387" t="str">
        <v>Fosetyl</v>
      </c>
      <c r="L387">
        <v>1</v>
      </c>
      <c r="M387">
        <v>0</v>
      </c>
      <c r="N387">
        <v>1</v>
      </c>
      <c r="O387">
        <v>1</v>
      </c>
      <c r="P387" t="str">
        <v>BRA| |EU|USA</v>
      </c>
    </row>
    <row r="388" spans="2:16" x14ac:dyDescent="0.2">
      <c r="B388" t="s">
        <v>0</v>
      </c>
      <c r="C388" t="s">
        <v>426</v>
      </c>
      <c r="D388" t="s">
        <v>529</v>
      </c>
      <c r="K388" t="str">
        <v>Gibberellic Acid</v>
      </c>
      <c r="L388">
        <v>1</v>
      </c>
      <c r="M388">
        <v>1</v>
      </c>
      <c r="N388">
        <v>1</v>
      </c>
      <c r="O388">
        <v>1</v>
      </c>
      <c r="P388" t="str">
        <v>BRA|CHN|EU|USA</v>
      </c>
    </row>
    <row r="389" spans="2:16" x14ac:dyDescent="0.2">
      <c r="B389" t="s">
        <v>0</v>
      </c>
      <c r="C389" t="s">
        <v>427</v>
      </c>
      <c r="D389" t="s">
        <v>529</v>
      </c>
      <c r="K389" t="str">
        <v>Glufosinate</v>
      </c>
      <c r="L389">
        <v>1</v>
      </c>
      <c r="M389">
        <v>1</v>
      </c>
      <c r="N389">
        <v>1</v>
      </c>
      <c r="O389">
        <v>1</v>
      </c>
      <c r="P389" t="str">
        <v>BRA|CHN|EU|USA</v>
      </c>
    </row>
    <row r="390" spans="2:16" x14ac:dyDescent="0.2">
      <c r="B390" t="s">
        <v>0</v>
      </c>
      <c r="C390" t="s">
        <v>428</v>
      </c>
      <c r="D390" t="s">
        <v>529</v>
      </c>
      <c r="K390" t="str">
        <v>Glyphosate</v>
      </c>
      <c r="L390">
        <v>1</v>
      </c>
      <c r="M390">
        <v>1</v>
      </c>
      <c r="N390">
        <v>1</v>
      </c>
      <c r="O390">
        <v>1</v>
      </c>
      <c r="P390" t="str">
        <v>BRA|CHN|EU|USA</v>
      </c>
    </row>
    <row r="391" spans="2:16" x14ac:dyDescent="0.2">
      <c r="B391" t="s">
        <v>0</v>
      </c>
      <c r="C391" t="s">
        <v>429</v>
      </c>
      <c r="D391" t="s">
        <v>529</v>
      </c>
      <c r="K391" t="str">
        <v>Halosulfuron</v>
      </c>
      <c r="L391">
        <v>1</v>
      </c>
      <c r="M391">
        <v>0</v>
      </c>
      <c r="N391">
        <v>1</v>
      </c>
      <c r="O391">
        <v>1</v>
      </c>
      <c r="P391" t="str">
        <v>BRA| |EU|USA</v>
      </c>
    </row>
    <row r="392" spans="2:16" x14ac:dyDescent="0.2">
      <c r="B392" t="s">
        <v>0</v>
      </c>
      <c r="C392" t="s">
        <v>283</v>
      </c>
      <c r="D392" t="s">
        <v>529</v>
      </c>
      <c r="K392" t="str">
        <v>Hexazinone</v>
      </c>
      <c r="L392">
        <v>1</v>
      </c>
      <c r="M392">
        <v>1</v>
      </c>
      <c r="N392">
        <v>0</v>
      </c>
      <c r="O392">
        <v>1</v>
      </c>
      <c r="P392" t="str">
        <v>BRA|CHN| |USA</v>
      </c>
    </row>
    <row r="393" spans="2:16" x14ac:dyDescent="0.2">
      <c r="B393" t="s">
        <v>0</v>
      </c>
      <c r="C393" t="s">
        <v>430</v>
      </c>
      <c r="D393" t="s">
        <v>529</v>
      </c>
      <c r="K393" t="str">
        <v>Hexythiazox</v>
      </c>
      <c r="L393">
        <v>1</v>
      </c>
      <c r="M393">
        <v>1</v>
      </c>
      <c r="N393">
        <v>1</v>
      </c>
      <c r="O393">
        <v>1</v>
      </c>
      <c r="P393" t="str">
        <v>BRA|CHN|EU|USA</v>
      </c>
    </row>
    <row r="394" spans="2:16" x14ac:dyDescent="0.2">
      <c r="B394" t="s">
        <v>0</v>
      </c>
      <c r="C394" t="s">
        <v>284</v>
      </c>
      <c r="D394" t="s">
        <v>529</v>
      </c>
      <c r="K394" t="str">
        <v>Hydramethylnon</v>
      </c>
      <c r="L394">
        <v>1</v>
      </c>
      <c r="M394">
        <v>1</v>
      </c>
      <c r="N394">
        <v>0</v>
      </c>
      <c r="O394">
        <v>1</v>
      </c>
      <c r="P394" t="str">
        <v>BRA|CHN| |USA</v>
      </c>
    </row>
    <row r="395" spans="2:16" x14ac:dyDescent="0.2">
      <c r="B395" t="s">
        <v>0</v>
      </c>
      <c r="C395" t="s">
        <v>116</v>
      </c>
      <c r="D395" t="s">
        <v>529</v>
      </c>
      <c r="K395" t="str">
        <v>Hydrogen Peroxide</v>
      </c>
      <c r="L395">
        <v>1</v>
      </c>
      <c r="M395">
        <v>0</v>
      </c>
      <c r="N395">
        <v>1</v>
      </c>
      <c r="O395">
        <v>1</v>
      </c>
      <c r="P395" t="str">
        <v>BRA| |EU|USA</v>
      </c>
    </row>
    <row r="396" spans="2:16" x14ac:dyDescent="0.2">
      <c r="B396" t="s">
        <v>0</v>
      </c>
      <c r="C396" t="s">
        <v>431</v>
      </c>
      <c r="D396" t="s">
        <v>529</v>
      </c>
      <c r="K396" t="str">
        <v>IBA</v>
      </c>
      <c r="L396">
        <v>1</v>
      </c>
      <c r="M396">
        <v>1</v>
      </c>
      <c r="N396">
        <v>1</v>
      </c>
      <c r="O396">
        <v>1</v>
      </c>
      <c r="P396" t="str">
        <v>BRA|CHN|EU|USA</v>
      </c>
    </row>
    <row r="397" spans="2:16" x14ac:dyDescent="0.2">
      <c r="B397" t="s">
        <v>0</v>
      </c>
      <c r="C397" t="s">
        <v>432</v>
      </c>
      <c r="D397" t="s">
        <v>529</v>
      </c>
      <c r="K397" t="str">
        <v>Imazalil</v>
      </c>
      <c r="L397">
        <v>1</v>
      </c>
      <c r="M397">
        <v>1</v>
      </c>
      <c r="N397">
        <v>1</v>
      </c>
      <c r="O397">
        <v>1</v>
      </c>
      <c r="P397" t="str">
        <v>BRA|CHN|EU|USA</v>
      </c>
    </row>
    <row r="398" spans="2:16" x14ac:dyDescent="0.2">
      <c r="B398" t="s">
        <v>0</v>
      </c>
      <c r="C398" t="s">
        <v>433</v>
      </c>
      <c r="D398" t="s">
        <v>529</v>
      </c>
      <c r="K398" t="str">
        <v>Imazamox</v>
      </c>
      <c r="L398">
        <v>1</v>
      </c>
      <c r="M398">
        <v>1</v>
      </c>
      <c r="N398">
        <v>1</v>
      </c>
      <c r="O398">
        <v>1</v>
      </c>
      <c r="P398" t="str">
        <v>BRA|CHN|EU|USA</v>
      </c>
    </row>
    <row r="399" spans="2:16" x14ac:dyDescent="0.2">
      <c r="B399" t="s">
        <v>0</v>
      </c>
      <c r="C399" t="s">
        <v>434</v>
      </c>
      <c r="D399" t="s">
        <v>529</v>
      </c>
      <c r="K399" t="str">
        <v>Imazapic</v>
      </c>
      <c r="L399">
        <v>1</v>
      </c>
      <c r="M399">
        <v>1</v>
      </c>
      <c r="N399">
        <v>0</v>
      </c>
      <c r="O399">
        <v>1</v>
      </c>
      <c r="P399" t="str">
        <v>BRA|CHN| |USA</v>
      </c>
    </row>
    <row r="400" spans="2:16" x14ac:dyDescent="0.2">
      <c r="B400" t="s">
        <v>0</v>
      </c>
      <c r="C400" t="s">
        <v>285</v>
      </c>
      <c r="D400" t="s">
        <v>529</v>
      </c>
      <c r="K400" t="str">
        <v>Imazapyr</v>
      </c>
      <c r="L400">
        <v>1</v>
      </c>
      <c r="M400">
        <v>1</v>
      </c>
      <c r="N400">
        <v>0</v>
      </c>
      <c r="O400">
        <v>1</v>
      </c>
      <c r="P400" t="str">
        <v>BRA|CHN| |USA</v>
      </c>
    </row>
    <row r="401" spans="2:16" x14ac:dyDescent="0.2">
      <c r="B401" t="s">
        <v>0</v>
      </c>
      <c r="C401" t="s">
        <v>435</v>
      </c>
      <c r="D401" t="s">
        <v>529</v>
      </c>
      <c r="K401" t="str">
        <v>Imazaquin</v>
      </c>
      <c r="L401">
        <v>1</v>
      </c>
      <c r="M401">
        <v>1</v>
      </c>
      <c r="N401">
        <v>1</v>
      </c>
      <c r="O401">
        <v>1</v>
      </c>
      <c r="P401" t="str">
        <v>BRA|CHN|EU|USA</v>
      </c>
    </row>
    <row r="402" spans="2:16" x14ac:dyDescent="0.2">
      <c r="B402" t="s">
        <v>0</v>
      </c>
      <c r="C402" t="s">
        <v>286</v>
      </c>
      <c r="D402" t="s">
        <v>529</v>
      </c>
      <c r="K402" t="str">
        <v>Imazethapyr</v>
      </c>
      <c r="L402">
        <v>1</v>
      </c>
      <c r="M402">
        <v>1</v>
      </c>
      <c r="N402">
        <v>0</v>
      </c>
      <c r="O402">
        <v>1</v>
      </c>
      <c r="P402" t="str">
        <v>BRA|CHN| |USA</v>
      </c>
    </row>
    <row r="403" spans="2:16" x14ac:dyDescent="0.2">
      <c r="B403" t="s">
        <v>0</v>
      </c>
      <c r="C403" t="s">
        <v>8</v>
      </c>
      <c r="D403" t="s">
        <v>529</v>
      </c>
      <c r="K403" t="str">
        <v>Imidacloprid</v>
      </c>
      <c r="L403">
        <v>1</v>
      </c>
      <c r="M403">
        <v>1</v>
      </c>
      <c r="N403">
        <v>0</v>
      </c>
      <c r="O403">
        <v>1</v>
      </c>
      <c r="P403" t="str">
        <v>BRA|CHN| |USA</v>
      </c>
    </row>
    <row r="404" spans="2:16" x14ac:dyDescent="0.2">
      <c r="B404" t="s">
        <v>0</v>
      </c>
      <c r="C404" t="s">
        <v>436</v>
      </c>
      <c r="D404" t="s">
        <v>529</v>
      </c>
      <c r="K404" t="str">
        <v>Indaziflam</v>
      </c>
      <c r="L404">
        <v>1</v>
      </c>
      <c r="M404">
        <v>0</v>
      </c>
      <c r="N404">
        <v>0</v>
      </c>
      <c r="O404">
        <v>1</v>
      </c>
      <c r="P404" t="str">
        <v>BRA| | |USA</v>
      </c>
    </row>
    <row r="405" spans="2:16" x14ac:dyDescent="0.2">
      <c r="B405" t="s">
        <v>0</v>
      </c>
      <c r="C405" t="s">
        <v>437</v>
      </c>
      <c r="D405" t="s">
        <v>529</v>
      </c>
      <c r="K405" t="str">
        <v>Indoxacarb</v>
      </c>
      <c r="L405">
        <v>1</v>
      </c>
      <c r="M405">
        <v>1</v>
      </c>
      <c r="N405">
        <v>1</v>
      </c>
      <c r="O405">
        <v>1</v>
      </c>
      <c r="P405" t="str">
        <v>BRA|CHN|EU|USA</v>
      </c>
    </row>
    <row r="406" spans="2:16" x14ac:dyDescent="0.2">
      <c r="B406" t="s">
        <v>0</v>
      </c>
      <c r="C406" t="s">
        <v>438</v>
      </c>
      <c r="D406" t="s">
        <v>529</v>
      </c>
      <c r="K406" t="str">
        <v>Iodosulfuron</v>
      </c>
      <c r="L406">
        <v>1</v>
      </c>
      <c r="M406">
        <v>1</v>
      </c>
      <c r="N406">
        <v>1</v>
      </c>
      <c r="O406">
        <v>1</v>
      </c>
      <c r="P406" t="str">
        <v>BRA|CHN|EU|USA</v>
      </c>
    </row>
    <row r="407" spans="2:16" x14ac:dyDescent="0.2">
      <c r="B407" t="s">
        <v>0</v>
      </c>
      <c r="C407" t="s">
        <v>439</v>
      </c>
      <c r="D407" t="s">
        <v>529</v>
      </c>
      <c r="K407" t="str">
        <v>Ipconazole</v>
      </c>
      <c r="L407">
        <v>1</v>
      </c>
      <c r="M407">
        <v>1</v>
      </c>
      <c r="N407">
        <v>1</v>
      </c>
      <c r="O407">
        <v>1</v>
      </c>
      <c r="P407" t="str">
        <v>BRA|CHN|EU|USA</v>
      </c>
    </row>
    <row r="408" spans="2:16" x14ac:dyDescent="0.2">
      <c r="B408" t="s">
        <v>0</v>
      </c>
      <c r="C408" t="s">
        <v>287</v>
      </c>
      <c r="D408" t="s">
        <v>529</v>
      </c>
      <c r="K408" t="str">
        <v>Iprodione</v>
      </c>
      <c r="L408">
        <v>1</v>
      </c>
      <c r="M408">
        <v>1</v>
      </c>
      <c r="N408">
        <v>0</v>
      </c>
      <c r="O408">
        <v>1</v>
      </c>
      <c r="P408" t="str">
        <v>BRA|CHN| |USA</v>
      </c>
    </row>
    <row r="409" spans="2:16" x14ac:dyDescent="0.2">
      <c r="B409" t="s">
        <v>0</v>
      </c>
      <c r="C409" t="s">
        <v>440</v>
      </c>
      <c r="D409" t="s">
        <v>529</v>
      </c>
      <c r="K409" t="str">
        <v>Isoxaflutole</v>
      </c>
      <c r="L409">
        <v>1</v>
      </c>
      <c r="M409">
        <v>0</v>
      </c>
      <c r="N409">
        <v>1</v>
      </c>
      <c r="O409">
        <v>1</v>
      </c>
      <c r="P409" t="str">
        <v>BRA| |EU|USA</v>
      </c>
    </row>
    <row r="410" spans="2:16" x14ac:dyDescent="0.2">
      <c r="B410" t="s">
        <v>0</v>
      </c>
      <c r="C410" t="s">
        <v>441</v>
      </c>
      <c r="D410" t="s">
        <v>529</v>
      </c>
      <c r="K410" t="str">
        <v>Kasugamycin</v>
      </c>
      <c r="L410">
        <v>1</v>
      </c>
      <c r="M410">
        <v>1</v>
      </c>
      <c r="N410">
        <v>0</v>
      </c>
      <c r="O410">
        <v>1</v>
      </c>
      <c r="P410" t="str">
        <v>BRA|CHN| |USA</v>
      </c>
    </row>
    <row r="411" spans="2:16" x14ac:dyDescent="0.2">
      <c r="B411" t="s">
        <v>0</v>
      </c>
      <c r="C411" t="s">
        <v>442</v>
      </c>
      <c r="D411" t="s">
        <v>529</v>
      </c>
      <c r="K411" t="str">
        <v>Kresoxim-Methyl</v>
      </c>
      <c r="L411">
        <v>1</v>
      </c>
      <c r="M411">
        <v>1</v>
      </c>
      <c r="N411">
        <v>1</v>
      </c>
      <c r="O411">
        <v>1</v>
      </c>
      <c r="P411" t="str">
        <v>BRA|CHN|EU|USA</v>
      </c>
    </row>
    <row r="412" spans="2:16" x14ac:dyDescent="0.2">
      <c r="B412" t="s">
        <v>0</v>
      </c>
      <c r="C412" t="s">
        <v>289</v>
      </c>
      <c r="D412" t="s">
        <v>529</v>
      </c>
      <c r="K412" t="str">
        <v>Lactofen</v>
      </c>
      <c r="L412">
        <v>1</v>
      </c>
      <c r="M412">
        <v>1</v>
      </c>
      <c r="N412">
        <v>0</v>
      </c>
      <c r="O412">
        <v>1</v>
      </c>
      <c r="P412" t="str">
        <v>BRA|CHN| |USA</v>
      </c>
    </row>
    <row r="413" spans="2:16" x14ac:dyDescent="0.2">
      <c r="B413" t="s">
        <v>0</v>
      </c>
      <c r="C413" t="s">
        <v>291</v>
      </c>
      <c r="D413" t="s">
        <v>529</v>
      </c>
      <c r="K413" t="str">
        <v>Linuron</v>
      </c>
      <c r="L413">
        <v>1</v>
      </c>
      <c r="M413">
        <v>1</v>
      </c>
      <c r="N413">
        <v>0</v>
      </c>
      <c r="O413">
        <v>1</v>
      </c>
      <c r="P413" t="str">
        <v>BRA|CHN| |USA</v>
      </c>
    </row>
    <row r="414" spans="2:16" x14ac:dyDescent="0.2">
      <c r="B414" t="s">
        <v>0</v>
      </c>
      <c r="C414" t="s">
        <v>443</v>
      </c>
      <c r="D414" t="s">
        <v>529</v>
      </c>
      <c r="K414" t="str">
        <v>Malathion</v>
      </c>
      <c r="L414">
        <v>1</v>
      </c>
      <c r="M414">
        <v>1</v>
      </c>
      <c r="N414">
        <v>1</v>
      </c>
      <c r="O414">
        <v>1</v>
      </c>
      <c r="P414" t="str">
        <v>BRA|CHN|EU|USA</v>
      </c>
    </row>
    <row r="415" spans="2:16" x14ac:dyDescent="0.2">
      <c r="B415" t="s">
        <v>0</v>
      </c>
      <c r="C415" t="s">
        <v>444</v>
      </c>
      <c r="D415" t="s">
        <v>529</v>
      </c>
      <c r="K415" t="str">
        <v>Maleic Hydrazide</v>
      </c>
      <c r="L415">
        <v>1</v>
      </c>
      <c r="M415">
        <v>1</v>
      </c>
      <c r="N415">
        <v>1</v>
      </c>
      <c r="O415">
        <v>1</v>
      </c>
      <c r="P415" t="str">
        <v>BRA|CHN|EU|USA</v>
      </c>
    </row>
    <row r="416" spans="2:16" x14ac:dyDescent="0.2">
      <c r="B416" t="s">
        <v>0</v>
      </c>
      <c r="C416" t="s">
        <v>445</v>
      </c>
      <c r="D416" t="s">
        <v>529</v>
      </c>
      <c r="K416" t="str">
        <v>Mancozeb</v>
      </c>
      <c r="L416">
        <v>1</v>
      </c>
      <c r="M416">
        <v>1</v>
      </c>
      <c r="N416">
        <v>1</v>
      </c>
      <c r="O416">
        <v>1</v>
      </c>
      <c r="P416" t="str">
        <v>BRA|CHN|EU|USA</v>
      </c>
    </row>
    <row r="417" spans="2:16" x14ac:dyDescent="0.2">
      <c r="B417" t="s">
        <v>0</v>
      </c>
      <c r="C417" t="s">
        <v>446</v>
      </c>
      <c r="D417" t="s">
        <v>529</v>
      </c>
      <c r="K417" t="str">
        <v>Mandipropamid</v>
      </c>
      <c r="L417">
        <v>1</v>
      </c>
      <c r="M417">
        <v>1</v>
      </c>
      <c r="N417">
        <v>1</v>
      </c>
      <c r="O417">
        <v>1</v>
      </c>
      <c r="P417" t="str">
        <v>BRA|CHN|EU|USA</v>
      </c>
    </row>
    <row r="418" spans="2:16" x14ac:dyDescent="0.2">
      <c r="B418" t="s">
        <v>0</v>
      </c>
      <c r="C418" t="s">
        <v>447</v>
      </c>
      <c r="D418" t="s">
        <v>529</v>
      </c>
      <c r="K418" t="str">
        <v>MCPA</v>
      </c>
      <c r="L418">
        <v>1</v>
      </c>
      <c r="M418">
        <v>1</v>
      </c>
      <c r="N418">
        <v>1</v>
      </c>
      <c r="O418">
        <v>1</v>
      </c>
      <c r="P418" t="str">
        <v>BRA|CHN|EU|USA</v>
      </c>
    </row>
    <row r="419" spans="2:16" x14ac:dyDescent="0.2">
      <c r="B419" t="s">
        <v>0</v>
      </c>
      <c r="C419" t="s">
        <v>448</v>
      </c>
      <c r="D419" t="s">
        <v>529</v>
      </c>
      <c r="K419" t="str">
        <v>Mefenoxam (Metalaxyl-M)</v>
      </c>
      <c r="L419">
        <v>1</v>
      </c>
      <c r="M419">
        <v>0</v>
      </c>
      <c r="N419">
        <v>1</v>
      </c>
      <c r="O419">
        <v>1</v>
      </c>
      <c r="P419" t="str">
        <v>BRA| |EU|USA</v>
      </c>
    </row>
    <row r="420" spans="2:16" x14ac:dyDescent="0.2">
      <c r="B420" t="s">
        <v>0</v>
      </c>
      <c r="C420" t="s">
        <v>449</v>
      </c>
      <c r="D420" t="s">
        <v>529</v>
      </c>
      <c r="K420" t="str">
        <v>Mepiquat</v>
      </c>
      <c r="L420">
        <v>1</v>
      </c>
      <c r="M420">
        <v>1</v>
      </c>
      <c r="N420">
        <v>1</v>
      </c>
      <c r="O420">
        <v>1</v>
      </c>
      <c r="P420" t="str">
        <v>BRA|CHN|EU|USA</v>
      </c>
    </row>
    <row r="421" spans="2:16" x14ac:dyDescent="0.2">
      <c r="B421" t="s">
        <v>0</v>
      </c>
      <c r="C421" t="s">
        <v>450</v>
      </c>
      <c r="D421" t="s">
        <v>529</v>
      </c>
      <c r="K421" t="str">
        <v>Mesosulfuron</v>
      </c>
      <c r="L421">
        <v>1</v>
      </c>
      <c r="M421">
        <v>1</v>
      </c>
      <c r="N421">
        <v>1</v>
      </c>
      <c r="O421">
        <v>1</v>
      </c>
      <c r="P421" t="str">
        <v>BRA|CHN|EU|USA</v>
      </c>
    </row>
    <row r="422" spans="2:16" x14ac:dyDescent="0.2">
      <c r="B422" t="s">
        <v>0</v>
      </c>
      <c r="C422" t="s">
        <v>451</v>
      </c>
      <c r="D422" t="s">
        <v>529</v>
      </c>
      <c r="K422" t="str">
        <v>Mesotrione</v>
      </c>
      <c r="L422">
        <v>1</v>
      </c>
      <c r="M422">
        <v>1</v>
      </c>
      <c r="N422">
        <v>1</v>
      </c>
      <c r="O422">
        <v>1</v>
      </c>
      <c r="P422" t="str">
        <v>BRA|CHN|EU|USA</v>
      </c>
    </row>
    <row r="423" spans="2:16" x14ac:dyDescent="0.2">
      <c r="B423" t="s">
        <v>0</v>
      </c>
      <c r="C423" t="s">
        <v>452</v>
      </c>
      <c r="D423" t="s">
        <v>529</v>
      </c>
      <c r="K423" t="str">
        <v>Metaldehyde</v>
      </c>
      <c r="L423">
        <v>1</v>
      </c>
      <c r="M423">
        <v>1</v>
      </c>
      <c r="N423">
        <v>1</v>
      </c>
      <c r="O423">
        <v>1</v>
      </c>
      <c r="P423" t="str">
        <v>BRA|CHN|EU|USA</v>
      </c>
    </row>
    <row r="424" spans="2:16" x14ac:dyDescent="0.2">
      <c r="B424" t="s">
        <v>0</v>
      </c>
      <c r="C424" t="s">
        <v>453</v>
      </c>
      <c r="D424" t="s">
        <v>529</v>
      </c>
      <c r="K424" t="str">
        <v>Metam</v>
      </c>
      <c r="L424">
        <v>1</v>
      </c>
      <c r="M424">
        <v>1</v>
      </c>
      <c r="N424">
        <v>1</v>
      </c>
      <c r="O424">
        <v>1</v>
      </c>
      <c r="P424" t="str">
        <v>BRA|CHN|EU|USA</v>
      </c>
    </row>
    <row r="425" spans="2:16" x14ac:dyDescent="0.2">
      <c r="B425" t="s">
        <v>0</v>
      </c>
      <c r="C425" t="s">
        <v>454</v>
      </c>
      <c r="D425" t="s">
        <v>529</v>
      </c>
      <c r="K425" t="str">
        <v>Metconazole</v>
      </c>
      <c r="L425">
        <v>1</v>
      </c>
      <c r="M425">
        <v>0</v>
      </c>
      <c r="N425">
        <v>1</v>
      </c>
      <c r="O425">
        <v>1</v>
      </c>
      <c r="P425" t="str">
        <v>BRA| |EU|USA</v>
      </c>
    </row>
    <row r="426" spans="2:16" x14ac:dyDescent="0.2">
      <c r="B426" t="s">
        <v>0</v>
      </c>
      <c r="C426" t="s">
        <v>296</v>
      </c>
      <c r="D426" t="s">
        <v>529</v>
      </c>
      <c r="K426" t="str">
        <v>Methidathion</v>
      </c>
      <c r="L426">
        <v>1</v>
      </c>
      <c r="M426">
        <v>0</v>
      </c>
      <c r="N426">
        <v>0</v>
      </c>
      <c r="O426">
        <v>0</v>
      </c>
      <c r="P426" t="str">
        <v xml:space="preserve">BRA| | | </v>
      </c>
    </row>
    <row r="427" spans="2:16" x14ac:dyDescent="0.2">
      <c r="B427" t="s">
        <v>0</v>
      </c>
      <c r="C427" t="s">
        <v>455</v>
      </c>
      <c r="D427" t="s">
        <v>529</v>
      </c>
      <c r="K427" t="str">
        <v>Methiocarb</v>
      </c>
      <c r="L427">
        <v>1</v>
      </c>
      <c r="M427">
        <v>0</v>
      </c>
      <c r="N427">
        <v>1</v>
      </c>
      <c r="O427">
        <v>1</v>
      </c>
      <c r="P427" t="str">
        <v>BRA| |EU|USA</v>
      </c>
    </row>
    <row r="428" spans="2:16" x14ac:dyDescent="0.2">
      <c r="B428" t="s">
        <v>0</v>
      </c>
      <c r="C428" t="s">
        <v>339</v>
      </c>
      <c r="D428" t="s">
        <v>529</v>
      </c>
      <c r="K428" t="str">
        <v>Methomyl</v>
      </c>
      <c r="L428">
        <v>1</v>
      </c>
      <c r="M428">
        <v>0</v>
      </c>
      <c r="N428">
        <v>1</v>
      </c>
      <c r="O428">
        <v>1</v>
      </c>
      <c r="P428" t="str">
        <v>BRA| |EU|USA</v>
      </c>
    </row>
    <row r="429" spans="2:16" x14ac:dyDescent="0.2">
      <c r="B429" t="s">
        <v>0</v>
      </c>
      <c r="C429" t="s">
        <v>456</v>
      </c>
      <c r="D429" t="s">
        <v>529</v>
      </c>
      <c r="K429" t="str">
        <v>Methoxyfenozide</v>
      </c>
      <c r="L429">
        <v>1</v>
      </c>
      <c r="M429">
        <v>1</v>
      </c>
      <c r="N429">
        <v>1</v>
      </c>
      <c r="O429">
        <v>1</v>
      </c>
      <c r="P429" t="str">
        <v>BRA|CHN|EU|USA</v>
      </c>
    </row>
    <row r="430" spans="2:16" x14ac:dyDescent="0.2">
      <c r="B430" t="s">
        <v>0</v>
      </c>
      <c r="C430" t="s">
        <v>457</v>
      </c>
      <c r="D430" t="s">
        <v>529</v>
      </c>
      <c r="K430" t="str">
        <v>Metiram</v>
      </c>
      <c r="L430">
        <v>1</v>
      </c>
      <c r="M430">
        <v>1</v>
      </c>
      <c r="N430">
        <v>1</v>
      </c>
      <c r="O430">
        <v>1</v>
      </c>
      <c r="P430" t="str">
        <v>BRA|CHN|EU|USA</v>
      </c>
    </row>
    <row r="431" spans="2:16" x14ac:dyDescent="0.2">
      <c r="B431" t="s">
        <v>0</v>
      </c>
      <c r="C431" t="s">
        <v>299</v>
      </c>
      <c r="D431" t="s">
        <v>529</v>
      </c>
      <c r="K431" t="str">
        <v>Metolachlor</v>
      </c>
      <c r="L431">
        <v>1</v>
      </c>
      <c r="M431">
        <v>1</v>
      </c>
      <c r="N431">
        <v>0</v>
      </c>
      <c r="O431">
        <v>1</v>
      </c>
      <c r="P431" t="str">
        <v>BRA|CHN| |USA</v>
      </c>
    </row>
    <row r="432" spans="2:16" x14ac:dyDescent="0.2">
      <c r="B432" t="s">
        <v>0</v>
      </c>
      <c r="C432" t="s">
        <v>458</v>
      </c>
      <c r="D432" t="s">
        <v>529</v>
      </c>
      <c r="K432" t="str">
        <v>Metolachlor-S</v>
      </c>
      <c r="L432">
        <v>1</v>
      </c>
      <c r="M432">
        <v>1</v>
      </c>
      <c r="N432">
        <v>1</v>
      </c>
      <c r="O432">
        <v>1</v>
      </c>
      <c r="P432" t="str">
        <v>BRA|CHN|EU|USA</v>
      </c>
    </row>
    <row r="433" spans="2:16" x14ac:dyDescent="0.2">
      <c r="B433" t="s">
        <v>0</v>
      </c>
      <c r="C433" t="s">
        <v>459</v>
      </c>
      <c r="D433" t="s">
        <v>529</v>
      </c>
      <c r="K433" t="str">
        <v>Metribuzin</v>
      </c>
      <c r="L433">
        <v>1</v>
      </c>
      <c r="M433">
        <v>1</v>
      </c>
      <c r="N433">
        <v>1</v>
      </c>
      <c r="O433">
        <v>1</v>
      </c>
      <c r="P433" t="str">
        <v>BRA|CHN|EU|USA</v>
      </c>
    </row>
    <row r="434" spans="2:16" x14ac:dyDescent="0.2">
      <c r="B434" t="s">
        <v>0</v>
      </c>
      <c r="C434" t="s">
        <v>300</v>
      </c>
      <c r="D434" t="s">
        <v>529</v>
      </c>
      <c r="K434" t="str">
        <v>Metsulfuron-Methyl</v>
      </c>
      <c r="L434">
        <v>1</v>
      </c>
      <c r="M434">
        <v>0</v>
      </c>
      <c r="N434">
        <v>1</v>
      </c>
      <c r="O434">
        <v>1</v>
      </c>
      <c r="P434" t="str">
        <v>BRA| |EU|USA</v>
      </c>
    </row>
    <row r="435" spans="2:16" x14ac:dyDescent="0.2">
      <c r="B435" t="s">
        <v>0</v>
      </c>
      <c r="C435" t="s">
        <v>137</v>
      </c>
      <c r="D435" t="s">
        <v>529</v>
      </c>
      <c r="K435" t="str">
        <v>Mevinphos</v>
      </c>
      <c r="L435">
        <v>1</v>
      </c>
      <c r="M435">
        <v>0</v>
      </c>
      <c r="N435">
        <v>0</v>
      </c>
      <c r="O435">
        <v>0</v>
      </c>
      <c r="P435" t="str">
        <v xml:space="preserve">BRA| | | </v>
      </c>
    </row>
    <row r="436" spans="2:16" x14ac:dyDescent="0.2">
      <c r="B436" t="s">
        <v>0</v>
      </c>
      <c r="C436" t="s">
        <v>460</v>
      </c>
      <c r="D436" t="s">
        <v>529</v>
      </c>
      <c r="K436" t="str">
        <v>Molinate</v>
      </c>
      <c r="L436">
        <v>1</v>
      </c>
      <c r="M436">
        <v>1</v>
      </c>
      <c r="N436">
        <v>0</v>
      </c>
      <c r="O436">
        <v>0</v>
      </c>
      <c r="P436" t="str">
        <v xml:space="preserve">BRA|CHN| | </v>
      </c>
    </row>
    <row r="437" spans="2:16" x14ac:dyDescent="0.2">
      <c r="B437" t="s">
        <v>0</v>
      </c>
      <c r="C437" t="s">
        <v>302</v>
      </c>
      <c r="D437" t="s">
        <v>529</v>
      </c>
      <c r="K437" t="str">
        <v>MSMA</v>
      </c>
      <c r="L437">
        <v>1</v>
      </c>
      <c r="M437">
        <v>0</v>
      </c>
      <c r="N437">
        <v>0</v>
      </c>
      <c r="O437">
        <v>1</v>
      </c>
      <c r="P437" t="str">
        <v>BRA| | |USA</v>
      </c>
    </row>
    <row r="438" spans="2:16" x14ac:dyDescent="0.2">
      <c r="B438" t="s">
        <v>0</v>
      </c>
      <c r="C438" t="s">
        <v>461</v>
      </c>
      <c r="D438" t="s">
        <v>529</v>
      </c>
      <c r="K438" t="str">
        <v>Myclobutanil</v>
      </c>
      <c r="L438">
        <v>1</v>
      </c>
      <c r="M438">
        <v>1</v>
      </c>
      <c r="N438">
        <v>1</v>
      </c>
      <c r="O438">
        <v>1</v>
      </c>
      <c r="P438" t="str">
        <v>BRA|CHN|EU|USA</v>
      </c>
    </row>
    <row r="439" spans="2:16" x14ac:dyDescent="0.2">
      <c r="B439" t="s">
        <v>0</v>
      </c>
      <c r="C439" t="s">
        <v>303</v>
      </c>
      <c r="D439" t="s">
        <v>529</v>
      </c>
      <c r="K439" t="str">
        <v>Naled</v>
      </c>
      <c r="L439">
        <v>1</v>
      </c>
      <c r="M439">
        <v>1</v>
      </c>
      <c r="N439">
        <v>0</v>
      </c>
      <c r="O439">
        <v>1</v>
      </c>
      <c r="P439" t="str">
        <v>BRA|CHN| |USA</v>
      </c>
    </row>
    <row r="440" spans="2:16" x14ac:dyDescent="0.2">
      <c r="B440" t="s">
        <v>0</v>
      </c>
      <c r="C440" t="s">
        <v>462</v>
      </c>
      <c r="D440" t="s">
        <v>529</v>
      </c>
      <c r="K440" t="str">
        <v>Napropamide</v>
      </c>
      <c r="L440">
        <v>1</v>
      </c>
      <c r="M440">
        <v>1</v>
      </c>
      <c r="N440">
        <v>1</v>
      </c>
      <c r="O440">
        <v>1</v>
      </c>
      <c r="P440" t="str">
        <v>BRA|CHN|EU|USA</v>
      </c>
    </row>
    <row r="441" spans="2:16" x14ac:dyDescent="0.2">
      <c r="B441" t="s">
        <v>0</v>
      </c>
      <c r="C441" t="s">
        <v>463</v>
      </c>
      <c r="D441" t="s">
        <v>529</v>
      </c>
      <c r="K441" t="str">
        <v>Nicosulfuron</v>
      </c>
      <c r="L441">
        <v>1</v>
      </c>
      <c r="M441">
        <v>1</v>
      </c>
      <c r="N441">
        <v>1</v>
      </c>
      <c r="O441">
        <v>1</v>
      </c>
      <c r="P441" t="str">
        <v>BRA|CHN|EU|USA</v>
      </c>
    </row>
    <row r="442" spans="2:16" x14ac:dyDescent="0.2">
      <c r="B442" t="s">
        <v>0</v>
      </c>
      <c r="C442" t="s">
        <v>464</v>
      </c>
      <c r="D442" t="s">
        <v>529</v>
      </c>
      <c r="K442" t="str">
        <v>Novaluron</v>
      </c>
      <c r="L442">
        <v>1</v>
      </c>
      <c r="M442">
        <v>1</v>
      </c>
      <c r="N442">
        <v>0</v>
      </c>
      <c r="O442">
        <v>1</v>
      </c>
      <c r="P442" t="str">
        <v>BRA|CHN| |USA</v>
      </c>
    </row>
    <row r="443" spans="2:16" x14ac:dyDescent="0.2">
      <c r="B443" t="s">
        <v>0</v>
      </c>
      <c r="C443" t="s">
        <v>305</v>
      </c>
      <c r="D443" t="s">
        <v>529</v>
      </c>
      <c r="K443" t="str">
        <v>Orthosulfamuron</v>
      </c>
      <c r="L443">
        <v>1</v>
      </c>
      <c r="M443">
        <v>1</v>
      </c>
      <c r="N443">
        <v>0</v>
      </c>
      <c r="O443">
        <v>1</v>
      </c>
      <c r="P443" t="str">
        <v>BRA|CHN| |USA</v>
      </c>
    </row>
    <row r="444" spans="2:16" x14ac:dyDescent="0.2">
      <c r="B444" t="s">
        <v>0</v>
      </c>
      <c r="C444" t="s">
        <v>465</v>
      </c>
      <c r="D444" t="s">
        <v>529</v>
      </c>
      <c r="K444" t="str">
        <v>Oryzalin</v>
      </c>
      <c r="L444">
        <v>1</v>
      </c>
      <c r="M444">
        <v>0</v>
      </c>
      <c r="N444">
        <v>1</v>
      </c>
      <c r="O444">
        <v>1</v>
      </c>
      <c r="P444" t="str">
        <v>BRA| |EU|USA</v>
      </c>
    </row>
    <row r="445" spans="2:16" x14ac:dyDescent="0.2">
      <c r="B445" t="s">
        <v>0</v>
      </c>
      <c r="C445" t="s">
        <v>466</v>
      </c>
      <c r="D445" t="s">
        <v>529</v>
      </c>
      <c r="K445" t="str">
        <v>Oxadiazon</v>
      </c>
      <c r="L445">
        <v>1</v>
      </c>
      <c r="M445">
        <v>1</v>
      </c>
      <c r="N445">
        <v>1</v>
      </c>
      <c r="O445">
        <v>1</v>
      </c>
      <c r="P445" t="str">
        <v>BRA|CHN|EU|USA</v>
      </c>
    </row>
    <row r="446" spans="2:16" x14ac:dyDescent="0.2">
      <c r="B446" t="s">
        <v>0</v>
      </c>
      <c r="C446" t="s">
        <v>467</v>
      </c>
      <c r="D446" t="s">
        <v>529</v>
      </c>
      <c r="K446" t="str">
        <v>Oxyfluorfen</v>
      </c>
      <c r="L446">
        <v>1</v>
      </c>
      <c r="M446">
        <v>1</v>
      </c>
      <c r="N446">
        <v>1</v>
      </c>
      <c r="O446">
        <v>1</v>
      </c>
      <c r="P446" t="str">
        <v>BRA|CHN|EU|USA</v>
      </c>
    </row>
    <row r="447" spans="2:16" x14ac:dyDescent="0.2">
      <c r="B447" t="s">
        <v>0</v>
      </c>
      <c r="C447" t="s">
        <v>468</v>
      </c>
      <c r="D447" t="s">
        <v>529</v>
      </c>
      <c r="K447" t="str">
        <v>Paclobutrazol</v>
      </c>
      <c r="L447">
        <v>1</v>
      </c>
      <c r="M447">
        <v>1</v>
      </c>
      <c r="N447">
        <v>1</v>
      </c>
      <c r="O447">
        <v>1</v>
      </c>
      <c r="P447" t="str">
        <v>BRA|CHN|EU|USA</v>
      </c>
    </row>
    <row r="448" spans="2:16" x14ac:dyDescent="0.2">
      <c r="B448" t="s">
        <v>0</v>
      </c>
      <c r="C448" t="s">
        <v>469</v>
      </c>
      <c r="D448" t="s">
        <v>529</v>
      </c>
      <c r="K448" t="str">
        <v>Pendimethalin</v>
      </c>
      <c r="L448">
        <v>1</v>
      </c>
      <c r="M448">
        <v>1</v>
      </c>
      <c r="N448">
        <v>1</v>
      </c>
      <c r="O448">
        <v>1</v>
      </c>
      <c r="P448" t="str">
        <v>BRA|CHN|EU|USA</v>
      </c>
    </row>
    <row r="449" spans="2:16" x14ac:dyDescent="0.2">
      <c r="B449" t="s">
        <v>0</v>
      </c>
      <c r="C449" t="s">
        <v>470</v>
      </c>
      <c r="D449" t="s">
        <v>529</v>
      </c>
      <c r="K449" t="str">
        <v>Penoxsulam</v>
      </c>
      <c r="L449">
        <v>1</v>
      </c>
      <c r="M449">
        <v>1</v>
      </c>
      <c r="N449">
        <v>1</v>
      </c>
      <c r="O449">
        <v>1</v>
      </c>
      <c r="P449" t="str">
        <v>BRA|CHN|EU|USA</v>
      </c>
    </row>
    <row r="450" spans="2:16" x14ac:dyDescent="0.2">
      <c r="B450" t="s">
        <v>0</v>
      </c>
      <c r="C450" t="s">
        <v>471</v>
      </c>
      <c r="D450" t="s">
        <v>529</v>
      </c>
      <c r="K450" t="str">
        <v>Permethrin</v>
      </c>
      <c r="L450">
        <v>1</v>
      </c>
      <c r="M450">
        <v>1</v>
      </c>
      <c r="N450">
        <v>0</v>
      </c>
      <c r="O450">
        <v>1</v>
      </c>
      <c r="P450" t="str">
        <v>BRA|CHN| |USA</v>
      </c>
    </row>
    <row r="451" spans="2:16" x14ac:dyDescent="0.2">
      <c r="B451" t="s">
        <v>0</v>
      </c>
      <c r="C451" t="s">
        <v>313</v>
      </c>
      <c r="D451" t="s">
        <v>529</v>
      </c>
      <c r="K451" t="str">
        <v>Phosalone</v>
      </c>
      <c r="L451">
        <v>1</v>
      </c>
      <c r="M451">
        <v>1</v>
      </c>
      <c r="N451">
        <v>0</v>
      </c>
      <c r="O451">
        <v>0</v>
      </c>
      <c r="P451" t="str">
        <v xml:space="preserve">BRA|CHN| | </v>
      </c>
    </row>
    <row r="452" spans="2:16" x14ac:dyDescent="0.2">
      <c r="B452" t="s">
        <v>0</v>
      </c>
      <c r="C452" t="s">
        <v>472</v>
      </c>
      <c r="D452" t="s">
        <v>529</v>
      </c>
      <c r="K452" t="str">
        <v>Phosmet</v>
      </c>
      <c r="L452">
        <v>1</v>
      </c>
      <c r="M452">
        <v>1</v>
      </c>
      <c r="N452">
        <v>1</v>
      </c>
      <c r="O452">
        <v>1</v>
      </c>
      <c r="P452" t="str">
        <v>BRA|CHN|EU|USA</v>
      </c>
    </row>
    <row r="453" spans="2:16" x14ac:dyDescent="0.2">
      <c r="B453" t="s">
        <v>0</v>
      </c>
      <c r="C453" t="s">
        <v>473</v>
      </c>
      <c r="D453" t="s">
        <v>529</v>
      </c>
      <c r="K453" t="str">
        <v>Picloram</v>
      </c>
      <c r="L453">
        <v>1</v>
      </c>
      <c r="M453">
        <v>1</v>
      </c>
      <c r="N453">
        <v>1</v>
      </c>
      <c r="O453">
        <v>1</v>
      </c>
      <c r="P453" t="str">
        <v>BRA|CHN|EU|USA</v>
      </c>
    </row>
    <row r="454" spans="2:16" x14ac:dyDescent="0.2">
      <c r="B454" t="s">
        <v>0</v>
      </c>
      <c r="C454" t="s">
        <v>315</v>
      </c>
      <c r="D454" t="s">
        <v>529</v>
      </c>
      <c r="K454" t="str">
        <v>Picoxystrobin</v>
      </c>
      <c r="L454">
        <v>1</v>
      </c>
      <c r="M454">
        <v>0</v>
      </c>
      <c r="N454">
        <v>0</v>
      </c>
      <c r="O454">
        <v>1</v>
      </c>
      <c r="P454" t="str">
        <v>BRA| | |USA</v>
      </c>
    </row>
    <row r="455" spans="2:16" x14ac:dyDescent="0.2">
      <c r="B455" t="s">
        <v>0</v>
      </c>
      <c r="C455" t="s">
        <v>474</v>
      </c>
      <c r="D455" t="s">
        <v>529</v>
      </c>
      <c r="K455" t="str">
        <v>Potassium Bicarbonate (potassium hydrogen carbonate)</v>
      </c>
      <c r="L455">
        <v>1</v>
      </c>
      <c r="M455">
        <v>0</v>
      </c>
      <c r="N455">
        <v>1</v>
      </c>
      <c r="O455">
        <v>1</v>
      </c>
      <c r="P455" t="str">
        <v>BRA| |EU|USA</v>
      </c>
    </row>
    <row r="456" spans="2:16" x14ac:dyDescent="0.2">
      <c r="B456" t="s">
        <v>0</v>
      </c>
      <c r="C456" t="s">
        <v>316</v>
      </c>
      <c r="D456" t="s">
        <v>529</v>
      </c>
      <c r="K456" t="str">
        <v>Profenofos</v>
      </c>
      <c r="L456">
        <v>1</v>
      </c>
      <c r="M456">
        <v>1</v>
      </c>
      <c r="N456">
        <v>0</v>
      </c>
      <c r="O456">
        <v>0</v>
      </c>
      <c r="P456" t="str">
        <v xml:space="preserve">BRA|CHN| | </v>
      </c>
    </row>
    <row r="457" spans="2:16" x14ac:dyDescent="0.2">
      <c r="B457" t="s">
        <v>0</v>
      </c>
      <c r="C457" t="s">
        <v>475</v>
      </c>
      <c r="D457" t="s">
        <v>529</v>
      </c>
      <c r="K457" t="str">
        <v>Prohexadione</v>
      </c>
      <c r="L457">
        <v>1</v>
      </c>
      <c r="M457">
        <v>0</v>
      </c>
      <c r="N457">
        <v>1</v>
      </c>
      <c r="O457">
        <v>1</v>
      </c>
      <c r="P457" t="str">
        <v>BRA| |EU|USA</v>
      </c>
    </row>
    <row r="458" spans="2:16" x14ac:dyDescent="0.2">
      <c r="B458" t="s">
        <v>0</v>
      </c>
      <c r="C458" t="s">
        <v>317</v>
      </c>
      <c r="D458" t="s">
        <v>529</v>
      </c>
      <c r="K458" t="str">
        <v>Prometryn</v>
      </c>
      <c r="L458">
        <v>1</v>
      </c>
      <c r="M458">
        <v>1</v>
      </c>
      <c r="N458">
        <v>0</v>
      </c>
      <c r="O458">
        <v>1</v>
      </c>
      <c r="P458" t="str">
        <v>BRA|CHN| |USA</v>
      </c>
    </row>
    <row r="459" spans="2:16" x14ac:dyDescent="0.2">
      <c r="B459" t="s">
        <v>0</v>
      </c>
      <c r="C459" t="s">
        <v>476</v>
      </c>
      <c r="D459" t="s">
        <v>529</v>
      </c>
      <c r="K459" t="str">
        <v>Propamocarb HCl</v>
      </c>
      <c r="L459">
        <v>1</v>
      </c>
      <c r="M459">
        <v>1</v>
      </c>
      <c r="N459">
        <v>1</v>
      </c>
      <c r="O459">
        <v>1</v>
      </c>
      <c r="P459" t="str">
        <v>BRA|CHN|EU|USA</v>
      </c>
    </row>
    <row r="460" spans="2:16" x14ac:dyDescent="0.2">
      <c r="B460" t="s">
        <v>0</v>
      </c>
      <c r="C460" t="s">
        <v>318</v>
      </c>
      <c r="D460" t="s">
        <v>529</v>
      </c>
      <c r="K460" t="str">
        <v>Propanil</v>
      </c>
      <c r="L460">
        <v>1</v>
      </c>
      <c r="M460">
        <v>1</v>
      </c>
      <c r="N460">
        <v>0</v>
      </c>
      <c r="O460">
        <v>1</v>
      </c>
      <c r="P460" t="str">
        <v>BRA|CHN| |USA</v>
      </c>
    </row>
    <row r="461" spans="2:16" x14ac:dyDescent="0.2">
      <c r="B461" t="s">
        <v>0</v>
      </c>
      <c r="C461" t="s">
        <v>319</v>
      </c>
      <c r="D461" t="s">
        <v>529</v>
      </c>
      <c r="K461" t="str">
        <v>Propargite</v>
      </c>
      <c r="L461">
        <v>1</v>
      </c>
      <c r="M461">
        <v>1</v>
      </c>
      <c r="N461">
        <v>0</v>
      </c>
      <c r="O461">
        <v>1</v>
      </c>
      <c r="P461" t="str">
        <v>BRA|CHN| |USA</v>
      </c>
    </row>
    <row r="462" spans="2:16" x14ac:dyDescent="0.2">
      <c r="B462" t="s">
        <v>0</v>
      </c>
      <c r="C462" t="s">
        <v>477</v>
      </c>
      <c r="D462" t="s">
        <v>529</v>
      </c>
      <c r="K462" t="str">
        <v>Propiconazole</v>
      </c>
      <c r="L462">
        <v>1</v>
      </c>
      <c r="M462">
        <v>1</v>
      </c>
      <c r="N462">
        <v>1</v>
      </c>
      <c r="O462">
        <v>1</v>
      </c>
      <c r="P462" t="str">
        <v>BRA|CHN|EU|USA</v>
      </c>
    </row>
    <row r="463" spans="2:16" x14ac:dyDescent="0.2">
      <c r="B463" t="s">
        <v>0</v>
      </c>
      <c r="C463" t="s">
        <v>320</v>
      </c>
      <c r="D463" t="s">
        <v>529</v>
      </c>
      <c r="K463" t="str">
        <v>Propoxur</v>
      </c>
      <c r="L463">
        <v>1</v>
      </c>
      <c r="M463">
        <v>1</v>
      </c>
      <c r="N463">
        <v>0</v>
      </c>
      <c r="O463">
        <v>0</v>
      </c>
      <c r="P463" t="str">
        <v xml:space="preserve">BRA|CHN| | </v>
      </c>
    </row>
    <row r="464" spans="2:16" x14ac:dyDescent="0.2">
      <c r="B464" t="s">
        <v>0</v>
      </c>
      <c r="C464" t="s">
        <v>171</v>
      </c>
      <c r="D464" t="s">
        <v>529</v>
      </c>
      <c r="K464" t="str">
        <v>Prothioconazole</v>
      </c>
      <c r="L464">
        <v>1</v>
      </c>
      <c r="M464">
        <v>0</v>
      </c>
      <c r="N464">
        <v>1</v>
      </c>
      <c r="O464">
        <v>1</v>
      </c>
      <c r="P464" t="str">
        <v>BRA| |EU|USA</v>
      </c>
    </row>
    <row r="465" spans="2:16" x14ac:dyDescent="0.2">
      <c r="B465" t="s">
        <v>0</v>
      </c>
      <c r="C465" t="s">
        <v>478</v>
      </c>
      <c r="D465" t="s">
        <v>529</v>
      </c>
      <c r="K465" t="str">
        <v>Pymetrozine</v>
      </c>
      <c r="L465">
        <v>1</v>
      </c>
      <c r="M465">
        <v>1</v>
      </c>
      <c r="N465">
        <v>1</v>
      </c>
      <c r="O465">
        <v>1</v>
      </c>
      <c r="P465" t="str">
        <v>BRA|CHN|EU|USA</v>
      </c>
    </row>
    <row r="466" spans="2:16" x14ac:dyDescent="0.2">
      <c r="B466" t="s">
        <v>0</v>
      </c>
      <c r="C466" t="s">
        <v>479</v>
      </c>
      <c r="D466" t="s">
        <v>529</v>
      </c>
      <c r="K466" t="str">
        <v>Pyraclostrobin</v>
      </c>
      <c r="L466">
        <v>1</v>
      </c>
      <c r="M466">
        <v>1</v>
      </c>
      <c r="N466">
        <v>1</v>
      </c>
      <c r="O466">
        <v>1</v>
      </c>
      <c r="P466" t="str">
        <v>BRA|CHN|EU|USA</v>
      </c>
    </row>
    <row r="467" spans="2:16" x14ac:dyDescent="0.2">
      <c r="B467" t="s">
        <v>0</v>
      </c>
      <c r="C467" t="s">
        <v>480</v>
      </c>
      <c r="D467" t="s">
        <v>529</v>
      </c>
      <c r="K467" t="str">
        <v>Pyraflufen Ethyl</v>
      </c>
      <c r="L467">
        <v>1</v>
      </c>
      <c r="M467">
        <v>1</v>
      </c>
      <c r="N467">
        <v>1</v>
      </c>
      <c r="O467">
        <v>1</v>
      </c>
      <c r="P467" t="str">
        <v>BRA|CHN|EU|USA</v>
      </c>
    </row>
    <row r="468" spans="2:16" x14ac:dyDescent="0.2">
      <c r="B468" t="s">
        <v>0</v>
      </c>
      <c r="C468" t="s">
        <v>481</v>
      </c>
      <c r="D468" t="s">
        <v>529</v>
      </c>
      <c r="K468" t="str">
        <v>Pyrethrins</v>
      </c>
      <c r="L468">
        <v>1</v>
      </c>
      <c r="M468">
        <v>1</v>
      </c>
      <c r="N468">
        <v>1</v>
      </c>
      <c r="O468">
        <v>1</v>
      </c>
      <c r="P468" t="str">
        <v>BRA|CHN|EU|USA</v>
      </c>
    </row>
    <row r="469" spans="2:16" x14ac:dyDescent="0.2">
      <c r="B469" t="s">
        <v>0</v>
      </c>
      <c r="C469" t="s">
        <v>482</v>
      </c>
      <c r="D469" t="s">
        <v>529</v>
      </c>
      <c r="K469" t="str">
        <v>Pyridaben</v>
      </c>
      <c r="L469">
        <v>1</v>
      </c>
      <c r="M469">
        <v>1</v>
      </c>
      <c r="N469">
        <v>1</v>
      </c>
      <c r="O469">
        <v>1</v>
      </c>
      <c r="P469" t="str">
        <v>BRA|CHN|EU|USA</v>
      </c>
    </row>
    <row r="470" spans="2:16" x14ac:dyDescent="0.2">
      <c r="B470" t="s">
        <v>0</v>
      </c>
      <c r="C470" t="s">
        <v>483</v>
      </c>
      <c r="D470" t="s">
        <v>529</v>
      </c>
      <c r="K470" t="str">
        <v>Pyrimethanil</v>
      </c>
      <c r="L470">
        <v>1</v>
      </c>
      <c r="M470">
        <v>1</v>
      </c>
      <c r="N470">
        <v>1</v>
      </c>
      <c r="O470">
        <v>1</v>
      </c>
      <c r="P470" t="str">
        <v>BRA|CHN|EU|USA</v>
      </c>
    </row>
    <row r="471" spans="2:16" x14ac:dyDescent="0.2">
      <c r="B471" t="s">
        <v>0</v>
      </c>
      <c r="C471" t="s">
        <v>484</v>
      </c>
      <c r="D471" t="s">
        <v>529</v>
      </c>
      <c r="K471" t="str">
        <v>Pyriproxyfen</v>
      </c>
      <c r="L471">
        <v>1</v>
      </c>
      <c r="M471">
        <v>1</v>
      </c>
      <c r="N471">
        <v>1</v>
      </c>
      <c r="O471">
        <v>1</v>
      </c>
      <c r="P471" t="str">
        <v>BRA|CHN|EU|USA</v>
      </c>
    </row>
    <row r="472" spans="2:16" x14ac:dyDescent="0.2">
      <c r="B472" t="s">
        <v>0</v>
      </c>
      <c r="C472" t="s">
        <v>485</v>
      </c>
      <c r="D472" t="s">
        <v>529</v>
      </c>
      <c r="K472" t="str">
        <v>Pyrithiobac-Sodium</v>
      </c>
      <c r="L472">
        <v>1</v>
      </c>
      <c r="M472">
        <v>0</v>
      </c>
      <c r="N472">
        <v>0</v>
      </c>
      <c r="O472">
        <v>1</v>
      </c>
      <c r="P472" t="str">
        <v>BRA| | |USA</v>
      </c>
    </row>
    <row r="473" spans="2:16" x14ac:dyDescent="0.2">
      <c r="B473" t="s">
        <v>0</v>
      </c>
      <c r="C473" t="s">
        <v>486</v>
      </c>
      <c r="D473" t="s">
        <v>529</v>
      </c>
      <c r="K473" t="str">
        <v>Pyroxsulam</v>
      </c>
      <c r="L473">
        <v>1</v>
      </c>
      <c r="M473">
        <v>1</v>
      </c>
      <c r="N473">
        <v>1</v>
      </c>
      <c r="O473">
        <v>1</v>
      </c>
      <c r="P473" t="str">
        <v>BRA|CHN|EU|USA</v>
      </c>
    </row>
    <row r="474" spans="2:16" x14ac:dyDescent="0.2">
      <c r="B474" t="s">
        <v>0</v>
      </c>
      <c r="C474" t="s">
        <v>321</v>
      </c>
      <c r="D474" t="s">
        <v>529</v>
      </c>
      <c r="K474" t="str">
        <v>Quinclorac</v>
      </c>
      <c r="L474">
        <v>1</v>
      </c>
      <c r="M474">
        <v>1</v>
      </c>
      <c r="N474">
        <v>0</v>
      </c>
      <c r="O474">
        <v>1</v>
      </c>
      <c r="P474" t="str">
        <v>BRA|CHN| |USA</v>
      </c>
    </row>
    <row r="475" spans="2:16" x14ac:dyDescent="0.2">
      <c r="B475" t="s">
        <v>0</v>
      </c>
      <c r="C475" t="s">
        <v>322</v>
      </c>
      <c r="D475" t="s">
        <v>529</v>
      </c>
      <c r="K475" t="str">
        <v>Quintozene</v>
      </c>
      <c r="L475">
        <v>1</v>
      </c>
      <c r="M475">
        <v>1</v>
      </c>
      <c r="N475">
        <v>0</v>
      </c>
      <c r="O475">
        <v>1</v>
      </c>
      <c r="P475" t="str">
        <v>BRA|CHN| |USA</v>
      </c>
    </row>
    <row r="476" spans="2:16" x14ac:dyDescent="0.2">
      <c r="B476" t="s">
        <v>0</v>
      </c>
      <c r="C476" t="s">
        <v>487</v>
      </c>
      <c r="D476" t="s">
        <v>529</v>
      </c>
      <c r="K476" t="str">
        <v>Quizalofop-P-ethyl</v>
      </c>
      <c r="L476">
        <v>1</v>
      </c>
      <c r="M476">
        <v>1</v>
      </c>
      <c r="N476">
        <v>1</v>
      </c>
      <c r="O476">
        <v>1</v>
      </c>
      <c r="P476" t="str">
        <v>BRA|CHN|EU|USA</v>
      </c>
    </row>
    <row r="477" spans="2:16" x14ac:dyDescent="0.2">
      <c r="B477" t="s">
        <v>0</v>
      </c>
      <c r="C477" t="s">
        <v>176</v>
      </c>
      <c r="D477" t="s">
        <v>529</v>
      </c>
      <c r="K477" t="str">
        <v>Resmethrin</v>
      </c>
      <c r="L477">
        <v>1</v>
      </c>
      <c r="M477">
        <v>0</v>
      </c>
      <c r="N477">
        <v>0</v>
      </c>
      <c r="O477">
        <v>0</v>
      </c>
      <c r="P477" t="str">
        <v xml:space="preserve">BRA| | | </v>
      </c>
    </row>
    <row r="478" spans="2:16" x14ac:dyDescent="0.2">
      <c r="B478" t="s">
        <v>0</v>
      </c>
      <c r="C478" t="s">
        <v>488</v>
      </c>
      <c r="D478" t="s">
        <v>529</v>
      </c>
      <c r="K478" t="str">
        <v>Saflufenacil</v>
      </c>
      <c r="L478">
        <v>1</v>
      </c>
      <c r="M478">
        <v>1</v>
      </c>
      <c r="N478">
        <v>0</v>
      </c>
      <c r="O478">
        <v>1</v>
      </c>
      <c r="P478" t="str">
        <v>BRA|CHN| |USA</v>
      </c>
    </row>
    <row r="479" spans="2:16" x14ac:dyDescent="0.2">
      <c r="B479" t="s">
        <v>0</v>
      </c>
      <c r="C479" t="s">
        <v>323</v>
      </c>
      <c r="D479" t="s">
        <v>529</v>
      </c>
      <c r="K479" t="str">
        <v>Sethoxydim</v>
      </c>
      <c r="L479">
        <v>1</v>
      </c>
      <c r="M479">
        <v>1</v>
      </c>
      <c r="N479">
        <v>0</v>
      </c>
      <c r="O479">
        <v>1</v>
      </c>
      <c r="P479" t="str">
        <v>BRA|CHN| |USA</v>
      </c>
    </row>
    <row r="480" spans="2:16" x14ac:dyDescent="0.2">
      <c r="B480" t="s">
        <v>0</v>
      </c>
      <c r="C480" t="s">
        <v>324</v>
      </c>
      <c r="D480" t="s">
        <v>529</v>
      </c>
      <c r="K480" t="str">
        <v>Simazine</v>
      </c>
      <c r="L480">
        <v>1</v>
      </c>
      <c r="M480">
        <v>1</v>
      </c>
      <c r="N480">
        <v>0</v>
      </c>
      <c r="O480">
        <v>1</v>
      </c>
      <c r="P480" t="str">
        <v>BRA|CHN| |USA</v>
      </c>
    </row>
    <row r="481" spans="2:16" x14ac:dyDescent="0.2">
      <c r="B481" t="s">
        <v>0</v>
      </c>
      <c r="C481" t="s">
        <v>489</v>
      </c>
      <c r="D481" t="s">
        <v>529</v>
      </c>
      <c r="K481" t="str">
        <v>Spinetoram</v>
      </c>
      <c r="L481">
        <v>1</v>
      </c>
      <c r="M481">
        <v>1</v>
      </c>
      <c r="N481">
        <v>1</v>
      </c>
      <c r="O481">
        <v>1</v>
      </c>
      <c r="P481" t="str">
        <v>BRA|CHN|EU|USA</v>
      </c>
    </row>
    <row r="482" spans="2:16" x14ac:dyDescent="0.2">
      <c r="B482" t="s">
        <v>0</v>
      </c>
      <c r="C482" t="s">
        <v>490</v>
      </c>
      <c r="D482" t="s">
        <v>529</v>
      </c>
      <c r="K482" t="str">
        <v>Spinosyn (Spinosad)</v>
      </c>
      <c r="L482">
        <v>1</v>
      </c>
      <c r="M482">
        <v>1</v>
      </c>
      <c r="N482">
        <v>1</v>
      </c>
      <c r="O482">
        <v>1</v>
      </c>
      <c r="P482" t="str">
        <v>BRA|CHN|EU|USA</v>
      </c>
    </row>
    <row r="483" spans="2:16" x14ac:dyDescent="0.2">
      <c r="B483" t="s">
        <v>0</v>
      </c>
      <c r="C483" t="s">
        <v>491</v>
      </c>
      <c r="D483" t="s">
        <v>529</v>
      </c>
      <c r="K483" t="str">
        <v>Spirodiclofen</v>
      </c>
      <c r="L483">
        <v>1</v>
      </c>
      <c r="M483">
        <v>1</v>
      </c>
      <c r="N483">
        <v>1</v>
      </c>
      <c r="O483">
        <v>1</v>
      </c>
      <c r="P483" t="str">
        <v>BRA|CHN|EU|USA</v>
      </c>
    </row>
    <row r="484" spans="2:16" x14ac:dyDescent="0.2">
      <c r="B484" t="s">
        <v>0</v>
      </c>
      <c r="C484" t="s">
        <v>492</v>
      </c>
      <c r="D484" t="s">
        <v>529</v>
      </c>
      <c r="K484" t="str">
        <v>Spiromesifen</v>
      </c>
      <c r="L484">
        <v>1</v>
      </c>
      <c r="M484">
        <v>0</v>
      </c>
      <c r="N484">
        <v>1</v>
      </c>
      <c r="O484">
        <v>1</v>
      </c>
      <c r="P484" t="str">
        <v>BRA| |EU|USA</v>
      </c>
    </row>
    <row r="485" spans="2:16" x14ac:dyDescent="0.2">
      <c r="B485" t="s">
        <v>0</v>
      </c>
      <c r="C485" t="s">
        <v>493</v>
      </c>
      <c r="D485" t="s">
        <v>529</v>
      </c>
      <c r="K485" t="str">
        <v>Sulfentrazone</v>
      </c>
      <c r="L485">
        <v>1</v>
      </c>
      <c r="M485">
        <v>0</v>
      </c>
      <c r="N485">
        <v>0</v>
      </c>
      <c r="O485">
        <v>1</v>
      </c>
      <c r="P485" t="str">
        <v>BRA| | |USA</v>
      </c>
    </row>
    <row r="486" spans="2:16" x14ac:dyDescent="0.2">
      <c r="B486" t="s">
        <v>0</v>
      </c>
      <c r="C486" t="s">
        <v>191</v>
      </c>
      <c r="D486" t="s">
        <v>529</v>
      </c>
      <c r="K486" t="str">
        <v>Sulfometuron</v>
      </c>
      <c r="L486">
        <v>1</v>
      </c>
      <c r="M486">
        <v>0</v>
      </c>
      <c r="N486">
        <v>0</v>
      </c>
      <c r="O486">
        <v>0</v>
      </c>
      <c r="P486" t="str">
        <v xml:space="preserve">BRA| | | </v>
      </c>
    </row>
    <row r="487" spans="2:16" x14ac:dyDescent="0.2">
      <c r="B487" t="s">
        <v>0</v>
      </c>
      <c r="C487" t="s">
        <v>192</v>
      </c>
      <c r="D487" t="s">
        <v>529</v>
      </c>
      <c r="K487" t="str">
        <v>Sulfosate</v>
      </c>
      <c r="L487">
        <v>1</v>
      </c>
      <c r="M487">
        <v>0</v>
      </c>
      <c r="N487">
        <v>0</v>
      </c>
      <c r="O487">
        <v>0</v>
      </c>
      <c r="P487" t="str">
        <v xml:space="preserve">BRA| | | </v>
      </c>
    </row>
    <row r="488" spans="2:16" x14ac:dyDescent="0.2">
      <c r="B488" t="s">
        <v>0</v>
      </c>
      <c r="C488" t="s">
        <v>494</v>
      </c>
      <c r="D488" t="s">
        <v>529</v>
      </c>
      <c r="K488" t="str">
        <v>Sulfur</v>
      </c>
      <c r="L488">
        <v>1</v>
      </c>
      <c r="M488">
        <v>1</v>
      </c>
      <c r="N488">
        <v>1</v>
      </c>
      <c r="O488">
        <v>1</v>
      </c>
      <c r="P488" t="str">
        <v>BRA|CHN|EU|USA</v>
      </c>
    </row>
    <row r="489" spans="2:16" x14ac:dyDescent="0.2">
      <c r="B489" t="s">
        <v>0</v>
      </c>
      <c r="C489" t="s">
        <v>495</v>
      </c>
      <c r="D489" t="s">
        <v>529</v>
      </c>
      <c r="K489" t="str">
        <v>Tebuconazole</v>
      </c>
      <c r="L489">
        <v>1</v>
      </c>
      <c r="M489">
        <v>1</v>
      </c>
      <c r="N489">
        <v>1</v>
      </c>
      <c r="O489">
        <v>1</v>
      </c>
      <c r="P489" t="str">
        <v>BRA|CHN|EU|USA</v>
      </c>
    </row>
    <row r="490" spans="2:16" x14ac:dyDescent="0.2">
      <c r="B490" t="s">
        <v>0</v>
      </c>
      <c r="C490" t="s">
        <v>496</v>
      </c>
      <c r="D490" t="s">
        <v>529</v>
      </c>
      <c r="K490" t="str">
        <v>Tebufenozide</v>
      </c>
      <c r="L490">
        <v>1</v>
      </c>
      <c r="M490">
        <v>1</v>
      </c>
      <c r="N490">
        <v>1</v>
      </c>
      <c r="O490">
        <v>1</v>
      </c>
      <c r="P490" t="str">
        <v>BRA|CHN|EU|USA</v>
      </c>
    </row>
    <row r="491" spans="2:16" x14ac:dyDescent="0.2">
      <c r="B491" t="s">
        <v>0</v>
      </c>
      <c r="C491" t="s">
        <v>199</v>
      </c>
      <c r="D491" t="s">
        <v>529</v>
      </c>
      <c r="K491" t="str">
        <v>Tebupirimphos</v>
      </c>
      <c r="L491">
        <v>1</v>
      </c>
      <c r="M491">
        <v>0</v>
      </c>
      <c r="N491">
        <v>0</v>
      </c>
      <c r="O491">
        <v>1</v>
      </c>
      <c r="P491" t="str">
        <v>BRA| | |USA</v>
      </c>
    </row>
    <row r="492" spans="2:16" x14ac:dyDescent="0.2">
      <c r="B492" t="s">
        <v>0</v>
      </c>
      <c r="C492" t="s">
        <v>326</v>
      </c>
      <c r="D492" t="s">
        <v>529</v>
      </c>
      <c r="K492" t="str">
        <v>Tebuthiuron</v>
      </c>
      <c r="L492">
        <v>1</v>
      </c>
      <c r="M492">
        <v>0</v>
      </c>
      <c r="N492">
        <v>0</v>
      </c>
      <c r="O492">
        <v>1</v>
      </c>
      <c r="P492" t="str">
        <v>BRA| | |USA</v>
      </c>
    </row>
    <row r="493" spans="2:16" x14ac:dyDescent="0.2">
      <c r="B493" t="s">
        <v>0</v>
      </c>
      <c r="C493" t="s">
        <v>201</v>
      </c>
      <c r="D493" t="s">
        <v>529</v>
      </c>
      <c r="K493" t="str">
        <v>Tembotrione</v>
      </c>
      <c r="L493">
        <v>1</v>
      </c>
      <c r="M493">
        <v>0</v>
      </c>
      <c r="N493">
        <v>1</v>
      </c>
      <c r="O493">
        <v>1</v>
      </c>
      <c r="P493" t="str">
        <v>BRA| |EU|USA</v>
      </c>
    </row>
    <row r="494" spans="2:16" x14ac:dyDescent="0.2">
      <c r="B494" t="s">
        <v>0</v>
      </c>
      <c r="C494" t="s">
        <v>327</v>
      </c>
      <c r="D494" t="s">
        <v>529</v>
      </c>
      <c r="K494" t="str">
        <v>Temephos</v>
      </c>
      <c r="L494">
        <v>1</v>
      </c>
      <c r="M494">
        <v>1</v>
      </c>
      <c r="N494">
        <v>0</v>
      </c>
      <c r="O494">
        <v>0</v>
      </c>
      <c r="P494" t="str">
        <v xml:space="preserve">BRA|CHN| | </v>
      </c>
    </row>
    <row r="495" spans="2:16" x14ac:dyDescent="0.2">
      <c r="B495" t="s">
        <v>0</v>
      </c>
      <c r="C495" t="s">
        <v>328</v>
      </c>
      <c r="D495" t="s">
        <v>529</v>
      </c>
      <c r="K495" t="str">
        <v>Terbufos</v>
      </c>
      <c r="L495">
        <v>1</v>
      </c>
      <c r="M495">
        <v>0</v>
      </c>
      <c r="N495">
        <v>0</v>
      </c>
      <c r="O495">
        <v>1</v>
      </c>
      <c r="P495" t="str">
        <v>BRA| | |USA</v>
      </c>
    </row>
    <row r="496" spans="2:16" x14ac:dyDescent="0.2">
      <c r="B496" t="s">
        <v>0</v>
      </c>
      <c r="C496" t="s">
        <v>497</v>
      </c>
      <c r="D496" t="s">
        <v>529</v>
      </c>
      <c r="K496" t="str">
        <v>Tetraconazole</v>
      </c>
      <c r="L496">
        <v>1</v>
      </c>
      <c r="M496">
        <v>1</v>
      </c>
      <c r="N496">
        <v>1</v>
      </c>
      <c r="O496">
        <v>1</v>
      </c>
      <c r="P496" t="str">
        <v>BRA|CHN|EU|USA</v>
      </c>
    </row>
    <row r="497" spans="2:16" x14ac:dyDescent="0.2">
      <c r="B497" t="s">
        <v>0</v>
      </c>
      <c r="C497" t="s">
        <v>498</v>
      </c>
      <c r="D497" t="s">
        <v>529</v>
      </c>
      <c r="K497" t="str">
        <v>Thiabendazole</v>
      </c>
      <c r="L497">
        <v>1</v>
      </c>
      <c r="M497">
        <v>1</v>
      </c>
      <c r="N497">
        <v>1</v>
      </c>
      <c r="O497">
        <v>1</v>
      </c>
      <c r="P497" t="str">
        <v>BRA|CHN|EU|USA</v>
      </c>
    </row>
    <row r="498" spans="2:16" x14ac:dyDescent="0.2">
      <c r="B498" t="s">
        <v>0</v>
      </c>
      <c r="C498" t="s">
        <v>499</v>
      </c>
      <c r="D498" t="s">
        <v>529</v>
      </c>
      <c r="K498" t="str">
        <v>Thiacloprid</v>
      </c>
      <c r="L498">
        <v>1</v>
      </c>
      <c r="M498">
        <v>1</v>
      </c>
      <c r="N498">
        <v>1</v>
      </c>
      <c r="O498">
        <v>0</v>
      </c>
      <c r="P498" t="str">
        <v xml:space="preserve">BRA|CHN|EU| </v>
      </c>
    </row>
    <row r="499" spans="2:16" x14ac:dyDescent="0.2">
      <c r="B499" t="s">
        <v>0</v>
      </c>
      <c r="C499" t="s">
        <v>10</v>
      </c>
      <c r="D499" t="s">
        <v>529</v>
      </c>
      <c r="K499" t="str">
        <v>Thiamethoxam</v>
      </c>
      <c r="L499">
        <v>1</v>
      </c>
      <c r="M499">
        <v>1</v>
      </c>
      <c r="N499">
        <v>0</v>
      </c>
      <c r="O499">
        <v>1</v>
      </c>
      <c r="P499" t="str">
        <v>BRA|CHN| |USA</v>
      </c>
    </row>
    <row r="500" spans="2:16" x14ac:dyDescent="0.2">
      <c r="B500" t="s">
        <v>0</v>
      </c>
      <c r="C500" t="s">
        <v>208</v>
      </c>
      <c r="D500" t="s">
        <v>529</v>
      </c>
      <c r="K500" t="str">
        <v>Thiazopyr</v>
      </c>
      <c r="L500">
        <v>1</v>
      </c>
      <c r="M500">
        <v>0</v>
      </c>
      <c r="N500">
        <v>0</v>
      </c>
      <c r="O500">
        <v>0</v>
      </c>
      <c r="P500" t="str">
        <v xml:space="preserve">BRA| | | </v>
      </c>
    </row>
    <row r="501" spans="2:16" x14ac:dyDescent="0.2">
      <c r="B501" t="s">
        <v>0</v>
      </c>
      <c r="C501" t="s">
        <v>500</v>
      </c>
      <c r="D501" t="s">
        <v>529</v>
      </c>
      <c r="K501" t="str">
        <v>Thidiazuron</v>
      </c>
      <c r="L501">
        <v>1</v>
      </c>
      <c r="M501">
        <v>1</v>
      </c>
      <c r="N501">
        <v>0</v>
      </c>
      <c r="O501">
        <v>1</v>
      </c>
      <c r="P501" t="str">
        <v>BRA|CHN| |USA</v>
      </c>
    </row>
    <row r="502" spans="2:16" x14ac:dyDescent="0.2">
      <c r="B502" t="s">
        <v>0</v>
      </c>
      <c r="C502" t="s">
        <v>501</v>
      </c>
      <c r="D502" t="s">
        <v>529</v>
      </c>
      <c r="K502" t="str">
        <v>Thiobencarb</v>
      </c>
      <c r="L502">
        <v>1</v>
      </c>
      <c r="M502">
        <v>1</v>
      </c>
      <c r="N502">
        <v>0</v>
      </c>
      <c r="O502">
        <v>1</v>
      </c>
      <c r="P502" t="str">
        <v>BRA|CHN| |USA</v>
      </c>
    </row>
    <row r="503" spans="2:16" x14ac:dyDescent="0.2">
      <c r="B503" t="s">
        <v>0</v>
      </c>
      <c r="C503" t="s">
        <v>329</v>
      </c>
      <c r="D503" t="s">
        <v>529</v>
      </c>
      <c r="K503" t="str">
        <v>Thiodicarb</v>
      </c>
      <c r="L503">
        <v>1</v>
      </c>
      <c r="M503">
        <v>1</v>
      </c>
      <c r="N503">
        <v>0</v>
      </c>
      <c r="O503">
        <v>1</v>
      </c>
      <c r="P503" t="str">
        <v>BRA|CHN| |USA</v>
      </c>
    </row>
    <row r="504" spans="2:16" x14ac:dyDescent="0.2">
      <c r="B504" t="s">
        <v>0</v>
      </c>
      <c r="C504" t="s">
        <v>502</v>
      </c>
      <c r="D504" t="s">
        <v>529</v>
      </c>
      <c r="K504" t="str">
        <v>Thiophanate-Methyl</v>
      </c>
      <c r="L504">
        <v>1</v>
      </c>
      <c r="M504">
        <v>1</v>
      </c>
      <c r="N504">
        <v>1</v>
      </c>
      <c r="O504">
        <v>1</v>
      </c>
      <c r="P504" t="str">
        <v>BRA|CHN|EU|USA</v>
      </c>
    </row>
    <row r="505" spans="2:16" x14ac:dyDescent="0.2">
      <c r="B505" t="s">
        <v>0</v>
      </c>
      <c r="C505" t="s">
        <v>503</v>
      </c>
      <c r="D505" t="s">
        <v>529</v>
      </c>
      <c r="K505" t="str">
        <v>Thiram</v>
      </c>
      <c r="L505">
        <v>1</v>
      </c>
      <c r="M505">
        <v>1</v>
      </c>
      <c r="N505">
        <v>1</v>
      </c>
      <c r="O505">
        <v>1</v>
      </c>
      <c r="P505" t="str">
        <v>BRA|CHN|EU|USA</v>
      </c>
    </row>
    <row r="506" spans="2:16" x14ac:dyDescent="0.2">
      <c r="B506" t="s">
        <v>0</v>
      </c>
      <c r="C506" t="s">
        <v>331</v>
      </c>
      <c r="D506" t="s">
        <v>529</v>
      </c>
      <c r="K506" t="str">
        <v>Triadimefon</v>
      </c>
      <c r="L506">
        <v>1</v>
      </c>
      <c r="M506">
        <v>1</v>
      </c>
      <c r="N506">
        <v>0</v>
      </c>
      <c r="O506">
        <v>1</v>
      </c>
      <c r="P506" t="str">
        <v>BRA|CHN| |USA</v>
      </c>
    </row>
    <row r="507" spans="2:16" x14ac:dyDescent="0.2">
      <c r="B507" t="s">
        <v>0</v>
      </c>
      <c r="C507" t="s">
        <v>504</v>
      </c>
      <c r="D507" t="s">
        <v>529</v>
      </c>
      <c r="K507" t="str">
        <v>Triadimenol</v>
      </c>
      <c r="L507">
        <v>1</v>
      </c>
      <c r="M507">
        <v>1</v>
      </c>
      <c r="N507">
        <v>1</v>
      </c>
      <c r="O507">
        <v>1</v>
      </c>
      <c r="P507" t="str">
        <v>BRA|CHN|EU|USA</v>
      </c>
    </row>
    <row r="508" spans="2:16" x14ac:dyDescent="0.2">
      <c r="B508" t="s">
        <v>0</v>
      </c>
      <c r="C508" t="s">
        <v>505</v>
      </c>
      <c r="D508" t="s">
        <v>529</v>
      </c>
      <c r="K508" t="str">
        <v>Triclopyr</v>
      </c>
      <c r="L508">
        <v>1</v>
      </c>
      <c r="M508">
        <v>1</v>
      </c>
      <c r="N508">
        <v>1</v>
      </c>
      <c r="O508">
        <v>1</v>
      </c>
      <c r="P508" t="str">
        <v>BRA|CHN|EU|USA</v>
      </c>
    </row>
    <row r="509" spans="2:16" x14ac:dyDescent="0.2">
      <c r="B509" t="s">
        <v>0</v>
      </c>
      <c r="C509" t="s">
        <v>506</v>
      </c>
      <c r="D509" t="s">
        <v>529</v>
      </c>
      <c r="K509" t="str">
        <v>Trifloxystrobin</v>
      </c>
      <c r="L509">
        <v>1</v>
      </c>
      <c r="M509">
        <v>1</v>
      </c>
      <c r="N509">
        <v>1</v>
      </c>
      <c r="O509">
        <v>1</v>
      </c>
      <c r="P509" t="str">
        <v>BRA|CHN|EU|USA</v>
      </c>
    </row>
    <row r="510" spans="2:16" x14ac:dyDescent="0.2">
      <c r="B510" t="s">
        <v>0</v>
      </c>
      <c r="C510" t="s">
        <v>507</v>
      </c>
      <c r="D510" t="s">
        <v>529</v>
      </c>
      <c r="K510" t="str">
        <v>Trifloxysulfuron</v>
      </c>
      <c r="L510">
        <v>1</v>
      </c>
      <c r="M510">
        <v>1</v>
      </c>
      <c r="N510">
        <v>0</v>
      </c>
      <c r="O510">
        <v>1</v>
      </c>
      <c r="P510" t="str">
        <v>BRA|CHN| |USA</v>
      </c>
    </row>
    <row r="511" spans="2:16" x14ac:dyDescent="0.2">
      <c r="B511" t="s">
        <v>0</v>
      </c>
      <c r="C511" t="s">
        <v>508</v>
      </c>
      <c r="D511" t="s">
        <v>529</v>
      </c>
      <c r="K511" t="str">
        <v>Triflumizole</v>
      </c>
      <c r="L511">
        <v>1</v>
      </c>
      <c r="M511">
        <v>1</v>
      </c>
      <c r="N511">
        <v>1</v>
      </c>
      <c r="O511">
        <v>1</v>
      </c>
      <c r="P511" t="str">
        <v>BRA|CHN|EU|USA</v>
      </c>
    </row>
    <row r="512" spans="2:16" x14ac:dyDescent="0.2">
      <c r="B512" t="s">
        <v>0</v>
      </c>
      <c r="C512" t="s">
        <v>333</v>
      </c>
      <c r="D512" t="s">
        <v>529</v>
      </c>
      <c r="K512" t="str">
        <v>Trifluralin</v>
      </c>
      <c r="L512">
        <v>1</v>
      </c>
      <c r="M512">
        <v>1</v>
      </c>
      <c r="N512">
        <v>0</v>
      </c>
      <c r="O512">
        <v>1</v>
      </c>
      <c r="P512" t="str">
        <v>BRA|CHN| |USA</v>
      </c>
    </row>
    <row r="513" spans="2:16" x14ac:dyDescent="0.2">
      <c r="B513" t="s">
        <v>0</v>
      </c>
      <c r="C513" t="s">
        <v>334</v>
      </c>
      <c r="D513" t="s">
        <v>529</v>
      </c>
      <c r="K513" t="str">
        <v>Triforine</v>
      </c>
      <c r="L513">
        <v>1</v>
      </c>
      <c r="M513">
        <v>0</v>
      </c>
      <c r="N513">
        <v>0</v>
      </c>
      <c r="O513">
        <v>0</v>
      </c>
      <c r="P513" t="str">
        <v xml:space="preserve">BRA| | | </v>
      </c>
    </row>
    <row r="514" spans="2:16" x14ac:dyDescent="0.2">
      <c r="B514" t="s">
        <v>0</v>
      </c>
      <c r="C514" t="s">
        <v>509</v>
      </c>
      <c r="D514" t="s">
        <v>529</v>
      </c>
      <c r="K514" t="str">
        <v>Trinexapac</v>
      </c>
      <c r="L514">
        <v>1</v>
      </c>
      <c r="M514">
        <v>1</v>
      </c>
      <c r="N514">
        <v>1</v>
      </c>
      <c r="O514">
        <v>1</v>
      </c>
      <c r="P514" t="str">
        <v>BRA|CHN|EU|USA</v>
      </c>
    </row>
    <row r="515" spans="2:16" x14ac:dyDescent="0.2">
      <c r="B515" t="s">
        <v>0</v>
      </c>
      <c r="C515" t="s">
        <v>510</v>
      </c>
      <c r="D515" t="s">
        <v>529</v>
      </c>
      <c r="K515" t="str">
        <v>Triticonazole</v>
      </c>
      <c r="L515">
        <v>1</v>
      </c>
      <c r="M515">
        <v>1</v>
      </c>
      <c r="N515">
        <v>1</v>
      </c>
      <c r="O515">
        <v>1</v>
      </c>
      <c r="P515" t="str">
        <v>BRA|CHN|EU|USA</v>
      </c>
    </row>
    <row r="516" spans="2:16" x14ac:dyDescent="0.2">
      <c r="B516" t="s">
        <v>0</v>
      </c>
      <c r="C516" t="s">
        <v>511</v>
      </c>
      <c r="D516" t="s">
        <v>529</v>
      </c>
      <c r="K516" t="str">
        <v>Zeta-Cypermethrin</v>
      </c>
      <c r="L516">
        <v>1</v>
      </c>
      <c r="M516">
        <v>1</v>
      </c>
      <c r="N516">
        <v>1</v>
      </c>
      <c r="O516">
        <v>1</v>
      </c>
      <c r="P516" t="str">
        <v>BRA|CHN|EU|USA</v>
      </c>
    </row>
    <row r="517" spans="2:16" x14ac:dyDescent="0.2">
      <c r="B517" t="s">
        <v>0</v>
      </c>
      <c r="C517" t="s">
        <v>226</v>
      </c>
      <c r="D517" t="s">
        <v>529</v>
      </c>
      <c r="K517" t="str">
        <v>Zoxamide</v>
      </c>
      <c r="L517">
        <v>1</v>
      </c>
      <c r="M517">
        <v>0</v>
      </c>
      <c r="N517">
        <v>1</v>
      </c>
      <c r="O517">
        <v>1</v>
      </c>
      <c r="P517" t="str">
        <v>BRA| |EU|USA</v>
      </c>
    </row>
    <row r="518" spans="2:16" x14ac:dyDescent="0.2">
      <c r="B518" t="s">
        <v>1</v>
      </c>
      <c r="C518" t="s">
        <v>14</v>
      </c>
      <c r="D518" t="s">
        <v>531</v>
      </c>
    </row>
    <row r="519" spans="2:16" x14ac:dyDescent="0.2">
      <c r="B519" t="s">
        <v>1</v>
      </c>
      <c r="C519" t="s">
        <v>17</v>
      </c>
      <c r="D519" t="s">
        <v>531</v>
      </c>
    </row>
    <row r="520" spans="2:16" x14ac:dyDescent="0.2">
      <c r="B520" t="s">
        <v>1</v>
      </c>
      <c r="C520" t="s">
        <v>18</v>
      </c>
      <c r="D520" t="s">
        <v>531</v>
      </c>
    </row>
    <row r="521" spans="2:16" x14ac:dyDescent="0.2">
      <c r="B521" t="s">
        <v>1</v>
      </c>
      <c r="C521" t="s">
        <v>20</v>
      </c>
      <c r="D521" t="s">
        <v>531</v>
      </c>
    </row>
    <row r="522" spans="2:16" x14ac:dyDescent="0.2">
      <c r="B522" t="s">
        <v>1</v>
      </c>
      <c r="C522" t="s">
        <v>22</v>
      </c>
      <c r="D522" t="s">
        <v>531</v>
      </c>
    </row>
    <row r="523" spans="2:16" x14ac:dyDescent="0.2">
      <c r="B523" t="s">
        <v>1</v>
      </c>
      <c r="C523" t="s">
        <v>23</v>
      </c>
      <c r="D523" t="s">
        <v>531</v>
      </c>
    </row>
    <row r="524" spans="2:16" x14ac:dyDescent="0.2">
      <c r="B524" t="s">
        <v>1</v>
      </c>
      <c r="C524" t="s">
        <v>24</v>
      </c>
      <c r="D524" t="s">
        <v>531</v>
      </c>
    </row>
    <row r="525" spans="2:16" x14ac:dyDescent="0.2">
      <c r="B525" t="s">
        <v>1</v>
      </c>
      <c r="C525" t="s">
        <v>26</v>
      </c>
      <c r="D525" t="s">
        <v>531</v>
      </c>
    </row>
    <row r="526" spans="2:16" x14ac:dyDescent="0.2">
      <c r="B526" t="s">
        <v>1</v>
      </c>
      <c r="C526" t="s">
        <v>27</v>
      </c>
      <c r="D526" t="s">
        <v>531</v>
      </c>
    </row>
    <row r="527" spans="2:16" x14ac:dyDescent="0.2">
      <c r="B527" t="s">
        <v>1</v>
      </c>
      <c r="C527" t="s">
        <v>29</v>
      </c>
      <c r="D527" t="s">
        <v>531</v>
      </c>
    </row>
    <row r="528" spans="2:16" x14ac:dyDescent="0.2">
      <c r="B528" t="s">
        <v>1</v>
      </c>
      <c r="C528" t="s">
        <v>30</v>
      </c>
      <c r="D528" t="s">
        <v>531</v>
      </c>
    </row>
    <row r="529" spans="2:4" x14ac:dyDescent="0.2">
      <c r="B529" t="s">
        <v>1</v>
      </c>
      <c r="C529" t="s">
        <v>32</v>
      </c>
      <c r="D529" t="s">
        <v>531</v>
      </c>
    </row>
    <row r="530" spans="2:4" x14ac:dyDescent="0.2">
      <c r="B530" t="s">
        <v>1</v>
      </c>
      <c r="C530" t="s">
        <v>35</v>
      </c>
      <c r="D530" t="s">
        <v>531</v>
      </c>
    </row>
    <row r="531" spans="2:4" x14ac:dyDescent="0.2">
      <c r="B531" t="s">
        <v>1</v>
      </c>
      <c r="C531" t="s">
        <v>36</v>
      </c>
      <c r="D531" t="s">
        <v>531</v>
      </c>
    </row>
    <row r="532" spans="2:4" x14ac:dyDescent="0.2">
      <c r="B532" t="s">
        <v>1</v>
      </c>
      <c r="C532" t="s">
        <v>37</v>
      </c>
      <c r="D532" t="s">
        <v>531</v>
      </c>
    </row>
    <row r="533" spans="2:4" x14ac:dyDescent="0.2">
      <c r="B533" t="s">
        <v>1</v>
      </c>
      <c r="C533" t="s">
        <v>40</v>
      </c>
      <c r="D533" t="s">
        <v>531</v>
      </c>
    </row>
    <row r="534" spans="2:4" x14ac:dyDescent="0.2">
      <c r="B534" t="s">
        <v>1</v>
      </c>
      <c r="C534" t="s">
        <v>41</v>
      </c>
      <c r="D534" t="s">
        <v>531</v>
      </c>
    </row>
    <row r="535" spans="2:4" x14ac:dyDescent="0.2">
      <c r="B535" t="s">
        <v>1</v>
      </c>
      <c r="C535" t="s">
        <v>44</v>
      </c>
      <c r="D535" t="s">
        <v>531</v>
      </c>
    </row>
    <row r="536" spans="2:4" x14ac:dyDescent="0.2">
      <c r="B536" t="s">
        <v>1</v>
      </c>
      <c r="C536" t="s">
        <v>46</v>
      </c>
      <c r="D536" t="s">
        <v>531</v>
      </c>
    </row>
    <row r="537" spans="2:4" x14ac:dyDescent="0.2">
      <c r="B537" t="s">
        <v>1</v>
      </c>
      <c r="C537" t="s">
        <v>50</v>
      </c>
      <c r="D537" t="s">
        <v>531</v>
      </c>
    </row>
    <row r="538" spans="2:4" x14ac:dyDescent="0.2">
      <c r="B538" t="s">
        <v>1</v>
      </c>
      <c r="C538" t="s">
        <v>51</v>
      </c>
      <c r="D538" t="s">
        <v>531</v>
      </c>
    </row>
    <row r="539" spans="2:4" x14ac:dyDescent="0.2">
      <c r="B539" t="s">
        <v>1</v>
      </c>
      <c r="C539" t="s">
        <v>55</v>
      </c>
      <c r="D539" t="s">
        <v>531</v>
      </c>
    </row>
    <row r="540" spans="2:4" x14ac:dyDescent="0.2">
      <c r="B540" t="s">
        <v>1</v>
      </c>
      <c r="C540" t="s">
        <v>56</v>
      </c>
      <c r="D540" t="s">
        <v>531</v>
      </c>
    </row>
    <row r="541" spans="2:4" x14ac:dyDescent="0.2">
      <c r="B541" t="s">
        <v>1</v>
      </c>
      <c r="C541" t="s">
        <v>57</v>
      </c>
      <c r="D541" t="s">
        <v>531</v>
      </c>
    </row>
    <row r="542" spans="2:4" x14ac:dyDescent="0.2">
      <c r="B542" t="s">
        <v>1</v>
      </c>
      <c r="C542" t="s">
        <v>61</v>
      </c>
      <c r="D542" t="s">
        <v>531</v>
      </c>
    </row>
    <row r="543" spans="2:4" x14ac:dyDescent="0.2">
      <c r="B543" t="s">
        <v>1</v>
      </c>
      <c r="C543" t="s">
        <v>62</v>
      </c>
      <c r="D543" t="s">
        <v>531</v>
      </c>
    </row>
    <row r="544" spans="2:4" x14ac:dyDescent="0.2">
      <c r="B544" t="s">
        <v>1</v>
      </c>
      <c r="C544" t="s">
        <v>63</v>
      </c>
      <c r="D544" t="s">
        <v>531</v>
      </c>
    </row>
    <row r="545" spans="2:4" x14ac:dyDescent="0.2">
      <c r="B545" t="s">
        <v>1</v>
      </c>
      <c r="C545" t="s">
        <v>67</v>
      </c>
      <c r="D545" t="s">
        <v>531</v>
      </c>
    </row>
    <row r="546" spans="2:4" x14ac:dyDescent="0.2">
      <c r="B546" t="s">
        <v>1</v>
      </c>
      <c r="C546" t="s">
        <v>68</v>
      </c>
      <c r="D546" t="s">
        <v>531</v>
      </c>
    </row>
    <row r="547" spans="2:4" x14ac:dyDescent="0.2">
      <c r="B547" t="s">
        <v>1</v>
      </c>
      <c r="C547" t="s">
        <v>71</v>
      </c>
      <c r="D547" t="s">
        <v>531</v>
      </c>
    </row>
    <row r="548" spans="2:4" x14ac:dyDescent="0.2">
      <c r="B548" t="s">
        <v>1</v>
      </c>
      <c r="C548" t="s">
        <v>72</v>
      </c>
      <c r="D548" t="s">
        <v>531</v>
      </c>
    </row>
    <row r="549" spans="2:4" x14ac:dyDescent="0.2">
      <c r="B549" t="s">
        <v>1</v>
      </c>
      <c r="C549" t="s">
        <v>74</v>
      </c>
      <c r="D549" t="s">
        <v>531</v>
      </c>
    </row>
    <row r="550" spans="2:4" x14ac:dyDescent="0.2">
      <c r="B550" t="s">
        <v>1</v>
      </c>
      <c r="C550" t="s">
        <v>76</v>
      </c>
      <c r="D550" t="s">
        <v>531</v>
      </c>
    </row>
    <row r="551" spans="2:4" x14ac:dyDescent="0.2">
      <c r="B551" t="s">
        <v>1</v>
      </c>
      <c r="C551" t="s">
        <v>77</v>
      </c>
      <c r="D551" t="s">
        <v>531</v>
      </c>
    </row>
    <row r="552" spans="2:4" x14ac:dyDescent="0.2">
      <c r="B552" t="s">
        <v>1</v>
      </c>
      <c r="C552" t="s">
        <v>78</v>
      </c>
      <c r="D552" t="s">
        <v>531</v>
      </c>
    </row>
    <row r="553" spans="2:4" x14ac:dyDescent="0.2">
      <c r="B553" t="s">
        <v>1</v>
      </c>
      <c r="C553" t="s">
        <v>79</v>
      </c>
      <c r="D553" t="s">
        <v>531</v>
      </c>
    </row>
    <row r="554" spans="2:4" x14ac:dyDescent="0.2">
      <c r="B554" t="s">
        <v>1</v>
      </c>
      <c r="C554" t="s">
        <v>81</v>
      </c>
      <c r="D554" t="s">
        <v>531</v>
      </c>
    </row>
    <row r="555" spans="2:4" x14ac:dyDescent="0.2">
      <c r="B555" t="s">
        <v>1</v>
      </c>
      <c r="C555" t="s">
        <v>86</v>
      </c>
      <c r="D555" t="s">
        <v>531</v>
      </c>
    </row>
    <row r="556" spans="2:4" x14ac:dyDescent="0.2">
      <c r="B556" t="s">
        <v>1</v>
      </c>
      <c r="C556" t="s">
        <v>90</v>
      </c>
      <c r="D556" t="s">
        <v>531</v>
      </c>
    </row>
    <row r="557" spans="2:4" x14ac:dyDescent="0.2">
      <c r="B557" t="s">
        <v>1</v>
      </c>
      <c r="C557" t="s">
        <v>94</v>
      </c>
      <c r="D557" t="s">
        <v>531</v>
      </c>
    </row>
    <row r="558" spans="2:4" x14ac:dyDescent="0.2">
      <c r="B558" t="s">
        <v>1</v>
      </c>
      <c r="C558" t="s">
        <v>102</v>
      </c>
      <c r="D558" t="s">
        <v>531</v>
      </c>
    </row>
    <row r="559" spans="2:4" x14ac:dyDescent="0.2">
      <c r="B559" t="s">
        <v>1</v>
      </c>
      <c r="C559" t="s">
        <v>103</v>
      </c>
      <c r="D559" t="s">
        <v>531</v>
      </c>
    </row>
    <row r="560" spans="2:4" x14ac:dyDescent="0.2">
      <c r="B560" t="s">
        <v>1</v>
      </c>
      <c r="C560" t="s">
        <v>104</v>
      </c>
      <c r="D560" t="s">
        <v>531</v>
      </c>
    </row>
    <row r="561" spans="2:4" x14ac:dyDescent="0.2">
      <c r="B561" t="s">
        <v>1</v>
      </c>
      <c r="C561" t="s">
        <v>109</v>
      </c>
      <c r="D561" t="s">
        <v>531</v>
      </c>
    </row>
    <row r="562" spans="2:4" x14ac:dyDescent="0.2">
      <c r="B562" t="s">
        <v>1</v>
      </c>
      <c r="C562" t="s">
        <v>110</v>
      </c>
      <c r="D562" t="s">
        <v>531</v>
      </c>
    </row>
    <row r="563" spans="2:4" x14ac:dyDescent="0.2">
      <c r="B563" t="s">
        <v>1</v>
      </c>
      <c r="C563" t="s">
        <v>111</v>
      </c>
      <c r="D563" t="s">
        <v>531</v>
      </c>
    </row>
    <row r="564" spans="2:4" x14ac:dyDescent="0.2">
      <c r="B564" t="s">
        <v>1</v>
      </c>
      <c r="C564" t="s">
        <v>112</v>
      </c>
      <c r="D564" t="s">
        <v>531</v>
      </c>
    </row>
    <row r="565" spans="2:4" x14ac:dyDescent="0.2">
      <c r="B565" t="s">
        <v>1</v>
      </c>
      <c r="C565" t="s">
        <v>115</v>
      </c>
      <c r="D565" t="s">
        <v>531</v>
      </c>
    </row>
    <row r="566" spans="2:4" x14ac:dyDescent="0.2">
      <c r="B566" t="s">
        <v>1</v>
      </c>
      <c r="C566" t="s">
        <v>116</v>
      </c>
      <c r="D566" t="s">
        <v>531</v>
      </c>
    </row>
    <row r="567" spans="2:4" x14ac:dyDescent="0.2">
      <c r="B567" t="s">
        <v>1</v>
      </c>
      <c r="C567" t="s">
        <v>117</v>
      </c>
      <c r="D567" t="s">
        <v>531</v>
      </c>
    </row>
    <row r="568" spans="2:4" x14ac:dyDescent="0.2">
      <c r="B568" t="s">
        <v>1</v>
      </c>
      <c r="C568" t="s">
        <v>119</v>
      </c>
      <c r="D568" t="s">
        <v>531</v>
      </c>
    </row>
    <row r="569" spans="2:4" x14ac:dyDescent="0.2">
      <c r="B569" t="s">
        <v>1</v>
      </c>
      <c r="C569" t="s">
        <v>122</v>
      </c>
      <c r="D569" t="s">
        <v>531</v>
      </c>
    </row>
    <row r="570" spans="2:4" x14ac:dyDescent="0.2">
      <c r="B570" t="s">
        <v>1</v>
      </c>
      <c r="C570" t="s">
        <v>123</v>
      </c>
      <c r="D570" t="s">
        <v>531</v>
      </c>
    </row>
    <row r="571" spans="2:4" x14ac:dyDescent="0.2">
      <c r="B571" t="s">
        <v>1</v>
      </c>
      <c r="C571" t="s">
        <v>125</v>
      </c>
      <c r="D571" t="s">
        <v>531</v>
      </c>
    </row>
    <row r="572" spans="2:4" x14ac:dyDescent="0.2">
      <c r="B572" t="s">
        <v>1</v>
      </c>
      <c r="C572" t="s">
        <v>9</v>
      </c>
      <c r="D572" t="s">
        <v>531</v>
      </c>
    </row>
    <row r="573" spans="2:4" x14ac:dyDescent="0.2">
      <c r="B573" t="s">
        <v>1</v>
      </c>
      <c r="C573" t="s">
        <v>126</v>
      </c>
      <c r="D573" t="s">
        <v>531</v>
      </c>
    </row>
    <row r="574" spans="2:4" x14ac:dyDescent="0.2">
      <c r="B574" t="s">
        <v>1</v>
      </c>
      <c r="C574" t="s">
        <v>127</v>
      </c>
      <c r="D574" t="s">
        <v>531</v>
      </c>
    </row>
    <row r="575" spans="2:4" x14ac:dyDescent="0.2">
      <c r="B575" t="s">
        <v>1</v>
      </c>
      <c r="C575" t="s">
        <v>130</v>
      </c>
      <c r="D575" t="s">
        <v>531</v>
      </c>
    </row>
    <row r="576" spans="2:4" x14ac:dyDescent="0.2">
      <c r="B576" t="s">
        <v>1</v>
      </c>
      <c r="C576" t="s">
        <v>132</v>
      </c>
      <c r="D576" t="s">
        <v>531</v>
      </c>
    </row>
    <row r="577" spans="2:4" x14ac:dyDescent="0.2">
      <c r="B577" t="s">
        <v>1</v>
      </c>
      <c r="C577" t="s">
        <v>133</v>
      </c>
      <c r="D577" t="s">
        <v>531</v>
      </c>
    </row>
    <row r="578" spans="2:4" x14ac:dyDescent="0.2">
      <c r="B578" t="s">
        <v>1</v>
      </c>
      <c r="C578" t="s">
        <v>136</v>
      </c>
      <c r="D578" t="s">
        <v>531</v>
      </c>
    </row>
    <row r="579" spans="2:4" x14ac:dyDescent="0.2">
      <c r="B579" t="s">
        <v>1</v>
      </c>
      <c r="C579" t="s">
        <v>137</v>
      </c>
      <c r="D579" t="s">
        <v>531</v>
      </c>
    </row>
    <row r="580" spans="2:4" x14ac:dyDescent="0.2">
      <c r="B580" t="s">
        <v>1</v>
      </c>
      <c r="C580" t="s">
        <v>139</v>
      </c>
      <c r="D580" t="s">
        <v>531</v>
      </c>
    </row>
    <row r="581" spans="2:4" x14ac:dyDescent="0.2">
      <c r="B581" t="s">
        <v>1</v>
      </c>
      <c r="C581" t="s">
        <v>140</v>
      </c>
      <c r="D581" t="s">
        <v>531</v>
      </c>
    </row>
    <row r="582" spans="2:4" x14ac:dyDescent="0.2">
      <c r="B582" t="s">
        <v>1</v>
      </c>
      <c r="C582" t="s">
        <v>141</v>
      </c>
      <c r="D582" t="s">
        <v>531</v>
      </c>
    </row>
    <row r="583" spans="2:4" x14ac:dyDescent="0.2">
      <c r="B583" t="s">
        <v>1</v>
      </c>
      <c r="C583" t="s">
        <v>143</v>
      </c>
      <c r="D583" t="s">
        <v>531</v>
      </c>
    </row>
    <row r="584" spans="2:4" x14ac:dyDescent="0.2">
      <c r="B584" t="s">
        <v>1</v>
      </c>
      <c r="C584" t="s">
        <v>144</v>
      </c>
      <c r="D584" t="s">
        <v>531</v>
      </c>
    </row>
    <row r="585" spans="2:4" x14ac:dyDescent="0.2">
      <c r="B585" t="s">
        <v>1</v>
      </c>
      <c r="C585" t="s">
        <v>146</v>
      </c>
      <c r="D585" t="s">
        <v>531</v>
      </c>
    </row>
    <row r="586" spans="2:4" x14ac:dyDescent="0.2">
      <c r="B586" t="s">
        <v>1</v>
      </c>
      <c r="C586" t="s">
        <v>147</v>
      </c>
      <c r="D586" t="s">
        <v>531</v>
      </c>
    </row>
    <row r="587" spans="2:4" x14ac:dyDescent="0.2">
      <c r="B587" t="s">
        <v>1</v>
      </c>
      <c r="C587" t="s">
        <v>151</v>
      </c>
      <c r="D587" t="s">
        <v>531</v>
      </c>
    </row>
    <row r="588" spans="2:4" x14ac:dyDescent="0.2">
      <c r="B588" t="s">
        <v>1</v>
      </c>
      <c r="C588" t="s">
        <v>154</v>
      </c>
      <c r="D588" t="s">
        <v>531</v>
      </c>
    </row>
    <row r="589" spans="2:4" x14ac:dyDescent="0.2">
      <c r="B589" t="s">
        <v>1</v>
      </c>
      <c r="C589" t="s">
        <v>159</v>
      </c>
      <c r="D589" t="s">
        <v>531</v>
      </c>
    </row>
    <row r="590" spans="2:4" x14ac:dyDescent="0.2">
      <c r="B590" t="s">
        <v>1</v>
      </c>
      <c r="C590" t="s">
        <v>161</v>
      </c>
      <c r="D590" t="s">
        <v>531</v>
      </c>
    </row>
    <row r="591" spans="2:4" x14ac:dyDescent="0.2">
      <c r="B591" t="s">
        <v>1</v>
      </c>
      <c r="C591" t="s">
        <v>162</v>
      </c>
      <c r="D591" t="s">
        <v>531</v>
      </c>
    </row>
    <row r="592" spans="2:4" x14ac:dyDescent="0.2">
      <c r="B592" t="s">
        <v>1</v>
      </c>
      <c r="C592" t="s">
        <v>164</v>
      </c>
      <c r="D592" t="s">
        <v>531</v>
      </c>
    </row>
    <row r="593" spans="2:4" x14ac:dyDescent="0.2">
      <c r="B593" t="s">
        <v>1</v>
      </c>
      <c r="C593" t="s">
        <v>165</v>
      </c>
      <c r="D593" t="s">
        <v>531</v>
      </c>
    </row>
    <row r="594" spans="2:4" x14ac:dyDescent="0.2">
      <c r="B594" t="s">
        <v>1</v>
      </c>
      <c r="C594" t="s">
        <v>166</v>
      </c>
      <c r="D594" t="s">
        <v>531</v>
      </c>
    </row>
    <row r="595" spans="2:4" x14ac:dyDescent="0.2">
      <c r="B595" t="s">
        <v>1</v>
      </c>
      <c r="C595" t="s">
        <v>167</v>
      </c>
      <c r="D595" t="s">
        <v>531</v>
      </c>
    </row>
    <row r="596" spans="2:4" x14ac:dyDescent="0.2">
      <c r="B596" t="s">
        <v>1</v>
      </c>
      <c r="C596" t="s">
        <v>168</v>
      </c>
      <c r="D596" t="s">
        <v>531</v>
      </c>
    </row>
    <row r="597" spans="2:4" x14ac:dyDescent="0.2">
      <c r="B597" t="s">
        <v>1</v>
      </c>
      <c r="C597" t="s">
        <v>170</v>
      </c>
      <c r="D597" t="s">
        <v>531</v>
      </c>
    </row>
    <row r="598" spans="2:4" x14ac:dyDescent="0.2">
      <c r="B598" t="s">
        <v>1</v>
      </c>
      <c r="C598" t="s">
        <v>171</v>
      </c>
      <c r="D598" t="s">
        <v>531</v>
      </c>
    </row>
    <row r="599" spans="2:4" x14ac:dyDescent="0.2">
      <c r="B599" t="s">
        <v>1</v>
      </c>
      <c r="C599" t="s">
        <v>172</v>
      </c>
      <c r="D599" t="s">
        <v>531</v>
      </c>
    </row>
    <row r="600" spans="2:4" x14ac:dyDescent="0.2">
      <c r="B600" t="s">
        <v>1</v>
      </c>
      <c r="C600" t="s">
        <v>173</v>
      </c>
      <c r="D600" t="s">
        <v>531</v>
      </c>
    </row>
    <row r="601" spans="2:4" x14ac:dyDescent="0.2">
      <c r="B601" t="s">
        <v>1</v>
      </c>
      <c r="C601" t="s">
        <v>174</v>
      </c>
      <c r="D601" t="s">
        <v>531</v>
      </c>
    </row>
    <row r="602" spans="2:4" x14ac:dyDescent="0.2">
      <c r="B602" t="s">
        <v>1</v>
      </c>
      <c r="C602" t="s">
        <v>175</v>
      </c>
      <c r="D602" t="s">
        <v>531</v>
      </c>
    </row>
    <row r="603" spans="2:4" x14ac:dyDescent="0.2">
      <c r="B603" t="s">
        <v>1</v>
      </c>
      <c r="C603" t="s">
        <v>176</v>
      </c>
      <c r="D603" t="s">
        <v>531</v>
      </c>
    </row>
    <row r="604" spans="2:4" x14ac:dyDescent="0.2">
      <c r="B604" t="s">
        <v>1</v>
      </c>
      <c r="C604" t="s">
        <v>179</v>
      </c>
      <c r="D604" t="s">
        <v>531</v>
      </c>
    </row>
    <row r="605" spans="2:4" x14ac:dyDescent="0.2">
      <c r="B605" t="s">
        <v>1</v>
      </c>
      <c r="C605" t="s">
        <v>180</v>
      </c>
      <c r="D605" t="s">
        <v>531</v>
      </c>
    </row>
    <row r="606" spans="2:4" x14ac:dyDescent="0.2">
      <c r="B606" t="s">
        <v>1</v>
      </c>
      <c r="C606" t="s">
        <v>181</v>
      </c>
      <c r="D606" t="s">
        <v>531</v>
      </c>
    </row>
    <row r="607" spans="2:4" x14ac:dyDescent="0.2">
      <c r="B607" t="s">
        <v>1</v>
      </c>
      <c r="C607" t="s">
        <v>182</v>
      </c>
      <c r="D607" t="s">
        <v>531</v>
      </c>
    </row>
    <row r="608" spans="2:4" x14ac:dyDescent="0.2">
      <c r="B608" t="s">
        <v>1</v>
      </c>
      <c r="C608" t="s">
        <v>183</v>
      </c>
      <c r="D608" t="s">
        <v>531</v>
      </c>
    </row>
    <row r="609" spans="2:4" x14ac:dyDescent="0.2">
      <c r="B609" t="s">
        <v>1</v>
      </c>
      <c r="C609" t="s">
        <v>185</v>
      </c>
      <c r="D609" t="s">
        <v>531</v>
      </c>
    </row>
    <row r="610" spans="2:4" x14ac:dyDescent="0.2">
      <c r="B610" t="s">
        <v>1</v>
      </c>
      <c r="C610" t="s">
        <v>187</v>
      </c>
      <c r="D610" t="s">
        <v>531</v>
      </c>
    </row>
    <row r="611" spans="2:4" x14ac:dyDescent="0.2">
      <c r="B611" t="s">
        <v>1</v>
      </c>
      <c r="C611" t="s">
        <v>188</v>
      </c>
      <c r="D611" t="s">
        <v>531</v>
      </c>
    </row>
    <row r="612" spans="2:4" x14ac:dyDescent="0.2">
      <c r="B612" t="s">
        <v>1</v>
      </c>
      <c r="C612" t="s">
        <v>189</v>
      </c>
      <c r="D612" t="s">
        <v>531</v>
      </c>
    </row>
    <row r="613" spans="2:4" x14ac:dyDescent="0.2">
      <c r="B613" t="s">
        <v>1</v>
      </c>
      <c r="C613" t="s">
        <v>190</v>
      </c>
      <c r="D613" t="s">
        <v>531</v>
      </c>
    </row>
    <row r="614" spans="2:4" x14ac:dyDescent="0.2">
      <c r="B614" t="s">
        <v>1</v>
      </c>
      <c r="C614" t="s">
        <v>191</v>
      </c>
      <c r="D614" t="s">
        <v>531</v>
      </c>
    </row>
    <row r="615" spans="2:4" x14ac:dyDescent="0.2">
      <c r="B615" t="s">
        <v>1</v>
      </c>
      <c r="C615" t="s">
        <v>192</v>
      </c>
      <c r="D615" t="s">
        <v>531</v>
      </c>
    </row>
    <row r="616" spans="2:4" x14ac:dyDescent="0.2">
      <c r="B616" t="s">
        <v>1</v>
      </c>
      <c r="C616" t="s">
        <v>195</v>
      </c>
      <c r="D616" t="s">
        <v>531</v>
      </c>
    </row>
    <row r="617" spans="2:4" x14ac:dyDescent="0.2">
      <c r="B617" t="s">
        <v>1</v>
      </c>
      <c r="C617" t="s">
        <v>196</v>
      </c>
      <c r="D617" t="s">
        <v>531</v>
      </c>
    </row>
    <row r="618" spans="2:4" x14ac:dyDescent="0.2">
      <c r="B618" t="s">
        <v>1</v>
      </c>
      <c r="C618" t="s">
        <v>197</v>
      </c>
      <c r="D618" t="s">
        <v>531</v>
      </c>
    </row>
    <row r="619" spans="2:4" x14ac:dyDescent="0.2">
      <c r="B619" t="s">
        <v>1</v>
      </c>
      <c r="C619" t="s">
        <v>199</v>
      </c>
      <c r="D619" t="s">
        <v>531</v>
      </c>
    </row>
    <row r="620" spans="2:4" x14ac:dyDescent="0.2">
      <c r="B620" t="s">
        <v>1</v>
      </c>
      <c r="C620" t="s">
        <v>201</v>
      </c>
      <c r="D620" t="s">
        <v>531</v>
      </c>
    </row>
    <row r="621" spans="2:4" x14ac:dyDescent="0.2">
      <c r="B621" t="s">
        <v>1</v>
      </c>
      <c r="C621" t="s">
        <v>204</v>
      </c>
      <c r="D621" t="s">
        <v>531</v>
      </c>
    </row>
    <row r="622" spans="2:4" x14ac:dyDescent="0.2">
      <c r="B622" t="s">
        <v>1</v>
      </c>
      <c r="C622" t="s">
        <v>205</v>
      </c>
      <c r="D622" t="s">
        <v>531</v>
      </c>
    </row>
    <row r="623" spans="2:4" x14ac:dyDescent="0.2">
      <c r="B623" t="s">
        <v>1</v>
      </c>
      <c r="C623" t="s">
        <v>206</v>
      </c>
      <c r="D623" t="s">
        <v>531</v>
      </c>
    </row>
    <row r="624" spans="2:4" x14ac:dyDescent="0.2">
      <c r="B624" t="s">
        <v>1</v>
      </c>
      <c r="C624" t="s">
        <v>208</v>
      </c>
      <c r="D624" t="s">
        <v>531</v>
      </c>
    </row>
    <row r="625" spans="2:4" x14ac:dyDescent="0.2">
      <c r="B625" t="s">
        <v>1</v>
      </c>
      <c r="C625" t="s">
        <v>209</v>
      </c>
      <c r="D625" t="s">
        <v>531</v>
      </c>
    </row>
    <row r="626" spans="2:4" x14ac:dyDescent="0.2">
      <c r="B626" t="s">
        <v>1</v>
      </c>
      <c r="C626" t="s">
        <v>213</v>
      </c>
      <c r="D626" t="s">
        <v>531</v>
      </c>
    </row>
    <row r="627" spans="2:4" x14ac:dyDescent="0.2">
      <c r="B627" t="s">
        <v>1</v>
      </c>
      <c r="C627" t="s">
        <v>217</v>
      </c>
      <c r="D627" t="s">
        <v>531</v>
      </c>
    </row>
    <row r="628" spans="2:4" x14ac:dyDescent="0.2">
      <c r="B628" t="s">
        <v>1</v>
      </c>
      <c r="C628" t="s">
        <v>219</v>
      </c>
      <c r="D628" t="s">
        <v>531</v>
      </c>
    </row>
    <row r="629" spans="2:4" x14ac:dyDescent="0.2">
      <c r="B629" t="s">
        <v>1</v>
      </c>
      <c r="C629" t="s">
        <v>220</v>
      </c>
      <c r="D629" t="s">
        <v>531</v>
      </c>
    </row>
    <row r="630" spans="2:4" x14ac:dyDescent="0.2">
      <c r="B630" t="s">
        <v>1</v>
      </c>
      <c r="C630" t="s">
        <v>221</v>
      </c>
      <c r="D630" t="s">
        <v>531</v>
      </c>
    </row>
    <row r="631" spans="2:4" x14ac:dyDescent="0.2">
      <c r="B631" t="s">
        <v>1</v>
      </c>
      <c r="C631" t="s">
        <v>222</v>
      </c>
      <c r="D631" t="s">
        <v>531</v>
      </c>
    </row>
    <row r="632" spans="2:4" x14ac:dyDescent="0.2">
      <c r="B632" t="s">
        <v>1</v>
      </c>
      <c r="C632" t="s">
        <v>224</v>
      </c>
      <c r="D632" t="s">
        <v>531</v>
      </c>
    </row>
    <row r="633" spans="2:4" x14ac:dyDescent="0.2">
      <c r="B633" t="s">
        <v>1</v>
      </c>
      <c r="C633" t="s">
        <v>225</v>
      </c>
      <c r="D633" t="s">
        <v>531</v>
      </c>
    </row>
    <row r="634" spans="2:4" x14ac:dyDescent="0.2">
      <c r="B634" t="s">
        <v>1</v>
      </c>
      <c r="C634" t="s">
        <v>226</v>
      </c>
      <c r="D634" t="s">
        <v>531</v>
      </c>
    </row>
    <row r="635" spans="2:4" x14ac:dyDescent="0.2">
      <c r="B635" t="s">
        <v>1</v>
      </c>
      <c r="C635" t="s">
        <v>227</v>
      </c>
      <c r="D635" t="s">
        <v>530</v>
      </c>
    </row>
    <row r="636" spans="2:4" x14ac:dyDescent="0.2">
      <c r="B636" t="s">
        <v>1</v>
      </c>
      <c r="C636" t="s">
        <v>234</v>
      </c>
      <c r="D636" t="s">
        <v>530</v>
      </c>
    </row>
    <row r="637" spans="2:4" x14ac:dyDescent="0.2">
      <c r="B637" t="s">
        <v>1</v>
      </c>
      <c r="C637" t="s">
        <v>19</v>
      </c>
      <c r="D637" t="s">
        <v>530</v>
      </c>
    </row>
    <row r="638" spans="2:4" x14ac:dyDescent="0.2">
      <c r="B638" t="s">
        <v>1</v>
      </c>
      <c r="C638" t="s">
        <v>38</v>
      </c>
      <c r="D638" t="s">
        <v>530</v>
      </c>
    </row>
    <row r="639" spans="2:4" x14ac:dyDescent="0.2">
      <c r="B639" t="s">
        <v>1</v>
      </c>
      <c r="C639" t="s">
        <v>39</v>
      </c>
      <c r="D639" t="s">
        <v>530</v>
      </c>
    </row>
    <row r="640" spans="2:4" x14ac:dyDescent="0.2">
      <c r="B640" t="s">
        <v>1</v>
      </c>
      <c r="C640" t="s">
        <v>45</v>
      </c>
      <c r="D640" t="s">
        <v>530</v>
      </c>
    </row>
    <row r="641" spans="2:4" x14ac:dyDescent="0.2">
      <c r="B641" t="s">
        <v>1</v>
      </c>
      <c r="C641" t="s">
        <v>60</v>
      </c>
      <c r="D641" t="s">
        <v>530</v>
      </c>
    </row>
    <row r="642" spans="2:4" x14ac:dyDescent="0.2">
      <c r="B642" t="s">
        <v>1</v>
      </c>
      <c r="C642" t="s">
        <v>256</v>
      </c>
      <c r="D642" t="s">
        <v>530</v>
      </c>
    </row>
    <row r="643" spans="2:4" x14ac:dyDescent="0.2">
      <c r="B643" t="s">
        <v>1</v>
      </c>
      <c r="C643" t="s">
        <v>65</v>
      </c>
      <c r="D643" t="s">
        <v>530</v>
      </c>
    </row>
    <row r="644" spans="2:4" x14ac:dyDescent="0.2">
      <c r="B644" t="s">
        <v>1</v>
      </c>
      <c r="C644" t="s">
        <v>260</v>
      </c>
      <c r="D644" t="s">
        <v>530</v>
      </c>
    </row>
    <row r="645" spans="2:4" x14ac:dyDescent="0.2">
      <c r="B645" t="s">
        <v>1</v>
      </c>
      <c r="C645" t="s">
        <v>261</v>
      </c>
      <c r="D645" t="s">
        <v>530</v>
      </c>
    </row>
    <row r="646" spans="2:4" x14ac:dyDescent="0.2">
      <c r="B646" t="s">
        <v>1</v>
      </c>
      <c r="C646" t="s">
        <v>266</v>
      </c>
      <c r="D646" t="s">
        <v>530</v>
      </c>
    </row>
    <row r="647" spans="2:4" x14ac:dyDescent="0.2">
      <c r="B647" t="s">
        <v>1</v>
      </c>
      <c r="C647" t="s">
        <v>268</v>
      </c>
      <c r="D647" t="s">
        <v>530</v>
      </c>
    </row>
    <row r="648" spans="2:4" x14ac:dyDescent="0.2">
      <c r="B648" t="s">
        <v>1</v>
      </c>
      <c r="C648" t="s">
        <v>88</v>
      </c>
      <c r="D648" t="s">
        <v>530</v>
      </c>
    </row>
    <row r="649" spans="2:4" x14ac:dyDescent="0.2">
      <c r="B649" t="s">
        <v>1</v>
      </c>
      <c r="C649" t="s">
        <v>272</v>
      </c>
      <c r="D649" t="s">
        <v>530</v>
      </c>
    </row>
    <row r="650" spans="2:4" x14ac:dyDescent="0.2">
      <c r="B650" t="s">
        <v>1</v>
      </c>
      <c r="C650" t="s">
        <v>278</v>
      </c>
      <c r="D650" t="s">
        <v>530</v>
      </c>
    </row>
    <row r="651" spans="2:4" x14ac:dyDescent="0.2">
      <c r="B651" t="s">
        <v>1</v>
      </c>
      <c r="C651" t="s">
        <v>108</v>
      </c>
      <c r="D651" t="s">
        <v>530</v>
      </c>
    </row>
    <row r="652" spans="2:4" x14ac:dyDescent="0.2">
      <c r="B652" t="s">
        <v>1</v>
      </c>
      <c r="C652" t="s">
        <v>280</v>
      </c>
      <c r="D652" t="s">
        <v>530</v>
      </c>
    </row>
    <row r="653" spans="2:4" x14ac:dyDescent="0.2">
      <c r="B653" t="s">
        <v>1</v>
      </c>
      <c r="C653" t="s">
        <v>282</v>
      </c>
      <c r="D653" t="s">
        <v>530</v>
      </c>
    </row>
    <row r="654" spans="2:4" x14ac:dyDescent="0.2">
      <c r="B654" t="s">
        <v>1</v>
      </c>
      <c r="C654" t="s">
        <v>288</v>
      </c>
      <c r="D654" t="s">
        <v>530</v>
      </c>
    </row>
    <row r="655" spans="2:4" x14ac:dyDescent="0.2">
      <c r="B655" t="s">
        <v>1</v>
      </c>
      <c r="C655" t="s">
        <v>121</v>
      </c>
      <c r="D655" t="s">
        <v>530</v>
      </c>
    </row>
    <row r="656" spans="2:4" x14ac:dyDescent="0.2">
      <c r="B656" t="s">
        <v>1</v>
      </c>
      <c r="C656" t="s">
        <v>290</v>
      </c>
      <c r="D656" t="s">
        <v>530</v>
      </c>
    </row>
    <row r="657" spans="2:4" x14ac:dyDescent="0.2">
      <c r="B657" t="s">
        <v>1</v>
      </c>
      <c r="C657" t="s">
        <v>293</v>
      </c>
      <c r="D657" t="s">
        <v>530</v>
      </c>
    </row>
    <row r="658" spans="2:4" x14ac:dyDescent="0.2">
      <c r="B658" t="s">
        <v>1</v>
      </c>
      <c r="C658" t="s">
        <v>295</v>
      </c>
      <c r="D658" t="s">
        <v>530</v>
      </c>
    </row>
    <row r="659" spans="2:4" x14ac:dyDescent="0.2">
      <c r="B659" t="s">
        <v>1</v>
      </c>
      <c r="C659" t="s">
        <v>298</v>
      </c>
      <c r="D659" t="s">
        <v>530</v>
      </c>
    </row>
    <row r="660" spans="2:4" x14ac:dyDescent="0.2">
      <c r="B660" t="s">
        <v>1</v>
      </c>
      <c r="C660" t="s">
        <v>300</v>
      </c>
      <c r="D660" t="s">
        <v>530</v>
      </c>
    </row>
    <row r="661" spans="2:4" x14ac:dyDescent="0.2">
      <c r="B661" t="s">
        <v>1</v>
      </c>
      <c r="C661" t="s">
        <v>301</v>
      </c>
      <c r="D661" t="s">
        <v>530</v>
      </c>
    </row>
    <row r="662" spans="2:4" x14ac:dyDescent="0.2">
      <c r="B662" t="s">
        <v>1</v>
      </c>
      <c r="C662" t="s">
        <v>142</v>
      </c>
      <c r="D662" t="s">
        <v>530</v>
      </c>
    </row>
    <row r="663" spans="2:4" x14ac:dyDescent="0.2">
      <c r="B663" t="s">
        <v>1</v>
      </c>
      <c r="C663" t="s">
        <v>308</v>
      </c>
      <c r="D663" t="s">
        <v>530</v>
      </c>
    </row>
    <row r="664" spans="2:4" x14ac:dyDescent="0.2">
      <c r="B664" t="s">
        <v>1</v>
      </c>
      <c r="C664" t="s">
        <v>309</v>
      </c>
      <c r="D664" t="s">
        <v>530</v>
      </c>
    </row>
    <row r="665" spans="2:4" x14ac:dyDescent="0.2">
      <c r="B665" t="s">
        <v>1</v>
      </c>
      <c r="C665" t="s">
        <v>149</v>
      </c>
      <c r="D665" t="s">
        <v>530</v>
      </c>
    </row>
    <row r="666" spans="2:4" x14ac:dyDescent="0.2">
      <c r="B666" t="s">
        <v>1</v>
      </c>
      <c r="C666" t="s">
        <v>310</v>
      </c>
      <c r="D666" t="s">
        <v>530</v>
      </c>
    </row>
    <row r="667" spans="2:4" x14ac:dyDescent="0.2">
      <c r="B667" t="s">
        <v>1</v>
      </c>
      <c r="C667" t="s">
        <v>314</v>
      </c>
      <c r="D667" t="s">
        <v>530</v>
      </c>
    </row>
    <row r="668" spans="2:4" x14ac:dyDescent="0.2">
      <c r="B668" t="s">
        <v>1</v>
      </c>
      <c r="C668" t="s">
        <v>328</v>
      </c>
      <c r="D668" t="s">
        <v>530</v>
      </c>
    </row>
    <row r="669" spans="2:4" x14ac:dyDescent="0.2">
      <c r="B669" t="s">
        <v>1</v>
      </c>
      <c r="C669" t="s">
        <v>330</v>
      </c>
      <c r="D669" t="s">
        <v>530</v>
      </c>
    </row>
    <row r="670" spans="2:4" x14ac:dyDescent="0.2">
      <c r="B670" t="s">
        <v>1</v>
      </c>
      <c r="C670" t="s">
        <v>218</v>
      </c>
      <c r="D670" t="s">
        <v>530</v>
      </c>
    </row>
    <row r="671" spans="2:4" x14ac:dyDescent="0.2">
      <c r="B671" t="s">
        <v>1</v>
      </c>
      <c r="C671" t="s">
        <v>233</v>
      </c>
      <c r="D671" t="s">
        <v>532</v>
      </c>
    </row>
    <row r="672" spans="2:4" x14ac:dyDescent="0.2">
      <c r="B672" t="s">
        <v>1</v>
      </c>
      <c r="C672" t="s">
        <v>15</v>
      </c>
      <c r="D672" t="s">
        <v>532</v>
      </c>
    </row>
    <row r="673" spans="2:4" x14ac:dyDescent="0.2">
      <c r="B673" t="s">
        <v>1</v>
      </c>
      <c r="C673" t="s">
        <v>247</v>
      </c>
      <c r="D673" t="s">
        <v>532</v>
      </c>
    </row>
    <row r="674" spans="2:4" x14ac:dyDescent="0.2">
      <c r="B674" t="s">
        <v>1</v>
      </c>
      <c r="C674" t="s">
        <v>43</v>
      </c>
      <c r="D674" t="s">
        <v>532</v>
      </c>
    </row>
    <row r="675" spans="2:4" x14ac:dyDescent="0.2">
      <c r="B675" t="s">
        <v>1</v>
      </c>
      <c r="C675" t="s">
        <v>267</v>
      </c>
      <c r="D675" t="s">
        <v>532</v>
      </c>
    </row>
    <row r="676" spans="2:4" x14ac:dyDescent="0.2">
      <c r="B676" t="s">
        <v>1</v>
      </c>
      <c r="C676" t="s">
        <v>338</v>
      </c>
      <c r="D676" t="s">
        <v>532</v>
      </c>
    </row>
    <row r="677" spans="2:4" x14ac:dyDescent="0.2">
      <c r="B677" t="s">
        <v>1</v>
      </c>
      <c r="C677" t="s">
        <v>296</v>
      </c>
      <c r="D677" t="s">
        <v>532</v>
      </c>
    </row>
    <row r="678" spans="2:4" x14ac:dyDescent="0.2">
      <c r="B678" t="s">
        <v>1</v>
      </c>
      <c r="C678" t="s">
        <v>339</v>
      </c>
      <c r="D678" t="s">
        <v>532</v>
      </c>
    </row>
    <row r="679" spans="2:4" x14ac:dyDescent="0.2">
      <c r="B679" t="s">
        <v>1</v>
      </c>
      <c r="C679" t="s">
        <v>297</v>
      </c>
      <c r="D679" t="s">
        <v>532</v>
      </c>
    </row>
    <row r="680" spans="2:4" x14ac:dyDescent="0.2">
      <c r="B680" t="s">
        <v>1</v>
      </c>
      <c r="C680" t="s">
        <v>135</v>
      </c>
      <c r="D680" t="s">
        <v>532</v>
      </c>
    </row>
    <row r="681" spans="2:4" x14ac:dyDescent="0.2">
      <c r="B681" t="s">
        <v>1</v>
      </c>
      <c r="C681" t="s">
        <v>312</v>
      </c>
      <c r="D681" t="s">
        <v>532</v>
      </c>
    </row>
    <row r="682" spans="2:4" x14ac:dyDescent="0.2">
      <c r="B682" t="s">
        <v>1</v>
      </c>
      <c r="C682" t="s">
        <v>340</v>
      </c>
      <c r="D682" t="s">
        <v>529</v>
      </c>
    </row>
    <row r="683" spans="2:4" x14ac:dyDescent="0.2">
      <c r="B683" t="s">
        <v>1</v>
      </c>
      <c r="C683" t="s">
        <v>12</v>
      </c>
      <c r="D683" t="s">
        <v>529</v>
      </c>
    </row>
    <row r="684" spans="2:4" x14ac:dyDescent="0.2">
      <c r="B684" t="s">
        <v>1</v>
      </c>
      <c r="C684" t="s">
        <v>341</v>
      </c>
      <c r="D684" t="s">
        <v>529</v>
      </c>
    </row>
    <row r="685" spans="2:4" x14ac:dyDescent="0.2">
      <c r="B685" t="s">
        <v>1</v>
      </c>
      <c r="C685" t="s">
        <v>342</v>
      </c>
      <c r="D685" t="s">
        <v>529</v>
      </c>
    </row>
    <row r="686" spans="2:4" x14ac:dyDescent="0.2">
      <c r="B686" t="s">
        <v>1</v>
      </c>
      <c r="C686" t="s">
        <v>343</v>
      </c>
      <c r="D686" t="s">
        <v>529</v>
      </c>
    </row>
    <row r="687" spans="2:4" x14ac:dyDescent="0.2">
      <c r="B687" t="s">
        <v>1</v>
      </c>
      <c r="C687" t="s">
        <v>229</v>
      </c>
      <c r="D687" t="s">
        <v>529</v>
      </c>
    </row>
    <row r="688" spans="2:4" x14ac:dyDescent="0.2">
      <c r="B688" t="s">
        <v>1</v>
      </c>
      <c r="C688" t="s">
        <v>344</v>
      </c>
      <c r="D688" t="s">
        <v>529</v>
      </c>
    </row>
    <row r="689" spans="2:4" x14ac:dyDescent="0.2">
      <c r="B689" t="s">
        <v>1</v>
      </c>
      <c r="C689" t="s">
        <v>230</v>
      </c>
      <c r="D689" t="s">
        <v>529</v>
      </c>
    </row>
    <row r="690" spans="2:4" x14ac:dyDescent="0.2">
      <c r="B690" t="s">
        <v>1</v>
      </c>
      <c r="C690" t="s">
        <v>231</v>
      </c>
      <c r="D690" t="s">
        <v>529</v>
      </c>
    </row>
    <row r="691" spans="2:4" x14ac:dyDescent="0.2">
      <c r="B691" t="s">
        <v>1</v>
      </c>
      <c r="C691" t="s">
        <v>232</v>
      </c>
      <c r="D691" t="s">
        <v>529</v>
      </c>
    </row>
    <row r="692" spans="2:4" x14ac:dyDescent="0.2">
      <c r="B692" t="s">
        <v>1</v>
      </c>
      <c r="C692" t="s">
        <v>346</v>
      </c>
      <c r="D692" t="s">
        <v>529</v>
      </c>
    </row>
    <row r="693" spans="2:4" x14ac:dyDescent="0.2">
      <c r="B693" t="s">
        <v>1</v>
      </c>
      <c r="C693" t="s">
        <v>235</v>
      </c>
      <c r="D693" t="s">
        <v>529</v>
      </c>
    </row>
    <row r="694" spans="2:4" x14ac:dyDescent="0.2">
      <c r="B694" t="s">
        <v>1</v>
      </c>
      <c r="C694" t="s">
        <v>236</v>
      </c>
      <c r="D694" t="s">
        <v>529</v>
      </c>
    </row>
    <row r="695" spans="2:4" x14ac:dyDescent="0.2">
      <c r="B695" t="s">
        <v>1</v>
      </c>
      <c r="C695" t="s">
        <v>239</v>
      </c>
      <c r="D695" t="s">
        <v>529</v>
      </c>
    </row>
    <row r="696" spans="2:4" x14ac:dyDescent="0.2">
      <c r="B696" t="s">
        <v>1</v>
      </c>
      <c r="C696" t="s">
        <v>348</v>
      </c>
      <c r="D696" t="s">
        <v>529</v>
      </c>
    </row>
    <row r="697" spans="2:4" x14ac:dyDescent="0.2">
      <c r="B697" t="s">
        <v>1</v>
      </c>
      <c r="C697" t="s">
        <v>349</v>
      </c>
      <c r="D697" t="s">
        <v>529</v>
      </c>
    </row>
    <row r="698" spans="2:4" x14ac:dyDescent="0.2">
      <c r="B698" t="s">
        <v>1</v>
      </c>
      <c r="C698" t="s">
        <v>240</v>
      </c>
      <c r="D698" t="s">
        <v>529</v>
      </c>
    </row>
    <row r="699" spans="2:4" x14ac:dyDescent="0.2">
      <c r="B699" t="s">
        <v>1</v>
      </c>
      <c r="C699" t="s">
        <v>241</v>
      </c>
      <c r="D699" t="s">
        <v>529</v>
      </c>
    </row>
    <row r="700" spans="2:4" x14ac:dyDescent="0.2">
      <c r="B700" t="s">
        <v>1</v>
      </c>
      <c r="C700" t="s">
        <v>25</v>
      </c>
      <c r="D700" t="s">
        <v>529</v>
      </c>
    </row>
    <row r="701" spans="2:4" x14ac:dyDescent="0.2">
      <c r="B701" t="s">
        <v>1</v>
      </c>
      <c r="C701" t="s">
        <v>350</v>
      </c>
      <c r="D701" t="s">
        <v>529</v>
      </c>
    </row>
    <row r="702" spans="2:4" x14ac:dyDescent="0.2">
      <c r="B702" t="s">
        <v>1</v>
      </c>
      <c r="C702" t="s">
        <v>28</v>
      </c>
      <c r="D702" t="s">
        <v>529</v>
      </c>
    </row>
    <row r="703" spans="2:4" x14ac:dyDescent="0.2">
      <c r="B703" t="s">
        <v>1</v>
      </c>
      <c r="C703" t="s">
        <v>4</v>
      </c>
      <c r="D703" t="s">
        <v>529</v>
      </c>
    </row>
    <row r="704" spans="2:4" x14ac:dyDescent="0.2">
      <c r="B704" t="s">
        <v>1</v>
      </c>
      <c r="C704" t="s">
        <v>351</v>
      </c>
      <c r="D704" t="s">
        <v>529</v>
      </c>
    </row>
    <row r="705" spans="2:4" x14ac:dyDescent="0.2">
      <c r="B705" t="s">
        <v>1</v>
      </c>
      <c r="C705" t="s">
        <v>31</v>
      </c>
      <c r="D705" t="s">
        <v>529</v>
      </c>
    </row>
    <row r="706" spans="2:4" x14ac:dyDescent="0.2">
      <c r="B706" t="s">
        <v>1</v>
      </c>
      <c r="C706" t="s">
        <v>352</v>
      </c>
      <c r="D706" t="s">
        <v>529</v>
      </c>
    </row>
    <row r="707" spans="2:4" x14ac:dyDescent="0.2">
      <c r="B707" t="s">
        <v>1</v>
      </c>
      <c r="C707" t="s">
        <v>243</v>
      </c>
      <c r="D707" t="s">
        <v>529</v>
      </c>
    </row>
    <row r="708" spans="2:4" x14ac:dyDescent="0.2">
      <c r="B708" t="s">
        <v>1</v>
      </c>
      <c r="C708" t="s">
        <v>353</v>
      </c>
      <c r="D708" t="s">
        <v>529</v>
      </c>
    </row>
    <row r="709" spans="2:4" x14ac:dyDescent="0.2">
      <c r="B709" t="s">
        <v>1</v>
      </c>
      <c r="C709" t="s">
        <v>354</v>
      </c>
      <c r="D709" t="s">
        <v>529</v>
      </c>
    </row>
    <row r="710" spans="2:4" x14ac:dyDescent="0.2">
      <c r="B710" t="s">
        <v>1</v>
      </c>
      <c r="C710" t="s">
        <v>244</v>
      </c>
      <c r="D710" t="s">
        <v>529</v>
      </c>
    </row>
    <row r="711" spans="2:4" x14ac:dyDescent="0.2">
      <c r="B711" t="s">
        <v>1</v>
      </c>
      <c r="C711" t="s">
        <v>355</v>
      </c>
      <c r="D711" t="s">
        <v>529</v>
      </c>
    </row>
    <row r="712" spans="2:4" x14ac:dyDescent="0.2">
      <c r="B712" t="s">
        <v>1</v>
      </c>
      <c r="C712" t="s">
        <v>246</v>
      </c>
      <c r="D712" t="s">
        <v>529</v>
      </c>
    </row>
    <row r="713" spans="2:4" x14ac:dyDescent="0.2">
      <c r="B713" t="s">
        <v>1</v>
      </c>
      <c r="C713" t="s">
        <v>356</v>
      </c>
      <c r="D713" t="s">
        <v>529</v>
      </c>
    </row>
    <row r="714" spans="2:4" x14ac:dyDescent="0.2">
      <c r="B714" t="s">
        <v>1</v>
      </c>
      <c r="C714" t="s">
        <v>357</v>
      </c>
      <c r="D714" t="s">
        <v>529</v>
      </c>
    </row>
    <row r="715" spans="2:4" x14ac:dyDescent="0.2">
      <c r="B715" t="s">
        <v>1</v>
      </c>
      <c r="C715" t="s">
        <v>358</v>
      </c>
      <c r="D715" t="s">
        <v>529</v>
      </c>
    </row>
    <row r="716" spans="2:4" x14ac:dyDescent="0.2">
      <c r="B716" t="s">
        <v>1</v>
      </c>
      <c r="C716" t="s">
        <v>5</v>
      </c>
      <c r="D716" t="s">
        <v>529</v>
      </c>
    </row>
    <row r="717" spans="2:4" x14ac:dyDescent="0.2">
      <c r="B717" t="s">
        <v>1</v>
      </c>
      <c r="C717" t="s">
        <v>359</v>
      </c>
      <c r="D717" t="s">
        <v>529</v>
      </c>
    </row>
    <row r="718" spans="2:4" x14ac:dyDescent="0.2">
      <c r="B718" t="s">
        <v>1</v>
      </c>
      <c r="C718" t="s">
        <v>360</v>
      </c>
      <c r="D718" t="s">
        <v>529</v>
      </c>
    </row>
    <row r="719" spans="2:4" x14ac:dyDescent="0.2">
      <c r="B719" t="s">
        <v>1</v>
      </c>
      <c r="C719" t="s">
        <v>361</v>
      </c>
      <c r="D719" t="s">
        <v>529</v>
      </c>
    </row>
    <row r="720" spans="2:4" x14ac:dyDescent="0.2">
      <c r="B720" t="s">
        <v>1</v>
      </c>
      <c r="C720" t="s">
        <v>251</v>
      </c>
      <c r="D720" t="s">
        <v>529</v>
      </c>
    </row>
    <row r="721" spans="2:4" x14ac:dyDescent="0.2">
      <c r="B721" t="s">
        <v>1</v>
      </c>
      <c r="C721" t="s">
        <v>362</v>
      </c>
      <c r="D721" t="s">
        <v>529</v>
      </c>
    </row>
    <row r="722" spans="2:4" x14ac:dyDescent="0.2">
      <c r="B722" t="s">
        <v>1</v>
      </c>
      <c r="C722" t="s">
        <v>363</v>
      </c>
      <c r="D722" t="s">
        <v>529</v>
      </c>
    </row>
    <row r="723" spans="2:4" x14ac:dyDescent="0.2">
      <c r="B723" t="s">
        <v>1</v>
      </c>
      <c r="C723" t="s">
        <v>364</v>
      </c>
      <c r="D723" t="s">
        <v>529</v>
      </c>
    </row>
    <row r="724" spans="2:4" x14ac:dyDescent="0.2">
      <c r="B724" t="s">
        <v>1</v>
      </c>
      <c r="C724" t="s">
        <v>365</v>
      </c>
      <c r="D724" t="s">
        <v>529</v>
      </c>
    </row>
    <row r="725" spans="2:4" x14ac:dyDescent="0.2">
      <c r="B725" t="s">
        <v>1</v>
      </c>
      <c r="C725" t="s">
        <v>366</v>
      </c>
      <c r="D725" t="s">
        <v>529</v>
      </c>
    </row>
    <row r="726" spans="2:4" x14ac:dyDescent="0.2">
      <c r="B726" t="s">
        <v>1</v>
      </c>
      <c r="C726" t="s">
        <v>47</v>
      </c>
      <c r="D726" t="s">
        <v>529</v>
      </c>
    </row>
    <row r="727" spans="2:4" x14ac:dyDescent="0.2">
      <c r="B727" t="s">
        <v>1</v>
      </c>
      <c r="C727" t="s">
        <v>48</v>
      </c>
      <c r="D727" t="s">
        <v>529</v>
      </c>
    </row>
    <row r="728" spans="2:4" x14ac:dyDescent="0.2">
      <c r="B728" t="s">
        <v>1</v>
      </c>
      <c r="C728" t="s">
        <v>6</v>
      </c>
      <c r="D728" t="s">
        <v>529</v>
      </c>
    </row>
    <row r="729" spans="2:4" x14ac:dyDescent="0.2">
      <c r="B729" t="s">
        <v>1</v>
      </c>
      <c r="C729" t="s">
        <v>49</v>
      </c>
      <c r="D729" t="s">
        <v>529</v>
      </c>
    </row>
    <row r="730" spans="2:4" x14ac:dyDescent="0.2">
      <c r="B730" t="s">
        <v>1</v>
      </c>
      <c r="C730" t="s">
        <v>367</v>
      </c>
      <c r="D730" t="s">
        <v>529</v>
      </c>
    </row>
    <row r="731" spans="2:4" x14ac:dyDescent="0.2">
      <c r="B731" t="s">
        <v>1</v>
      </c>
      <c r="C731" t="s">
        <v>368</v>
      </c>
      <c r="D731" t="s">
        <v>529</v>
      </c>
    </row>
    <row r="732" spans="2:4" x14ac:dyDescent="0.2">
      <c r="B732" t="s">
        <v>1</v>
      </c>
      <c r="C732" t="s">
        <v>53</v>
      </c>
      <c r="D732" t="s">
        <v>529</v>
      </c>
    </row>
    <row r="733" spans="2:4" x14ac:dyDescent="0.2">
      <c r="B733" t="s">
        <v>1</v>
      </c>
      <c r="C733" t="s">
        <v>54</v>
      </c>
      <c r="D733" t="s">
        <v>529</v>
      </c>
    </row>
    <row r="734" spans="2:4" x14ac:dyDescent="0.2">
      <c r="B734" t="s">
        <v>1</v>
      </c>
      <c r="C734" t="s">
        <v>369</v>
      </c>
      <c r="D734" t="s">
        <v>529</v>
      </c>
    </row>
    <row r="735" spans="2:4" x14ac:dyDescent="0.2">
      <c r="B735" t="s">
        <v>1</v>
      </c>
      <c r="C735" t="s">
        <v>252</v>
      </c>
      <c r="D735" t="s">
        <v>529</v>
      </c>
    </row>
    <row r="736" spans="2:4" x14ac:dyDescent="0.2">
      <c r="B736" t="s">
        <v>1</v>
      </c>
      <c r="C736" t="s">
        <v>253</v>
      </c>
      <c r="D736" t="s">
        <v>529</v>
      </c>
    </row>
    <row r="737" spans="2:4" x14ac:dyDescent="0.2">
      <c r="B737" t="s">
        <v>1</v>
      </c>
      <c r="C737" t="s">
        <v>371</v>
      </c>
      <c r="D737" t="s">
        <v>529</v>
      </c>
    </row>
    <row r="738" spans="2:4" x14ac:dyDescent="0.2">
      <c r="B738" t="s">
        <v>1</v>
      </c>
      <c r="C738" t="s">
        <v>373</v>
      </c>
      <c r="D738" t="s">
        <v>529</v>
      </c>
    </row>
    <row r="739" spans="2:4" x14ac:dyDescent="0.2">
      <c r="B739" t="s">
        <v>1</v>
      </c>
      <c r="C739" t="s">
        <v>374</v>
      </c>
      <c r="D739" t="s">
        <v>529</v>
      </c>
    </row>
    <row r="740" spans="2:4" x14ac:dyDescent="0.2">
      <c r="B740" t="s">
        <v>1</v>
      </c>
      <c r="C740" t="s">
        <v>377</v>
      </c>
      <c r="D740" t="s">
        <v>529</v>
      </c>
    </row>
    <row r="741" spans="2:4" x14ac:dyDescent="0.2">
      <c r="B741" t="s">
        <v>1</v>
      </c>
      <c r="C741" t="s">
        <v>378</v>
      </c>
      <c r="D741" t="s">
        <v>529</v>
      </c>
    </row>
    <row r="742" spans="2:4" x14ac:dyDescent="0.2">
      <c r="B742" t="s">
        <v>1</v>
      </c>
      <c r="C742" t="s">
        <v>380</v>
      </c>
      <c r="D742" t="s">
        <v>529</v>
      </c>
    </row>
    <row r="743" spans="2:4" x14ac:dyDescent="0.2">
      <c r="B743" t="s">
        <v>1</v>
      </c>
      <c r="C743" t="s">
        <v>381</v>
      </c>
      <c r="D743" t="s">
        <v>529</v>
      </c>
    </row>
    <row r="744" spans="2:4" x14ac:dyDescent="0.2">
      <c r="B744" t="s">
        <v>1</v>
      </c>
      <c r="C744" t="s">
        <v>382</v>
      </c>
      <c r="D744" t="s">
        <v>529</v>
      </c>
    </row>
    <row r="745" spans="2:4" x14ac:dyDescent="0.2">
      <c r="B745" t="s">
        <v>1</v>
      </c>
      <c r="C745" t="s">
        <v>383</v>
      </c>
      <c r="D745" t="s">
        <v>529</v>
      </c>
    </row>
    <row r="746" spans="2:4" x14ac:dyDescent="0.2">
      <c r="B746" t="s">
        <v>1</v>
      </c>
      <c r="C746" t="s">
        <v>64</v>
      </c>
      <c r="D746" t="s">
        <v>529</v>
      </c>
    </row>
    <row r="747" spans="2:4" x14ac:dyDescent="0.2">
      <c r="B747" t="s">
        <v>1</v>
      </c>
      <c r="C747" t="s">
        <v>66</v>
      </c>
      <c r="D747" t="s">
        <v>529</v>
      </c>
    </row>
    <row r="748" spans="2:4" x14ac:dyDescent="0.2">
      <c r="B748" t="s">
        <v>1</v>
      </c>
      <c r="C748" t="s">
        <v>257</v>
      </c>
      <c r="D748" t="s">
        <v>529</v>
      </c>
    </row>
    <row r="749" spans="2:4" x14ac:dyDescent="0.2">
      <c r="B749" t="s">
        <v>1</v>
      </c>
      <c r="C749" t="s">
        <v>384</v>
      </c>
      <c r="D749" t="s">
        <v>529</v>
      </c>
    </row>
    <row r="750" spans="2:4" x14ac:dyDescent="0.2">
      <c r="B750" t="s">
        <v>1</v>
      </c>
      <c r="C750" t="s">
        <v>385</v>
      </c>
      <c r="D750" t="s">
        <v>529</v>
      </c>
    </row>
    <row r="751" spans="2:4" x14ac:dyDescent="0.2">
      <c r="B751" t="s">
        <v>1</v>
      </c>
      <c r="C751" t="s">
        <v>386</v>
      </c>
      <c r="D751" t="s">
        <v>529</v>
      </c>
    </row>
    <row r="752" spans="2:4" x14ac:dyDescent="0.2">
      <c r="B752" t="s">
        <v>1</v>
      </c>
      <c r="C752" t="s">
        <v>75</v>
      </c>
      <c r="D752" t="s">
        <v>529</v>
      </c>
    </row>
    <row r="753" spans="2:4" x14ac:dyDescent="0.2">
      <c r="B753" t="s">
        <v>1</v>
      </c>
      <c r="C753" t="s">
        <v>387</v>
      </c>
      <c r="D753" t="s">
        <v>529</v>
      </c>
    </row>
    <row r="754" spans="2:4" x14ac:dyDescent="0.2">
      <c r="B754" t="s">
        <v>1</v>
      </c>
      <c r="C754" t="s">
        <v>389</v>
      </c>
      <c r="D754" t="s">
        <v>529</v>
      </c>
    </row>
    <row r="755" spans="2:4" x14ac:dyDescent="0.2">
      <c r="B755" t="s">
        <v>1</v>
      </c>
      <c r="C755" t="s">
        <v>390</v>
      </c>
      <c r="D755" t="s">
        <v>529</v>
      </c>
    </row>
    <row r="756" spans="2:4" x14ac:dyDescent="0.2">
      <c r="B756" t="s">
        <v>1</v>
      </c>
      <c r="C756" t="s">
        <v>392</v>
      </c>
      <c r="D756" t="s">
        <v>529</v>
      </c>
    </row>
    <row r="757" spans="2:4" x14ac:dyDescent="0.2">
      <c r="B757" t="s">
        <v>1</v>
      </c>
      <c r="C757" t="s">
        <v>82</v>
      </c>
      <c r="D757" t="s">
        <v>529</v>
      </c>
    </row>
    <row r="758" spans="2:4" x14ac:dyDescent="0.2">
      <c r="B758" t="s">
        <v>1</v>
      </c>
      <c r="C758" t="s">
        <v>393</v>
      </c>
      <c r="D758" t="s">
        <v>529</v>
      </c>
    </row>
    <row r="759" spans="2:4" x14ac:dyDescent="0.2">
      <c r="B759" t="s">
        <v>1</v>
      </c>
      <c r="C759" t="s">
        <v>395</v>
      </c>
      <c r="D759" t="s">
        <v>529</v>
      </c>
    </row>
    <row r="760" spans="2:4" x14ac:dyDescent="0.2">
      <c r="B760" t="s">
        <v>1</v>
      </c>
      <c r="C760" t="s">
        <v>396</v>
      </c>
      <c r="D760" t="s">
        <v>529</v>
      </c>
    </row>
    <row r="761" spans="2:4" x14ac:dyDescent="0.2">
      <c r="B761" t="s">
        <v>1</v>
      </c>
      <c r="C761" t="s">
        <v>397</v>
      </c>
      <c r="D761" t="s">
        <v>529</v>
      </c>
    </row>
    <row r="762" spans="2:4" x14ac:dyDescent="0.2">
      <c r="B762" t="s">
        <v>1</v>
      </c>
      <c r="C762" t="s">
        <v>89</v>
      </c>
      <c r="D762" t="s">
        <v>529</v>
      </c>
    </row>
    <row r="763" spans="2:4" x14ac:dyDescent="0.2">
      <c r="B763" t="s">
        <v>1</v>
      </c>
      <c r="C763" t="s">
        <v>398</v>
      </c>
      <c r="D763" t="s">
        <v>529</v>
      </c>
    </row>
    <row r="764" spans="2:4" x14ac:dyDescent="0.2">
      <c r="B764" t="s">
        <v>1</v>
      </c>
      <c r="C764" t="s">
        <v>400</v>
      </c>
      <c r="D764" t="s">
        <v>529</v>
      </c>
    </row>
    <row r="765" spans="2:4" x14ac:dyDescent="0.2">
      <c r="B765" t="s">
        <v>1</v>
      </c>
      <c r="C765" t="s">
        <v>402</v>
      </c>
      <c r="D765" t="s">
        <v>529</v>
      </c>
    </row>
    <row r="766" spans="2:4" x14ac:dyDescent="0.2">
      <c r="B766" t="s">
        <v>1</v>
      </c>
      <c r="C766" t="s">
        <v>7</v>
      </c>
      <c r="D766" t="s">
        <v>529</v>
      </c>
    </row>
    <row r="767" spans="2:4" x14ac:dyDescent="0.2">
      <c r="B767" t="s">
        <v>1</v>
      </c>
      <c r="C767" t="s">
        <v>91</v>
      </c>
      <c r="D767" t="s">
        <v>529</v>
      </c>
    </row>
    <row r="768" spans="2:4" x14ac:dyDescent="0.2">
      <c r="B768" t="s">
        <v>1</v>
      </c>
      <c r="C768" t="s">
        <v>403</v>
      </c>
      <c r="D768" t="s">
        <v>529</v>
      </c>
    </row>
    <row r="769" spans="2:4" x14ac:dyDescent="0.2">
      <c r="B769" t="s">
        <v>1</v>
      </c>
      <c r="C769" t="s">
        <v>404</v>
      </c>
      <c r="D769" t="s">
        <v>529</v>
      </c>
    </row>
    <row r="770" spans="2:4" x14ac:dyDescent="0.2">
      <c r="B770" t="s">
        <v>1</v>
      </c>
      <c r="C770" t="s">
        <v>273</v>
      </c>
      <c r="D770" t="s">
        <v>529</v>
      </c>
    </row>
    <row r="771" spans="2:4" x14ac:dyDescent="0.2">
      <c r="B771" t="s">
        <v>1</v>
      </c>
      <c r="C771" t="s">
        <v>405</v>
      </c>
      <c r="D771" t="s">
        <v>529</v>
      </c>
    </row>
    <row r="772" spans="2:4" x14ac:dyDescent="0.2">
      <c r="B772" t="s">
        <v>1</v>
      </c>
      <c r="C772" t="s">
        <v>274</v>
      </c>
      <c r="D772" t="s">
        <v>529</v>
      </c>
    </row>
    <row r="773" spans="2:4" x14ac:dyDescent="0.2">
      <c r="B773" t="s">
        <v>1</v>
      </c>
      <c r="C773" t="s">
        <v>406</v>
      </c>
      <c r="D773" t="s">
        <v>529</v>
      </c>
    </row>
    <row r="774" spans="2:4" x14ac:dyDescent="0.2">
      <c r="B774" t="s">
        <v>1</v>
      </c>
      <c r="C774" t="s">
        <v>407</v>
      </c>
      <c r="D774" t="s">
        <v>529</v>
      </c>
    </row>
    <row r="775" spans="2:4" x14ac:dyDescent="0.2">
      <c r="B775" t="s">
        <v>1</v>
      </c>
      <c r="C775" t="s">
        <v>408</v>
      </c>
      <c r="D775" t="s">
        <v>529</v>
      </c>
    </row>
    <row r="776" spans="2:4" x14ac:dyDescent="0.2">
      <c r="B776" t="s">
        <v>1</v>
      </c>
      <c r="C776" t="s">
        <v>409</v>
      </c>
      <c r="D776" t="s">
        <v>529</v>
      </c>
    </row>
    <row r="777" spans="2:4" x14ac:dyDescent="0.2">
      <c r="B777" t="s">
        <v>1</v>
      </c>
      <c r="C777" t="s">
        <v>96</v>
      </c>
      <c r="D777" t="s">
        <v>529</v>
      </c>
    </row>
    <row r="778" spans="2:4" x14ac:dyDescent="0.2">
      <c r="B778" t="s">
        <v>1</v>
      </c>
      <c r="C778" t="s">
        <v>410</v>
      </c>
      <c r="D778" t="s">
        <v>529</v>
      </c>
    </row>
    <row r="779" spans="2:4" x14ac:dyDescent="0.2">
      <c r="B779" t="s">
        <v>1</v>
      </c>
      <c r="C779" t="s">
        <v>411</v>
      </c>
      <c r="D779" t="s">
        <v>529</v>
      </c>
    </row>
    <row r="780" spans="2:4" x14ac:dyDescent="0.2">
      <c r="B780" t="s">
        <v>1</v>
      </c>
      <c r="C780" t="s">
        <v>275</v>
      </c>
      <c r="D780" t="s">
        <v>529</v>
      </c>
    </row>
    <row r="781" spans="2:4" x14ac:dyDescent="0.2">
      <c r="B781" t="s">
        <v>1</v>
      </c>
      <c r="C781" t="s">
        <v>97</v>
      </c>
      <c r="D781" t="s">
        <v>529</v>
      </c>
    </row>
    <row r="782" spans="2:4" x14ac:dyDescent="0.2">
      <c r="B782" t="s">
        <v>1</v>
      </c>
      <c r="C782" t="s">
        <v>412</v>
      </c>
      <c r="D782" t="s">
        <v>529</v>
      </c>
    </row>
    <row r="783" spans="2:4" x14ac:dyDescent="0.2">
      <c r="B783" t="s">
        <v>1</v>
      </c>
      <c r="C783" t="s">
        <v>413</v>
      </c>
      <c r="D783" t="s">
        <v>529</v>
      </c>
    </row>
    <row r="784" spans="2:4" x14ac:dyDescent="0.2">
      <c r="B784" t="s">
        <v>1</v>
      </c>
      <c r="C784" t="s">
        <v>277</v>
      </c>
      <c r="D784" t="s">
        <v>529</v>
      </c>
    </row>
    <row r="785" spans="2:4" x14ac:dyDescent="0.2">
      <c r="B785" t="s">
        <v>1</v>
      </c>
      <c r="C785" t="s">
        <v>414</v>
      </c>
      <c r="D785" t="s">
        <v>529</v>
      </c>
    </row>
    <row r="786" spans="2:4" x14ac:dyDescent="0.2">
      <c r="B786" t="s">
        <v>1</v>
      </c>
      <c r="C786" t="s">
        <v>416</v>
      </c>
      <c r="D786" t="s">
        <v>529</v>
      </c>
    </row>
    <row r="787" spans="2:4" x14ac:dyDescent="0.2">
      <c r="B787" t="s">
        <v>1</v>
      </c>
      <c r="C787" t="s">
        <v>101</v>
      </c>
      <c r="D787" t="s">
        <v>529</v>
      </c>
    </row>
    <row r="788" spans="2:4" x14ac:dyDescent="0.2">
      <c r="B788" t="s">
        <v>1</v>
      </c>
      <c r="C788" t="s">
        <v>417</v>
      </c>
      <c r="D788" t="s">
        <v>529</v>
      </c>
    </row>
    <row r="789" spans="2:4" x14ac:dyDescent="0.2">
      <c r="B789" t="s">
        <v>1</v>
      </c>
      <c r="C789" t="s">
        <v>105</v>
      </c>
      <c r="D789" t="s">
        <v>529</v>
      </c>
    </row>
    <row r="790" spans="2:4" x14ac:dyDescent="0.2">
      <c r="B790" t="s">
        <v>1</v>
      </c>
      <c r="C790" t="s">
        <v>106</v>
      </c>
      <c r="D790" t="s">
        <v>529</v>
      </c>
    </row>
    <row r="791" spans="2:4" x14ac:dyDescent="0.2">
      <c r="B791" t="s">
        <v>1</v>
      </c>
      <c r="C791" t="s">
        <v>418</v>
      </c>
      <c r="D791" t="s">
        <v>529</v>
      </c>
    </row>
    <row r="792" spans="2:4" x14ac:dyDescent="0.2">
      <c r="B792" t="s">
        <v>1</v>
      </c>
      <c r="C792" t="s">
        <v>419</v>
      </c>
      <c r="D792" t="s">
        <v>529</v>
      </c>
    </row>
    <row r="793" spans="2:4" x14ac:dyDescent="0.2">
      <c r="B793" t="s">
        <v>1</v>
      </c>
      <c r="C793" t="s">
        <v>107</v>
      </c>
      <c r="D793" t="s">
        <v>529</v>
      </c>
    </row>
    <row r="794" spans="2:4" x14ac:dyDescent="0.2">
      <c r="B794" t="s">
        <v>1</v>
      </c>
      <c r="C794" t="s">
        <v>279</v>
      </c>
      <c r="D794" t="s">
        <v>529</v>
      </c>
    </row>
    <row r="795" spans="2:4" x14ac:dyDescent="0.2">
      <c r="B795" t="s">
        <v>1</v>
      </c>
      <c r="C795" t="s">
        <v>426</v>
      </c>
      <c r="D795" t="s">
        <v>529</v>
      </c>
    </row>
    <row r="796" spans="2:4" x14ac:dyDescent="0.2">
      <c r="B796" t="s">
        <v>1</v>
      </c>
      <c r="C796" t="s">
        <v>427</v>
      </c>
      <c r="D796" t="s">
        <v>529</v>
      </c>
    </row>
    <row r="797" spans="2:4" x14ac:dyDescent="0.2">
      <c r="B797" t="s">
        <v>1</v>
      </c>
      <c r="C797" t="s">
        <v>428</v>
      </c>
      <c r="D797" t="s">
        <v>529</v>
      </c>
    </row>
    <row r="798" spans="2:4" x14ac:dyDescent="0.2">
      <c r="B798" t="s">
        <v>1</v>
      </c>
      <c r="C798" t="s">
        <v>114</v>
      </c>
      <c r="D798" t="s">
        <v>529</v>
      </c>
    </row>
    <row r="799" spans="2:4" x14ac:dyDescent="0.2">
      <c r="B799" t="s">
        <v>1</v>
      </c>
      <c r="C799" t="s">
        <v>283</v>
      </c>
      <c r="D799" t="s">
        <v>529</v>
      </c>
    </row>
    <row r="800" spans="2:4" x14ac:dyDescent="0.2">
      <c r="B800" t="s">
        <v>1</v>
      </c>
      <c r="C800" t="s">
        <v>430</v>
      </c>
      <c r="D800" t="s">
        <v>529</v>
      </c>
    </row>
    <row r="801" spans="2:4" x14ac:dyDescent="0.2">
      <c r="B801" t="s">
        <v>1</v>
      </c>
      <c r="C801" t="s">
        <v>284</v>
      </c>
      <c r="D801" t="s">
        <v>529</v>
      </c>
    </row>
    <row r="802" spans="2:4" x14ac:dyDescent="0.2">
      <c r="B802" t="s">
        <v>1</v>
      </c>
      <c r="C802" t="s">
        <v>118</v>
      </c>
      <c r="D802" t="s">
        <v>529</v>
      </c>
    </row>
    <row r="803" spans="2:4" x14ac:dyDescent="0.2">
      <c r="B803" t="s">
        <v>1</v>
      </c>
      <c r="C803" t="s">
        <v>431</v>
      </c>
      <c r="D803" t="s">
        <v>529</v>
      </c>
    </row>
    <row r="804" spans="2:4" x14ac:dyDescent="0.2">
      <c r="B804" t="s">
        <v>1</v>
      </c>
      <c r="C804" t="s">
        <v>432</v>
      </c>
      <c r="D804" t="s">
        <v>529</v>
      </c>
    </row>
    <row r="805" spans="2:4" x14ac:dyDescent="0.2">
      <c r="B805" t="s">
        <v>1</v>
      </c>
      <c r="C805" t="s">
        <v>433</v>
      </c>
      <c r="D805" t="s">
        <v>529</v>
      </c>
    </row>
    <row r="806" spans="2:4" x14ac:dyDescent="0.2">
      <c r="B806" t="s">
        <v>1</v>
      </c>
      <c r="C806" t="s">
        <v>434</v>
      </c>
      <c r="D806" t="s">
        <v>529</v>
      </c>
    </row>
    <row r="807" spans="2:4" x14ac:dyDescent="0.2">
      <c r="B807" t="s">
        <v>1</v>
      </c>
      <c r="C807" t="s">
        <v>285</v>
      </c>
      <c r="D807" t="s">
        <v>529</v>
      </c>
    </row>
    <row r="808" spans="2:4" x14ac:dyDescent="0.2">
      <c r="B808" t="s">
        <v>1</v>
      </c>
      <c r="C808" t="s">
        <v>435</v>
      </c>
      <c r="D808" t="s">
        <v>529</v>
      </c>
    </row>
    <row r="809" spans="2:4" x14ac:dyDescent="0.2">
      <c r="B809" t="s">
        <v>1</v>
      </c>
      <c r="C809" t="s">
        <v>286</v>
      </c>
      <c r="D809" t="s">
        <v>529</v>
      </c>
    </row>
    <row r="810" spans="2:4" x14ac:dyDescent="0.2">
      <c r="B810" t="s">
        <v>1</v>
      </c>
      <c r="C810" t="s">
        <v>8</v>
      </c>
      <c r="D810" t="s">
        <v>529</v>
      </c>
    </row>
    <row r="811" spans="2:4" x14ac:dyDescent="0.2">
      <c r="B811" t="s">
        <v>1</v>
      </c>
      <c r="C811" t="s">
        <v>437</v>
      </c>
      <c r="D811" t="s">
        <v>529</v>
      </c>
    </row>
    <row r="812" spans="2:4" x14ac:dyDescent="0.2">
      <c r="B812" t="s">
        <v>1</v>
      </c>
      <c r="C812" t="s">
        <v>438</v>
      </c>
      <c r="D812" t="s">
        <v>529</v>
      </c>
    </row>
    <row r="813" spans="2:4" x14ac:dyDescent="0.2">
      <c r="B813" t="s">
        <v>1</v>
      </c>
      <c r="C813" t="s">
        <v>439</v>
      </c>
      <c r="D813" t="s">
        <v>529</v>
      </c>
    </row>
    <row r="814" spans="2:4" x14ac:dyDescent="0.2">
      <c r="B814" t="s">
        <v>1</v>
      </c>
      <c r="C814" t="s">
        <v>287</v>
      </c>
      <c r="D814" t="s">
        <v>529</v>
      </c>
    </row>
    <row r="815" spans="2:4" x14ac:dyDescent="0.2">
      <c r="B815" t="s">
        <v>1</v>
      </c>
      <c r="C815" t="s">
        <v>441</v>
      </c>
      <c r="D815" t="s">
        <v>529</v>
      </c>
    </row>
    <row r="816" spans="2:4" x14ac:dyDescent="0.2">
      <c r="B816" t="s">
        <v>1</v>
      </c>
      <c r="C816" t="s">
        <v>442</v>
      </c>
      <c r="D816" t="s">
        <v>529</v>
      </c>
    </row>
    <row r="817" spans="2:4" x14ac:dyDescent="0.2">
      <c r="B817" t="s">
        <v>1</v>
      </c>
      <c r="C817" t="s">
        <v>289</v>
      </c>
      <c r="D817" t="s">
        <v>529</v>
      </c>
    </row>
    <row r="818" spans="2:4" x14ac:dyDescent="0.2">
      <c r="B818" t="s">
        <v>1</v>
      </c>
      <c r="C818" t="s">
        <v>291</v>
      </c>
      <c r="D818" t="s">
        <v>529</v>
      </c>
    </row>
    <row r="819" spans="2:4" x14ac:dyDescent="0.2">
      <c r="B819" t="s">
        <v>1</v>
      </c>
      <c r="C819" t="s">
        <v>443</v>
      </c>
      <c r="D819" t="s">
        <v>529</v>
      </c>
    </row>
    <row r="820" spans="2:4" x14ac:dyDescent="0.2">
      <c r="B820" t="s">
        <v>1</v>
      </c>
      <c r="C820" t="s">
        <v>444</v>
      </c>
      <c r="D820" t="s">
        <v>529</v>
      </c>
    </row>
    <row r="821" spans="2:4" x14ac:dyDescent="0.2">
      <c r="B821" t="s">
        <v>1</v>
      </c>
      <c r="C821" t="s">
        <v>445</v>
      </c>
      <c r="D821" t="s">
        <v>529</v>
      </c>
    </row>
    <row r="822" spans="2:4" x14ac:dyDescent="0.2">
      <c r="B822" t="s">
        <v>1</v>
      </c>
      <c r="C822" t="s">
        <v>446</v>
      </c>
      <c r="D822" t="s">
        <v>529</v>
      </c>
    </row>
    <row r="823" spans="2:4" x14ac:dyDescent="0.2">
      <c r="B823" t="s">
        <v>1</v>
      </c>
      <c r="C823" t="s">
        <v>292</v>
      </c>
      <c r="D823" t="s">
        <v>529</v>
      </c>
    </row>
    <row r="824" spans="2:4" x14ac:dyDescent="0.2">
      <c r="B824" t="s">
        <v>1</v>
      </c>
      <c r="C824" t="s">
        <v>447</v>
      </c>
      <c r="D824" t="s">
        <v>529</v>
      </c>
    </row>
    <row r="825" spans="2:4" x14ac:dyDescent="0.2">
      <c r="B825" t="s">
        <v>1</v>
      </c>
      <c r="C825" t="s">
        <v>128</v>
      </c>
      <c r="D825" t="s">
        <v>529</v>
      </c>
    </row>
    <row r="826" spans="2:4" x14ac:dyDescent="0.2">
      <c r="B826" t="s">
        <v>1</v>
      </c>
      <c r="C826" t="s">
        <v>449</v>
      </c>
      <c r="D826" t="s">
        <v>529</v>
      </c>
    </row>
    <row r="827" spans="2:4" x14ac:dyDescent="0.2">
      <c r="B827" t="s">
        <v>1</v>
      </c>
      <c r="C827" t="s">
        <v>450</v>
      </c>
      <c r="D827" t="s">
        <v>529</v>
      </c>
    </row>
    <row r="828" spans="2:4" x14ac:dyDescent="0.2">
      <c r="B828" t="s">
        <v>1</v>
      </c>
      <c r="C828" t="s">
        <v>451</v>
      </c>
      <c r="D828" t="s">
        <v>529</v>
      </c>
    </row>
    <row r="829" spans="2:4" x14ac:dyDescent="0.2">
      <c r="B829" t="s">
        <v>1</v>
      </c>
      <c r="C829" t="s">
        <v>294</v>
      </c>
      <c r="D829" t="s">
        <v>529</v>
      </c>
    </row>
    <row r="830" spans="2:4" x14ac:dyDescent="0.2">
      <c r="B830" t="s">
        <v>1</v>
      </c>
      <c r="C830" t="s">
        <v>452</v>
      </c>
      <c r="D830" t="s">
        <v>529</v>
      </c>
    </row>
    <row r="831" spans="2:4" x14ac:dyDescent="0.2">
      <c r="B831" t="s">
        <v>1</v>
      </c>
      <c r="C831" t="s">
        <v>453</v>
      </c>
      <c r="D831" t="s">
        <v>529</v>
      </c>
    </row>
    <row r="832" spans="2:4" x14ac:dyDescent="0.2">
      <c r="B832" t="s">
        <v>1</v>
      </c>
      <c r="C832" t="s">
        <v>131</v>
      </c>
      <c r="D832" t="s">
        <v>529</v>
      </c>
    </row>
    <row r="833" spans="2:4" x14ac:dyDescent="0.2">
      <c r="B833" t="s">
        <v>1</v>
      </c>
      <c r="C833" t="s">
        <v>456</v>
      </c>
      <c r="D833" t="s">
        <v>529</v>
      </c>
    </row>
    <row r="834" spans="2:4" x14ac:dyDescent="0.2">
      <c r="B834" t="s">
        <v>1</v>
      </c>
      <c r="C834" t="s">
        <v>457</v>
      </c>
      <c r="D834" t="s">
        <v>529</v>
      </c>
    </row>
    <row r="835" spans="2:4" x14ac:dyDescent="0.2">
      <c r="B835" t="s">
        <v>1</v>
      </c>
      <c r="C835" t="s">
        <v>299</v>
      </c>
      <c r="D835" t="s">
        <v>529</v>
      </c>
    </row>
    <row r="836" spans="2:4" x14ac:dyDescent="0.2">
      <c r="B836" t="s">
        <v>1</v>
      </c>
      <c r="C836" t="s">
        <v>458</v>
      </c>
      <c r="D836" t="s">
        <v>529</v>
      </c>
    </row>
    <row r="837" spans="2:4" x14ac:dyDescent="0.2">
      <c r="B837" t="s">
        <v>1</v>
      </c>
      <c r="C837" t="s">
        <v>459</v>
      </c>
      <c r="D837" t="s">
        <v>529</v>
      </c>
    </row>
    <row r="838" spans="2:4" x14ac:dyDescent="0.2">
      <c r="B838" t="s">
        <v>1</v>
      </c>
      <c r="C838" t="s">
        <v>460</v>
      </c>
      <c r="D838" t="s">
        <v>529</v>
      </c>
    </row>
    <row r="839" spans="2:4" x14ac:dyDescent="0.2">
      <c r="B839" t="s">
        <v>1</v>
      </c>
      <c r="C839" t="s">
        <v>461</v>
      </c>
      <c r="D839" t="s">
        <v>529</v>
      </c>
    </row>
    <row r="840" spans="2:4" x14ac:dyDescent="0.2">
      <c r="B840" t="s">
        <v>1</v>
      </c>
      <c r="C840" t="s">
        <v>303</v>
      </c>
      <c r="D840" t="s">
        <v>529</v>
      </c>
    </row>
    <row r="841" spans="2:4" x14ac:dyDescent="0.2">
      <c r="B841" t="s">
        <v>1</v>
      </c>
      <c r="C841" t="s">
        <v>462</v>
      </c>
      <c r="D841" t="s">
        <v>529</v>
      </c>
    </row>
    <row r="842" spans="2:4" x14ac:dyDescent="0.2">
      <c r="B842" t="s">
        <v>1</v>
      </c>
      <c r="C842" t="s">
        <v>463</v>
      </c>
      <c r="D842" t="s">
        <v>529</v>
      </c>
    </row>
    <row r="843" spans="2:4" x14ac:dyDescent="0.2">
      <c r="B843" t="s">
        <v>1</v>
      </c>
      <c r="C843" t="s">
        <v>464</v>
      </c>
      <c r="D843" t="s">
        <v>529</v>
      </c>
    </row>
    <row r="844" spans="2:4" x14ac:dyDescent="0.2">
      <c r="B844" t="s">
        <v>1</v>
      </c>
      <c r="C844" t="s">
        <v>305</v>
      </c>
      <c r="D844" t="s">
        <v>529</v>
      </c>
    </row>
    <row r="845" spans="2:4" x14ac:dyDescent="0.2">
      <c r="B845" t="s">
        <v>1</v>
      </c>
      <c r="C845" t="s">
        <v>466</v>
      </c>
      <c r="D845" t="s">
        <v>529</v>
      </c>
    </row>
    <row r="846" spans="2:4" x14ac:dyDescent="0.2">
      <c r="B846" t="s">
        <v>1</v>
      </c>
      <c r="C846" t="s">
        <v>467</v>
      </c>
      <c r="D846" t="s">
        <v>529</v>
      </c>
    </row>
    <row r="847" spans="2:4" x14ac:dyDescent="0.2">
      <c r="B847" t="s">
        <v>1</v>
      </c>
      <c r="C847" t="s">
        <v>468</v>
      </c>
      <c r="D847" t="s">
        <v>529</v>
      </c>
    </row>
    <row r="848" spans="2:4" x14ac:dyDescent="0.2">
      <c r="B848" t="s">
        <v>1</v>
      </c>
      <c r="C848" t="s">
        <v>469</v>
      </c>
      <c r="D848" t="s">
        <v>529</v>
      </c>
    </row>
    <row r="849" spans="2:4" x14ac:dyDescent="0.2">
      <c r="B849" t="s">
        <v>1</v>
      </c>
      <c r="C849" t="s">
        <v>470</v>
      </c>
      <c r="D849" t="s">
        <v>529</v>
      </c>
    </row>
    <row r="850" spans="2:4" x14ac:dyDescent="0.2">
      <c r="B850" t="s">
        <v>1</v>
      </c>
      <c r="C850" t="s">
        <v>471</v>
      </c>
      <c r="D850" t="s">
        <v>529</v>
      </c>
    </row>
    <row r="851" spans="2:4" x14ac:dyDescent="0.2">
      <c r="B851" t="s">
        <v>1</v>
      </c>
      <c r="C851" t="s">
        <v>152</v>
      </c>
      <c r="D851" t="s">
        <v>529</v>
      </c>
    </row>
    <row r="852" spans="2:4" x14ac:dyDescent="0.2">
      <c r="B852" t="s">
        <v>1</v>
      </c>
      <c r="C852" t="s">
        <v>311</v>
      </c>
      <c r="D852" t="s">
        <v>529</v>
      </c>
    </row>
    <row r="853" spans="2:4" x14ac:dyDescent="0.2">
      <c r="B853" t="s">
        <v>1</v>
      </c>
      <c r="C853" t="s">
        <v>313</v>
      </c>
      <c r="D853" t="s">
        <v>529</v>
      </c>
    </row>
    <row r="854" spans="2:4" x14ac:dyDescent="0.2">
      <c r="B854" t="s">
        <v>1</v>
      </c>
      <c r="C854" t="s">
        <v>472</v>
      </c>
      <c r="D854" t="s">
        <v>529</v>
      </c>
    </row>
    <row r="855" spans="2:4" x14ac:dyDescent="0.2">
      <c r="B855" t="s">
        <v>1</v>
      </c>
      <c r="C855" t="s">
        <v>473</v>
      </c>
      <c r="D855" t="s">
        <v>529</v>
      </c>
    </row>
    <row r="856" spans="2:4" x14ac:dyDescent="0.2">
      <c r="B856" t="s">
        <v>1</v>
      </c>
      <c r="C856" t="s">
        <v>155</v>
      </c>
      <c r="D856" t="s">
        <v>529</v>
      </c>
    </row>
    <row r="857" spans="2:4" x14ac:dyDescent="0.2">
      <c r="B857" t="s">
        <v>1</v>
      </c>
      <c r="C857" t="s">
        <v>157</v>
      </c>
      <c r="D857" t="s">
        <v>529</v>
      </c>
    </row>
    <row r="858" spans="2:4" x14ac:dyDescent="0.2">
      <c r="B858" t="s">
        <v>1</v>
      </c>
      <c r="C858" t="s">
        <v>316</v>
      </c>
      <c r="D858" t="s">
        <v>529</v>
      </c>
    </row>
    <row r="859" spans="2:4" x14ac:dyDescent="0.2">
      <c r="B859" t="s">
        <v>1</v>
      </c>
      <c r="C859" t="s">
        <v>317</v>
      </c>
      <c r="D859" t="s">
        <v>529</v>
      </c>
    </row>
    <row r="860" spans="2:4" x14ac:dyDescent="0.2">
      <c r="B860" t="s">
        <v>1</v>
      </c>
      <c r="C860" t="s">
        <v>476</v>
      </c>
      <c r="D860" t="s">
        <v>529</v>
      </c>
    </row>
    <row r="861" spans="2:4" x14ac:dyDescent="0.2">
      <c r="B861" t="s">
        <v>1</v>
      </c>
      <c r="C861" t="s">
        <v>318</v>
      </c>
      <c r="D861" t="s">
        <v>529</v>
      </c>
    </row>
    <row r="862" spans="2:4" x14ac:dyDescent="0.2">
      <c r="B862" t="s">
        <v>1</v>
      </c>
      <c r="C862" t="s">
        <v>319</v>
      </c>
      <c r="D862" t="s">
        <v>529</v>
      </c>
    </row>
    <row r="863" spans="2:4" x14ac:dyDescent="0.2">
      <c r="B863" t="s">
        <v>1</v>
      </c>
      <c r="C863" t="s">
        <v>477</v>
      </c>
      <c r="D863" t="s">
        <v>529</v>
      </c>
    </row>
    <row r="864" spans="2:4" x14ac:dyDescent="0.2">
      <c r="B864" t="s">
        <v>1</v>
      </c>
      <c r="C864" t="s">
        <v>320</v>
      </c>
      <c r="D864" t="s">
        <v>529</v>
      </c>
    </row>
    <row r="865" spans="2:4" x14ac:dyDescent="0.2">
      <c r="B865" t="s">
        <v>1</v>
      </c>
      <c r="C865" t="s">
        <v>169</v>
      </c>
      <c r="D865" t="s">
        <v>529</v>
      </c>
    </row>
    <row r="866" spans="2:4" x14ac:dyDescent="0.2">
      <c r="B866" t="s">
        <v>1</v>
      </c>
      <c r="C866" t="s">
        <v>478</v>
      </c>
      <c r="D866" t="s">
        <v>529</v>
      </c>
    </row>
    <row r="867" spans="2:4" x14ac:dyDescent="0.2">
      <c r="B867" t="s">
        <v>1</v>
      </c>
      <c r="C867" t="s">
        <v>479</v>
      </c>
      <c r="D867" t="s">
        <v>529</v>
      </c>
    </row>
    <row r="868" spans="2:4" x14ac:dyDescent="0.2">
      <c r="B868" t="s">
        <v>1</v>
      </c>
      <c r="C868" t="s">
        <v>480</v>
      </c>
      <c r="D868" t="s">
        <v>529</v>
      </c>
    </row>
    <row r="869" spans="2:4" x14ac:dyDescent="0.2">
      <c r="B869" t="s">
        <v>1</v>
      </c>
      <c r="C869" t="s">
        <v>481</v>
      </c>
      <c r="D869" t="s">
        <v>529</v>
      </c>
    </row>
    <row r="870" spans="2:4" x14ac:dyDescent="0.2">
      <c r="B870" t="s">
        <v>1</v>
      </c>
      <c r="C870" t="s">
        <v>482</v>
      </c>
      <c r="D870" t="s">
        <v>529</v>
      </c>
    </row>
    <row r="871" spans="2:4" x14ac:dyDescent="0.2">
      <c r="B871" t="s">
        <v>1</v>
      </c>
      <c r="C871" t="s">
        <v>483</v>
      </c>
      <c r="D871" t="s">
        <v>529</v>
      </c>
    </row>
    <row r="872" spans="2:4" x14ac:dyDescent="0.2">
      <c r="B872" t="s">
        <v>1</v>
      </c>
      <c r="C872" t="s">
        <v>484</v>
      </c>
      <c r="D872" t="s">
        <v>529</v>
      </c>
    </row>
    <row r="873" spans="2:4" x14ac:dyDescent="0.2">
      <c r="B873" t="s">
        <v>1</v>
      </c>
      <c r="C873" t="s">
        <v>486</v>
      </c>
      <c r="D873" t="s">
        <v>529</v>
      </c>
    </row>
    <row r="874" spans="2:4" x14ac:dyDescent="0.2">
      <c r="B874" t="s">
        <v>1</v>
      </c>
      <c r="C874" t="s">
        <v>321</v>
      </c>
      <c r="D874" t="s">
        <v>529</v>
      </c>
    </row>
    <row r="875" spans="2:4" x14ac:dyDescent="0.2">
      <c r="B875" t="s">
        <v>1</v>
      </c>
      <c r="C875" t="s">
        <v>322</v>
      </c>
      <c r="D875" t="s">
        <v>529</v>
      </c>
    </row>
    <row r="876" spans="2:4" x14ac:dyDescent="0.2">
      <c r="B876" t="s">
        <v>1</v>
      </c>
      <c r="C876" t="s">
        <v>487</v>
      </c>
      <c r="D876" t="s">
        <v>529</v>
      </c>
    </row>
    <row r="877" spans="2:4" x14ac:dyDescent="0.2">
      <c r="B877" t="s">
        <v>1</v>
      </c>
      <c r="C877" t="s">
        <v>177</v>
      </c>
      <c r="D877" t="s">
        <v>529</v>
      </c>
    </row>
    <row r="878" spans="2:4" x14ac:dyDescent="0.2">
      <c r="B878" t="s">
        <v>1</v>
      </c>
      <c r="C878" t="s">
        <v>178</v>
      </c>
      <c r="D878" t="s">
        <v>529</v>
      </c>
    </row>
    <row r="879" spans="2:4" x14ac:dyDescent="0.2">
      <c r="B879" t="s">
        <v>1</v>
      </c>
      <c r="C879" t="s">
        <v>488</v>
      </c>
      <c r="D879" t="s">
        <v>529</v>
      </c>
    </row>
    <row r="880" spans="2:4" x14ac:dyDescent="0.2">
      <c r="B880" t="s">
        <v>1</v>
      </c>
      <c r="C880" t="s">
        <v>323</v>
      </c>
      <c r="D880" t="s">
        <v>529</v>
      </c>
    </row>
    <row r="881" spans="2:4" x14ac:dyDescent="0.2">
      <c r="B881" t="s">
        <v>1</v>
      </c>
      <c r="C881" t="s">
        <v>324</v>
      </c>
      <c r="D881" t="s">
        <v>529</v>
      </c>
    </row>
    <row r="882" spans="2:4" x14ac:dyDescent="0.2">
      <c r="B882" t="s">
        <v>1</v>
      </c>
      <c r="C882" t="s">
        <v>489</v>
      </c>
      <c r="D882" t="s">
        <v>529</v>
      </c>
    </row>
    <row r="883" spans="2:4" x14ac:dyDescent="0.2">
      <c r="B883" t="s">
        <v>1</v>
      </c>
      <c r="C883" t="s">
        <v>490</v>
      </c>
      <c r="D883" t="s">
        <v>529</v>
      </c>
    </row>
    <row r="884" spans="2:4" x14ac:dyDescent="0.2">
      <c r="B884" t="s">
        <v>1</v>
      </c>
      <c r="C884" t="s">
        <v>491</v>
      </c>
      <c r="D884" t="s">
        <v>529</v>
      </c>
    </row>
    <row r="885" spans="2:4" x14ac:dyDescent="0.2">
      <c r="B885" t="s">
        <v>1</v>
      </c>
      <c r="C885" t="s">
        <v>186</v>
      </c>
      <c r="D885" t="s">
        <v>529</v>
      </c>
    </row>
    <row r="886" spans="2:4" x14ac:dyDescent="0.2">
      <c r="B886" t="s">
        <v>1</v>
      </c>
      <c r="C886" t="s">
        <v>325</v>
      </c>
      <c r="D886" t="s">
        <v>529</v>
      </c>
    </row>
    <row r="887" spans="2:4" x14ac:dyDescent="0.2">
      <c r="B887" t="s">
        <v>1</v>
      </c>
      <c r="C887" t="s">
        <v>494</v>
      </c>
      <c r="D887" t="s">
        <v>529</v>
      </c>
    </row>
    <row r="888" spans="2:4" x14ac:dyDescent="0.2">
      <c r="B888" t="s">
        <v>1</v>
      </c>
      <c r="C888" t="s">
        <v>495</v>
      </c>
      <c r="D888" t="s">
        <v>529</v>
      </c>
    </row>
    <row r="889" spans="2:4" x14ac:dyDescent="0.2">
      <c r="B889" t="s">
        <v>1</v>
      </c>
      <c r="C889" t="s">
        <v>496</v>
      </c>
      <c r="D889" t="s">
        <v>529</v>
      </c>
    </row>
    <row r="890" spans="2:4" x14ac:dyDescent="0.2">
      <c r="B890" t="s">
        <v>1</v>
      </c>
      <c r="C890" t="s">
        <v>327</v>
      </c>
      <c r="D890" t="s">
        <v>529</v>
      </c>
    </row>
    <row r="891" spans="2:4" x14ac:dyDescent="0.2">
      <c r="B891" t="s">
        <v>1</v>
      </c>
      <c r="C891" t="s">
        <v>203</v>
      </c>
      <c r="D891" t="s">
        <v>529</v>
      </c>
    </row>
    <row r="892" spans="2:4" x14ac:dyDescent="0.2">
      <c r="B892" t="s">
        <v>1</v>
      </c>
      <c r="C892" t="s">
        <v>497</v>
      </c>
      <c r="D892" t="s">
        <v>529</v>
      </c>
    </row>
    <row r="893" spans="2:4" x14ac:dyDescent="0.2">
      <c r="B893" t="s">
        <v>1</v>
      </c>
      <c r="C893" t="s">
        <v>498</v>
      </c>
      <c r="D893" t="s">
        <v>529</v>
      </c>
    </row>
    <row r="894" spans="2:4" x14ac:dyDescent="0.2">
      <c r="B894" t="s">
        <v>1</v>
      </c>
      <c r="C894" t="s">
        <v>499</v>
      </c>
      <c r="D894" t="s">
        <v>529</v>
      </c>
    </row>
    <row r="895" spans="2:4" x14ac:dyDescent="0.2">
      <c r="B895" t="s">
        <v>1</v>
      </c>
      <c r="C895" t="s">
        <v>10</v>
      </c>
      <c r="D895" t="s">
        <v>529</v>
      </c>
    </row>
    <row r="896" spans="2:4" x14ac:dyDescent="0.2">
      <c r="B896" t="s">
        <v>1</v>
      </c>
      <c r="C896" t="s">
        <v>500</v>
      </c>
      <c r="D896" t="s">
        <v>529</v>
      </c>
    </row>
    <row r="897" spans="2:4" x14ac:dyDescent="0.2">
      <c r="B897" t="s">
        <v>1</v>
      </c>
      <c r="C897" t="s">
        <v>210</v>
      </c>
      <c r="D897" t="s">
        <v>529</v>
      </c>
    </row>
    <row r="898" spans="2:4" x14ac:dyDescent="0.2">
      <c r="B898" t="s">
        <v>1</v>
      </c>
      <c r="C898" t="s">
        <v>501</v>
      </c>
      <c r="D898" t="s">
        <v>529</v>
      </c>
    </row>
    <row r="899" spans="2:4" x14ac:dyDescent="0.2">
      <c r="B899" t="s">
        <v>1</v>
      </c>
      <c r="C899" t="s">
        <v>329</v>
      </c>
      <c r="D899" t="s">
        <v>529</v>
      </c>
    </row>
    <row r="900" spans="2:4" x14ac:dyDescent="0.2">
      <c r="B900" t="s">
        <v>1</v>
      </c>
      <c r="C900" t="s">
        <v>502</v>
      </c>
      <c r="D900" t="s">
        <v>529</v>
      </c>
    </row>
    <row r="901" spans="2:4" x14ac:dyDescent="0.2">
      <c r="B901" t="s">
        <v>1</v>
      </c>
      <c r="C901" t="s">
        <v>503</v>
      </c>
      <c r="D901" t="s">
        <v>529</v>
      </c>
    </row>
    <row r="902" spans="2:4" x14ac:dyDescent="0.2">
      <c r="B902" t="s">
        <v>1</v>
      </c>
      <c r="C902" t="s">
        <v>211</v>
      </c>
      <c r="D902" t="s">
        <v>529</v>
      </c>
    </row>
    <row r="903" spans="2:4" x14ac:dyDescent="0.2">
      <c r="B903" t="s">
        <v>1</v>
      </c>
      <c r="C903" t="s">
        <v>214</v>
      </c>
      <c r="D903" t="s">
        <v>529</v>
      </c>
    </row>
    <row r="904" spans="2:4" x14ac:dyDescent="0.2">
      <c r="B904" t="s">
        <v>1</v>
      </c>
      <c r="C904" t="s">
        <v>331</v>
      </c>
      <c r="D904" t="s">
        <v>529</v>
      </c>
    </row>
    <row r="905" spans="2:4" x14ac:dyDescent="0.2">
      <c r="B905" t="s">
        <v>1</v>
      </c>
      <c r="C905" t="s">
        <v>504</v>
      </c>
      <c r="D905" t="s">
        <v>529</v>
      </c>
    </row>
    <row r="906" spans="2:4" x14ac:dyDescent="0.2">
      <c r="B906" t="s">
        <v>1</v>
      </c>
      <c r="C906" t="s">
        <v>215</v>
      </c>
      <c r="D906" t="s">
        <v>529</v>
      </c>
    </row>
    <row r="907" spans="2:4" x14ac:dyDescent="0.2">
      <c r="B907" t="s">
        <v>1</v>
      </c>
      <c r="C907" t="s">
        <v>216</v>
      </c>
      <c r="D907" t="s">
        <v>529</v>
      </c>
    </row>
    <row r="908" spans="2:4" x14ac:dyDescent="0.2">
      <c r="B908" t="s">
        <v>1</v>
      </c>
      <c r="C908" t="s">
        <v>332</v>
      </c>
      <c r="D908" t="s">
        <v>529</v>
      </c>
    </row>
    <row r="909" spans="2:4" x14ac:dyDescent="0.2">
      <c r="B909" t="s">
        <v>1</v>
      </c>
      <c r="C909" t="s">
        <v>505</v>
      </c>
      <c r="D909" t="s">
        <v>529</v>
      </c>
    </row>
    <row r="910" spans="2:4" x14ac:dyDescent="0.2">
      <c r="B910" t="s">
        <v>1</v>
      </c>
      <c r="C910" t="s">
        <v>506</v>
      </c>
      <c r="D910" t="s">
        <v>529</v>
      </c>
    </row>
    <row r="911" spans="2:4" x14ac:dyDescent="0.2">
      <c r="B911" t="s">
        <v>1</v>
      </c>
      <c r="C911" t="s">
        <v>507</v>
      </c>
      <c r="D911" t="s">
        <v>529</v>
      </c>
    </row>
    <row r="912" spans="2:4" x14ac:dyDescent="0.2">
      <c r="B912" t="s">
        <v>1</v>
      </c>
      <c r="C912" t="s">
        <v>508</v>
      </c>
      <c r="D912" t="s">
        <v>529</v>
      </c>
    </row>
    <row r="913" spans="2:4" x14ac:dyDescent="0.2">
      <c r="B913" t="s">
        <v>1</v>
      </c>
      <c r="C913" t="s">
        <v>333</v>
      </c>
      <c r="D913" t="s">
        <v>529</v>
      </c>
    </row>
    <row r="914" spans="2:4" x14ac:dyDescent="0.2">
      <c r="B914" t="s">
        <v>1</v>
      </c>
      <c r="C914" t="s">
        <v>509</v>
      </c>
      <c r="D914" t="s">
        <v>529</v>
      </c>
    </row>
    <row r="915" spans="2:4" x14ac:dyDescent="0.2">
      <c r="B915" t="s">
        <v>1</v>
      </c>
      <c r="C915" t="s">
        <v>510</v>
      </c>
      <c r="D915" t="s">
        <v>529</v>
      </c>
    </row>
    <row r="916" spans="2:4" x14ac:dyDescent="0.2">
      <c r="B916" t="s">
        <v>1</v>
      </c>
      <c r="C916" t="s">
        <v>223</v>
      </c>
      <c r="D916" t="s">
        <v>529</v>
      </c>
    </row>
    <row r="917" spans="2:4" x14ac:dyDescent="0.2">
      <c r="B917" t="s">
        <v>1</v>
      </c>
      <c r="C917" t="s">
        <v>335</v>
      </c>
      <c r="D917" t="s">
        <v>529</v>
      </c>
    </row>
    <row r="918" spans="2:4" x14ac:dyDescent="0.2">
      <c r="B918" t="s">
        <v>1</v>
      </c>
      <c r="C918" t="s">
        <v>511</v>
      </c>
      <c r="D918" t="s">
        <v>529</v>
      </c>
    </row>
    <row r="919" spans="2:4" x14ac:dyDescent="0.2">
      <c r="B919" t="s">
        <v>1</v>
      </c>
      <c r="C919" t="s">
        <v>336</v>
      </c>
      <c r="D919" t="s">
        <v>529</v>
      </c>
    </row>
    <row r="920" spans="2:4" x14ac:dyDescent="0.2">
      <c r="B920" t="s">
        <v>1</v>
      </c>
      <c r="C920" t="s">
        <v>337</v>
      </c>
      <c r="D920" t="s">
        <v>529</v>
      </c>
    </row>
    <row r="921" spans="2:4" x14ac:dyDescent="0.2">
      <c r="B921" t="s">
        <v>1</v>
      </c>
      <c r="C921" t="s">
        <v>11</v>
      </c>
      <c r="D921" t="s">
        <v>533</v>
      </c>
    </row>
    <row r="922" spans="2:4" x14ac:dyDescent="0.2">
      <c r="B922" t="s">
        <v>1</v>
      </c>
      <c r="C922" t="s">
        <v>228</v>
      </c>
      <c r="D922" t="s">
        <v>533</v>
      </c>
    </row>
    <row r="923" spans="2:4" x14ac:dyDescent="0.2">
      <c r="B923" t="s">
        <v>1</v>
      </c>
      <c r="C923" t="s">
        <v>13</v>
      </c>
      <c r="D923" t="s">
        <v>533</v>
      </c>
    </row>
    <row r="924" spans="2:4" x14ac:dyDescent="0.2">
      <c r="B924" t="s">
        <v>1</v>
      </c>
      <c r="C924" t="s">
        <v>345</v>
      </c>
      <c r="D924" t="s">
        <v>533</v>
      </c>
    </row>
    <row r="925" spans="2:4" x14ac:dyDescent="0.2">
      <c r="B925" t="s">
        <v>1</v>
      </c>
      <c r="C925" t="s">
        <v>16</v>
      </c>
      <c r="D925" t="s">
        <v>533</v>
      </c>
    </row>
    <row r="926" spans="2:4" x14ac:dyDescent="0.2">
      <c r="B926" t="s">
        <v>1</v>
      </c>
      <c r="C926" t="s">
        <v>347</v>
      </c>
      <c r="D926" t="s">
        <v>533</v>
      </c>
    </row>
    <row r="927" spans="2:4" x14ac:dyDescent="0.2">
      <c r="B927" t="s">
        <v>1</v>
      </c>
      <c r="C927" t="s">
        <v>237</v>
      </c>
      <c r="D927" t="s">
        <v>533</v>
      </c>
    </row>
    <row r="928" spans="2:4" x14ac:dyDescent="0.2">
      <c r="B928" t="s">
        <v>1</v>
      </c>
      <c r="C928" t="s">
        <v>238</v>
      </c>
      <c r="D928" t="s">
        <v>533</v>
      </c>
    </row>
    <row r="929" spans="2:4" x14ac:dyDescent="0.2">
      <c r="B929" t="s">
        <v>1</v>
      </c>
      <c r="C929" t="s">
        <v>21</v>
      </c>
      <c r="D929" t="s">
        <v>533</v>
      </c>
    </row>
    <row r="930" spans="2:4" x14ac:dyDescent="0.2">
      <c r="B930" t="s">
        <v>1</v>
      </c>
      <c r="C930" t="s">
        <v>242</v>
      </c>
      <c r="D930" t="s">
        <v>533</v>
      </c>
    </row>
    <row r="931" spans="2:4" x14ac:dyDescent="0.2">
      <c r="B931" t="s">
        <v>1</v>
      </c>
      <c r="C931" t="s">
        <v>33</v>
      </c>
      <c r="D931" t="s">
        <v>533</v>
      </c>
    </row>
    <row r="932" spans="2:4" x14ac:dyDescent="0.2">
      <c r="B932" t="s">
        <v>1</v>
      </c>
      <c r="C932" t="s">
        <v>34</v>
      </c>
      <c r="D932" t="s">
        <v>533</v>
      </c>
    </row>
    <row r="933" spans="2:4" x14ac:dyDescent="0.2">
      <c r="B933" t="s">
        <v>1</v>
      </c>
      <c r="C933" t="s">
        <v>245</v>
      </c>
      <c r="D933" t="s">
        <v>533</v>
      </c>
    </row>
    <row r="934" spans="2:4" x14ac:dyDescent="0.2">
      <c r="B934" t="s">
        <v>1</v>
      </c>
      <c r="C934" t="s">
        <v>248</v>
      </c>
      <c r="D934" t="s">
        <v>533</v>
      </c>
    </row>
    <row r="935" spans="2:4" x14ac:dyDescent="0.2">
      <c r="B935" t="s">
        <v>1</v>
      </c>
      <c r="C935" t="s">
        <v>249</v>
      </c>
      <c r="D935" t="s">
        <v>533</v>
      </c>
    </row>
    <row r="936" spans="2:4" x14ac:dyDescent="0.2">
      <c r="B936" t="s">
        <v>1</v>
      </c>
      <c r="C936" t="s">
        <v>250</v>
      </c>
      <c r="D936" t="s">
        <v>533</v>
      </c>
    </row>
    <row r="937" spans="2:4" x14ac:dyDescent="0.2">
      <c r="B937" t="s">
        <v>1</v>
      </c>
      <c r="C937" t="s">
        <v>42</v>
      </c>
      <c r="D937" t="s">
        <v>533</v>
      </c>
    </row>
    <row r="938" spans="2:4" x14ac:dyDescent="0.2">
      <c r="B938" t="s">
        <v>1</v>
      </c>
      <c r="C938" t="s">
        <v>52</v>
      </c>
      <c r="D938" t="s">
        <v>533</v>
      </c>
    </row>
    <row r="939" spans="2:4" x14ac:dyDescent="0.2">
      <c r="B939" t="s">
        <v>1</v>
      </c>
      <c r="C939" t="s">
        <v>370</v>
      </c>
      <c r="D939" t="s">
        <v>533</v>
      </c>
    </row>
    <row r="940" spans="2:4" x14ac:dyDescent="0.2">
      <c r="B940" t="s">
        <v>1</v>
      </c>
      <c r="C940" t="s">
        <v>58</v>
      </c>
      <c r="D940" t="s">
        <v>533</v>
      </c>
    </row>
    <row r="941" spans="2:4" x14ac:dyDescent="0.2">
      <c r="B941" t="s">
        <v>1</v>
      </c>
      <c r="C941" t="s">
        <v>372</v>
      </c>
      <c r="D941" t="s">
        <v>533</v>
      </c>
    </row>
    <row r="942" spans="2:4" x14ac:dyDescent="0.2">
      <c r="B942" t="s">
        <v>1</v>
      </c>
      <c r="C942" t="s">
        <v>375</v>
      </c>
      <c r="D942" t="s">
        <v>533</v>
      </c>
    </row>
    <row r="943" spans="2:4" x14ac:dyDescent="0.2">
      <c r="B943" t="s">
        <v>1</v>
      </c>
      <c r="C943" t="s">
        <v>376</v>
      </c>
      <c r="D943" t="s">
        <v>533</v>
      </c>
    </row>
    <row r="944" spans="2:4" x14ac:dyDescent="0.2">
      <c r="B944" t="s">
        <v>1</v>
      </c>
      <c r="C944" t="s">
        <v>254</v>
      </c>
      <c r="D944" t="s">
        <v>533</v>
      </c>
    </row>
    <row r="945" spans="2:4" x14ac:dyDescent="0.2">
      <c r="B945" t="s">
        <v>1</v>
      </c>
      <c r="C945" t="s">
        <v>379</v>
      </c>
      <c r="D945" t="s">
        <v>533</v>
      </c>
    </row>
    <row r="946" spans="2:4" x14ac:dyDescent="0.2">
      <c r="B946" t="s">
        <v>1</v>
      </c>
      <c r="C946" t="s">
        <v>59</v>
      </c>
      <c r="D946" t="s">
        <v>533</v>
      </c>
    </row>
    <row r="947" spans="2:4" x14ac:dyDescent="0.2">
      <c r="B947" t="s">
        <v>1</v>
      </c>
      <c r="C947" t="s">
        <v>255</v>
      </c>
      <c r="D947" t="s">
        <v>533</v>
      </c>
    </row>
    <row r="948" spans="2:4" x14ac:dyDescent="0.2">
      <c r="B948" t="s">
        <v>1</v>
      </c>
      <c r="C948" t="s">
        <v>258</v>
      </c>
      <c r="D948" t="s">
        <v>533</v>
      </c>
    </row>
    <row r="949" spans="2:4" x14ac:dyDescent="0.2">
      <c r="B949" t="s">
        <v>1</v>
      </c>
      <c r="C949" t="s">
        <v>69</v>
      </c>
      <c r="D949" t="s">
        <v>533</v>
      </c>
    </row>
    <row r="950" spans="2:4" x14ac:dyDescent="0.2">
      <c r="B950" t="s">
        <v>1</v>
      </c>
      <c r="C950" t="s">
        <v>70</v>
      </c>
      <c r="D950" t="s">
        <v>533</v>
      </c>
    </row>
    <row r="951" spans="2:4" x14ac:dyDescent="0.2">
      <c r="B951" t="s">
        <v>1</v>
      </c>
      <c r="C951" t="s">
        <v>259</v>
      </c>
      <c r="D951" t="s">
        <v>533</v>
      </c>
    </row>
    <row r="952" spans="2:4" x14ac:dyDescent="0.2">
      <c r="B952" t="s">
        <v>1</v>
      </c>
      <c r="C952" t="s">
        <v>73</v>
      </c>
      <c r="D952" t="s">
        <v>533</v>
      </c>
    </row>
    <row r="953" spans="2:4" x14ac:dyDescent="0.2">
      <c r="B953" t="s">
        <v>1</v>
      </c>
      <c r="C953" t="s">
        <v>262</v>
      </c>
      <c r="D953" t="s">
        <v>533</v>
      </c>
    </row>
    <row r="954" spans="2:4" x14ac:dyDescent="0.2">
      <c r="B954" t="s">
        <v>1</v>
      </c>
      <c r="C954" t="s">
        <v>388</v>
      </c>
      <c r="D954" t="s">
        <v>533</v>
      </c>
    </row>
    <row r="955" spans="2:4" x14ac:dyDescent="0.2">
      <c r="B955" t="s">
        <v>1</v>
      </c>
      <c r="C955" t="s">
        <v>391</v>
      </c>
      <c r="D955" t="s">
        <v>533</v>
      </c>
    </row>
    <row r="956" spans="2:4" x14ac:dyDescent="0.2">
      <c r="B956" t="s">
        <v>1</v>
      </c>
      <c r="C956" t="s">
        <v>263</v>
      </c>
      <c r="D956" t="s">
        <v>533</v>
      </c>
    </row>
    <row r="957" spans="2:4" x14ac:dyDescent="0.2">
      <c r="B957" t="s">
        <v>1</v>
      </c>
      <c r="C957" t="s">
        <v>80</v>
      </c>
      <c r="D957" t="s">
        <v>533</v>
      </c>
    </row>
    <row r="958" spans="2:4" x14ac:dyDescent="0.2">
      <c r="B958" t="s">
        <v>1</v>
      </c>
      <c r="C958" t="s">
        <v>264</v>
      </c>
      <c r="D958" t="s">
        <v>533</v>
      </c>
    </row>
    <row r="959" spans="2:4" x14ac:dyDescent="0.2">
      <c r="B959" t="s">
        <v>1</v>
      </c>
      <c r="C959" t="s">
        <v>265</v>
      </c>
      <c r="D959" t="s">
        <v>533</v>
      </c>
    </row>
    <row r="960" spans="2:4" x14ac:dyDescent="0.2">
      <c r="B960" t="s">
        <v>1</v>
      </c>
      <c r="C960" t="s">
        <v>394</v>
      </c>
      <c r="D960" t="s">
        <v>533</v>
      </c>
    </row>
    <row r="961" spans="2:4" x14ac:dyDescent="0.2">
      <c r="B961" t="s">
        <v>1</v>
      </c>
      <c r="C961" t="s">
        <v>83</v>
      </c>
      <c r="D961" t="s">
        <v>533</v>
      </c>
    </row>
    <row r="962" spans="2:4" x14ac:dyDescent="0.2">
      <c r="B962" t="s">
        <v>1</v>
      </c>
      <c r="C962" t="s">
        <v>84</v>
      </c>
      <c r="D962" t="s">
        <v>533</v>
      </c>
    </row>
    <row r="963" spans="2:4" x14ac:dyDescent="0.2">
      <c r="B963" t="s">
        <v>1</v>
      </c>
      <c r="C963" t="s">
        <v>85</v>
      </c>
      <c r="D963" t="s">
        <v>533</v>
      </c>
    </row>
    <row r="964" spans="2:4" x14ac:dyDescent="0.2">
      <c r="B964" t="s">
        <v>1</v>
      </c>
      <c r="C964" t="s">
        <v>87</v>
      </c>
      <c r="D964" t="s">
        <v>533</v>
      </c>
    </row>
    <row r="965" spans="2:4" x14ac:dyDescent="0.2">
      <c r="B965" t="s">
        <v>1</v>
      </c>
      <c r="C965" t="s">
        <v>269</v>
      </c>
      <c r="D965" t="s">
        <v>533</v>
      </c>
    </row>
    <row r="966" spans="2:4" x14ac:dyDescent="0.2">
      <c r="B966" t="s">
        <v>1</v>
      </c>
      <c r="C966" t="s">
        <v>270</v>
      </c>
      <c r="D966" t="s">
        <v>533</v>
      </c>
    </row>
    <row r="967" spans="2:4" x14ac:dyDescent="0.2">
      <c r="B967" t="s">
        <v>1</v>
      </c>
      <c r="C967" t="s">
        <v>271</v>
      </c>
      <c r="D967" t="s">
        <v>533</v>
      </c>
    </row>
    <row r="968" spans="2:4" x14ac:dyDescent="0.2">
      <c r="B968" t="s">
        <v>1</v>
      </c>
      <c r="C968" t="s">
        <v>399</v>
      </c>
      <c r="D968" t="s">
        <v>533</v>
      </c>
    </row>
    <row r="969" spans="2:4" x14ac:dyDescent="0.2">
      <c r="B969" t="s">
        <v>1</v>
      </c>
      <c r="C969" t="s">
        <v>401</v>
      </c>
      <c r="D969" t="s">
        <v>533</v>
      </c>
    </row>
    <row r="970" spans="2:4" x14ac:dyDescent="0.2">
      <c r="B970" t="s">
        <v>1</v>
      </c>
      <c r="C970" t="s">
        <v>92</v>
      </c>
      <c r="D970" t="s">
        <v>533</v>
      </c>
    </row>
    <row r="971" spans="2:4" x14ac:dyDescent="0.2">
      <c r="B971" t="s">
        <v>1</v>
      </c>
      <c r="C971" t="s">
        <v>93</v>
      </c>
      <c r="D971" t="s">
        <v>533</v>
      </c>
    </row>
    <row r="972" spans="2:4" x14ac:dyDescent="0.2">
      <c r="B972" t="s">
        <v>1</v>
      </c>
      <c r="C972" t="s">
        <v>95</v>
      </c>
      <c r="D972" t="s">
        <v>533</v>
      </c>
    </row>
    <row r="973" spans="2:4" x14ac:dyDescent="0.2">
      <c r="B973" t="s">
        <v>1</v>
      </c>
      <c r="C973" t="s">
        <v>98</v>
      </c>
      <c r="D973" t="s">
        <v>533</v>
      </c>
    </row>
    <row r="974" spans="2:4" x14ac:dyDescent="0.2">
      <c r="B974" t="s">
        <v>1</v>
      </c>
      <c r="C974" t="s">
        <v>276</v>
      </c>
      <c r="D974" t="s">
        <v>533</v>
      </c>
    </row>
    <row r="975" spans="2:4" x14ac:dyDescent="0.2">
      <c r="B975" t="s">
        <v>1</v>
      </c>
      <c r="C975" t="s">
        <v>99</v>
      </c>
      <c r="D975" t="s">
        <v>533</v>
      </c>
    </row>
    <row r="976" spans="2:4" x14ac:dyDescent="0.2">
      <c r="B976" t="s">
        <v>1</v>
      </c>
      <c r="C976" t="s">
        <v>415</v>
      </c>
      <c r="D976" t="s">
        <v>533</v>
      </c>
    </row>
    <row r="977" spans="2:4" x14ac:dyDescent="0.2">
      <c r="B977" t="s">
        <v>1</v>
      </c>
      <c r="C977" t="s">
        <v>100</v>
      </c>
      <c r="D977" t="s">
        <v>533</v>
      </c>
    </row>
    <row r="978" spans="2:4" x14ac:dyDescent="0.2">
      <c r="B978" t="s">
        <v>1</v>
      </c>
      <c r="C978" t="s">
        <v>420</v>
      </c>
      <c r="D978" t="s">
        <v>533</v>
      </c>
    </row>
    <row r="979" spans="2:4" x14ac:dyDescent="0.2">
      <c r="B979" t="s">
        <v>1</v>
      </c>
      <c r="C979" t="s">
        <v>421</v>
      </c>
      <c r="D979" t="s">
        <v>533</v>
      </c>
    </row>
    <row r="980" spans="2:4" x14ac:dyDescent="0.2">
      <c r="B980" t="s">
        <v>1</v>
      </c>
      <c r="C980" t="s">
        <v>422</v>
      </c>
      <c r="D980" t="s">
        <v>533</v>
      </c>
    </row>
    <row r="981" spans="2:4" x14ac:dyDescent="0.2">
      <c r="B981" t="s">
        <v>1</v>
      </c>
      <c r="C981" t="s">
        <v>423</v>
      </c>
      <c r="D981" t="s">
        <v>533</v>
      </c>
    </row>
    <row r="982" spans="2:4" x14ac:dyDescent="0.2">
      <c r="B982" t="s">
        <v>1</v>
      </c>
      <c r="C982" t="s">
        <v>424</v>
      </c>
      <c r="D982" t="s">
        <v>533</v>
      </c>
    </row>
    <row r="983" spans="2:4" x14ac:dyDescent="0.2">
      <c r="B983" t="s">
        <v>1</v>
      </c>
      <c r="C983" t="s">
        <v>425</v>
      </c>
      <c r="D983" t="s">
        <v>533</v>
      </c>
    </row>
    <row r="984" spans="2:4" x14ac:dyDescent="0.2">
      <c r="B984" t="s">
        <v>1</v>
      </c>
      <c r="C984" t="s">
        <v>113</v>
      </c>
      <c r="D984" t="s">
        <v>533</v>
      </c>
    </row>
    <row r="985" spans="2:4" x14ac:dyDescent="0.2">
      <c r="B985" t="s">
        <v>1</v>
      </c>
      <c r="C985" t="s">
        <v>429</v>
      </c>
      <c r="D985" t="s">
        <v>533</v>
      </c>
    </row>
    <row r="986" spans="2:4" x14ac:dyDescent="0.2">
      <c r="B986" t="s">
        <v>1</v>
      </c>
      <c r="C986" t="s">
        <v>281</v>
      </c>
      <c r="D986" t="s">
        <v>533</v>
      </c>
    </row>
    <row r="987" spans="2:4" x14ac:dyDescent="0.2">
      <c r="B987" t="s">
        <v>1</v>
      </c>
      <c r="C987" t="s">
        <v>120</v>
      </c>
      <c r="D987" t="s">
        <v>533</v>
      </c>
    </row>
    <row r="988" spans="2:4" x14ac:dyDescent="0.2">
      <c r="B988" t="s">
        <v>1</v>
      </c>
      <c r="C988" t="s">
        <v>436</v>
      </c>
      <c r="D988" t="s">
        <v>533</v>
      </c>
    </row>
    <row r="989" spans="2:4" x14ac:dyDescent="0.2">
      <c r="B989" t="s">
        <v>1</v>
      </c>
      <c r="C989" t="s">
        <v>124</v>
      </c>
      <c r="D989" t="s">
        <v>533</v>
      </c>
    </row>
    <row r="990" spans="2:4" x14ac:dyDescent="0.2">
      <c r="B990" t="s">
        <v>1</v>
      </c>
      <c r="C990" t="s">
        <v>440</v>
      </c>
      <c r="D990" t="s">
        <v>533</v>
      </c>
    </row>
    <row r="991" spans="2:4" x14ac:dyDescent="0.2">
      <c r="B991" t="s">
        <v>1</v>
      </c>
      <c r="C991" t="s">
        <v>129</v>
      </c>
      <c r="D991" t="s">
        <v>533</v>
      </c>
    </row>
    <row r="992" spans="2:4" x14ac:dyDescent="0.2">
      <c r="B992" t="s">
        <v>1</v>
      </c>
      <c r="C992" t="s">
        <v>448</v>
      </c>
      <c r="D992" t="s">
        <v>533</v>
      </c>
    </row>
    <row r="993" spans="2:4" x14ac:dyDescent="0.2">
      <c r="B993" t="s">
        <v>1</v>
      </c>
      <c r="C993" t="s">
        <v>454</v>
      </c>
      <c r="D993" t="s">
        <v>533</v>
      </c>
    </row>
    <row r="994" spans="2:4" x14ac:dyDescent="0.2">
      <c r="B994" t="s">
        <v>1</v>
      </c>
      <c r="C994" t="s">
        <v>455</v>
      </c>
      <c r="D994" t="s">
        <v>533</v>
      </c>
    </row>
    <row r="995" spans="2:4" x14ac:dyDescent="0.2">
      <c r="B995" t="s">
        <v>1</v>
      </c>
      <c r="C995" t="s">
        <v>134</v>
      </c>
      <c r="D995" t="s">
        <v>533</v>
      </c>
    </row>
    <row r="996" spans="2:4" x14ac:dyDescent="0.2">
      <c r="B996" t="s">
        <v>1</v>
      </c>
      <c r="C996" t="s">
        <v>138</v>
      </c>
      <c r="D996" t="s">
        <v>533</v>
      </c>
    </row>
    <row r="997" spans="2:4" x14ac:dyDescent="0.2">
      <c r="B997" t="s">
        <v>1</v>
      </c>
      <c r="C997" t="s">
        <v>302</v>
      </c>
      <c r="D997" t="s">
        <v>533</v>
      </c>
    </row>
    <row r="998" spans="2:4" x14ac:dyDescent="0.2">
      <c r="B998" t="s">
        <v>1</v>
      </c>
      <c r="C998" t="s">
        <v>304</v>
      </c>
      <c r="D998" t="s">
        <v>533</v>
      </c>
    </row>
    <row r="999" spans="2:4" x14ac:dyDescent="0.2">
      <c r="B999" t="s">
        <v>1</v>
      </c>
      <c r="C999" t="s">
        <v>465</v>
      </c>
      <c r="D999" t="s">
        <v>533</v>
      </c>
    </row>
    <row r="1000" spans="2:4" x14ac:dyDescent="0.2">
      <c r="B1000" t="s">
        <v>1</v>
      </c>
      <c r="C1000" t="s">
        <v>306</v>
      </c>
      <c r="D1000" t="s">
        <v>533</v>
      </c>
    </row>
    <row r="1001" spans="2:4" x14ac:dyDescent="0.2">
      <c r="B1001" t="s">
        <v>1</v>
      </c>
      <c r="C1001" t="s">
        <v>145</v>
      </c>
      <c r="D1001" t="s">
        <v>533</v>
      </c>
    </row>
    <row r="1002" spans="2:4" x14ac:dyDescent="0.2">
      <c r="B1002" t="s">
        <v>1</v>
      </c>
      <c r="C1002" t="s">
        <v>307</v>
      </c>
      <c r="D1002" t="s">
        <v>533</v>
      </c>
    </row>
    <row r="1003" spans="2:4" x14ac:dyDescent="0.2">
      <c r="B1003" t="s">
        <v>1</v>
      </c>
      <c r="C1003" t="s">
        <v>148</v>
      </c>
      <c r="D1003" t="s">
        <v>533</v>
      </c>
    </row>
    <row r="1004" spans="2:4" x14ac:dyDescent="0.2">
      <c r="B1004" t="s">
        <v>1</v>
      </c>
      <c r="C1004" t="s">
        <v>150</v>
      </c>
      <c r="D1004" t="s">
        <v>533</v>
      </c>
    </row>
    <row r="1005" spans="2:4" x14ac:dyDescent="0.2">
      <c r="B1005" t="s">
        <v>1</v>
      </c>
      <c r="C1005" t="s">
        <v>153</v>
      </c>
      <c r="D1005" t="s">
        <v>533</v>
      </c>
    </row>
    <row r="1006" spans="2:4" x14ac:dyDescent="0.2">
      <c r="B1006" t="s">
        <v>1</v>
      </c>
      <c r="C1006" t="s">
        <v>315</v>
      </c>
      <c r="D1006" t="s">
        <v>533</v>
      </c>
    </row>
    <row r="1007" spans="2:4" x14ac:dyDescent="0.2">
      <c r="B1007" t="s">
        <v>1</v>
      </c>
      <c r="C1007" t="s">
        <v>156</v>
      </c>
      <c r="D1007" t="s">
        <v>533</v>
      </c>
    </row>
    <row r="1008" spans="2:4" x14ac:dyDescent="0.2">
      <c r="B1008" t="s">
        <v>1</v>
      </c>
      <c r="C1008" t="s">
        <v>158</v>
      </c>
      <c r="D1008" t="s">
        <v>533</v>
      </c>
    </row>
    <row r="1009" spans="2:4" x14ac:dyDescent="0.2">
      <c r="B1009" t="s">
        <v>1</v>
      </c>
      <c r="C1009" t="s">
        <v>474</v>
      </c>
      <c r="D1009" t="s">
        <v>533</v>
      </c>
    </row>
    <row r="1010" spans="2:4" x14ac:dyDescent="0.2">
      <c r="B1010" t="s">
        <v>1</v>
      </c>
      <c r="C1010" t="s">
        <v>160</v>
      </c>
      <c r="D1010" t="s">
        <v>533</v>
      </c>
    </row>
    <row r="1011" spans="2:4" x14ac:dyDescent="0.2">
      <c r="B1011" t="s">
        <v>1</v>
      </c>
      <c r="C1011" t="s">
        <v>163</v>
      </c>
      <c r="D1011" t="s">
        <v>533</v>
      </c>
    </row>
    <row r="1012" spans="2:4" x14ac:dyDescent="0.2">
      <c r="B1012" t="s">
        <v>1</v>
      </c>
      <c r="C1012" t="s">
        <v>475</v>
      </c>
      <c r="D1012" t="s">
        <v>533</v>
      </c>
    </row>
    <row r="1013" spans="2:4" x14ac:dyDescent="0.2">
      <c r="B1013" t="s">
        <v>1</v>
      </c>
      <c r="C1013" t="s">
        <v>485</v>
      </c>
      <c r="D1013" t="s">
        <v>533</v>
      </c>
    </row>
    <row r="1014" spans="2:4" x14ac:dyDescent="0.2">
      <c r="B1014" t="s">
        <v>1</v>
      </c>
      <c r="C1014" t="s">
        <v>184</v>
      </c>
      <c r="D1014" t="s">
        <v>533</v>
      </c>
    </row>
    <row r="1015" spans="2:4" x14ac:dyDescent="0.2">
      <c r="B1015" t="s">
        <v>1</v>
      </c>
      <c r="C1015" t="s">
        <v>492</v>
      </c>
      <c r="D1015" t="s">
        <v>533</v>
      </c>
    </row>
    <row r="1016" spans="2:4" x14ac:dyDescent="0.2">
      <c r="B1016" t="s">
        <v>1</v>
      </c>
      <c r="C1016" t="s">
        <v>493</v>
      </c>
      <c r="D1016" t="s">
        <v>533</v>
      </c>
    </row>
    <row r="1017" spans="2:4" x14ac:dyDescent="0.2">
      <c r="B1017" t="s">
        <v>1</v>
      </c>
      <c r="C1017" t="s">
        <v>193</v>
      </c>
      <c r="D1017" t="s">
        <v>533</v>
      </c>
    </row>
    <row r="1018" spans="2:4" x14ac:dyDescent="0.2">
      <c r="B1018" t="s">
        <v>1</v>
      </c>
      <c r="C1018" t="s">
        <v>194</v>
      </c>
      <c r="D1018" t="s">
        <v>533</v>
      </c>
    </row>
    <row r="1019" spans="2:4" x14ac:dyDescent="0.2">
      <c r="B1019" t="s">
        <v>1</v>
      </c>
      <c r="C1019" t="s">
        <v>198</v>
      </c>
      <c r="D1019" t="s">
        <v>533</v>
      </c>
    </row>
    <row r="1020" spans="2:4" x14ac:dyDescent="0.2">
      <c r="B1020" t="s">
        <v>1</v>
      </c>
      <c r="C1020" t="s">
        <v>326</v>
      </c>
      <c r="D1020" t="s">
        <v>533</v>
      </c>
    </row>
    <row r="1021" spans="2:4" x14ac:dyDescent="0.2">
      <c r="B1021" t="s">
        <v>1</v>
      </c>
      <c r="C1021" t="s">
        <v>200</v>
      </c>
      <c r="D1021" t="s">
        <v>533</v>
      </c>
    </row>
    <row r="1022" spans="2:4" x14ac:dyDescent="0.2">
      <c r="B1022" t="s">
        <v>1</v>
      </c>
      <c r="C1022" t="s">
        <v>202</v>
      </c>
      <c r="D1022" t="s">
        <v>533</v>
      </c>
    </row>
    <row r="1023" spans="2:4" x14ac:dyDescent="0.2">
      <c r="B1023" t="s">
        <v>1</v>
      </c>
      <c r="C1023" t="s">
        <v>207</v>
      </c>
      <c r="D1023" t="s">
        <v>533</v>
      </c>
    </row>
    <row r="1024" spans="2:4" x14ac:dyDescent="0.2">
      <c r="B1024" t="s">
        <v>1</v>
      </c>
      <c r="C1024" t="s">
        <v>212</v>
      </c>
      <c r="D1024" t="s">
        <v>533</v>
      </c>
    </row>
    <row r="1025" spans="2:4" x14ac:dyDescent="0.2">
      <c r="B1025" t="s">
        <v>1</v>
      </c>
      <c r="C1025" t="s">
        <v>334</v>
      </c>
      <c r="D1025" t="s">
        <v>533</v>
      </c>
    </row>
    <row r="1026" spans="2:4" x14ac:dyDescent="0.2">
      <c r="B1026" t="s">
        <v>2</v>
      </c>
      <c r="C1026" t="s">
        <v>4</v>
      </c>
      <c r="D1026" t="s">
        <v>531</v>
      </c>
    </row>
    <row r="1027" spans="2:4" x14ac:dyDescent="0.2">
      <c r="B1027" t="s">
        <v>2</v>
      </c>
      <c r="C1027" t="s">
        <v>6</v>
      </c>
      <c r="D1027" t="s">
        <v>531</v>
      </c>
    </row>
    <row r="1028" spans="2:4" x14ac:dyDescent="0.2">
      <c r="B1028" t="s">
        <v>2</v>
      </c>
      <c r="C1028" t="s">
        <v>7</v>
      </c>
      <c r="D1028" t="s">
        <v>531</v>
      </c>
    </row>
    <row r="1029" spans="2:4" x14ac:dyDescent="0.2">
      <c r="B1029" t="s">
        <v>2</v>
      </c>
      <c r="C1029" t="s">
        <v>8</v>
      </c>
      <c r="D1029" t="s">
        <v>531</v>
      </c>
    </row>
    <row r="1030" spans="2:4" x14ac:dyDescent="0.2">
      <c r="B1030" t="s">
        <v>2</v>
      </c>
      <c r="C1030" t="s">
        <v>10</v>
      </c>
      <c r="D1030" t="s">
        <v>531</v>
      </c>
    </row>
    <row r="1031" spans="2:4" x14ac:dyDescent="0.2">
      <c r="B1031" t="s">
        <v>2</v>
      </c>
      <c r="C1031" t="s">
        <v>14</v>
      </c>
      <c r="D1031" t="s">
        <v>531</v>
      </c>
    </row>
    <row r="1032" spans="2:4" x14ac:dyDescent="0.2">
      <c r="B1032" t="s">
        <v>2</v>
      </c>
      <c r="C1032" t="s">
        <v>19</v>
      </c>
      <c r="D1032" t="s">
        <v>531</v>
      </c>
    </row>
    <row r="1033" spans="2:4" x14ac:dyDescent="0.2">
      <c r="B1033" t="s">
        <v>2</v>
      </c>
      <c r="C1033" t="s">
        <v>30</v>
      </c>
      <c r="D1033" t="s">
        <v>531</v>
      </c>
    </row>
    <row r="1034" spans="2:4" x14ac:dyDescent="0.2">
      <c r="B1034" t="s">
        <v>2</v>
      </c>
      <c r="C1034" t="s">
        <v>35</v>
      </c>
      <c r="D1034" t="s">
        <v>531</v>
      </c>
    </row>
    <row r="1035" spans="2:4" x14ac:dyDescent="0.2">
      <c r="B1035" t="s">
        <v>2</v>
      </c>
      <c r="C1035" t="s">
        <v>39</v>
      </c>
      <c r="D1035" t="s">
        <v>531</v>
      </c>
    </row>
    <row r="1036" spans="2:4" x14ac:dyDescent="0.2">
      <c r="B1036" t="s">
        <v>2</v>
      </c>
      <c r="C1036" t="s">
        <v>48</v>
      </c>
      <c r="D1036" t="s">
        <v>531</v>
      </c>
    </row>
    <row r="1037" spans="2:4" x14ac:dyDescent="0.2">
      <c r="B1037" t="s">
        <v>2</v>
      </c>
      <c r="C1037" t="s">
        <v>50</v>
      </c>
      <c r="D1037" t="s">
        <v>531</v>
      </c>
    </row>
    <row r="1038" spans="2:4" x14ac:dyDescent="0.2">
      <c r="B1038" t="s">
        <v>2</v>
      </c>
      <c r="C1038" t="s">
        <v>51</v>
      </c>
      <c r="D1038" t="s">
        <v>531</v>
      </c>
    </row>
    <row r="1039" spans="2:4" x14ac:dyDescent="0.2">
      <c r="B1039" t="s">
        <v>2</v>
      </c>
      <c r="C1039" t="s">
        <v>52</v>
      </c>
      <c r="D1039" t="s">
        <v>531</v>
      </c>
    </row>
    <row r="1040" spans="2:4" x14ac:dyDescent="0.2">
      <c r="B1040" t="s">
        <v>2</v>
      </c>
      <c r="C1040" t="s">
        <v>59</v>
      </c>
      <c r="D1040" t="s">
        <v>531</v>
      </c>
    </row>
    <row r="1041" spans="2:4" x14ac:dyDescent="0.2">
      <c r="B1041" t="s">
        <v>2</v>
      </c>
      <c r="C1041" t="s">
        <v>60</v>
      </c>
      <c r="D1041" t="s">
        <v>531</v>
      </c>
    </row>
    <row r="1042" spans="2:4" x14ac:dyDescent="0.2">
      <c r="B1042" t="s">
        <v>2</v>
      </c>
      <c r="C1042" t="s">
        <v>62</v>
      </c>
      <c r="D1042" t="s">
        <v>531</v>
      </c>
    </row>
    <row r="1043" spans="2:4" x14ac:dyDescent="0.2">
      <c r="B1043" t="s">
        <v>2</v>
      </c>
      <c r="C1043" t="s">
        <v>65</v>
      </c>
      <c r="D1043" t="s">
        <v>531</v>
      </c>
    </row>
    <row r="1044" spans="2:4" x14ac:dyDescent="0.2">
      <c r="B1044" t="s">
        <v>2</v>
      </c>
      <c r="C1044" t="s">
        <v>71</v>
      </c>
      <c r="D1044" t="s">
        <v>531</v>
      </c>
    </row>
    <row r="1045" spans="2:4" x14ac:dyDescent="0.2">
      <c r="B1045" t="s">
        <v>2</v>
      </c>
      <c r="C1045" t="s">
        <v>78</v>
      </c>
      <c r="D1045" t="s">
        <v>531</v>
      </c>
    </row>
    <row r="1046" spans="2:4" x14ac:dyDescent="0.2">
      <c r="B1046" t="s">
        <v>2</v>
      </c>
      <c r="C1046" t="s">
        <v>83</v>
      </c>
      <c r="D1046" t="s">
        <v>531</v>
      </c>
    </row>
    <row r="1047" spans="2:4" x14ac:dyDescent="0.2">
      <c r="B1047" t="s">
        <v>2</v>
      </c>
      <c r="C1047" t="s">
        <v>98</v>
      </c>
      <c r="D1047" t="s">
        <v>531</v>
      </c>
    </row>
    <row r="1048" spans="2:4" x14ac:dyDescent="0.2">
      <c r="B1048" t="s">
        <v>2</v>
      </c>
      <c r="C1048" t="s">
        <v>106</v>
      </c>
      <c r="D1048" t="s">
        <v>531</v>
      </c>
    </row>
    <row r="1049" spans="2:4" x14ac:dyDescent="0.2">
      <c r="B1049" t="s">
        <v>2</v>
      </c>
      <c r="C1049" t="s">
        <v>110</v>
      </c>
      <c r="D1049" t="s">
        <v>531</v>
      </c>
    </row>
    <row r="1050" spans="2:4" x14ac:dyDescent="0.2">
      <c r="B1050" t="s">
        <v>2</v>
      </c>
      <c r="C1050" t="s">
        <v>112</v>
      </c>
      <c r="D1050" t="s">
        <v>531</v>
      </c>
    </row>
    <row r="1051" spans="2:4" x14ac:dyDescent="0.2">
      <c r="B1051" t="s">
        <v>2</v>
      </c>
      <c r="C1051" t="s">
        <v>113</v>
      </c>
      <c r="D1051" t="s">
        <v>531</v>
      </c>
    </row>
    <row r="1052" spans="2:4" x14ac:dyDescent="0.2">
      <c r="B1052" t="s">
        <v>2</v>
      </c>
      <c r="C1052" t="s">
        <v>114</v>
      </c>
      <c r="D1052" t="s">
        <v>531</v>
      </c>
    </row>
    <row r="1053" spans="2:4" x14ac:dyDescent="0.2">
      <c r="B1053" t="s">
        <v>2</v>
      </c>
      <c r="C1053" t="s">
        <v>115</v>
      </c>
      <c r="D1053" t="s">
        <v>531</v>
      </c>
    </row>
    <row r="1054" spans="2:4" x14ac:dyDescent="0.2">
      <c r="B1054" t="s">
        <v>2</v>
      </c>
      <c r="C1054" t="s">
        <v>117</v>
      </c>
      <c r="D1054" t="s">
        <v>531</v>
      </c>
    </row>
    <row r="1055" spans="2:4" x14ac:dyDescent="0.2">
      <c r="B1055" t="s">
        <v>2</v>
      </c>
      <c r="C1055" t="s">
        <v>127</v>
      </c>
      <c r="D1055" t="s">
        <v>531</v>
      </c>
    </row>
    <row r="1056" spans="2:4" x14ac:dyDescent="0.2">
      <c r="B1056" t="s">
        <v>2</v>
      </c>
      <c r="C1056" t="s">
        <v>140</v>
      </c>
      <c r="D1056" t="s">
        <v>531</v>
      </c>
    </row>
    <row r="1057" spans="2:4" x14ac:dyDescent="0.2">
      <c r="B1057" t="s">
        <v>2</v>
      </c>
      <c r="C1057" t="s">
        <v>141</v>
      </c>
      <c r="D1057" t="s">
        <v>531</v>
      </c>
    </row>
    <row r="1058" spans="2:4" x14ac:dyDescent="0.2">
      <c r="B1058" t="s">
        <v>2</v>
      </c>
      <c r="C1058" t="s">
        <v>149</v>
      </c>
      <c r="D1058" t="s">
        <v>531</v>
      </c>
    </row>
    <row r="1059" spans="2:4" x14ac:dyDescent="0.2">
      <c r="B1059" t="s">
        <v>2</v>
      </c>
      <c r="C1059" t="s">
        <v>151</v>
      </c>
      <c r="D1059" t="s">
        <v>531</v>
      </c>
    </row>
    <row r="1060" spans="2:4" x14ac:dyDescent="0.2">
      <c r="B1060" t="s">
        <v>2</v>
      </c>
      <c r="C1060" t="s">
        <v>154</v>
      </c>
      <c r="D1060" t="s">
        <v>531</v>
      </c>
    </row>
    <row r="1061" spans="2:4" x14ac:dyDescent="0.2">
      <c r="B1061" t="s">
        <v>2</v>
      </c>
      <c r="C1061" t="s">
        <v>156</v>
      </c>
      <c r="D1061" t="s">
        <v>531</v>
      </c>
    </row>
    <row r="1062" spans="2:4" x14ac:dyDescent="0.2">
      <c r="B1062" t="s">
        <v>2</v>
      </c>
      <c r="C1062" t="s">
        <v>158</v>
      </c>
      <c r="D1062" t="s">
        <v>531</v>
      </c>
    </row>
    <row r="1063" spans="2:4" x14ac:dyDescent="0.2">
      <c r="B1063" t="s">
        <v>2</v>
      </c>
      <c r="C1063" t="s">
        <v>159</v>
      </c>
      <c r="D1063" t="s">
        <v>531</v>
      </c>
    </row>
    <row r="1064" spans="2:4" x14ac:dyDescent="0.2">
      <c r="B1064" t="s">
        <v>2</v>
      </c>
      <c r="C1064" t="s">
        <v>163</v>
      </c>
      <c r="D1064" t="s">
        <v>531</v>
      </c>
    </row>
    <row r="1065" spans="2:4" x14ac:dyDescent="0.2">
      <c r="B1065" t="s">
        <v>2</v>
      </c>
      <c r="C1065" t="s">
        <v>164</v>
      </c>
      <c r="D1065" t="s">
        <v>531</v>
      </c>
    </row>
    <row r="1066" spans="2:4" x14ac:dyDescent="0.2">
      <c r="B1066" t="s">
        <v>2</v>
      </c>
      <c r="C1066" t="s">
        <v>165</v>
      </c>
      <c r="D1066" t="s">
        <v>531</v>
      </c>
    </row>
    <row r="1067" spans="2:4" x14ac:dyDescent="0.2">
      <c r="B1067" t="s">
        <v>2</v>
      </c>
      <c r="C1067" t="s">
        <v>179</v>
      </c>
      <c r="D1067" t="s">
        <v>531</v>
      </c>
    </row>
    <row r="1068" spans="2:4" x14ac:dyDescent="0.2">
      <c r="B1068" t="s">
        <v>2</v>
      </c>
      <c r="C1068" t="s">
        <v>180</v>
      </c>
      <c r="D1068" t="s">
        <v>531</v>
      </c>
    </row>
    <row r="1069" spans="2:4" x14ac:dyDescent="0.2">
      <c r="B1069" t="s">
        <v>2</v>
      </c>
      <c r="C1069" t="s">
        <v>184</v>
      </c>
      <c r="D1069" t="s">
        <v>531</v>
      </c>
    </row>
    <row r="1070" spans="2:4" x14ac:dyDescent="0.2">
      <c r="B1070" t="s">
        <v>2</v>
      </c>
      <c r="C1070" t="s">
        <v>185</v>
      </c>
      <c r="D1070" t="s">
        <v>531</v>
      </c>
    </row>
    <row r="1071" spans="2:4" x14ac:dyDescent="0.2">
      <c r="B1071" t="s">
        <v>2</v>
      </c>
      <c r="C1071" t="s">
        <v>187</v>
      </c>
      <c r="D1071" t="s">
        <v>531</v>
      </c>
    </row>
    <row r="1072" spans="2:4" x14ac:dyDescent="0.2">
      <c r="B1072" t="s">
        <v>2</v>
      </c>
      <c r="C1072" t="s">
        <v>188</v>
      </c>
      <c r="D1072" t="s">
        <v>531</v>
      </c>
    </row>
    <row r="1073" spans="2:4" x14ac:dyDescent="0.2">
      <c r="B1073" t="s">
        <v>2</v>
      </c>
      <c r="C1073" t="s">
        <v>189</v>
      </c>
      <c r="D1073" t="s">
        <v>531</v>
      </c>
    </row>
    <row r="1074" spans="2:4" x14ac:dyDescent="0.2">
      <c r="B1074" t="s">
        <v>2</v>
      </c>
      <c r="C1074" t="s">
        <v>190</v>
      </c>
      <c r="D1074" t="s">
        <v>531</v>
      </c>
    </row>
    <row r="1075" spans="2:4" x14ac:dyDescent="0.2">
      <c r="B1075" t="s">
        <v>2</v>
      </c>
      <c r="C1075" t="s">
        <v>191</v>
      </c>
      <c r="D1075" t="s">
        <v>531</v>
      </c>
    </row>
    <row r="1076" spans="2:4" x14ac:dyDescent="0.2">
      <c r="B1076" t="s">
        <v>2</v>
      </c>
      <c r="C1076" t="s">
        <v>192</v>
      </c>
      <c r="D1076" t="s">
        <v>531</v>
      </c>
    </row>
    <row r="1077" spans="2:4" x14ac:dyDescent="0.2">
      <c r="B1077" t="s">
        <v>2</v>
      </c>
      <c r="C1077" t="s">
        <v>199</v>
      </c>
      <c r="D1077" t="s">
        <v>531</v>
      </c>
    </row>
    <row r="1078" spans="2:4" x14ac:dyDescent="0.2">
      <c r="B1078" t="s">
        <v>2</v>
      </c>
      <c r="C1078" t="s">
        <v>204</v>
      </c>
      <c r="D1078" t="s">
        <v>531</v>
      </c>
    </row>
    <row r="1079" spans="2:4" x14ac:dyDescent="0.2">
      <c r="B1079" t="s">
        <v>2</v>
      </c>
      <c r="C1079" t="s">
        <v>205</v>
      </c>
      <c r="D1079" t="s">
        <v>531</v>
      </c>
    </row>
    <row r="1080" spans="2:4" x14ac:dyDescent="0.2">
      <c r="B1080" t="s">
        <v>2</v>
      </c>
      <c r="C1080" t="s">
        <v>222</v>
      </c>
      <c r="D1080" t="s">
        <v>531</v>
      </c>
    </row>
    <row r="1081" spans="2:4" x14ac:dyDescent="0.2">
      <c r="B1081" t="s">
        <v>2</v>
      </c>
      <c r="C1081" t="s">
        <v>225</v>
      </c>
      <c r="D1081" t="s">
        <v>531</v>
      </c>
    </row>
    <row r="1082" spans="2:4" x14ac:dyDescent="0.2">
      <c r="B1082" t="s">
        <v>2</v>
      </c>
      <c r="C1082" t="s">
        <v>228</v>
      </c>
      <c r="D1082" t="s">
        <v>530</v>
      </c>
    </row>
    <row r="1083" spans="2:4" x14ac:dyDescent="0.2">
      <c r="B1083" t="s">
        <v>2</v>
      </c>
      <c r="C1083" t="s">
        <v>229</v>
      </c>
      <c r="D1083" t="s">
        <v>530</v>
      </c>
    </row>
    <row r="1084" spans="2:4" x14ac:dyDescent="0.2">
      <c r="B1084" t="s">
        <v>2</v>
      </c>
      <c r="C1084" t="s">
        <v>230</v>
      </c>
      <c r="D1084" t="s">
        <v>530</v>
      </c>
    </row>
    <row r="1085" spans="2:4" x14ac:dyDescent="0.2">
      <c r="B1085" t="s">
        <v>2</v>
      </c>
      <c r="C1085" t="s">
        <v>231</v>
      </c>
      <c r="D1085" t="s">
        <v>530</v>
      </c>
    </row>
    <row r="1086" spans="2:4" x14ac:dyDescent="0.2">
      <c r="B1086" t="s">
        <v>2</v>
      </c>
      <c r="C1086" t="s">
        <v>232</v>
      </c>
      <c r="D1086" t="s">
        <v>530</v>
      </c>
    </row>
    <row r="1087" spans="2:4" x14ac:dyDescent="0.2">
      <c r="B1087" t="s">
        <v>2</v>
      </c>
      <c r="C1087" t="s">
        <v>233</v>
      </c>
      <c r="D1087" t="s">
        <v>530</v>
      </c>
    </row>
    <row r="1088" spans="2:4" x14ac:dyDescent="0.2">
      <c r="B1088" t="s">
        <v>2</v>
      </c>
      <c r="C1088" t="s">
        <v>234</v>
      </c>
      <c r="D1088" t="s">
        <v>530</v>
      </c>
    </row>
    <row r="1089" spans="2:4" x14ac:dyDescent="0.2">
      <c r="B1089" t="s">
        <v>2</v>
      </c>
      <c r="C1089" t="s">
        <v>235</v>
      </c>
      <c r="D1089" t="s">
        <v>530</v>
      </c>
    </row>
    <row r="1090" spans="2:4" x14ac:dyDescent="0.2">
      <c r="B1090" t="s">
        <v>2</v>
      </c>
      <c r="C1090" t="s">
        <v>236</v>
      </c>
      <c r="D1090" t="s">
        <v>530</v>
      </c>
    </row>
    <row r="1091" spans="2:4" x14ac:dyDescent="0.2">
      <c r="B1091" t="s">
        <v>2</v>
      </c>
      <c r="C1091" t="s">
        <v>17</v>
      </c>
      <c r="D1091" t="s">
        <v>530</v>
      </c>
    </row>
    <row r="1092" spans="2:4" x14ac:dyDescent="0.2">
      <c r="B1092" t="s">
        <v>2</v>
      </c>
      <c r="C1092" t="s">
        <v>237</v>
      </c>
      <c r="D1092" t="s">
        <v>530</v>
      </c>
    </row>
    <row r="1093" spans="2:4" x14ac:dyDescent="0.2">
      <c r="B1093" t="s">
        <v>2</v>
      </c>
      <c r="C1093" t="s">
        <v>238</v>
      </c>
      <c r="D1093" t="s">
        <v>530</v>
      </c>
    </row>
    <row r="1094" spans="2:4" x14ac:dyDescent="0.2">
      <c r="B1094" t="s">
        <v>2</v>
      </c>
      <c r="C1094" t="s">
        <v>239</v>
      </c>
      <c r="D1094" t="s">
        <v>530</v>
      </c>
    </row>
    <row r="1095" spans="2:4" x14ac:dyDescent="0.2">
      <c r="B1095" t="s">
        <v>2</v>
      </c>
      <c r="C1095" t="s">
        <v>21</v>
      </c>
      <c r="D1095" t="s">
        <v>530</v>
      </c>
    </row>
    <row r="1096" spans="2:4" x14ac:dyDescent="0.2">
      <c r="B1096" t="s">
        <v>2</v>
      </c>
      <c r="C1096" t="s">
        <v>22</v>
      </c>
      <c r="D1096" t="s">
        <v>530</v>
      </c>
    </row>
    <row r="1097" spans="2:4" x14ac:dyDescent="0.2">
      <c r="B1097" t="s">
        <v>2</v>
      </c>
      <c r="C1097" t="s">
        <v>23</v>
      </c>
      <c r="D1097" t="s">
        <v>530</v>
      </c>
    </row>
    <row r="1098" spans="2:4" x14ac:dyDescent="0.2">
      <c r="B1098" t="s">
        <v>2</v>
      </c>
      <c r="C1098" t="s">
        <v>240</v>
      </c>
      <c r="D1098" t="s">
        <v>530</v>
      </c>
    </row>
    <row r="1099" spans="2:4" x14ac:dyDescent="0.2">
      <c r="B1099" t="s">
        <v>2</v>
      </c>
      <c r="C1099" t="s">
        <v>26</v>
      </c>
      <c r="D1099" t="s">
        <v>530</v>
      </c>
    </row>
    <row r="1100" spans="2:4" x14ac:dyDescent="0.2">
      <c r="B1100" t="s">
        <v>2</v>
      </c>
      <c r="C1100" t="s">
        <v>242</v>
      </c>
      <c r="D1100" t="s">
        <v>530</v>
      </c>
    </row>
    <row r="1101" spans="2:4" x14ac:dyDescent="0.2">
      <c r="B1101" t="s">
        <v>2</v>
      </c>
      <c r="C1101" t="s">
        <v>243</v>
      </c>
      <c r="D1101" t="s">
        <v>530</v>
      </c>
    </row>
    <row r="1102" spans="2:4" x14ac:dyDescent="0.2">
      <c r="B1102" t="s">
        <v>2</v>
      </c>
      <c r="C1102" t="s">
        <v>244</v>
      </c>
      <c r="D1102" t="s">
        <v>530</v>
      </c>
    </row>
    <row r="1103" spans="2:4" x14ac:dyDescent="0.2">
      <c r="B1103" t="s">
        <v>2</v>
      </c>
      <c r="C1103" t="s">
        <v>32</v>
      </c>
      <c r="D1103" t="s">
        <v>530</v>
      </c>
    </row>
    <row r="1104" spans="2:4" x14ac:dyDescent="0.2">
      <c r="B1104" t="s">
        <v>2</v>
      </c>
      <c r="C1104" t="s">
        <v>33</v>
      </c>
      <c r="D1104" t="s">
        <v>530</v>
      </c>
    </row>
    <row r="1105" spans="2:4" x14ac:dyDescent="0.2">
      <c r="B1105" t="s">
        <v>2</v>
      </c>
      <c r="C1105" t="s">
        <v>245</v>
      </c>
      <c r="D1105" t="s">
        <v>530</v>
      </c>
    </row>
    <row r="1106" spans="2:4" x14ac:dyDescent="0.2">
      <c r="B1106" t="s">
        <v>2</v>
      </c>
      <c r="C1106" t="s">
        <v>246</v>
      </c>
      <c r="D1106" t="s">
        <v>530</v>
      </c>
    </row>
    <row r="1107" spans="2:4" x14ac:dyDescent="0.2">
      <c r="B1107" t="s">
        <v>2</v>
      </c>
      <c r="C1107" t="s">
        <v>247</v>
      </c>
      <c r="D1107" t="s">
        <v>530</v>
      </c>
    </row>
    <row r="1108" spans="2:4" x14ac:dyDescent="0.2">
      <c r="B1108" t="s">
        <v>2</v>
      </c>
      <c r="C1108" t="s">
        <v>248</v>
      </c>
      <c r="D1108" t="s">
        <v>530</v>
      </c>
    </row>
    <row r="1109" spans="2:4" x14ac:dyDescent="0.2">
      <c r="B1109" t="s">
        <v>2</v>
      </c>
      <c r="C1109" t="s">
        <v>36</v>
      </c>
      <c r="D1109" t="s">
        <v>530</v>
      </c>
    </row>
    <row r="1110" spans="2:4" x14ac:dyDescent="0.2">
      <c r="B1110" t="s">
        <v>2</v>
      </c>
      <c r="C1110" t="s">
        <v>37</v>
      </c>
      <c r="D1110" t="s">
        <v>530</v>
      </c>
    </row>
    <row r="1111" spans="2:4" x14ac:dyDescent="0.2">
      <c r="B1111" t="s">
        <v>2</v>
      </c>
      <c r="C1111" t="s">
        <v>249</v>
      </c>
      <c r="D1111" t="s">
        <v>530</v>
      </c>
    </row>
    <row r="1112" spans="2:4" x14ac:dyDescent="0.2">
      <c r="B1112" t="s">
        <v>2</v>
      </c>
      <c r="C1112" t="s">
        <v>38</v>
      </c>
      <c r="D1112" t="s">
        <v>530</v>
      </c>
    </row>
    <row r="1113" spans="2:4" x14ac:dyDescent="0.2">
      <c r="B1113" t="s">
        <v>2</v>
      </c>
      <c r="C1113" t="s">
        <v>5</v>
      </c>
      <c r="D1113" t="s">
        <v>530</v>
      </c>
    </row>
    <row r="1114" spans="2:4" x14ac:dyDescent="0.2">
      <c r="B1114" t="s">
        <v>2</v>
      </c>
      <c r="C1114" t="s">
        <v>250</v>
      </c>
      <c r="D1114" t="s">
        <v>530</v>
      </c>
    </row>
    <row r="1115" spans="2:4" x14ac:dyDescent="0.2">
      <c r="B1115" t="s">
        <v>2</v>
      </c>
      <c r="C1115" t="s">
        <v>43</v>
      </c>
      <c r="D1115" t="s">
        <v>530</v>
      </c>
    </row>
    <row r="1116" spans="2:4" x14ac:dyDescent="0.2">
      <c r="B1116" t="s">
        <v>2</v>
      </c>
      <c r="C1116" t="s">
        <v>44</v>
      </c>
      <c r="D1116" t="s">
        <v>530</v>
      </c>
    </row>
    <row r="1117" spans="2:4" x14ac:dyDescent="0.2">
      <c r="B1117" t="s">
        <v>2</v>
      </c>
      <c r="C1117" t="s">
        <v>46</v>
      </c>
      <c r="D1117" t="s">
        <v>530</v>
      </c>
    </row>
    <row r="1118" spans="2:4" x14ac:dyDescent="0.2">
      <c r="B1118" t="s">
        <v>2</v>
      </c>
      <c r="C1118" t="s">
        <v>252</v>
      </c>
      <c r="D1118" t="s">
        <v>530</v>
      </c>
    </row>
    <row r="1119" spans="2:4" x14ac:dyDescent="0.2">
      <c r="B1119" t="s">
        <v>2</v>
      </c>
      <c r="C1119" t="s">
        <v>253</v>
      </c>
      <c r="D1119" t="s">
        <v>530</v>
      </c>
    </row>
    <row r="1120" spans="2:4" x14ac:dyDescent="0.2">
      <c r="B1120" t="s">
        <v>2</v>
      </c>
      <c r="C1120" t="s">
        <v>57</v>
      </c>
      <c r="D1120" t="s">
        <v>530</v>
      </c>
    </row>
    <row r="1121" spans="2:4" x14ac:dyDescent="0.2">
      <c r="B1121" t="s">
        <v>2</v>
      </c>
      <c r="C1121" t="s">
        <v>255</v>
      </c>
      <c r="D1121" t="s">
        <v>530</v>
      </c>
    </row>
    <row r="1122" spans="2:4" x14ac:dyDescent="0.2">
      <c r="B1122" t="s">
        <v>2</v>
      </c>
      <c r="C1122" t="s">
        <v>61</v>
      </c>
      <c r="D1122" t="s">
        <v>530</v>
      </c>
    </row>
    <row r="1123" spans="2:4" x14ac:dyDescent="0.2">
      <c r="B1123" t="s">
        <v>2</v>
      </c>
      <c r="C1123" t="s">
        <v>256</v>
      </c>
      <c r="D1123" t="s">
        <v>530</v>
      </c>
    </row>
    <row r="1124" spans="2:4" x14ac:dyDescent="0.2">
      <c r="B1124" t="s">
        <v>2</v>
      </c>
      <c r="C1124" t="s">
        <v>67</v>
      </c>
      <c r="D1124" t="s">
        <v>530</v>
      </c>
    </row>
    <row r="1125" spans="2:4" x14ac:dyDescent="0.2">
      <c r="B1125" t="s">
        <v>2</v>
      </c>
      <c r="C1125" t="s">
        <v>257</v>
      </c>
      <c r="D1125" t="s">
        <v>530</v>
      </c>
    </row>
    <row r="1126" spans="2:4" x14ac:dyDescent="0.2">
      <c r="B1126" t="s">
        <v>2</v>
      </c>
      <c r="C1126" t="s">
        <v>258</v>
      </c>
      <c r="D1126" t="s">
        <v>530</v>
      </c>
    </row>
    <row r="1127" spans="2:4" x14ac:dyDescent="0.2">
      <c r="B1127" t="s">
        <v>2</v>
      </c>
      <c r="C1127" t="s">
        <v>68</v>
      </c>
      <c r="D1127" t="s">
        <v>530</v>
      </c>
    </row>
    <row r="1128" spans="2:4" x14ac:dyDescent="0.2">
      <c r="B1128" t="s">
        <v>2</v>
      </c>
      <c r="C1128" t="s">
        <v>69</v>
      </c>
      <c r="D1128" t="s">
        <v>530</v>
      </c>
    </row>
    <row r="1129" spans="2:4" x14ac:dyDescent="0.2">
      <c r="B1129" t="s">
        <v>2</v>
      </c>
      <c r="C1129" t="s">
        <v>70</v>
      </c>
      <c r="D1129" t="s">
        <v>530</v>
      </c>
    </row>
    <row r="1130" spans="2:4" x14ac:dyDescent="0.2">
      <c r="B1130" t="s">
        <v>2</v>
      </c>
      <c r="C1130" t="s">
        <v>259</v>
      </c>
      <c r="D1130" t="s">
        <v>530</v>
      </c>
    </row>
    <row r="1131" spans="2:4" x14ac:dyDescent="0.2">
      <c r="B1131" t="s">
        <v>2</v>
      </c>
      <c r="C1131" t="s">
        <v>260</v>
      </c>
      <c r="D1131" t="s">
        <v>530</v>
      </c>
    </row>
    <row r="1132" spans="2:4" x14ac:dyDescent="0.2">
      <c r="B1132" t="s">
        <v>2</v>
      </c>
      <c r="C1132" t="s">
        <v>72</v>
      </c>
      <c r="D1132" t="s">
        <v>530</v>
      </c>
    </row>
    <row r="1133" spans="2:4" x14ac:dyDescent="0.2">
      <c r="B1133" t="s">
        <v>2</v>
      </c>
      <c r="C1133" t="s">
        <v>261</v>
      </c>
      <c r="D1133" t="s">
        <v>530</v>
      </c>
    </row>
    <row r="1134" spans="2:4" x14ac:dyDescent="0.2">
      <c r="B1134" t="s">
        <v>2</v>
      </c>
      <c r="C1134" t="s">
        <v>73</v>
      </c>
      <c r="D1134" t="s">
        <v>530</v>
      </c>
    </row>
    <row r="1135" spans="2:4" x14ac:dyDescent="0.2">
      <c r="B1135" t="s">
        <v>2</v>
      </c>
      <c r="C1135" t="s">
        <v>74</v>
      </c>
      <c r="D1135" t="s">
        <v>530</v>
      </c>
    </row>
    <row r="1136" spans="2:4" x14ac:dyDescent="0.2">
      <c r="B1136" t="s">
        <v>2</v>
      </c>
      <c r="C1136" t="s">
        <v>75</v>
      </c>
      <c r="D1136" t="s">
        <v>530</v>
      </c>
    </row>
    <row r="1137" spans="2:4" x14ac:dyDescent="0.2">
      <c r="B1137" t="s">
        <v>2</v>
      </c>
      <c r="C1137" t="s">
        <v>262</v>
      </c>
      <c r="D1137" t="s">
        <v>530</v>
      </c>
    </row>
    <row r="1138" spans="2:4" x14ac:dyDescent="0.2">
      <c r="B1138" t="s">
        <v>2</v>
      </c>
      <c r="C1138" t="s">
        <v>263</v>
      </c>
      <c r="D1138" t="s">
        <v>530</v>
      </c>
    </row>
    <row r="1139" spans="2:4" x14ac:dyDescent="0.2">
      <c r="B1139" t="s">
        <v>2</v>
      </c>
      <c r="C1139" t="s">
        <v>81</v>
      </c>
      <c r="D1139" t="s">
        <v>530</v>
      </c>
    </row>
    <row r="1140" spans="2:4" x14ac:dyDescent="0.2">
      <c r="B1140" t="s">
        <v>2</v>
      </c>
      <c r="C1140" t="s">
        <v>264</v>
      </c>
      <c r="D1140" t="s">
        <v>530</v>
      </c>
    </row>
    <row r="1141" spans="2:4" x14ac:dyDescent="0.2">
      <c r="B1141" t="s">
        <v>2</v>
      </c>
      <c r="C1141" t="s">
        <v>265</v>
      </c>
      <c r="D1141" t="s">
        <v>530</v>
      </c>
    </row>
    <row r="1142" spans="2:4" x14ac:dyDescent="0.2">
      <c r="B1142" t="s">
        <v>2</v>
      </c>
      <c r="C1142" t="s">
        <v>266</v>
      </c>
      <c r="D1142" t="s">
        <v>530</v>
      </c>
    </row>
    <row r="1143" spans="2:4" x14ac:dyDescent="0.2">
      <c r="B1143" t="s">
        <v>2</v>
      </c>
      <c r="C1143" t="s">
        <v>267</v>
      </c>
      <c r="D1143" t="s">
        <v>530</v>
      </c>
    </row>
    <row r="1144" spans="2:4" x14ac:dyDescent="0.2">
      <c r="B1144" t="s">
        <v>2</v>
      </c>
      <c r="C1144" t="s">
        <v>84</v>
      </c>
      <c r="D1144" t="s">
        <v>530</v>
      </c>
    </row>
    <row r="1145" spans="2:4" x14ac:dyDescent="0.2">
      <c r="B1145" t="s">
        <v>2</v>
      </c>
      <c r="C1145" t="s">
        <v>268</v>
      </c>
      <c r="D1145" t="s">
        <v>530</v>
      </c>
    </row>
    <row r="1146" spans="2:4" x14ac:dyDescent="0.2">
      <c r="B1146" t="s">
        <v>2</v>
      </c>
      <c r="C1146" t="s">
        <v>86</v>
      </c>
      <c r="D1146" t="s">
        <v>530</v>
      </c>
    </row>
    <row r="1147" spans="2:4" x14ac:dyDescent="0.2">
      <c r="B1147" t="s">
        <v>2</v>
      </c>
      <c r="C1147" t="s">
        <v>269</v>
      </c>
      <c r="D1147" t="s">
        <v>530</v>
      </c>
    </row>
    <row r="1148" spans="2:4" x14ac:dyDescent="0.2">
      <c r="B1148" t="s">
        <v>2</v>
      </c>
      <c r="C1148" t="s">
        <v>270</v>
      </c>
      <c r="D1148" t="s">
        <v>530</v>
      </c>
    </row>
    <row r="1149" spans="2:4" x14ac:dyDescent="0.2">
      <c r="B1149" t="s">
        <v>2</v>
      </c>
      <c r="C1149" t="s">
        <v>271</v>
      </c>
      <c r="D1149" t="s">
        <v>530</v>
      </c>
    </row>
    <row r="1150" spans="2:4" x14ac:dyDescent="0.2">
      <c r="B1150" t="s">
        <v>2</v>
      </c>
      <c r="C1150" t="s">
        <v>273</v>
      </c>
      <c r="D1150" t="s">
        <v>530</v>
      </c>
    </row>
    <row r="1151" spans="2:4" x14ac:dyDescent="0.2">
      <c r="B1151" t="s">
        <v>2</v>
      </c>
      <c r="C1151" t="s">
        <v>94</v>
      </c>
      <c r="D1151" t="s">
        <v>530</v>
      </c>
    </row>
    <row r="1152" spans="2:4" x14ac:dyDescent="0.2">
      <c r="B1152" t="s">
        <v>2</v>
      </c>
      <c r="C1152" t="s">
        <v>274</v>
      </c>
      <c r="D1152" t="s">
        <v>530</v>
      </c>
    </row>
    <row r="1153" spans="2:4" x14ac:dyDescent="0.2">
      <c r="B1153" t="s">
        <v>2</v>
      </c>
      <c r="C1153" t="s">
        <v>276</v>
      </c>
      <c r="D1153" t="s">
        <v>530</v>
      </c>
    </row>
    <row r="1154" spans="2:4" x14ac:dyDescent="0.2">
      <c r="B1154" t="s">
        <v>2</v>
      </c>
      <c r="C1154" t="s">
        <v>277</v>
      </c>
      <c r="D1154" t="s">
        <v>530</v>
      </c>
    </row>
    <row r="1155" spans="2:4" x14ac:dyDescent="0.2">
      <c r="B1155" t="s">
        <v>2</v>
      </c>
      <c r="C1155" t="s">
        <v>278</v>
      </c>
      <c r="D1155" t="s">
        <v>530</v>
      </c>
    </row>
    <row r="1156" spans="2:4" x14ac:dyDescent="0.2">
      <c r="B1156" t="s">
        <v>2</v>
      </c>
      <c r="C1156" t="s">
        <v>104</v>
      </c>
      <c r="D1156" t="s">
        <v>530</v>
      </c>
    </row>
    <row r="1157" spans="2:4" x14ac:dyDescent="0.2">
      <c r="B1157" t="s">
        <v>2</v>
      </c>
      <c r="C1157" t="s">
        <v>279</v>
      </c>
      <c r="D1157" t="s">
        <v>530</v>
      </c>
    </row>
    <row r="1158" spans="2:4" x14ac:dyDescent="0.2">
      <c r="B1158" t="s">
        <v>2</v>
      </c>
      <c r="C1158" t="s">
        <v>108</v>
      </c>
      <c r="D1158" t="s">
        <v>530</v>
      </c>
    </row>
    <row r="1159" spans="2:4" x14ac:dyDescent="0.2">
      <c r="B1159" t="s">
        <v>2</v>
      </c>
      <c r="C1159" t="s">
        <v>109</v>
      </c>
      <c r="D1159" t="s">
        <v>530</v>
      </c>
    </row>
    <row r="1160" spans="2:4" x14ac:dyDescent="0.2">
      <c r="B1160" t="s">
        <v>2</v>
      </c>
      <c r="C1160" t="s">
        <v>111</v>
      </c>
      <c r="D1160" t="s">
        <v>530</v>
      </c>
    </row>
    <row r="1161" spans="2:4" x14ac:dyDescent="0.2">
      <c r="B1161" t="s">
        <v>2</v>
      </c>
      <c r="C1161" t="s">
        <v>280</v>
      </c>
      <c r="D1161" t="s">
        <v>530</v>
      </c>
    </row>
    <row r="1162" spans="2:4" x14ac:dyDescent="0.2">
      <c r="B1162" t="s">
        <v>2</v>
      </c>
      <c r="C1162" t="s">
        <v>281</v>
      </c>
      <c r="D1162" t="s">
        <v>530</v>
      </c>
    </row>
    <row r="1163" spans="2:4" x14ac:dyDescent="0.2">
      <c r="B1163" t="s">
        <v>2</v>
      </c>
      <c r="C1163" t="s">
        <v>282</v>
      </c>
      <c r="D1163" t="s">
        <v>530</v>
      </c>
    </row>
    <row r="1164" spans="2:4" x14ac:dyDescent="0.2">
      <c r="B1164" t="s">
        <v>2</v>
      </c>
      <c r="C1164" t="s">
        <v>283</v>
      </c>
      <c r="D1164" t="s">
        <v>530</v>
      </c>
    </row>
    <row r="1165" spans="2:4" x14ac:dyDescent="0.2">
      <c r="B1165" t="s">
        <v>2</v>
      </c>
      <c r="C1165" t="s">
        <v>284</v>
      </c>
      <c r="D1165" t="s">
        <v>530</v>
      </c>
    </row>
    <row r="1166" spans="2:4" x14ac:dyDescent="0.2">
      <c r="B1166" t="s">
        <v>2</v>
      </c>
      <c r="C1166" t="s">
        <v>285</v>
      </c>
      <c r="D1166" t="s">
        <v>530</v>
      </c>
    </row>
    <row r="1167" spans="2:4" x14ac:dyDescent="0.2">
      <c r="B1167" t="s">
        <v>2</v>
      </c>
      <c r="C1167" t="s">
        <v>286</v>
      </c>
      <c r="D1167" t="s">
        <v>530</v>
      </c>
    </row>
    <row r="1168" spans="2:4" x14ac:dyDescent="0.2">
      <c r="B1168" t="s">
        <v>2</v>
      </c>
      <c r="C1168" t="s">
        <v>287</v>
      </c>
      <c r="D1168" t="s">
        <v>530</v>
      </c>
    </row>
    <row r="1169" spans="2:4" x14ac:dyDescent="0.2">
      <c r="B1169" t="s">
        <v>2</v>
      </c>
      <c r="C1169" t="s">
        <v>288</v>
      </c>
      <c r="D1169" t="s">
        <v>530</v>
      </c>
    </row>
    <row r="1170" spans="2:4" x14ac:dyDescent="0.2">
      <c r="B1170" t="s">
        <v>2</v>
      </c>
      <c r="C1170" t="s">
        <v>121</v>
      </c>
      <c r="D1170" t="s">
        <v>530</v>
      </c>
    </row>
    <row r="1171" spans="2:4" x14ac:dyDescent="0.2">
      <c r="B1171" t="s">
        <v>2</v>
      </c>
      <c r="C1171" t="s">
        <v>123</v>
      </c>
      <c r="D1171" t="s">
        <v>530</v>
      </c>
    </row>
    <row r="1172" spans="2:4" x14ac:dyDescent="0.2">
      <c r="B1172" t="s">
        <v>2</v>
      </c>
      <c r="C1172" t="s">
        <v>9</v>
      </c>
      <c r="D1172" t="s">
        <v>530</v>
      </c>
    </row>
    <row r="1173" spans="2:4" x14ac:dyDescent="0.2">
      <c r="B1173" t="s">
        <v>2</v>
      </c>
      <c r="C1173" t="s">
        <v>289</v>
      </c>
      <c r="D1173" t="s">
        <v>530</v>
      </c>
    </row>
    <row r="1174" spans="2:4" x14ac:dyDescent="0.2">
      <c r="B1174" t="s">
        <v>2</v>
      </c>
      <c r="C1174" t="s">
        <v>290</v>
      </c>
      <c r="D1174" t="s">
        <v>530</v>
      </c>
    </row>
    <row r="1175" spans="2:4" x14ac:dyDescent="0.2">
      <c r="B1175" t="s">
        <v>2</v>
      </c>
      <c r="C1175" t="s">
        <v>291</v>
      </c>
      <c r="D1175" t="s">
        <v>530</v>
      </c>
    </row>
    <row r="1176" spans="2:4" x14ac:dyDescent="0.2">
      <c r="B1176" t="s">
        <v>2</v>
      </c>
      <c r="C1176" t="s">
        <v>293</v>
      </c>
      <c r="D1176" t="s">
        <v>530</v>
      </c>
    </row>
    <row r="1177" spans="2:4" x14ac:dyDescent="0.2">
      <c r="B1177" t="s">
        <v>2</v>
      </c>
      <c r="C1177" t="s">
        <v>132</v>
      </c>
      <c r="D1177" t="s">
        <v>530</v>
      </c>
    </row>
    <row r="1178" spans="2:4" x14ac:dyDescent="0.2">
      <c r="B1178" t="s">
        <v>2</v>
      </c>
      <c r="C1178" t="s">
        <v>296</v>
      </c>
      <c r="D1178" t="s">
        <v>530</v>
      </c>
    </row>
    <row r="1179" spans="2:4" x14ac:dyDescent="0.2">
      <c r="B1179" t="s">
        <v>2</v>
      </c>
      <c r="C1179" t="s">
        <v>133</v>
      </c>
      <c r="D1179" t="s">
        <v>530</v>
      </c>
    </row>
    <row r="1180" spans="2:4" x14ac:dyDescent="0.2">
      <c r="B1180" t="s">
        <v>2</v>
      </c>
      <c r="C1180" t="s">
        <v>297</v>
      </c>
      <c r="D1180" t="s">
        <v>530</v>
      </c>
    </row>
    <row r="1181" spans="2:4" x14ac:dyDescent="0.2">
      <c r="B1181" t="s">
        <v>2</v>
      </c>
      <c r="C1181" t="s">
        <v>135</v>
      </c>
      <c r="D1181" t="s">
        <v>530</v>
      </c>
    </row>
    <row r="1182" spans="2:4" x14ac:dyDescent="0.2">
      <c r="B1182" t="s">
        <v>2</v>
      </c>
      <c r="C1182" t="s">
        <v>298</v>
      </c>
      <c r="D1182" t="s">
        <v>530</v>
      </c>
    </row>
    <row r="1183" spans="2:4" x14ac:dyDescent="0.2">
      <c r="B1183" t="s">
        <v>2</v>
      </c>
      <c r="C1183" t="s">
        <v>299</v>
      </c>
      <c r="D1183" t="s">
        <v>530</v>
      </c>
    </row>
    <row r="1184" spans="2:4" x14ac:dyDescent="0.2">
      <c r="B1184" t="s">
        <v>2</v>
      </c>
      <c r="C1184" t="s">
        <v>137</v>
      </c>
      <c r="D1184" t="s">
        <v>530</v>
      </c>
    </row>
    <row r="1185" spans="2:4" x14ac:dyDescent="0.2">
      <c r="B1185" t="s">
        <v>2</v>
      </c>
      <c r="C1185" t="s">
        <v>138</v>
      </c>
      <c r="D1185" t="s">
        <v>530</v>
      </c>
    </row>
    <row r="1186" spans="2:4" x14ac:dyDescent="0.2">
      <c r="B1186" t="s">
        <v>2</v>
      </c>
      <c r="C1186" t="s">
        <v>301</v>
      </c>
      <c r="D1186" t="s">
        <v>530</v>
      </c>
    </row>
    <row r="1187" spans="2:4" x14ac:dyDescent="0.2">
      <c r="B1187" t="s">
        <v>2</v>
      </c>
      <c r="C1187" t="s">
        <v>302</v>
      </c>
      <c r="D1187" t="s">
        <v>530</v>
      </c>
    </row>
    <row r="1188" spans="2:4" x14ac:dyDescent="0.2">
      <c r="B1188" t="s">
        <v>2</v>
      </c>
      <c r="C1188" t="s">
        <v>139</v>
      </c>
      <c r="D1188" t="s">
        <v>530</v>
      </c>
    </row>
    <row r="1189" spans="2:4" x14ac:dyDescent="0.2">
      <c r="B1189" t="s">
        <v>2</v>
      </c>
      <c r="C1189" t="s">
        <v>303</v>
      </c>
      <c r="D1189" t="s">
        <v>530</v>
      </c>
    </row>
    <row r="1190" spans="2:4" x14ac:dyDescent="0.2">
      <c r="B1190" t="s">
        <v>2</v>
      </c>
      <c r="C1190" t="s">
        <v>304</v>
      </c>
      <c r="D1190" t="s">
        <v>530</v>
      </c>
    </row>
    <row r="1191" spans="2:4" x14ac:dyDescent="0.2">
      <c r="B1191" t="s">
        <v>2</v>
      </c>
      <c r="C1191" t="s">
        <v>142</v>
      </c>
      <c r="D1191" t="s">
        <v>530</v>
      </c>
    </row>
    <row r="1192" spans="2:4" x14ac:dyDescent="0.2">
      <c r="B1192" t="s">
        <v>2</v>
      </c>
      <c r="C1192" t="s">
        <v>143</v>
      </c>
      <c r="D1192" t="s">
        <v>530</v>
      </c>
    </row>
    <row r="1193" spans="2:4" x14ac:dyDescent="0.2">
      <c r="B1193" t="s">
        <v>2</v>
      </c>
      <c r="C1193" t="s">
        <v>144</v>
      </c>
      <c r="D1193" t="s">
        <v>530</v>
      </c>
    </row>
    <row r="1194" spans="2:4" x14ac:dyDescent="0.2">
      <c r="B1194" t="s">
        <v>2</v>
      </c>
      <c r="C1194" t="s">
        <v>305</v>
      </c>
      <c r="D1194" t="s">
        <v>530</v>
      </c>
    </row>
    <row r="1195" spans="2:4" x14ac:dyDescent="0.2">
      <c r="B1195" t="s">
        <v>2</v>
      </c>
      <c r="C1195" t="s">
        <v>145</v>
      </c>
      <c r="D1195" t="s">
        <v>530</v>
      </c>
    </row>
    <row r="1196" spans="2:4" x14ac:dyDescent="0.2">
      <c r="B1196" t="s">
        <v>2</v>
      </c>
      <c r="C1196" t="s">
        <v>307</v>
      </c>
      <c r="D1196" t="s">
        <v>530</v>
      </c>
    </row>
    <row r="1197" spans="2:4" x14ac:dyDescent="0.2">
      <c r="B1197" t="s">
        <v>2</v>
      </c>
      <c r="C1197" t="s">
        <v>308</v>
      </c>
      <c r="D1197" t="s">
        <v>530</v>
      </c>
    </row>
    <row r="1198" spans="2:4" x14ac:dyDescent="0.2">
      <c r="B1198" t="s">
        <v>2</v>
      </c>
      <c r="C1198" t="s">
        <v>309</v>
      </c>
      <c r="D1198" t="s">
        <v>530</v>
      </c>
    </row>
    <row r="1199" spans="2:4" x14ac:dyDescent="0.2">
      <c r="B1199" t="s">
        <v>2</v>
      </c>
      <c r="C1199" t="s">
        <v>146</v>
      </c>
      <c r="D1199" t="s">
        <v>530</v>
      </c>
    </row>
    <row r="1200" spans="2:4" x14ac:dyDescent="0.2">
      <c r="B1200" t="s">
        <v>2</v>
      </c>
      <c r="C1200" t="s">
        <v>310</v>
      </c>
      <c r="D1200" t="s">
        <v>530</v>
      </c>
    </row>
    <row r="1201" spans="2:4" x14ac:dyDescent="0.2">
      <c r="B1201" t="s">
        <v>2</v>
      </c>
      <c r="C1201" t="s">
        <v>152</v>
      </c>
      <c r="D1201" t="s">
        <v>530</v>
      </c>
    </row>
    <row r="1202" spans="2:4" x14ac:dyDescent="0.2">
      <c r="B1202" t="s">
        <v>2</v>
      </c>
      <c r="C1202" t="s">
        <v>312</v>
      </c>
      <c r="D1202" t="s">
        <v>530</v>
      </c>
    </row>
    <row r="1203" spans="2:4" x14ac:dyDescent="0.2">
      <c r="B1203" t="s">
        <v>2</v>
      </c>
      <c r="C1203" t="s">
        <v>313</v>
      </c>
      <c r="D1203" t="s">
        <v>530</v>
      </c>
    </row>
    <row r="1204" spans="2:4" x14ac:dyDescent="0.2">
      <c r="B1204" t="s">
        <v>2</v>
      </c>
      <c r="C1204" t="s">
        <v>314</v>
      </c>
      <c r="D1204" t="s">
        <v>530</v>
      </c>
    </row>
    <row r="1205" spans="2:4" x14ac:dyDescent="0.2">
      <c r="B1205" t="s">
        <v>2</v>
      </c>
      <c r="C1205" t="s">
        <v>153</v>
      </c>
      <c r="D1205" t="s">
        <v>530</v>
      </c>
    </row>
    <row r="1206" spans="2:4" x14ac:dyDescent="0.2">
      <c r="B1206" t="s">
        <v>2</v>
      </c>
      <c r="C1206" t="s">
        <v>315</v>
      </c>
      <c r="D1206" t="s">
        <v>530</v>
      </c>
    </row>
    <row r="1207" spans="2:4" x14ac:dyDescent="0.2">
      <c r="B1207" t="s">
        <v>2</v>
      </c>
      <c r="C1207" t="s">
        <v>161</v>
      </c>
      <c r="D1207" t="s">
        <v>530</v>
      </c>
    </row>
    <row r="1208" spans="2:4" x14ac:dyDescent="0.2">
      <c r="B1208" t="s">
        <v>2</v>
      </c>
      <c r="C1208" t="s">
        <v>162</v>
      </c>
      <c r="D1208" t="s">
        <v>530</v>
      </c>
    </row>
    <row r="1209" spans="2:4" x14ac:dyDescent="0.2">
      <c r="B1209" t="s">
        <v>2</v>
      </c>
      <c r="C1209" t="s">
        <v>316</v>
      </c>
      <c r="D1209" t="s">
        <v>530</v>
      </c>
    </row>
    <row r="1210" spans="2:4" x14ac:dyDescent="0.2">
      <c r="B1210" t="s">
        <v>2</v>
      </c>
      <c r="C1210" t="s">
        <v>317</v>
      </c>
      <c r="D1210" t="s">
        <v>530</v>
      </c>
    </row>
    <row r="1211" spans="2:4" x14ac:dyDescent="0.2">
      <c r="B1211" t="s">
        <v>2</v>
      </c>
      <c r="C1211" t="s">
        <v>166</v>
      </c>
      <c r="D1211" t="s">
        <v>530</v>
      </c>
    </row>
    <row r="1212" spans="2:4" x14ac:dyDescent="0.2">
      <c r="B1212" t="s">
        <v>2</v>
      </c>
      <c r="C1212" t="s">
        <v>318</v>
      </c>
      <c r="D1212" t="s">
        <v>530</v>
      </c>
    </row>
    <row r="1213" spans="2:4" x14ac:dyDescent="0.2">
      <c r="B1213" t="s">
        <v>2</v>
      </c>
      <c r="C1213" t="s">
        <v>319</v>
      </c>
      <c r="D1213" t="s">
        <v>530</v>
      </c>
    </row>
    <row r="1214" spans="2:4" x14ac:dyDescent="0.2">
      <c r="B1214" t="s">
        <v>2</v>
      </c>
      <c r="C1214" t="s">
        <v>167</v>
      </c>
      <c r="D1214" t="s">
        <v>530</v>
      </c>
    </row>
    <row r="1215" spans="2:4" x14ac:dyDescent="0.2">
      <c r="B1215" t="s">
        <v>2</v>
      </c>
      <c r="C1215" t="s">
        <v>320</v>
      </c>
      <c r="D1215" t="s">
        <v>530</v>
      </c>
    </row>
    <row r="1216" spans="2:4" x14ac:dyDescent="0.2">
      <c r="B1216" t="s">
        <v>2</v>
      </c>
      <c r="C1216" t="s">
        <v>321</v>
      </c>
      <c r="D1216" t="s">
        <v>530</v>
      </c>
    </row>
    <row r="1217" spans="2:4" x14ac:dyDescent="0.2">
      <c r="B1217" t="s">
        <v>2</v>
      </c>
      <c r="C1217" t="s">
        <v>322</v>
      </c>
      <c r="D1217" t="s">
        <v>530</v>
      </c>
    </row>
    <row r="1218" spans="2:4" x14ac:dyDescent="0.2">
      <c r="B1218" t="s">
        <v>2</v>
      </c>
      <c r="C1218" t="s">
        <v>176</v>
      </c>
      <c r="D1218" t="s">
        <v>530</v>
      </c>
    </row>
    <row r="1219" spans="2:4" x14ac:dyDescent="0.2">
      <c r="B1219" t="s">
        <v>2</v>
      </c>
      <c r="C1219" t="s">
        <v>323</v>
      </c>
      <c r="D1219" t="s">
        <v>530</v>
      </c>
    </row>
    <row r="1220" spans="2:4" x14ac:dyDescent="0.2">
      <c r="B1220" t="s">
        <v>2</v>
      </c>
      <c r="C1220" t="s">
        <v>324</v>
      </c>
      <c r="D1220" t="s">
        <v>530</v>
      </c>
    </row>
    <row r="1221" spans="2:4" x14ac:dyDescent="0.2">
      <c r="B1221" t="s">
        <v>2</v>
      </c>
      <c r="C1221" t="s">
        <v>183</v>
      </c>
      <c r="D1221" t="s">
        <v>530</v>
      </c>
    </row>
    <row r="1222" spans="2:4" x14ac:dyDescent="0.2">
      <c r="B1222" t="s">
        <v>2</v>
      </c>
      <c r="C1222" t="s">
        <v>325</v>
      </c>
      <c r="D1222" t="s">
        <v>530</v>
      </c>
    </row>
    <row r="1223" spans="2:4" x14ac:dyDescent="0.2">
      <c r="B1223" t="s">
        <v>2</v>
      </c>
      <c r="C1223" t="s">
        <v>195</v>
      </c>
      <c r="D1223" t="s">
        <v>530</v>
      </c>
    </row>
    <row r="1224" spans="2:4" x14ac:dyDescent="0.2">
      <c r="B1224" t="s">
        <v>2</v>
      </c>
      <c r="C1224" t="s">
        <v>196</v>
      </c>
      <c r="D1224" t="s">
        <v>530</v>
      </c>
    </row>
    <row r="1225" spans="2:4" x14ac:dyDescent="0.2">
      <c r="B1225" t="s">
        <v>2</v>
      </c>
      <c r="C1225" t="s">
        <v>197</v>
      </c>
      <c r="D1225" t="s">
        <v>530</v>
      </c>
    </row>
    <row r="1226" spans="2:4" x14ac:dyDescent="0.2">
      <c r="B1226" t="s">
        <v>2</v>
      </c>
      <c r="C1226" t="s">
        <v>198</v>
      </c>
      <c r="D1226" t="s">
        <v>530</v>
      </c>
    </row>
    <row r="1227" spans="2:4" x14ac:dyDescent="0.2">
      <c r="B1227" t="s">
        <v>2</v>
      </c>
      <c r="C1227" t="s">
        <v>326</v>
      </c>
      <c r="D1227" t="s">
        <v>530</v>
      </c>
    </row>
    <row r="1228" spans="2:4" x14ac:dyDescent="0.2">
      <c r="B1228" t="s">
        <v>2</v>
      </c>
      <c r="C1228" t="s">
        <v>327</v>
      </c>
      <c r="D1228" t="s">
        <v>530</v>
      </c>
    </row>
    <row r="1229" spans="2:4" x14ac:dyDescent="0.2">
      <c r="B1229" t="s">
        <v>2</v>
      </c>
      <c r="C1229" t="s">
        <v>202</v>
      </c>
      <c r="D1229" t="s">
        <v>530</v>
      </c>
    </row>
    <row r="1230" spans="2:4" x14ac:dyDescent="0.2">
      <c r="B1230" t="s">
        <v>2</v>
      </c>
      <c r="C1230" t="s">
        <v>328</v>
      </c>
      <c r="D1230" t="s">
        <v>530</v>
      </c>
    </row>
    <row r="1231" spans="2:4" x14ac:dyDescent="0.2">
      <c r="B1231" t="s">
        <v>2</v>
      </c>
      <c r="C1231" t="s">
        <v>203</v>
      </c>
      <c r="D1231" t="s">
        <v>530</v>
      </c>
    </row>
    <row r="1232" spans="2:4" x14ac:dyDescent="0.2">
      <c r="B1232" t="s">
        <v>2</v>
      </c>
      <c r="C1232" t="s">
        <v>207</v>
      </c>
      <c r="D1232" t="s">
        <v>530</v>
      </c>
    </row>
    <row r="1233" spans="2:4" x14ac:dyDescent="0.2">
      <c r="B1233" t="s">
        <v>2</v>
      </c>
      <c r="C1233" t="s">
        <v>208</v>
      </c>
      <c r="D1233" t="s">
        <v>530</v>
      </c>
    </row>
    <row r="1234" spans="2:4" x14ac:dyDescent="0.2">
      <c r="B1234" t="s">
        <v>2</v>
      </c>
      <c r="C1234" t="s">
        <v>329</v>
      </c>
      <c r="D1234" t="s">
        <v>530</v>
      </c>
    </row>
    <row r="1235" spans="2:4" x14ac:dyDescent="0.2">
      <c r="B1235" t="s">
        <v>2</v>
      </c>
      <c r="C1235" t="s">
        <v>330</v>
      </c>
      <c r="D1235" t="s">
        <v>530</v>
      </c>
    </row>
    <row r="1236" spans="2:4" x14ac:dyDescent="0.2">
      <c r="B1236" t="s">
        <v>2</v>
      </c>
      <c r="C1236" t="s">
        <v>214</v>
      </c>
      <c r="D1236" t="s">
        <v>530</v>
      </c>
    </row>
    <row r="1237" spans="2:4" x14ac:dyDescent="0.2">
      <c r="B1237" t="s">
        <v>2</v>
      </c>
      <c r="C1237" t="s">
        <v>331</v>
      </c>
      <c r="D1237" t="s">
        <v>530</v>
      </c>
    </row>
    <row r="1238" spans="2:4" x14ac:dyDescent="0.2">
      <c r="B1238" t="s">
        <v>2</v>
      </c>
      <c r="C1238" t="s">
        <v>216</v>
      </c>
      <c r="D1238" t="s">
        <v>530</v>
      </c>
    </row>
    <row r="1239" spans="2:4" x14ac:dyDescent="0.2">
      <c r="B1239" t="s">
        <v>2</v>
      </c>
      <c r="C1239" t="s">
        <v>219</v>
      </c>
      <c r="D1239" t="s">
        <v>530</v>
      </c>
    </row>
    <row r="1240" spans="2:4" x14ac:dyDescent="0.2">
      <c r="B1240" t="s">
        <v>2</v>
      </c>
      <c r="C1240" t="s">
        <v>332</v>
      </c>
      <c r="D1240" t="s">
        <v>530</v>
      </c>
    </row>
    <row r="1241" spans="2:4" x14ac:dyDescent="0.2">
      <c r="B1241" t="s">
        <v>2</v>
      </c>
      <c r="C1241" t="s">
        <v>220</v>
      </c>
      <c r="D1241" t="s">
        <v>530</v>
      </c>
    </row>
    <row r="1242" spans="2:4" x14ac:dyDescent="0.2">
      <c r="B1242" t="s">
        <v>2</v>
      </c>
      <c r="C1242" t="s">
        <v>333</v>
      </c>
      <c r="D1242" t="s">
        <v>530</v>
      </c>
    </row>
    <row r="1243" spans="2:4" x14ac:dyDescent="0.2">
      <c r="B1243" t="s">
        <v>2</v>
      </c>
      <c r="C1243" t="s">
        <v>334</v>
      </c>
      <c r="D1243" t="s">
        <v>530</v>
      </c>
    </row>
    <row r="1244" spans="2:4" x14ac:dyDescent="0.2">
      <c r="B1244" t="s">
        <v>2</v>
      </c>
      <c r="C1244" t="s">
        <v>224</v>
      </c>
      <c r="D1244" t="s">
        <v>530</v>
      </c>
    </row>
    <row r="1245" spans="2:4" x14ac:dyDescent="0.2">
      <c r="B1245" t="s">
        <v>2</v>
      </c>
      <c r="C1245" t="s">
        <v>335</v>
      </c>
      <c r="D1245" t="s">
        <v>530</v>
      </c>
    </row>
    <row r="1246" spans="2:4" x14ac:dyDescent="0.2">
      <c r="B1246" t="s">
        <v>2</v>
      </c>
      <c r="C1246" t="s">
        <v>340</v>
      </c>
      <c r="D1246" t="s">
        <v>529</v>
      </c>
    </row>
    <row r="1247" spans="2:4" x14ac:dyDescent="0.2">
      <c r="B1247" t="s">
        <v>2</v>
      </c>
      <c r="C1247" t="s">
        <v>11</v>
      </c>
      <c r="D1247" t="s">
        <v>529</v>
      </c>
    </row>
    <row r="1248" spans="2:4" x14ac:dyDescent="0.2">
      <c r="B1248" t="s">
        <v>2</v>
      </c>
      <c r="C1248" t="s">
        <v>12</v>
      </c>
      <c r="D1248" t="s">
        <v>529</v>
      </c>
    </row>
    <row r="1249" spans="2:4" x14ac:dyDescent="0.2">
      <c r="B1249" t="s">
        <v>2</v>
      </c>
      <c r="C1249" t="s">
        <v>341</v>
      </c>
      <c r="D1249" t="s">
        <v>529</v>
      </c>
    </row>
    <row r="1250" spans="2:4" x14ac:dyDescent="0.2">
      <c r="B1250" t="s">
        <v>2</v>
      </c>
      <c r="C1250" t="s">
        <v>227</v>
      </c>
      <c r="D1250" t="s">
        <v>529</v>
      </c>
    </row>
    <row r="1251" spans="2:4" x14ac:dyDescent="0.2">
      <c r="B1251" t="s">
        <v>2</v>
      </c>
      <c r="C1251" t="s">
        <v>342</v>
      </c>
      <c r="D1251" t="s">
        <v>529</v>
      </c>
    </row>
    <row r="1252" spans="2:4" x14ac:dyDescent="0.2">
      <c r="B1252" t="s">
        <v>2</v>
      </c>
      <c r="C1252" t="s">
        <v>343</v>
      </c>
      <c r="D1252" t="s">
        <v>529</v>
      </c>
    </row>
    <row r="1253" spans="2:4" x14ac:dyDescent="0.2">
      <c r="B1253" t="s">
        <v>2</v>
      </c>
      <c r="C1253" t="s">
        <v>13</v>
      </c>
      <c r="D1253" t="s">
        <v>529</v>
      </c>
    </row>
    <row r="1254" spans="2:4" x14ac:dyDescent="0.2">
      <c r="B1254" t="s">
        <v>2</v>
      </c>
      <c r="C1254" t="s">
        <v>344</v>
      </c>
      <c r="D1254" t="s">
        <v>529</v>
      </c>
    </row>
    <row r="1255" spans="2:4" x14ac:dyDescent="0.2">
      <c r="B1255" t="s">
        <v>2</v>
      </c>
      <c r="C1255" t="s">
        <v>345</v>
      </c>
      <c r="D1255" t="s">
        <v>529</v>
      </c>
    </row>
    <row r="1256" spans="2:4" x14ac:dyDescent="0.2">
      <c r="B1256" t="s">
        <v>2</v>
      </c>
      <c r="C1256" t="s">
        <v>346</v>
      </c>
      <c r="D1256" t="s">
        <v>529</v>
      </c>
    </row>
    <row r="1257" spans="2:4" x14ac:dyDescent="0.2">
      <c r="B1257" t="s">
        <v>2</v>
      </c>
      <c r="C1257" t="s">
        <v>15</v>
      </c>
      <c r="D1257" t="s">
        <v>529</v>
      </c>
    </row>
    <row r="1258" spans="2:4" x14ac:dyDescent="0.2">
      <c r="B1258" t="s">
        <v>2</v>
      </c>
      <c r="C1258" t="s">
        <v>16</v>
      </c>
      <c r="D1258" t="s">
        <v>529</v>
      </c>
    </row>
    <row r="1259" spans="2:4" x14ac:dyDescent="0.2">
      <c r="B1259" t="s">
        <v>2</v>
      </c>
      <c r="C1259" t="s">
        <v>347</v>
      </c>
      <c r="D1259" t="s">
        <v>529</v>
      </c>
    </row>
    <row r="1260" spans="2:4" x14ac:dyDescent="0.2">
      <c r="B1260" t="s">
        <v>2</v>
      </c>
      <c r="C1260" t="s">
        <v>348</v>
      </c>
      <c r="D1260" t="s">
        <v>529</v>
      </c>
    </row>
    <row r="1261" spans="2:4" x14ac:dyDescent="0.2">
      <c r="B1261" t="s">
        <v>2</v>
      </c>
      <c r="C1261" t="s">
        <v>349</v>
      </c>
      <c r="D1261" t="s">
        <v>529</v>
      </c>
    </row>
    <row r="1262" spans="2:4" x14ac:dyDescent="0.2">
      <c r="B1262" t="s">
        <v>2</v>
      </c>
      <c r="C1262" t="s">
        <v>24</v>
      </c>
      <c r="D1262" t="s">
        <v>529</v>
      </c>
    </row>
    <row r="1263" spans="2:4" x14ac:dyDescent="0.2">
      <c r="B1263" t="s">
        <v>2</v>
      </c>
      <c r="C1263" t="s">
        <v>25</v>
      </c>
      <c r="D1263" t="s">
        <v>529</v>
      </c>
    </row>
    <row r="1264" spans="2:4" x14ac:dyDescent="0.2">
      <c r="B1264" t="s">
        <v>2</v>
      </c>
      <c r="C1264" t="s">
        <v>350</v>
      </c>
      <c r="D1264" t="s">
        <v>529</v>
      </c>
    </row>
    <row r="1265" spans="2:4" x14ac:dyDescent="0.2">
      <c r="B1265" t="s">
        <v>2</v>
      </c>
      <c r="C1265" t="s">
        <v>28</v>
      </c>
      <c r="D1265" t="s">
        <v>529</v>
      </c>
    </row>
    <row r="1266" spans="2:4" x14ac:dyDescent="0.2">
      <c r="B1266" t="s">
        <v>2</v>
      </c>
      <c r="C1266" t="s">
        <v>29</v>
      </c>
      <c r="D1266" t="s">
        <v>529</v>
      </c>
    </row>
    <row r="1267" spans="2:4" x14ac:dyDescent="0.2">
      <c r="B1267" t="s">
        <v>2</v>
      </c>
      <c r="C1267" t="s">
        <v>351</v>
      </c>
      <c r="D1267" t="s">
        <v>529</v>
      </c>
    </row>
    <row r="1268" spans="2:4" x14ac:dyDescent="0.2">
      <c r="B1268" t="s">
        <v>2</v>
      </c>
      <c r="C1268" t="s">
        <v>31</v>
      </c>
      <c r="D1268" t="s">
        <v>529</v>
      </c>
    </row>
    <row r="1269" spans="2:4" x14ac:dyDescent="0.2">
      <c r="B1269" t="s">
        <v>2</v>
      </c>
      <c r="C1269" t="s">
        <v>352</v>
      </c>
      <c r="D1269" t="s">
        <v>529</v>
      </c>
    </row>
    <row r="1270" spans="2:4" x14ac:dyDescent="0.2">
      <c r="B1270" t="s">
        <v>2</v>
      </c>
      <c r="C1270" t="s">
        <v>353</v>
      </c>
      <c r="D1270" t="s">
        <v>529</v>
      </c>
    </row>
    <row r="1271" spans="2:4" x14ac:dyDescent="0.2">
      <c r="B1271" t="s">
        <v>2</v>
      </c>
      <c r="C1271" t="s">
        <v>354</v>
      </c>
      <c r="D1271" t="s">
        <v>529</v>
      </c>
    </row>
    <row r="1272" spans="2:4" x14ac:dyDescent="0.2">
      <c r="B1272" t="s">
        <v>2</v>
      </c>
      <c r="C1272" t="s">
        <v>34</v>
      </c>
      <c r="D1272" t="s">
        <v>529</v>
      </c>
    </row>
    <row r="1273" spans="2:4" x14ac:dyDescent="0.2">
      <c r="B1273" t="s">
        <v>2</v>
      </c>
      <c r="C1273" t="s">
        <v>355</v>
      </c>
      <c r="D1273" t="s">
        <v>529</v>
      </c>
    </row>
    <row r="1274" spans="2:4" x14ac:dyDescent="0.2">
      <c r="B1274" t="s">
        <v>2</v>
      </c>
      <c r="C1274" t="s">
        <v>356</v>
      </c>
      <c r="D1274" t="s">
        <v>529</v>
      </c>
    </row>
    <row r="1275" spans="2:4" x14ac:dyDescent="0.2">
      <c r="B1275" t="s">
        <v>2</v>
      </c>
      <c r="C1275" t="s">
        <v>357</v>
      </c>
      <c r="D1275" t="s">
        <v>529</v>
      </c>
    </row>
    <row r="1276" spans="2:4" x14ac:dyDescent="0.2">
      <c r="B1276" t="s">
        <v>2</v>
      </c>
      <c r="C1276" t="s">
        <v>358</v>
      </c>
      <c r="D1276" t="s">
        <v>529</v>
      </c>
    </row>
    <row r="1277" spans="2:4" x14ac:dyDescent="0.2">
      <c r="B1277" t="s">
        <v>2</v>
      </c>
      <c r="C1277" t="s">
        <v>41</v>
      </c>
      <c r="D1277" t="s">
        <v>529</v>
      </c>
    </row>
    <row r="1278" spans="2:4" x14ac:dyDescent="0.2">
      <c r="B1278" t="s">
        <v>2</v>
      </c>
      <c r="C1278" t="s">
        <v>360</v>
      </c>
      <c r="D1278" t="s">
        <v>529</v>
      </c>
    </row>
    <row r="1279" spans="2:4" x14ac:dyDescent="0.2">
      <c r="B1279" t="s">
        <v>2</v>
      </c>
      <c r="C1279" t="s">
        <v>361</v>
      </c>
      <c r="D1279" t="s">
        <v>529</v>
      </c>
    </row>
    <row r="1280" spans="2:4" x14ac:dyDescent="0.2">
      <c r="B1280" t="s">
        <v>2</v>
      </c>
      <c r="C1280" t="s">
        <v>251</v>
      </c>
      <c r="D1280" t="s">
        <v>529</v>
      </c>
    </row>
    <row r="1281" spans="2:4" x14ac:dyDescent="0.2">
      <c r="B1281" t="s">
        <v>2</v>
      </c>
      <c r="C1281" t="s">
        <v>362</v>
      </c>
      <c r="D1281" t="s">
        <v>529</v>
      </c>
    </row>
    <row r="1282" spans="2:4" x14ac:dyDescent="0.2">
      <c r="B1282" t="s">
        <v>2</v>
      </c>
      <c r="C1282" t="s">
        <v>45</v>
      </c>
      <c r="D1282" t="s">
        <v>529</v>
      </c>
    </row>
    <row r="1283" spans="2:4" x14ac:dyDescent="0.2">
      <c r="B1283" t="s">
        <v>2</v>
      </c>
      <c r="C1283" t="s">
        <v>363</v>
      </c>
      <c r="D1283" t="s">
        <v>529</v>
      </c>
    </row>
    <row r="1284" spans="2:4" x14ac:dyDescent="0.2">
      <c r="B1284" t="s">
        <v>2</v>
      </c>
      <c r="C1284" t="s">
        <v>364</v>
      </c>
      <c r="D1284" t="s">
        <v>529</v>
      </c>
    </row>
    <row r="1285" spans="2:4" x14ac:dyDescent="0.2">
      <c r="B1285" t="s">
        <v>2</v>
      </c>
      <c r="C1285" t="s">
        <v>365</v>
      </c>
      <c r="D1285" t="s">
        <v>529</v>
      </c>
    </row>
    <row r="1286" spans="2:4" x14ac:dyDescent="0.2">
      <c r="B1286" t="s">
        <v>2</v>
      </c>
      <c r="C1286" t="s">
        <v>366</v>
      </c>
      <c r="D1286" t="s">
        <v>529</v>
      </c>
    </row>
    <row r="1287" spans="2:4" x14ac:dyDescent="0.2">
      <c r="B1287" t="s">
        <v>2</v>
      </c>
      <c r="C1287" t="s">
        <v>47</v>
      </c>
      <c r="D1287" t="s">
        <v>529</v>
      </c>
    </row>
    <row r="1288" spans="2:4" x14ac:dyDescent="0.2">
      <c r="B1288" t="s">
        <v>2</v>
      </c>
      <c r="C1288" t="s">
        <v>49</v>
      </c>
      <c r="D1288" t="s">
        <v>529</v>
      </c>
    </row>
    <row r="1289" spans="2:4" x14ac:dyDescent="0.2">
      <c r="B1289" t="s">
        <v>2</v>
      </c>
      <c r="C1289" t="s">
        <v>367</v>
      </c>
      <c r="D1289" t="s">
        <v>529</v>
      </c>
    </row>
    <row r="1290" spans="2:4" x14ac:dyDescent="0.2">
      <c r="B1290" t="s">
        <v>2</v>
      </c>
      <c r="C1290" t="s">
        <v>368</v>
      </c>
      <c r="D1290" t="s">
        <v>529</v>
      </c>
    </row>
    <row r="1291" spans="2:4" x14ac:dyDescent="0.2">
      <c r="B1291" t="s">
        <v>2</v>
      </c>
      <c r="C1291" t="s">
        <v>53</v>
      </c>
      <c r="D1291" t="s">
        <v>529</v>
      </c>
    </row>
    <row r="1292" spans="2:4" x14ac:dyDescent="0.2">
      <c r="B1292" t="s">
        <v>2</v>
      </c>
      <c r="C1292" t="s">
        <v>54</v>
      </c>
      <c r="D1292" t="s">
        <v>529</v>
      </c>
    </row>
    <row r="1293" spans="2:4" x14ac:dyDescent="0.2">
      <c r="B1293" t="s">
        <v>2</v>
      </c>
      <c r="C1293" t="s">
        <v>369</v>
      </c>
      <c r="D1293" t="s">
        <v>529</v>
      </c>
    </row>
    <row r="1294" spans="2:4" x14ac:dyDescent="0.2">
      <c r="B1294" t="s">
        <v>2</v>
      </c>
      <c r="C1294" t="s">
        <v>370</v>
      </c>
      <c r="D1294" t="s">
        <v>529</v>
      </c>
    </row>
    <row r="1295" spans="2:4" x14ac:dyDescent="0.2">
      <c r="B1295" t="s">
        <v>2</v>
      </c>
      <c r="C1295" t="s">
        <v>371</v>
      </c>
      <c r="D1295" t="s">
        <v>529</v>
      </c>
    </row>
    <row r="1296" spans="2:4" x14ac:dyDescent="0.2">
      <c r="B1296" t="s">
        <v>2</v>
      </c>
      <c r="C1296" t="s">
        <v>58</v>
      </c>
      <c r="D1296" t="s">
        <v>529</v>
      </c>
    </row>
    <row r="1297" spans="2:4" x14ac:dyDescent="0.2">
      <c r="B1297" t="s">
        <v>2</v>
      </c>
      <c r="C1297" t="s">
        <v>372</v>
      </c>
      <c r="D1297" t="s">
        <v>529</v>
      </c>
    </row>
    <row r="1298" spans="2:4" x14ac:dyDescent="0.2">
      <c r="B1298" t="s">
        <v>2</v>
      </c>
      <c r="C1298" t="s">
        <v>373</v>
      </c>
      <c r="D1298" t="s">
        <v>529</v>
      </c>
    </row>
    <row r="1299" spans="2:4" x14ac:dyDescent="0.2">
      <c r="B1299" t="s">
        <v>2</v>
      </c>
      <c r="C1299" t="s">
        <v>374</v>
      </c>
      <c r="D1299" t="s">
        <v>529</v>
      </c>
    </row>
    <row r="1300" spans="2:4" x14ac:dyDescent="0.2">
      <c r="B1300" t="s">
        <v>2</v>
      </c>
      <c r="C1300" t="s">
        <v>375</v>
      </c>
      <c r="D1300" t="s">
        <v>529</v>
      </c>
    </row>
    <row r="1301" spans="2:4" x14ac:dyDescent="0.2">
      <c r="B1301" t="s">
        <v>2</v>
      </c>
      <c r="C1301" t="s">
        <v>376</v>
      </c>
      <c r="D1301" t="s">
        <v>529</v>
      </c>
    </row>
    <row r="1302" spans="2:4" x14ac:dyDescent="0.2">
      <c r="B1302" t="s">
        <v>2</v>
      </c>
      <c r="C1302" t="s">
        <v>377</v>
      </c>
      <c r="D1302" t="s">
        <v>529</v>
      </c>
    </row>
    <row r="1303" spans="2:4" x14ac:dyDescent="0.2">
      <c r="B1303" t="s">
        <v>2</v>
      </c>
      <c r="C1303" t="s">
        <v>378</v>
      </c>
      <c r="D1303" t="s">
        <v>529</v>
      </c>
    </row>
    <row r="1304" spans="2:4" x14ac:dyDescent="0.2">
      <c r="B1304" t="s">
        <v>2</v>
      </c>
      <c r="C1304" t="s">
        <v>379</v>
      </c>
      <c r="D1304" t="s">
        <v>529</v>
      </c>
    </row>
    <row r="1305" spans="2:4" x14ac:dyDescent="0.2">
      <c r="B1305" t="s">
        <v>2</v>
      </c>
      <c r="C1305" t="s">
        <v>380</v>
      </c>
      <c r="D1305" t="s">
        <v>529</v>
      </c>
    </row>
    <row r="1306" spans="2:4" x14ac:dyDescent="0.2">
      <c r="B1306" t="s">
        <v>2</v>
      </c>
      <c r="C1306" t="s">
        <v>381</v>
      </c>
      <c r="D1306" t="s">
        <v>529</v>
      </c>
    </row>
    <row r="1307" spans="2:4" x14ac:dyDescent="0.2">
      <c r="B1307" t="s">
        <v>2</v>
      </c>
      <c r="C1307" t="s">
        <v>382</v>
      </c>
      <c r="D1307" t="s">
        <v>529</v>
      </c>
    </row>
    <row r="1308" spans="2:4" x14ac:dyDescent="0.2">
      <c r="B1308" t="s">
        <v>2</v>
      </c>
      <c r="C1308" t="s">
        <v>383</v>
      </c>
      <c r="D1308" t="s">
        <v>529</v>
      </c>
    </row>
    <row r="1309" spans="2:4" x14ac:dyDescent="0.2">
      <c r="B1309" t="s">
        <v>2</v>
      </c>
      <c r="C1309" t="s">
        <v>63</v>
      </c>
      <c r="D1309" t="s">
        <v>529</v>
      </c>
    </row>
    <row r="1310" spans="2:4" x14ac:dyDescent="0.2">
      <c r="B1310" t="s">
        <v>2</v>
      </c>
      <c r="C1310" t="s">
        <v>64</v>
      </c>
      <c r="D1310" t="s">
        <v>529</v>
      </c>
    </row>
    <row r="1311" spans="2:4" x14ac:dyDescent="0.2">
      <c r="B1311" t="s">
        <v>2</v>
      </c>
      <c r="C1311" t="s">
        <v>66</v>
      </c>
      <c r="D1311" t="s">
        <v>529</v>
      </c>
    </row>
    <row r="1312" spans="2:4" x14ac:dyDescent="0.2">
      <c r="B1312" t="s">
        <v>2</v>
      </c>
      <c r="C1312" t="s">
        <v>384</v>
      </c>
      <c r="D1312" t="s">
        <v>529</v>
      </c>
    </row>
    <row r="1313" spans="2:4" x14ac:dyDescent="0.2">
      <c r="B1313" t="s">
        <v>2</v>
      </c>
      <c r="C1313" t="s">
        <v>385</v>
      </c>
      <c r="D1313" t="s">
        <v>529</v>
      </c>
    </row>
    <row r="1314" spans="2:4" x14ac:dyDescent="0.2">
      <c r="B1314" t="s">
        <v>2</v>
      </c>
      <c r="C1314" t="s">
        <v>386</v>
      </c>
      <c r="D1314" t="s">
        <v>529</v>
      </c>
    </row>
    <row r="1315" spans="2:4" x14ac:dyDescent="0.2">
      <c r="B1315" t="s">
        <v>2</v>
      </c>
      <c r="C1315" t="s">
        <v>387</v>
      </c>
      <c r="D1315" t="s">
        <v>529</v>
      </c>
    </row>
    <row r="1316" spans="2:4" x14ac:dyDescent="0.2">
      <c r="B1316" t="s">
        <v>2</v>
      </c>
      <c r="C1316" t="s">
        <v>388</v>
      </c>
      <c r="D1316" t="s">
        <v>529</v>
      </c>
    </row>
    <row r="1317" spans="2:4" x14ac:dyDescent="0.2">
      <c r="B1317" t="s">
        <v>2</v>
      </c>
      <c r="C1317" t="s">
        <v>389</v>
      </c>
      <c r="D1317" t="s">
        <v>529</v>
      </c>
    </row>
    <row r="1318" spans="2:4" x14ac:dyDescent="0.2">
      <c r="B1318" t="s">
        <v>2</v>
      </c>
      <c r="C1318" t="s">
        <v>390</v>
      </c>
      <c r="D1318" t="s">
        <v>529</v>
      </c>
    </row>
    <row r="1319" spans="2:4" x14ac:dyDescent="0.2">
      <c r="B1319" t="s">
        <v>2</v>
      </c>
      <c r="C1319" t="s">
        <v>392</v>
      </c>
      <c r="D1319" t="s">
        <v>529</v>
      </c>
    </row>
    <row r="1320" spans="2:4" x14ac:dyDescent="0.2">
      <c r="B1320" t="s">
        <v>2</v>
      </c>
      <c r="C1320" t="s">
        <v>393</v>
      </c>
      <c r="D1320" t="s">
        <v>529</v>
      </c>
    </row>
    <row r="1321" spans="2:4" x14ac:dyDescent="0.2">
      <c r="B1321" t="s">
        <v>2</v>
      </c>
      <c r="C1321" t="s">
        <v>394</v>
      </c>
      <c r="D1321" t="s">
        <v>529</v>
      </c>
    </row>
    <row r="1322" spans="2:4" x14ac:dyDescent="0.2">
      <c r="B1322" t="s">
        <v>2</v>
      </c>
      <c r="C1322" t="s">
        <v>395</v>
      </c>
      <c r="D1322" t="s">
        <v>529</v>
      </c>
    </row>
    <row r="1323" spans="2:4" x14ac:dyDescent="0.2">
      <c r="B1323" t="s">
        <v>2</v>
      </c>
      <c r="C1323" t="s">
        <v>396</v>
      </c>
      <c r="D1323" t="s">
        <v>529</v>
      </c>
    </row>
    <row r="1324" spans="2:4" x14ac:dyDescent="0.2">
      <c r="B1324" t="s">
        <v>2</v>
      </c>
      <c r="C1324" t="s">
        <v>397</v>
      </c>
      <c r="D1324" t="s">
        <v>529</v>
      </c>
    </row>
    <row r="1325" spans="2:4" x14ac:dyDescent="0.2">
      <c r="B1325" t="s">
        <v>2</v>
      </c>
      <c r="C1325" t="s">
        <v>89</v>
      </c>
      <c r="D1325" t="s">
        <v>529</v>
      </c>
    </row>
    <row r="1326" spans="2:4" x14ac:dyDescent="0.2">
      <c r="B1326" t="s">
        <v>2</v>
      </c>
      <c r="C1326" t="s">
        <v>338</v>
      </c>
      <c r="D1326" t="s">
        <v>529</v>
      </c>
    </row>
    <row r="1327" spans="2:4" x14ac:dyDescent="0.2">
      <c r="B1327" t="s">
        <v>2</v>
      </c>
      <c r="C1327" t="s">
        <v>398</v>
      </c>
      <c r="D1327" t="s">
        <v>529</v>
      </c>
    </row>
    <row r="1328" spans="2:4" x14ac:dyDescent="0.2">
      <c r="B1328" t="s">
        <v>2</v>
      </c>
      <c r="C1328" t="s">
        <v>399</v>
      </c>
      <c r="D1328" t="s">
        <v>529</v>
      </c>
    </row>
    <row r="1329" spans="2:4" x14ac:dyDescent="0.2">
      <c r="B1329" t="s">
        <v>2</v>
      </c>
      <c r="C1329" t="s">
        <v>400</v>
      </c>
      <c r="D1329" t="s">
        <v>529</v>
      </c>
    </row>
    <row r="1330" spans="2:4" x14ac:dyDescent="0.2">
      <c r="B1330" t="s">
        <v>2</v>
      </c>
      <c r="C1330" t="s">
        <v>401</v>
      </c>
      <c r="D1330" t="s">
        <v>529</v>
      </c>
    </row>
    <row r="1331" spans="2:4" x14ac:dyDescent="0.2">
      <c r="B1331" t="s">
        <v>2</v>
      </c>
      <c r="C1331" t="s">
        <v>272</v>
      </c>
      <c r="D1331" t="s">
        <v>529</v>
      </c>
    </row>
    <row r="1332" spans="2:4" x14ac:dyDescent="0.2">
      <c r="B1332" t="s">
        <v>2</v>
      </c>
      <c r="C1332" t="s">
        <v>91</v>
      </c>
      <c r="D1332" t="s">
        <v>529</v>
      </c>
    </row>
    <row r="1333" spans="2:4" x14ac:dyDescent="0.2">
      <c r="B1333" t="s">
        <v>2</v>
      </c>
      <c r="C1333" t="s">
        <v>92</v>
      </c>
      <c r="D1333" t="s">
        <v>529</v>
      </c>
    </row>
    <row r="1334" spans="2:4" x14ac:dyDescent="0.2">
      <c r="B1334" t="s">
        <v>2</v>
      </c>
      <c r="C1334" t="s">
        <v>404</v>
      </c>
      <c r="D1334" t="s">
        <v>529</v>
      </c>
    </row>
    <row r="1335" spans="2:4" x14ac:dyDescent="0.2">
      <c r="B1335" t="s">
        <v>2</v>
      </c>
      <c r="C1335" t="s">
        <v>93</v>
      </c>
      <c r="D1335" t="s">
        <v>529</v>
      </c>
    </row>
    <row r="1336" spans="2:4" x14ac:dyDescent="0.2">
      <c r="B1336" t="s">
        <v>2</v>
      </c>
      <c r="C1336" t="s">
        <v>405</v>
      </c>
      <c r="D1336" t="s">
        <v>529</v>
      </c>
    </row>
    <row r="1337" spans="2:4" x14ac:dyDescent="0.2">
      <c r="B1337" t="s">
        <v>2</v>
      </c>
      <c r="C1337" t="s">
        <v>408</v>
      </c>
      <c r="D1337" t="s">
        <v>529</v>
      </c>
    </row>
    <row r="1338" spans="2:4" x14ac:dyDescent="0.2">
      <c r="B1338" t="s">
        <v>2</v>
      </c>
      <c r="C1338" t="s">
        <v>409</v>
      </c>
      <c r="D1338" t="s">
        <v>529</v>
      </c>
    </row>
    <row r="1339" spans="2:4" x14ac:dyDescent="0.2">
      <c r="B1339" t="s">
        <v>2</v>
      </c>
      <c r="C1339" t="s">
        <v>96</v>
      </c>
      <c r="D1339" t="s">
        <v>529</v>
      </c>
    </row>
    <row r="1340" spans="2:4" x14ac:dyDescent="0.2">
      <c r="B1340" t="s">
        <v>2</v>
      </c>
      <c r="C1340" t="s">
        <v>410</v>
      </c>
      <c r="D1340" t="s">
        <v>529</v>
      </c>
    </row>
    <row r="1341" spans="2:4" x14ac:dyDescent="0.2">
      <c r="B1341" t="s">
        <v>2</v>
      </c>
      <c r="C1341" t="s">
        <v>411</v>
      </c>
      <c r="D1341" t="s">
        <v>529</v>
      </c>
    </row>
    <row r="1342" spans="2:4" x14ac:dyDescent="0.2">
      <c r="B1342" t="s">
        <v>2</v>
      </c>
      <c r="C1342" t="s">
        <v>275</v>
      </c>
      <c r="D1342" t="s">
        <v>529</v>
      </c>
    </row>
    <row r="1343" spans="2:4" x14ac:dyDescent="0.2">
      <c r="B1343" t="s">
        <v>2</v>
      </c>
      <c r="C1343" t="s">
        <v>412</v>
      </c>
      <c r="D1343" t="s">
        <v>529</v>
      </c>
    </row>
    <row r="1344" spans="2:4" x14ac:dyDescent="0.2">
      <c r="B1344" t="s">
        <v>2</v>
      </c>
      <c r="C1344" t="s">
        <v>99</v>
      </c>
      <c r="D1344" t="s">
        <v>529</v>
      </c>
    </row>
    <row r="1345" spans="2:4" x14ac:dyDescent="0.2">
      <c r="B1345" t="s">
        <v>2</v>
      </c>
      <c r="C1345" t="s">
        <v>413</v>
      </c>
      <c r="D1345" t="s">
        <v>529</v>
      </c>
    </row>
    <row r="1346" spans="2:4" x14ac:dyDescent="0.2">
      <c r="B1346" t="s">
        <v>2</v>
      </c>
      <c r="C1346" t="s">
        <v>415</v>
      </c>
      <c r="D1346" t="s">
        <v>529</v>
      </c>
    </row>
    <row r="1347" spans="2:4" x14ac:dyDescent="0.2">
      <c r="B1347" t="s">
        <v>2</v>
      </c>
      <c r="C1347" t="s">
        <v>100</v>
      </c>
      <c r="D1347" t="s">
        <v>529</v>
      </c>
    </row>
    <row r="1348" spans="2:4" x14ac:dyDescent="0.2">
      <c r="B1348" t="s">
        <v>2</v>
      </c>
      <c r="C1348" t="s">
        <v>416</v>
      </c>
      <c r="D1348" t="s">
        <v>529</v>
      </c>
    </row>
    <row r="1349" spans="2:4" x14ac:dyDescent="0.2">
      <c r="B1349" t="s">
        <v>2</v>
      </c>
      <c r="C1349" t="s">
        <v>101</v>
      </c>
      <c r="D1349" t="s">
        <v>529</v>
      </c>
    </row>
    <row r="1350" spans="2:4" x14ac:dyDescent="0.2">
      <c r="B1350" t="s">
        <v>2</v>
      </c>
      <c r="C1350" t="s">
        <v>102</v>
      </c>
      <c r="D1350" t="s">
        <v>529</v>
      </c>
    </row>
    <row r="1351" spans="2:4" x14ac:dyDescent="0.2">
      <c r="B1351" t="s">
        <v>2</v>
      </c>
      <c r="C1351" t="s">
        <v>103</v>
      </c>
      <c r="D1351" t="s">
        <v>529</v>
      </c>
    </row>
    <row r="1352" spans="2:4" x14ac:dyDescent="0.2">
      <c r="B1352" t="s">
        <v>2</v>
      </c>
      <c r="C1352" t="s">
        <v>417</v>
      </c>
      <c r="D1352" t="s">
        <v>529</v>
      </c>
    </row>
    <row r="1353" spans="2:4" x14ac:dyDescent="0.2">
      <c r="B1353" t="s">
        <v>2</v>
      </c>
      <c r="C1353" t="s">
        <v>418</v>
      </c>
      <c r="D1353" t="s">
        <v>529</v>
      </c>
    </row>
    <row r="1354" spans="2:4" x14ac:dyDescent="0.2">
      <c r="B1354" t="s">
        <v>2</v>
      </c>
      <c r="C1354" t="s">
        <v>419</v>
      </c>
      <c r="D1354" t="s">
        <v>529</v>
      </c>
    </row>
    <row r="1355" spans="2:4" x14ac:dyDescent="0.2">
      <c r="B1355" t="s">
        <v>2</v>
      </c>
      <c r="C1355" t="s">
        <v>420</v>
      </c>
      <c r="D1355" t="s">
        <v>529</v>
      </c>
    </row>
    <row r="1356" spans="2:4" x14ac:dyDescent="0.2">
      <c r="B1356" t="s">
        <v>2</v>
      </c>
      <c r="C1356" t="s">
        <v>107</v>
      </c>
      <c r="D1356" t="s">
        <v>529</v>
      </c>
    </row>
    <row r="1357" spans="2:4" x14ac:dyDescent="0.2">
      <c r="B1357" t="s">
        <v>2</v>
      </c>
      <c r="C1357" t="s">
        <v>421</v>
      </c>
      <c r="D1357" t="s">
        <v>529</v>
      </c>
    </row>
    <row r="1358" spans="2:4" x14ac:dyDescent="0.2">
      <c r="B1358" t="s">
        <v>2</v>
      </c>
      <c r="C1358" t="s">
        <v>422</v>
      </c>
      <c r="D1358" t="s">
        <v>529</v>
      </c>
    </row>
    <row r="1359" spans="2:4" x14ac:dyDescent="0.2">
      <c r="B1359" t="s">
        <v>2</v>
      </c>
      <c r="C1359" t="s">
        <v>423</v>
      </c>
      <c r="D1359" t="s">
        <v>529</v>
      </c>
    </row>
    <row r="1360" spans="2:4" x14ac:dyDescent="0.2">
      <c r="B1360" t="s">
        <v>2</v>
      </c>
      <c r="C1360" t="s">
        <v>424</v>
      </c>
      <c r="D1360" t="s">
        <v>529</v>
      </c>
    </row>
    <row r="1361" spans="2:4" x14ac:dyDescent="0.2">
      <c r="B1361" t="s">
        <v>2</v>
      </c>
      <c r="C1361" t="s">
        <v>425</v>
      </c>
      <c r="D1361" t="s">
        <v>529</v>
      </c>
    </row>
    <row r="1362" spans="2:4" x14ac:dyDescent="0.2">
      <c r="B1362" t="s">
        <v>2</v>
      </c>
      <c r="C1362" t="s">
        <v>426</v>
      </c>
      <c r="D1362" t="s">
        <v>529</v>
      </c>
    </row>
    <row r="1363" spans="2:4" x14ac:dyDescent="0.2">
      <c r="B1363" t="s">
        <v>2</v>
      </c>
      <c r="C1363" t="s">
        <v>427</v>
      </c>
      <c r="D1363" t="s">
        <v>529</v>
      </c>
    </row>
    <row r="1364" spans="2:4" x14ac:dyDescent="0.2">
      <c r="B1364" t="s">
        <v>2</v>
      </c>
      <c r="C1364" t="s">
        <v>428</v>
      </c>
      <c r="D1364" t="s">
        <v>529</v>
      </c>
    </row>
    <row r="1365" spans="2:4" x14ac:dyDescent="0.2">
      <c r="B1365" t="s">
        <v>2</v>
      </c>
      <c r="C1365" t="s">
        <v>429</v>
      </c>
      <c r="D1365" t="s">
        <v>529</v>
      </c>
    </row>
    <row r="1366" spans="2:4" x14ac:dyDescent="0.2">
      <c r="B1366" t="s">
        <v>2</v>
      </c>
      <c r="C1366" t="s">
        <v>430</v>
      </c>
      <c r="D1366" t="s">
        <v>529</v>
      </c>
    </row>
    <row r="1367" spans="2:4" x14ac:dyDescent="0.2">
      <c r="B1367" t="s">
        <v>2</v>
      </c>
      <c r="C1367" t="s">
        <v>116</v>
      </c>
      <c r="D1367" t="s">
        <v>529</v>
      </c>
    </row>
    <row r="1368" spans="2:4" x14ac:dyDescent="0.2">
      <c r="B1368" t="s">
        <v>2</v>
      </c>
      <c r="C1368" t="s">
        <v>118</v>
      </c>
      <c r="D1368" t="s">
        <v>529</v>
      </c>
    </row>
    <row r="1369" spans="2:4" x14ac:dyDescent="0.2">
      <c r="B1369" t="s">
        <v>2</v>
      </c>
      <c r="C1369" t="s">
        <v>431</v>
      </c>
      <c r="D1369" t="s">
        <v>529</v>
      </c>
    </row>
    <row r="1370" spans="2:4" x14ac:dyDescent="0.2">
      <c r="B1370" t="s">
        <v>2</v>
      </c>
      <c r="C1370" t="s">
        <v>432</v>
      </c>
      <c r="D1370" t="s">
        <v>529</v>
      </c>
    </row>
    <row r="1371" spans="2:4" x14ac:dyDescent="0.2">
      <c r="B1371" t="s">
        <v>2</v>
      </c>
      <c r="C1371" t="s">
        <v>433</v>
      </c>
      <c r="D1371" t="s">
        <v>529</v>
      </c>
    </row>
    <row r="1372" spans="2:4" x14ac:dyDescent="0.2">
      <c r="B1372" t="s">
        <v>2</v>
      </c>
      <c r="C1372" t="s">
        <v>435</v>
      </c>
      <c r="D1372" t="s">
        <v>529</v>
      </c>
    </row>
    <row r="1373" spans="2:4" x14ac:dyDescent="0.2">
      <c r="B1373" t="s">
        <v>2</v>
      </c>
      <c r="C1373" t="s">
        <v>437</v>
      </c>
      <c r="D1373" t="s">
        <v>529</v>
      </c>
    </row>
    <row r="1374" spans="2:4" x14ac:dyDescent="0.2">
      <c r="B1374" t="s">
        <v>2</v>
      </c>
      <c r="C1374" t="s">
        <v>438</v>
      </c>
      <c r="D1374" t="s">
        <v>529</v>
      </c>
    </row>
    <row r="1375" spans="2:4" x14ac:dyDescent="0.2">
      <c r="B1375" t="s">
        <v>2</v>
      </c>
      <c r="C1375" t="s">
        <v>439</v>
      </c>
      <c r="D1375" t="s">
        <v>529</v>
      </c>
    </row>
    <row r="1376" spans="2:4" x14ac:dyDescent="0.2">
      <c r="B1376" t="s">
        <v>2</v>
      </c>
      <c r="C1376" t="s">
        <v>122</v>
      </c>
      <c r="D1376" t="s">
        <v>529</v>
      </c>
    </row>
    <row r="1377" spans="2:4" x14ac:dyDescent="0.2">
      <c r="B1377" t="s">
        <v>2</v>
      </c>
      <c r="C1377" t="s">
        <v>124</v>
      </c>
      <c r="D1377" t="s">
        <v>529</v>
      </c>
    </row>
    <row r="1378" spans="2:4" x14ac:dyDescent="0.2">
      <c r="B1378" t="s">
        <v>2</v>
      </c>
      <c r="C1378" t="s">
        <v>440</v>
      </c>
      <c r="D1378" t="s">
        <v>529</v>
      </c>
    </row>
    <row r="1379" spans="2:4" x14ac:dyDescent="0.2">
      <c r="B1379" t="s">
        <v>2</v>
      </c>
      <c r="C1379" t="s">
        <v>125</v>
      </c>
      <c r="D1379" t="s">
        <v>529</v>
      </c>
    </row>
    <row r="1380" spans="2:4" x14ac:dyDescent="0.2">
      <c r="B1380" t="s">
        <v>2</v>
      </c>
      <c r="C1380" t="s">
        <v>442</v>
      </c>
      <c r="D1380" t="s">
        <v>529</v>
      </c>
    </row>
    <row r="1381" spans="2:4" x14ac:dyDescent="0.2">
      <c r="B1381" t="s">
        <v>2</v>
      </c>
      <c r="C1381" t="s">
        <v>443</v>
      </c>
      <c r="D1381" t="s">
        <v>529</v>
      </c>
    </row>
    <row r="1382" spans="2:4" x14ac:dyDescent="0.2">
      <c r="B1382" t="s">
        <v>2</v>
      </c>
      <c r="C1382" t="s">
        <v>444</v>
      </c>
      <c r="D1382" t="s">
        <v>529</v>
      </c>
    </row>
    <row r="1383" spans="2:4" x14ac:dyDescent="0.2">
      <c r="B1383" t="s">
        <v>2</v>
      </c>
      <c r="C1383" t="s">
        <v>445</v>
      </c>
      <c r="D1383" t="s">
        <v>529</v>
      </c>
    </row>
    <row r="1384" spans="2:4" x14ac:dyDescent="0.2">
      <c r="B1384" t="s">
        <v>2</v>
      </c>
      <c r="C1384" t="s">
        <v>446</v>
      </c>
      <c r="D1384" t="s">
        <v>529</v>
      </c>
    </row>
    <row r="1385" spans="2:4" x14ac:dyDescent="0.2">
      <c r="B1385" t="s">
        <v>2</v>
      </c>
      <c r="C1385" t="s">
        <v>447</v>
      </c>
      <c r="D1385" t="s">
        <v>529</v>
      </c>
    </row>
    <row r="1386" spans="2:4" x14ac:dyDescent="0.2">
      <c r="B1386" t="s">
        <v>2</v>
      </c>
      <c r="C1386" t="s">
        <v>128</v>
      </c>
      <c r="D1386" t="s">
        <v>529</v>
      </c>
    </row>
    <row r="1387" spans="2:4" x14ac:dyDescent="0.2">
      <c r="B1387" t="s">
        <v>2</v>
      </c>
      <c r="C1387" t="s">
        <v>129</v>
      </c>
      <c r="D1387" t="s">
        <v>529</v>
      </c>
    </row>
    <row r="1388" spans="2:4" x14ac:dyDescent="0.2">
      <c r="B1388" t="s">
        <v>2</v>
      </c>
      <c r="C1388" t="s">
        <v>448</v>
      </c>
      <c r="D1388" t="s">
        <v>529</v>
      </c>
    </row>
    <row r="1389" spans="2:4" x14ac:dyDescent="0.2">
      <c r="B1389" t="s">
        <v>2</v>
      </c>
      <c r="C1389" t="s">
        <v>449</v>
      </c>
      <c r="D1389" t="s">
        <v>529</v>
      </c>
    </row>
    <row r="1390" spans="2:4" x14ac:dyDescent="0.2">
      <c r="B1390" t="s">
        <v>2</v>
      </c>
      <c r="C1390" t="s">
        <v>450</v>
      </c>
      <c r="D1390" t="s">
        <v>529</v>
      </c>
    </row>
    <row r="1391" spans="2:4" x14ac:dyDescent="0.2">
      <c r="B1391" t="s">
        <v>2</v>
      </c>
      <c r="C1391" t="s">
        <v>451</v>
      </c>
      <c r="D1391" t="s">
        <v>529</v>
      </c>
    </row>
    <row r="1392" spans="2:4" x14ac:dyDescent="0.2">
      <c r="B1392" t="s">
        <v>2</v>
      </c>
      <c r="C1392" t="s">
        <v>294</v>
      </c>
      <c r="D1392" t="s">
        <v>529</v>
      </c>
    </row>
    <row r="1393" spans="2:4" x14ac:dyDescent="0.2">
      <c r="B1393" t="s">
        <v>2</v>
      </c>
      <c r="C1393" t="s">
        <v>452</v>
      </c>
      <c r="D1393" t="s">
        <v>529</v>
      </c>
    </row>
    <row r="1394" spans="2:4" x14ac:dyDescent="0.2">
      <c r="B1394" t="s">
        <v>2</v>
      </c>
      <c r="C1394" t="s">
        <v>453</v>
      </c>
      <c r="D1394" t="s">
        <v>529</v>
      </c>
    </row>
    <row r="1395" spans="2:4" x14ac:dyDescent="0.2">
      <c r="B1395" t="s">
        <v>2</v>
      </c>
      <c r="C1395" t="s">
        <v>131</v>
      </c>
      <c r="D1395" t="s">
        <v>529</v>
      </c>
    </row>
    <row r="1396" spans="2:4" x14ac:dyDescent="0.2">
      <c r="B1396" t="s">
        <v>2</v>
      </c>
      <c r="C1396" t="s">
        <v>454</v>
      </c>
      <c r="D1396" t="s">
        <v>529</v>
      </c>
    </row>
    <row r="1397" spans="2:4" x14ac:dyDescent="0.2">
      <c r="B1397" t="s">
        <v>2</v>
      </c>
      <c r="C1397" t="s">
        <v>455</v>
      </c>
      <c r="D1397" t="s">
        <v>529</v>
      </c>
    </row>
    <row r="1398" spans="2:4" x14ac:dyDescent="0.2">
      <c r="B1398" t="s">
        <v>2</v>
      </c>
      <c r="C1398" t="s">
        <v>339</v>
      </c>
      <c r="D1398" t="s">
        <v>529</v>
      </c>
    </row>
    <row r="1399" spans="2:4" x14ac:dyDescent="0.2">
      <c r="B1399" t="s">
        <v>2</v>
      </c>
      <c r="C1399" t="s">
        <v>456</v>
      </c>
      <c r="D1399" t="s">
        <v>529</v>
      </c>
    </row>
    <row r="1400" spans="2:4" x14ac:dyDescent="0.2">
      <c r="B1400" t="s">
        <v>2</v>
      </c>
      <c r="C1400" t="s">
        <v>457</v>
      </c>
      <c r="D1400" t="s">
        <v>529</v>
      </c>
    </row>
    <row r="1401" spans="2:4" x14ac:dyDescent="0.2">
      <c r="B1401" t="s">
        <v>2</v>
      </c>
      <c r="C1401" t="s">
        <v>458</v>
      </c>
      <c r="D1401" t="s">
        <v>529</v>
      </c>
    </row>
    <row r="1402" spans="2:4" x14ac:dyDescent="0.2">
      <c r="B1402" t="s">
        <v>2</v>
      </c>
      <c r="C1402" t="s">
        <v>136</v>
      </c>
      <c r="D1402" t="s">
        <v>529</v>
      </c>
    </row>
    <row r="1403" spans="2:4" x14ac:dyDescent="0.2">
      <c r="B1403" t="s">
        <v>2</v>
      </c>
      <c r="C1403" t="s">
        <v>459</v>
      </c>
      <c r="D1403" t="s">
        <v>529</v>
      </c>
    </row>
    <row r="1404" spans="2:4" x14ac:dyDescent="0.2">
      <c r="B1404" t="s">
        <v>2</v>
      </c>
      <c r="C1404" t="s">
        <v>300</v>
      </c>
      <c r="D1404" t="s">
        <v>529</v>
      </c>
    </row>
    <row r="1405" spans="2:4" x14ac:dyDescent="0.2">
      <c r="B1405" t="s">
        <v>2</v>
      </c>
      <c r="C1405" t="s">
        <v>461</v>
      </c>
      <c r="D1405" t="s">
        <v>529</v>
      </c>
    </row>
    <row r="1406" spans="2:4" x14ac:dyDescent="0.2">
      <c r="B1406" t="s">
        <v>2</v>
      </c>
      <c r="C1406" t="s">
        <v>462</v>
      </c>
      <c r="D1406" t="s">
        <v>529</v>
      </c>
    </row>
    <row r="1407" spans="2:4" x14ac:dyDescent="0.2">
      <c r="B1407" t="s">
        <v>2</v>
      </c>
      <c r="C1407" t="s">
        <v>463</v>
      </c>
      <c r="D1407" t="s">
        <v>529</v>
      </c>
    </row>
    <row r="1408" spans="2:4" x14ac:dyDescent="0.2">
      <c r="B1408" t="s">
        <v>2</v>
      </c>
      <c r="C1408" t="s">
        <v>465</v>
      </c>
      <c r="D1408" t="s">
        <v>529</v>
      </c>
    </row>
    <row r="1409" spans="2:4" x14ac:dyDescent="0.2">
      <c r="B1409" t="s">
        <v>2</v>
      </c>
      <c r="C1409" t="s">
        <v>466</v>
      </c>
      <c r="D1409" t="s">
        <v>529</v>
      </c>
    </row>
    <row r="1410" spans="2:4" x14ac:dyDescent="0.2">
      <c r="B1410" t="s">
        <v>2</v>
      </c>
      <c r="C1410" t="s">
        <v>306</v>
      </c>
      <c r="D1410" t="s">
        <v>529</v>
      </c>
    </row>
    <row r="1411" spans="2:4" x14ac:dyDescent="0.2">
      <c r="B1411" t="s">
        <v>2</v>
      </c>
      <c r="C1411" t="s">
        <v>467</v>
      </c>
      <c r="D1411" t="s">
        <v>529</v>
      </c>
    </row>
    <row r="1412" spans="2:4" x14ac:dyDescent="0.2">
      <c r="B1412" t="s">
        <v>2</v>
      </c>
      <c r="C1412" t="s">
        <v>468</v>
      </c>
      <c r="D1412" t="s">
        <v>529</v>
      </c>
    </row>
    <row r="1413" spans="2:4" x14ac:dyDescent="0.2">
      <c r="B1413" t="s">
        <v>2</v>
      </c>
      <c r="C1413" t="s">
        <v>147</v>
      </c>
      <c r="D1413" t="s">
        <v>529</v>
      </c>
    </row>
    <row r="1414" spans="2:4" x14ac:dyDescent="0.2">
      <c r="B1414" t="s">
        <v>2</v>
      </c>
      <c r="C1414" t="s">
        <v>469</v>
      </c>
      <c r="D1414" t="s">
        <v>529</v>
      </c>
    </row>
    <row r="1415" spans="2:4" x14ac:dyDescent="0.2">
      <c r="B1415" t="s">
        <v>2</v>
      </c>
      <c r="C1415" t="s">
        <v>148</v>
      </c>
      <c r="D1415" t="s">
        <v>529</v>
      </c>
    </row>
    <row r="1416" spans="2:4" x14ac:dyDescent="0.2">
      <c r="B1416" t="s">
        <v>2</v>
      </c>
      <c r="C1416" t="s">
        <v>470</v>
      </c>
      <c r="D1416" t="s">
        <v>529</v>
      </c>
    </row>
    <row r="1417" spans="2:4" x14ac:dyDescent="0.2">
      <c r="B1417" t="s">
        <v>2</v>
      </c>
      <c r="C1417" t="s">
        <v>150</v>
      </c>
      <c r="D1417" t="s">
        <v>529</v>
      </c>
    </row>
    <row r="1418" spans="2:4" x14ac:dyDescent="0.2">
      <c r="B1418" t="s">
        <v>2</v>
      </c>
      <c r="C1418" t="s">
        <v>311</v>
      </c>
      <c r="D1418" t="s">
        <v>529</v>
      </c>
    </row>
    <row r="1419" spans="2:4" x14ac:dyDescent="0.2">
      <c r="B1419" t="s">
        <v>2</v>
      </c>
      <c r="C1419" t="s">
        <v>472</v>
      </c>
      <c r="D1419" t="s">
        <v>529</v>
      </c>
    </row>
    <row r="1420" spans="2:4" x14ac:dyDescent="0.2">
      <c r="B1420" t="s">
        <v>2</v>
      </c>
      <c r="C1420" t="s">
        <v>473</v>
      </c>
      <c r="D1420" t="s">
        <v>529</v>
      </c>
    </row>
    <row r="1421" spans="2:4" x14ac:dyDescent="0.2">
      <c r="B1421" t="s">
        <v>2</v>
      </c>
      <c r="C1421" t="s">
        <v>155</v>
      </c>
      <c r="D1421" t="s">
        <v>529</v>
      </c>
    </row>
    <row r="1422" spans="2:4" x14ac:dyDescent="0.2">
      <c r="B1422" t="s">
        <v>2</v>
      </c>
      <c r="C1422" t="s">
        <v>157</v>
      </c>
      <c r="D1422" t="s">
        <v>529</v>
      </c>
    </row>
    <row r="1423" spans="2:4" x14ac:dyDescent="0.2">
      <c r="B1423" t="s">
        <v>2</v>
      </c>
      <c r="C1423" t="s">
        <v>474</v>
      </c>
      <c r="D1423" t="s">
        <v>529</v>
      </c>
    </row>
    <row r="1424" spans="2:4" x14ac:dyDescent="0.2">
      <c r="B1424" t="s">
        <v>2</v>
      </c>
      <c r="C1424" t="s">
        <v>475</v>
      </c>
      <c r="D1424" t="s">
        <v>529</v>
      </c>
    </row>
    <row r="1425" spans="2:4" x14ac:dyDescent="0.2">
      <c r="B1425" t="s">
        <v>2</v>
      </c>
      <c r="C1425" t="s">
        <v>476</v>
      </c>
      <c r="D1425" t="s">
        <v>529</v>
      </c>
    </row>
    <row r="1426" spans="2:4" x14ac:dyDescent="0.2">
      <c r="B1426" t="s">
        <v>2</v>
      </c>
      <c r="C1426" t="s">
        <v>477</v>
      </c>
      <c r="D1426" t="s">
        <v>529</v>
      </c>
    </row>
    <row r="1427" spans="2:4" x14ac:dyDescent="0.2">
      <c r="B1427" t="s">
        <v>2</v>
      </c>
      <c r="C1427" t="s">
        <v>168</v>
      </c>
      <c r="D1427" t="s">
        <v>529</v>
      </c>
    </row>
    <row r="1428" spans="2:4" x14ac:dyDescent="0.2">
      <c r="B1428" t="s">
        <v>2</v>
      </c>
      <c r="C1428" t="s">
        <v>169</v>
      </c>
      <c r="D1428" t="s">
        <v>529</v>
      </c>
    </row>
    <row r="1429" spans="2:4" x14ac:dyDescent="0.2">
      <c r="B1429" t="s">
        <v>2</v>
      </c>
      <c r="C1429" t="s">
        <v>170</v>
      </c>
      <c r="D1429" t="s">
        <v>529</v>
      </c>
    </row>
    <row r="1430" spans="2:4" x14ac:dyDescent="0.2">
      <c r="B1430" t="s">
        <v>2</v>
      </c>
      <c r="C1430" t="s">
        <v>171</v>
      </c>
      <c r="D1430" t="s">
        <v>529</v>
      </c>
    </row>
    <row r="1431" spans="2:4" x14ac:dyDescent="0.2">
      <c r="B1431" t="s">
        <v>2</v>
      </c>
      <c r="C1431" t="s">
        <v>478</v>
      </c>
      <c r="D1431" t="s">
        <v>529</v>
      </c>
    </row>
    <row r="1432" spans="2:4" x14ac:dyDescent="0.2">
      <c r="B1432" t="s">
        <v>2</v>
      </c>
      <c r="C1432" t="s">
        <v>479</v>
      </c>
      <c r="D1432" t="s">
        <v>529</v>
      </c>
    </row>
    <row r="1433" spans="2:4" x14ac:dyDescent="0.2">
      <c r="B1433" t="s">
        <v>2</v>
      </c>
      <c r="C1433" t="s">
        <v>480</v>
      </c>
      <c r="D1433" t="s">
        <v>529</v>
      </c>
    </row>
    <row r="1434" spans="2:4" x14ac:dyDescent="0.2">
      <c r="B1434" t="s">
        <v>2</v>
      </c>
      <c r="C1434" t="s">
        <v>481</v>
      </c>
      <c r="D1434" t="s">
        <v>529</v>
      </c>
    </row>
    <row r="1435" spans="2:4" x14ac:dyDescent="0.2">
      <c r="B1435" t="s">
        <v>2</v>
      </c>
      <c r="C1435" t="s">
        <v>482</v>
      </c>
      <c r="D1435" t="s">
        <v>529</v>
      </c>
    </row>
    <row r="1436" spans="2:4" x14ac:dyDescent="0.2">
      <c r="B1436" t="s">
        <v>2</v>
      </c>
      <c r="C1436" t="s">
        <v>173</v>
      </c>
      <c r="D1436" t="s">
        <v>529</v>
      </c>
    </row>
    <row r="1437" spans="2:4" x14ac:dyDescent="0.2">
      <c r="B1437" t="s">
        <v>2</v>
      </c>
      <c r="C1437" t="s">
        <v>483</v>
      </c>
      <c r="D1437" t="s">
        <v>529</v>
      </c>
    </row>
    <row r="1438" spans="2:4" x14ac:dyDescent="0.2">
      <c r="B1438" t="s">
        <v>2</v>
      </c>
      <c r="C1438" t="s">
        <v>484</v>
      </c>
      <c r="D1438" t="s">
        <v>529</v>
      </c>
    </row>
    <row r="1439" spans="2:4" x14ac:dyDescent="0.2">
      <c r="B1439" t="s">
        <v>2</v>
      </c>
      <c r="C1439" t="s">
        <v>486</v>
      </c>
      <c r="D1439" t="s">
        <v>529</v>
      </c>
    </row>
    <row r="1440" spans="2:4" x14ac:dyDescent="0.2">
      <c r="B1440" t="s">
        <v>2</v>
      </c>
      <c r="C1440" t="s">
        <v>175</v>
      </c>
      <c r="D1440" t="s">
        <v>529</v>
      </c>
    </row>
    <row r="1441" spans="2:4" x14ac:dyDescent="0.2">
      <c r="B1441" t="s">
        <v>2</v>
      </c>
      <c r="C1441" t="s">
        <v>487</v>
      </c>
      <c r="D1441" t="s">
        <v>529</v>
      </c>
    </row>
    <row r="1442" spans="2:4" x14ac:dyDescent="0.2">
      <c r="B1442" t="s">
        <v>2</v>
      </c>
      <c r="C1442" t="s">
        <v>177</v>
      </c>
      <c r="D1442" t="s">
        <v>529</v>
      </c>
    </row>
    <row r="1443" spans="2:4" x14ac:dyDescent="0.2">
      <c r="B1443" t="s">
        <v>2</v>
      </c>
      <c r="C1443" t="s">
        <v>181</v>
      </c>
      <c r="D1443" t="s">
        <v>529</v>
      </c>
    </row>
    <row r="1444" spans="2:4" x14ac:dyDescent="0.2">
      <c r="B1444" t="s">
        <v>2</v>
      </c>
      <c r="C1444" t="s">
        <v>182</v>
      </c>
      <c r="D1444" t="s">
        <v>529</v>
      </c>
    </row>
    <row r="1445" spans="2:4" x14ac:dyDescent="0.2">
      <c r="B1445" t="s">
        <v>2</v>
      </c>
      <c r="C1445" t="s">
        <v>489</v>
      </c>
      <c r="D1445" t="s">
        <v>529</v>
      </c>
    </row>
    <row r="1446" spans="2:4" x14ac:dyDescent="0.2">
      <c r="B1446" t="s">
        <v>2</v>
      </c>
      <c r="C1446" t="s">
        <v>490</v>
      </c>
      <c r="D1446" t="s">
        <v>529</v>
      </c>
    </row>
    <row r="1447" spans="2:4" x14ac:dyDescent="0.2">
      <c r="B1447" t="s">
        <v>2</v>
      </c>
      <c r="C1447" t="s">
        <v>491</v>
      </c>
      <c r="D1447" t="s">
        <v>529</v>
      </c>
    </row>
    <row r="1448" spans="2:4" x14ac:dyDescent="0.2">
      <c r="B1448" t="s">
        <v>2</v>
      </c>
      <c r="C1448" t="s">
        <v>492</v>
      </c>
      <c r="D1448" t="s">
        <v>529</v>
      </c>
    </row>
    <row r="1449" spans="2:4" x14ac:dyDescent="0.2">
      <c r="B1449" t="s">
        <v>2</v>
      </c>
      <c r="C1449" t="s">
        <v>186</v>
      </c>
      <c r="D1449" t="s">
        <v>529</v>
      </c>
    </row>
    <row r="1450" spans="2:4" x14ac:dyDescent="0.2">
      <c r="B1450" t="s">
        <v>2</v>
      </c>
      <c r="C1450" t="s">
        <v>193</v>
      </c>
      <c r="D1450" t="s">
        <v>529</v>
      </c>
    </row>
    <row r="1451" spans="2:4" x14ac:dyDescent="0.2">
      <c r="B1451" t="s">
        <v>2</v>
      </c>
      <c r="C1451" t="s">
        <v>194</v>
      </c>
      <c r="D1451" t="s">
        <v>529</v>
      </c>
    </row>
    <row r="1452" spans="2:4" x14ac:dyDescent="0.2">
      <c r="B1452" t="s">
        <v>2</v>
      </c>
      <c r="C1452" t="s">
        <v>494</v>
      </c>
      <c r="D1452" t="s">
        <v>529</v>
      </c>
    </row>
    <row r="1453" spans="2:4" x14ac:dyDescent="0.2">
      <c r="B1453" t="s">
        <v>2</v>
      </c>
      <c r="C1453" t="s">
        <v>495</v>
      </c>
      <c r="D1453" t="s">
        <v>529</v>
      </c>
    </row>
    <row r="1454" spans="2:4" x14ac:dyDescent="0.2">
      <c r="B1454" t="s">
        <v>2</v>
      </c>
      <c r="C1454" t="s">
        <v>496</v>
      </c>
      <c r="D1454" t="s">
        <v>529</v>
      </c>
    </row>
    <row r="1455" spans="2:4" x14ac:dyDescent="0.2">
      <c r="B1455" t="s">
        <v>2</v>
      </c>
      <c r="C1455" t="s">
        <v>200</v>
      </c>
      <c r="D1455" t="s">
        <v>529</v>
      </c>
    </row>
    <row r="1456" spans="2:4" x14ac:dyDescent="0.2">
      <c r="B1456" t="s">
        <v>2</v>
      </c>
      <c r="C1456" t="s">
        <v>201</v>
      </c>
      <c r="D1456" t="s">
        <v>529</v>
      </c>
    </row>
    <row r="1457" spans="2:4" x14ac:dyDescent="0.2">
      <c r="B1457" t="s">
        <v>2</v>
      </c>
      <c r="C1457" t="s">
        <v>497</v>
      </c>
      <c r="D1457" t="s">
        <v>529</v>
      </c>
    </row>
    <row r="1458" spans="2:4" x14ac:dyDescent="0.2">
      <c r="B1458" t="s">
        <v>2</v>
      </c>
      <c r="C1458" t="s">
        <v>498</v>
      </c>
      <c r="D1458" t="s">
        <v>529</v>
      </c>
    </row>
    <row r="1459" spans="2:4" x14ac:dyDescent="0.2">
      <c r="B1459" t="s">
        <v>2</v>
      </c>
      <c r="C1459" t="s">
        <v>499</v>
      </c>
      <c r="D1459" t="s">
        <v>529</v>
      </c>
    </row>
    <row r="1460" spans="2:4" x14ac:dyDescent="0.2">
      <c r="B1460" t="s">
        <v>2</v>
      </c>
      <c r="C1460" t="s">
        <v>209</v>
      </c>
      <c r="D1460" t="s">
        <v>529</v>
      </c>
    </row>
    <row r="1461" spans="2:4" x14ac:dyDescent="0.2">
      <c r="B1461" t="s">
        <v>2</v>
      </c>
      <c r="C1461" t="s">
        <v>210</v>
      </c>
      <c r="D1461" t="s">
        <v>529</v>
      </c>
    </row>
    <row r="1462" spans="2:4" x14ac:dyDescent="0.2">
      <c r="B1462" t="s">
        <v>2</v>
      </c>
      <c r="C1462" t="s">
        <v>502</v>
      </c>
      <c r="D1462" t="s">
        <v>529</v>
      </c>
    </row>
    <row r="1463" spans="2:4" x14ac:dyDescent="0.2">
      <c r="B1463" t="s">
        <v>2</v>
      </c>
      <c r="C1463" t="s">
        <v>503</v>
      </c>
      <c r="D1463" t="s">
        <v>529</v>
      </c>
    </row>
    <row r="1464" spans="2:4" x14ac:dyDescent="0.2">
      <c r="B1464" t="s">
        <v>2</v>
      </c>
      <c r="C1464" t="s">
        <v>213</v>
      </c>
      <c r="D1464" t="s">
        <v>529</v>
      </c>
    </row>
    <row r="1465" spans="2:4" x14ac:dyDescent="0.2">
      <c r="B1465" t="s">
        <v>2</v>
      </c>
      <c r="C1465" t="s">
        <v>504</v>
      </c>
      <c r="D1465" t="s">
        <v>529</v>
      </c>
    </row>
    <row r="1466" spans="2:4" x14ac:dyDescent="0.2">
      <c r="B1466" t="s">
        <v>2</v>
      </c>
      <c r="C1466" t="s">
        <v>215</v>
      </c>
      <c r="D1466" t="s">
        <v>529</v>
      </c>
    </row>
    <row r="1467" spans="2:4" x14ac:dyDescent="0.2">
      <c r="B1467" t="s">
        <v>2</v>
      </c>
      <c r="C1467" t="s">
        <v>218</v>
      </c>
      <c r="D1467" t="s">
        <v>529</v>
      </c>
    </row>
    <row r="1468" spans="2:4" x14ac:dyDescent="0.2">
      <c r="B1468" t="s">
        <v>2</v>
      </c>
      <c r="C1468" t="s">
        <v>505</v>
      </c>
      <c r="D1468" t="s">
        <v>529</v>
      </c>
    </row>
    <row r="1469" spans="2:4" x14ac:dyDescent="0.2">
      <c r="B1469" t="s">
        <v>2</v>
      </c>
      <c r="C1469" t="s">
        <v>506</v>
      </c>
      <c r="D1469" t="s">
        <v>529</v>
      </c>
    </row>
    <row r="1470" spans="2:4" x14ac:dyDescent="0.2">
      <c r="B1470" t="s">
        <v>2</v>
      </c>
      <c r="C1470" t="s">
        <v>508</v>
      </c>
      <c r="D1470" t="s">
        <v>529</v>
      </c>
    </row>
    <row r="1471" spans="2:4" x14ac:dyDescent="0.2">
      <c r="B1471" t="s">
        <v>2</v>
      </c>
      <c r="C1471" t="s">
        <v>221</v>
      </c>
      <c r="D1471" t="s">
        <v>529</v>
      </c>
    </row>
    <row r="1472" spans="2:4" x14ac:dyDescent="0.2">
      <c r="B1472" t="s">
        <v>2</v>
      </c>
      <c r="C1472" t="s">
        <v>509</v>
      </c>
      <c r="D1472" t="s">
        <v>529</v>
      </c>
    </row>
    <row r="1473" spans="2:4" x14ac:dyDescent="0.2">
      <c r="B1473" t="s">
        <v>2</v>
      </c>
      <c r="C1473" t="s">
        <v>510</v>
      </c>
      <c r="D1473" t="s">
        <v>529</v>
      </c>
    </row>
    <row r="1474" spans="2:4" x14ac:dyDescent="0.2">
      <c r="B1474" t="s">
        <v>2</v>
      </c>
      <c r="C1474" t="s">
        <v>511</v>
      </c>
      <c r="D1474" t="s">
        <v>529</v>
      </c>
    </row>
    <row r="1475" spans="2:4" x14ac:dyDescent="0.2">
      <c r="B1475" t="s">
        <v>2</v>
      </c>
      <c r="C1475" t="s">
        <v>337</v>
      </c>
      <c r="D1475" t="s">
        <v>529</v>
      </c>
    </row>
    <row r="1476" spans="2:4" x14ac:dyDescent="0.2">
      <c r="B1476" t="s">
        <v>2</v>
      </c>
      <c r="C1476" t="s">
        <v>226</v>
      </c>
      <c r="D1476" t="s">
        <v>529</v>
      </c>
    </row>
    <row r="1477" spans="2:4" x14ac:dyDescent="0.2">
      <c r="B1477" t="s">
        <v>2</v>
      </c>
      <c r="C1477" t="s">
        <v>18</v>
      </c>
      <c r="D1477" t="s">
        <v>533</v>
      </c>
    </row>
    <row r="1478" spans="2:4" x14ac:dyDescent="0.2">
      <c r="B1478" t="s">
        <v>2</v>
      </c>
      <c r="C1478" t="s">
        <v>20</v>
      </c>
      <c r="D1478" t="s">
        <v>533</v>
      </c>
    </row>
    <row r="1479" spans="2:4" x14ac:dyDescent="0.2">
      <c r="B1479" t="s">
        <v>2</v>
      </c>
      <c r="C1479" t="s">
        <v>241</v>
      </c>
      <c r="D1479" t="s">
        <v>533</v>
      </c>
    </row>
    <row r="1480" spans="2:4" x14ac:dyDescent="0.2">
      <c r="B1480" t="s">
        <v>2</v>
      </c>
      <c r="C1480" t="s">
        <v>27</v>
      </c>
      <c r="D1480" t="s">
        <v>533</v>
      </c>
    </row>
    <row r="1481" spans="2:4" x14ac:dyDescent="0.2">
      <c r="B1481" t="s">
        <v>2</v>
      </c>
      <c r="C1481" t="s">
        <v>40</v>
      </c>
      <c r="D1481" t="s">
        <v>533</v>
      </c>
    </row>
    <row r="1482" spans="2:4" x14ac:dyDescent="0.2">
      <c r="B1482" t="s">
        <v>2</v>
      </c>
      <c r="C1482" t="s">
        <v>359</v>
      </c>
      <c r="D1482" t="s">
        <v>533</v>
      </c>
    </row>
    <row r="1483" spans="2:4" x14ac:dyDescent="0.2">
      <c r="B1483" t="s">
        <v>2</v>
      </c>
      <c r="C1483" t="s">
        <v>42</v>
      </c>
      <c r="D1483" t="s">
        <v>533</v>
      </c>
    </row>
    <row r="1484" spans="2:4" x14ac:dyDescent="0.2">
      <c r="B1484" t="s">
        <v>2</v>
      </c>
      <c r="C1484" t="s">
        <v>55</v>
      </c>
      <c r="D1484" t="s">
        <v>533</v>
      </c>
    </row>
    <row r="1485" spans="2:4" x14ac:dyDescent="0.2">
      <c r="B1485" t="s">
        <v>2</v>
      </c>
      <c r="C1485" t="s">
        <v>56</v>
      </c>
      <c r="D1485" t="s">
        <v>533</v>
      </c>
    </row>
    <row r="1486" spans="2:4" x14ac:dyDescent="0.2">
      <c r="B1486" t="s">
        <v>2</v>
      </c>
      <c r="C1486" t="s">
        <v>254</v>
      </c>
      <c r="D1486" t="s">
        <v>533</v>
      </c>
    </row>
    <row r="1487" spans="2:4" x14ac:dyDescent="0.2">
      <c r="B1487" t="s">
        <v>2</v>
      </c>
      <c r="C1487" t="s">
        <v>76</v>
      </c>
      <c r="D1487" t="s">
        <v>533</v>
      </c>
    </row>
    <row r="1488" spans="2:4" x14ac:dyDescent="0.2">
      <c r="B1488" t="s">
        <v>2</v>
      </c>
      <c r="C1488" t="s">
        <v>77</v>
      </c>
      <c r="D1488" t="s">
        <v>533</v>
      </c>
    </row>
    <row r="1489" spans="2:4" x14ac:dyDescent="0.2">
      <c r="B1489" t="s">
        <v>2</v>
      </c>
      <c r="C1489" t="s">
        <v>79</v>
      </c>
      <c r="D1489" t="s">
        <v>533</v>
      </c>
    </row>
    <row r="1490" spans="2:4" x14ac:dyDescent="0.2">
      <c r="B1490" t="s">
        <v>2</v>
      </c>
      <c r="C1490" t="s">
        <v>391</v>
      </c>
      <c r="D1490" t="s">
        <v>533</v>
      </c>
    </row>
    <row r="1491" spans="2:4" x14ac:dyDescent="0.2">
      <c r="B1491" t="s">
        <v>2</v>
      </c>
      <c r="C1491" t="s">
        <v>80</v>
      </c>
      <c r="D1491" t="s">
        <v>533</v>
      </c>
    </row>
    <row r="1492" spans="2:4" x14ac:dyDescent="0.2">
      <c r="B1492" t="s">
        <v>2</v>
      </c>
      <c r="C1492" t="s">
        <v>82</v>
      </c>
      <c r="D1492" t="s">
        <v>533</v>
      </c>
    </row>
    <row r="1493" spans="2:4" x14ac:dyDescent="0.2">
      <c r="B1493" t="s">
        <v>2</v>
      </c>
      <c r="C1493" t="s">
        <v>85</v>
      </c>
      <c r="D1493" t="s">
        <v>533</v>
      </c>
    </row>
    <row r="1494" spans="2:4" x14ac:dyDescent="0.2">
      <c r="B1494" t="s">
        <v>2</v>
      </c>
      <c r="C1494" t="s">
        <v>87</v>
      </c>
      <c r="D1494" t="s">
        <v>533</v>
      </c>
    </row>
    <row r="1495" spans="2:4" x14ac:dyDescent="0.2">
      <c r="B1495" t="s">
        <v>2</v>
      </c>
      <c r="C1495" t="s">
        <v>88</v>
      </c>
      <c r="D1495" t="s">
        <v>533</v>
      </c>
    </row>
    <row r="1496" spans="2:4" x14ac:dyDescent="0.2">
      <c r="B1496" t="s">
        <v>2</v>
      </c>
      <c r="C1496" t="s">
        <v>90</v>
      </c>
      <c r="D1496" t="s">
        <v>533</v>
      </c>
    </row>
    <row r="1497" spans="2:4" x14ac:dyDescent="0.2">
      <c r="B1497" t="s">
        <v>2</v>
      </c>
      <c r="C1497" t="s">
        <v>402</v>
      </c>
      <c r="D1497" t="s">
        <v>533</v>
      </c>
    </row>
    <row r="1498" spans="2:4" x14ac:dyDescent="0.2">
      <c r="B1498" t="s">
        <v>2</v>
      </c>
      <c r="C1498" t="s">
        <v>403</v>
      </c>
      <c r="D1498" t="s">
        <v>533</v>
      </c>
    </row>
    <row r="1499" spans="2:4" x14ac:dyDescent="0.2">
      <c r="B1499" t="s">
        <v>2</v>
      </c>
      <c r="C1499" t="s">
        <v>406</v>
      </c>
      <c r="D1499" t="s">
        <v>533</v>
      </c>
    </row>
    <row r="1500" spans="2:4" x14ac:dyDescent="0.2">
      <c r="B1500" t="s">
        <v>2</v>
      </c>
      <c r="C1500" t="s">
        <v>95</v>
      </c>
      <c r="D1500" t="s">
        <v>533</v>
      </c>
    </row>
    <row r="1501" spans="2:4" x14ac:dyDescent="0.2">
      <c r="B1501" t="s">
        <v>2</v>
      </c>
      <c r="C1501" t="s">
        <v>407</v>
      </c>
      <c r="D1501" t="s">
        <v>533</v>
      </c>
    </row>
    <row r="1502" spans="2:4" x14ac:dyDescent="0.2">
      <c r="B1502" t="s">
        <v>2</v>
      </c>
      <c r="C1502" t="s">
        <v>97</v>
      </c>
      <c r="D1502" t="s">
        <v>533</v>
      </c>
    </row>
    <row r="1503" spans="2:4" x14ac:dyDescent="0.2">
      <c r="B1503" t="s">
        <v>2</v>
      </c>
      <c r="C1503" t="s">
        <v>414</v>
      </c>
      <c r="D1503" t="s">
        <v>533</v>
      </c>
    </row>
    <row r="1504" spans="2:4" x14ac:dyDescent="0.2">
      <c r="B1504" t="s">
        <v>2</v>
      </c>
      <c r="C1504" t="s">
        <v>105</v>
      </c>
      <c r="D1504" t="s">
        <v>533</v>
      </c>
    </row>
    <row r="1505" spans="2:4" x14ac:dyDescent="0.2">
      <c r="B1505" t="s">
        <v>2</v>
      </c>
      <c r="C1505" t="s">
        <v>119</v>
      </c>
      <c r="D1505" t="s">
        <v>533</v>
      </c>
    </row>
    <row r="1506" spans="2:4" x14ac:dyDescent="0.2">
      <c r="B1506" t="s">
        <v>2</v>
      </c>
      <c r="C1506" t="s">
        <v>434</v>
      </c>
      <c r="D1506" t="s">
        <v>533</v>
      </c>
    </row>
    <row r="1507" spans="2:4" x14ac:dyDescent="0.2">
      <c r="B1507" t="s">
        <v>2</v>
      </c>
      <c r="C1507" t="s">
        <v>120</v>
      </c>
      <c r="D1507" t="s">
        <v>533</v>
      </c>
    </row>
    <row r="1508" spans="2:4" x14ac:dyDescent="0.2">
      <c r="B1508" t="s">
        <v>2</v>
      </c>
      <c r="C1508" t="s">
        <v>436</v>
      </c>
      <c r="D1508" t="s">
        <v>533</v>
      </c>
    </row>
    <row r="1509" spans="2:4" x14ac:dyDescent="0.2">
      <c r="B1509" t="s">
        <v>2</v>
      </c>
      <c r="C1509" t="s">
        <v>441</v>
      </c>
      <c r="D1509" t="s">
        <v>533</v>
      </c>
    </row>
    <row r="1510" spans="2:4" x14ac:dyDescent="0.2">
      <c r="B1510" t="s">
        <v>2</v>
      </c>
      <c r="C1510" t="s">
        <v>126</v>
      </c>
      <c r="D1510" t="s">
        <v>533</v>
      </c>
    </row>
    <row r="1511" spans="2:4" x14ac:dyDescent="0.2">
      <c r="B1511" t="s">
        <v>2</v>
      </c>
      <c r="C1511" t="s">
        <v>292</v>
      </c>
      <c r="D1511" t="s">
        <v>533</v>
      </c>
    </row>
    <row r="1512" spans="2:4" x14ac:dyDescent="0.2">
      <c r="B1512" t="s">
        <v>2</v>
      </c>
      <c r="C1512" t="s">
        <v>130</v>
      </c>
      <c r="D1512" t="s">
        <v>533</v>
      </c>
    </row>
    <row r="1513" spans="2:4" x14ac:dyDescent="0.2">
      <c r="B1513" t="s">
        <v>2</v>
      </c>
      <c r="C1513" t="s">
        <v>295</v>
      </c>
      <c r="D1513" t="s">
        <v>533</v>
      </c>
    </row>
    <row r="1514" spans="2:4" x14ac:dyDescent="0.2">
      <c r="B1514" t="s">
        <v>2</v>
      </c>
      <c r="C1514" t="s">
        <v>134</v>
      </c>
      <c r="D1514" t="s">
        <v>533</v>
      </c>
    </row>
    <row r="1515" spans="2:4" x14ac:dyDescent="0.2">
      <c r="B1515" t="s">
        <v>2</v>
      </c>
      <c r="C1515" t="s">
        <v>460</v>
      </c>
      <c r="D1515" t="s">
        <v>533</v>
      </c>
    </row>
    <row r="1516" spans="2:4" x14ac:dyDescent="0.2">
      <c r="B1516" t="s">
        <v>2</v>
      </c>
      <c r="C1516" t="s">
        <v>464</v>
      </c>
      <c r="D1516" t="s">
        <v>533</v>
      </c>
    </row>
    <row r="1517" spans="2:4" x14ac:dyDescent="0.2">
      <c r="B1517" t="s">
        <v>2</v>
      </c>
      <c r="C1517" t="s">
        <v>471</v>
      </c>
      <c r="D1517" t="s">
        <v>533</v>
      </c>
    </row>
    <row r="1518" spans="2:4" x14ac:dyDescent="0.2">
      <c r="B1518" t="s">
        <v>2</v>
      </c>
      <c r="C1518" t="s">
        <v>160</v>
      </c>
      <c r="D1518" t="s">
        <v>533</v>
      </c>
    </row>
    <row r="1519" spans="2:4" x14ac:dyDescent="0.2">
      <c r="B1519" t="s">
        <v>2</v>
      </c>
      <c r="C1519" t="s">
        <v>172</v>
      </c>
      <c r="D1519" t="s">
        <v>533</v>
      </c>
    </row>
    <row r="1520" spans="2:4" x14ac:dyDescent="0.2">
      <c r="B1520" t="s">
        <v>2</v>
      </c>
      <c r="C1520" t="s">
        <v>485</v>
      </c>
      <c r="D1520" t="s">
        <v>533</v>
      </c>
    </row>
    <row r="1521" spans="2:4" x14ac:dyDescent="0.2">
      <c r="B1521" t="s">
        <v>2</v>
      </c>
      <c r="C1521" t="s">
        <v>174</v>
      </c>
      <c r="D1521" t="s">
        <v>533</v>
      </c>
    </row>
    <row r="1522" spans="2:4" x14ac:dyDescent="0.2">
      <c r="B1522" t="s">
        <v>2</v>
      </c>
      <c r="C1522" t="s">
        <v>178</v>
      </c>
      <c r="D1522" t="s">
        <v>533</v>
      </c>
    </row>
    <row r="1523" spans="2:4" x14ac:dyDescent="0.2">
      <c r="B1523" t="s">
        <v>2</v>
      </c>
      <c r="C1523" t="s">
        <v>488</v>
      </c>
      <c r="D1523" t="s">
        <v>533</v>
      </c>
    </row>
    <row r="1524" spans="2:4" x14ac:dyDescent="0.2">
      <c r="B1524" t="s">
        <v>2</v>
      </c>
      <c r="C1524" t="s">
        <v>493</v>
      </c>
      <c r="D1524" t="s">
        <v>533</v>
      </c>
    </row>
    <row r="1525" spans="2:4" x14ac:dyDescent="0.2">
      <c r="B1525" t="s">
        <v>2</v>
      </c>
      <c r="C1525" t="s">
        <v>206</v>
      </c>
      <c r="D1525" t="s">
        <v>533</v>
      </c>
    </row>
    <row r="1526" spans="2:4" x14ac:dyDescent="0.2">
      <c r="B1526" t="s">
        <v>2</v>
      </c>
      <c r="C1526" t="s">
        <v>500</v>
      </c>
      <c r="D1526" t="s">
        <v>533</v>
      </c>
    </row>
    <row r="1527" spans="2:4" x14ac:dyDescent="0.2">
      <c r="B1527" t="s">
        <v>2</v>
      </c>
      <c r="C1527" t="s">
        <v>501</v>
      </c>
      <c r="D1527" t="s">
        <v>533</v>
      </c>
    </row>
    <row r="1528" spans="2:4" x14ac:dyDescent="0.2">
      <c r="B1528" t="s">
        <v>2</v>
      </c>
      <c r="C1528" t="s">
        <v>211</v>
      </c>
      <c r="D1528" t="s">
        <v>533</v>
      </c>
    </row>
    <row r="1529" spans="2:4" x14ac:dyDescent="0.2">
      <c r="B1529" t="s">
        <v>2</v>
      </c>
      <c r="C1529" t="s">
        <v>212</v>
      </c>
      <c r="D1529" t="s">
        <v>533</v>
      </c>
    </row>
    <row r="1530" spans="2:4" x14ac:dyDescent="0.2">
      <c r="B1530" t="s">
        <v>2</v>
      </c>
      <c r="C1530" t="s">
        <v>217</v>
      </c>
      <c r="D1530" t="s">
        <v>533</v>
      </c>
    </row>
    <row r="1531" spans="2:4" x14ac:dyDescent="0.2">
      <c r="B1531" t="s">
        <v>2</v>
      </c>
      <c r="C1531" t="s">
        <v>507</v>
      </c>
      <c r="D1531" t="s">
        <v>533</v>
      </c>
    </row>
    <row r="1532" spans="2:4" x14ac:dyDescent="0.2">
      <c r="B1532" t="s">
        <v>2</v>
      </c>
      <c r="C1532" t="s">
        <v>223</v>
      </c>
      <c r="D1532" t="s">
        <v>533</v>
      </c>
    </row>
    <row r="1533" spans="2:4" x14ac:dyDescent="0.2">
      <c r="B1533" t="s">
        <v>2</v>
      </c>
      <c r="C1533" t="s">
        <v>336</v>
      </c>
      <c r="D1533" t="s">
        <v>533</v>
      </c>
    </row>
    <row r="1534" spans="2:4" x14ac:dyDescent="0.2">
      <c r="B1534" t="s">
        <v>3</v>
      </c>
      <c r="C1534" t="s">
        <v>5</v>
      </c>
      <c r="D1534" t="s">
        <v>531</v>
      </c>
    </row>
    <row r="1535" spans="2:4" x14ac:dyDescent="0.2">
      <c r="B1535" t="s">
        <v>3</v>
      </c>
      <c r="C1535" t="s">
        <v>9</v>
      </c>
      <c r="D1535" t="s">
        <v>531</v>
      </c>
    </row>
    <row r="1536" spans="2:4" x14ac:dyDescent="0.2">
      <c r="B1536" t="s">
        <v>3</v>
      </c>
      <c r="C1536" t="s">
        <v>19</v>
      </c>
      <c r="D1536" t="s">
        <v>531</v>
      </c>
    </row>
    <row r="1537" spans="2:4" x14ac:dyDescent="0.2">
      <c r="B1537" t="s">
        <v>3</v>
      </c>
      <c r="C1537" t="s">
        <v>23</v>
      </c>
      <c r="D1537" t="s">
        <v>531</v>
      </c>
    </row>
    <row r="1538" spans="2:4" x14ac:dyDescent="0.2">
      <c r="B1538" t="s">
        <v>3</v>
      </c>
      <c r="C1538" t="s">
        <v>33</v>
      </c>
      <c r="D1538" t="s">
        <v>531</v>
      </c>
    </row>
    <row r="1539" spans="2:4" x14ac:dyDescent="0.2">
      <c r="B1539" t="s">
        <v>3</v>
      </c>
      <c r="C1539" t="s">
        <v>35</v>
      </c>
      <c r="D1539" t="s">
        <v>531</v>
      </c>
    </row>
    <row r="1540" spans="2:4" x14ac:dyDescent="0.2">
      <c r="B1540" t="s">
        <v>3</v>
      </c>
      <c r="C1540" t="s">
        <v>38</v>
      </c>
      <c r="D1540" t="s">
        <v>531</v>
      </c>
    </row>
    <row r="1541" spans="2:4" x14ac:dyDescent="0.2">
      <c r="B1541" t="s">
        <v>3</v>
      </c>
      <c r="C1541" t="s">
        <v>65</v>
      </c>
      <c r="D1541" t="s">
        <v>531</v>
      </c>
    </row>
    <row r="1542" spans="2:4" x14ac:dyDescent="0.2">
      <c r="B1542" t="s">
        <v>3</v>
      </c>
      <c r="C1542" t="s">
        <v>110</v>
      </c>
      <c r="D1542" t="s">
        <v>531</v>
      </c>
    </row>
    <row r="1543" spans="2:4" x14ac:dyDescent="0.2">
      <c r="B1543" t="s">
        <v>3</v>
      </c>
      <c r="C1543" t="s">
        <v>112</v>
      </c>
      <c r="D1543" t="s">
        <v>531</v>
      </c>
    </row>
    <row r="1544" spans="2:4" x14ac:dyDescent="0.2">
      <c r="B1544" t="s">
        <v>3</v>
      </c>
      <c r="C1544" t="s">
        <v>115</v>
      </c>
      <c r="D1544" t="s">
        <v>531</v>
      </c>
    </row>
    <row r="1545" spans="2:4" x14ac:dyDescent="0.2">
      <c r="B1545" t="s">
        <v>3</v>
      </c>
      <c r="C1545" t="s">
        <v>117</v>
      </c>
      <c r="D1545" t="s">
        <v>531</v>
      </c>
    </row>
    <row r="1546" spans="2:4" x14ac:dyDescent="0.2">
      <c r="B1546" t="s">
        <v>3</v>
      </c>
      <c r="C1546" t="s">
        <v>140</v>
      </c>
      <c r="D1546" t="s">
        <v>531</v>
      </c>
    </row>
    <row r="1547" spans="2:4" x14ac:dyDescent="0.2">
      <c r="B1547" t="s">
        <v>3</v>
      </c>
      <c r="C1547" t="s">
        <v>151</v>
      </c>
      <c r="D1547" t="s">
        <v>531</v>
      </c>
    </row>
    <row r="1548" spans="2:4" x14ac:dyDescent="0.2">
      <c r="B1548" t="s">
        <v>3</v>
      </c>
      <c r="C1548" t="s">
        <v>152</v>
      </c>
      <c r="D1548" t="s">
        <v>531</v>
      </c>
    </row>
    <row r="1549" spans="2:4" x14ac:dyDescent="0.2">
      <c r="B1549" t="s">
        <v>3</v>
      </c>
      <c r="C1549" t="s">
        <v>154</v>
      </c>
      <c r="D1549" t="s">
        <v>531</v>
      </c>
    </row>
    <row r="1550" spans="2:4" x14ac:dyDescent="0.2">
      <c r="B1550" t="s">
        <v>3</v>
      </c>
      <c r="C1550" t="s">
        <v>159</v>
      </c>
      <c r="D1550" t="s">
        <v>531</v>
      </c>
    </row>
    <row r="1551" spans="2:4" x14ac:dyDescent="0.2">
      <c r="B1551" t="s">
        <v>3</v>
      </c>
      <c r="C1551" t="s">
        <v>160</v>
      </c>
      <c r="D1551" t="s">
        <v>531</v>
      </c>
    </row>
    <row r="1552" spans="2:4" x14ac:dyDescent="0.2">
      <c r="B1552" t="s">
        <v>3</v>
      </c>
      <c r="C1552" t="s">
        <v>164</v>
      </c>
      <c r="D1552" t="s">
        <v>531</v>
      </c>
    </row>
    <row r="1553" spans="2:4" x14ac:dyDescent="0.2">
      <c r="B1553" t="s">
        <v>3</v>
      </c>
      <c r="C1553" t="s">
        <v>185</v>
      </c>
      <c r="D1553" t="s">
        <v>531</v>
      </c>
    </row>
    <row r="1554" spans="2:4" x14ac:dyDescent="0.2">
      <c r="B1554" t="s">
        <v>3</v>
      </c>
      <c r="C1554" t="s">
        <v>189</v>
      </c>
      <c r="D1554" t="s">
        <v>531</v>
      </c>
    </row>
    <row r="1555" spans="2:4" x14ac:dyDescent="0.2">
      <c r="B1555" t="s">
        <v>3</v>
      </c>
      <c r="C1555" t="s">
        <v>190</v>
      </c>
      <c r="D1555" t="s">
        <v>531</v>
      </c>
    </row>
    <row r="1556" spans="2:4" x14ac:dyDescent="0.2">
      <c r="B1556" t="s">
        <v>3</v>
      </c>
      <c r="C1556" t="s">
        <v>204</v>
      </c>
      <c r="D1556" t="s">
        <v>531</v>
      </c>
    </row>
    <row r="1557" spans="2:4" x14ac:dyDescent="0.2">
      <c r="B1557" t="s">
        <v>3</v>
      </c>
      <c r="C1557" t="s">
        <v>205</v>
      </c>
      <c r="D1557" t="s">
        <v>531</v>
      </c>
    </row>
    <row r="1558" spans="2:4" x14ac:dyDescent="0.2">
      <c r="B1558" t="s">
        <v>3</v>
      </c>
      <c r="C1558" t="s">
        <v>225</v>
      </c>
      <c r="D1558" t="s">
        <v>531</v>
      </c>
    </row>
    <row r="1559" spans="2:4" x14ac:dyDescent="0.2">
      <c r="B1559" t="s">
        <v>3</v>
      </c>
      <c r="C1559" t="s">
        <v>228</v>
      </c>
      <c r="D1559" t="s">
        <v>530</v>
      </c>
    </row>
    <row r="1560" spans="2:4" x14ac:dyDescent="0.2">
      <c r="B1560" t="s">
        <v>3</v>
      </c>
      <c r="C1560" t="s">
        <v>234</v>
      </c>
      <c r="D1560" t="s">
        <v>530</v>
      </c>
    </row>
    <row r="1561" spans="2:4" x14ac:dyDescent="0.2">
      <c r="B1561" t="s">
        <v>3</v>
      </c>
      <c r="C1561" t="s">
        <v>18</v>
      </c>
      <c r="D1561" t="s">
        <v>530</v>
      </c>
    </row>
    <row r="1562" spans="2:4" x14ac:dyDescent="0.2">
      <c r="B1562" t="s">
        <v>3</v>
      </c>
      <c r="C1562" t="s">
        <v>22</v>
      </c>
      <c r="D1562" t="s">
        <v>530</v>
      </c>
    </row>
    <row r="1563" spans="2:4" x14ac:dyDescent="0.2">
      <c r="B1563" t="s">
        <v>3</v>
      </c>
      <c r="C1563" t="s">
        <v>29</v>
      </c>
      <c r="D1563" t="s">
        <v>530</v>
      </c>
    </row>
    <row r="1564" spans="2:4" x14ac:dyDescent="0.2">
      <c r="B1564" t="s">
        <v>3</v>
      </c>
      <c r="C1564" t="s">
        <v>242</v>
      </c>
      <c r="D1564" t="s">
        <v>530</v>
      </c>
    </row>
    <row r="1565" spans="2:4" x14ac:dyDescent="0.2">
      <c r="B1565" t="s">
        <v>3</v>
      </c>
      <c r="C1565" t="s">
        <v>247</v>
      </c>
      <c r="D1565" t="s">
        <v>530</v>
      </c>
    </row>
    <row r="1566" spans="2:4" x14ac:dyDescent="0.2">
      <c r="B1566" t="s">
        <v>3</v>
      </c>
      <c r="C1566" t="s">
        <v>248</v>
      </c>
      <c r="D1566" t="s">
        <v>530</v>
      </c>
    </row>
    <row r="1567" spans="2:4" x14ac:dyDescent="0.2">
      <c r="B1567" t="s">
        <v>3</v>
      </c>
      <c r="C1567" t="s">
        <v>37</v>
      </c>
      <c r="D1567" t="s">
        <v>530</v>
      </c>
    </row>
    <row r="1568" spans="2:4" x14ac:dyDescent="0.2">
      <c r="B1568" t="s">
        <v>3</v>
      </c>
      <c r="C1568" t="s">
        <v>249</v>
      </c>
      <c r="D1568" t="s">
        <v>530</v>
      </c>
    </row>
    <row r="1569" spans="2:4" x14ac:dyDescent="0.2">
      <c r="B1569" t="s">
        <v>3</v>
      </c>
      <c r="C1569" t="s">
        <v>250</v>
      </c>
      <c r="D1569" t="s">
        <v>530</v>
      </c>
    </row>
    <row r="1570" spans="2:4" x14ac:dyDescent="0.2">
      <c r="B1570" t="s">
        <v>3</v>
      </c>
      <c r="C1570" t="s">
        <v>60</v>
      </c>
      <c r="D1570" t="s">
        <v>530</v>
      </c>
    </row>
    <row r="1571" spans="2:4" x14ac:dyDescent="0.2">
      <c r="B1571" t="s">
        <v>3</v>
      </c>
      <c r="C1571" t="s">
        <v>62</v>
      </c>
      <c r="D1571" t="s">
        <v>530</v>
      </c>
    </row>
    <row r="1572" spans="2:4" x14ac:dyDescent="0.2">
      <c r="B1572" t="s">
        <v>3</v>
      </c>
      <c r="C1572" t="s">
        <v>256</v>
      </c>
      <c r="D1572" t="s">
        <v>530</v>
      </c>
    </row>
    <row r="1573" spans="2:4" x14ac:dyDescent="0.2">
      <c r="B1573" t="s">
        <v>3</v>
      </c>
      <c r="C1573" t="s">
        <v>68</v>
      </c>
      <c r="D1573" t="s">
        <v>530</v>
      </c>
    </row>
    <row r="1574" spans="2:4" x14ac:dyDescent="0.2">
      <c r="B1574" t="s">
        <v>3</v>
      </c>
      <c r="C1574" t="s">
        <v>261</v>
      </c>
      <c r="D1574" t="s">
        <v>530</v>
      </c>
    </row>
    <row r="1575" spans="2:4" x14ac:dyDescent="0.2">
      <c r="B1575" t="s">
        <v>3</v>
      </c>
      <c r="C1575" t="s">
        <v>263</v>
      </c>
      <c r="D1575" t="s">
        <v>530</v>
      </c>
    </row>
    <row r="1576" spans="2:4" x14ac:dyDescent="0.2">
      <c r="B1576" t="s">
        <v>3</v>
      </c>
      <c r="C1576" t="s">
        <v>265</v>
      </c>
      <c r="D1576" t="s">
        <v>530</v>
      </c>
    </row>
    <row r="1577" spans="2:4" x14ac:dyDescent="0.2">
      <c r="B1577" t="s">
        <v>3</v>
      </c>
      <c r="C1577" t="s">
        <v>266</v>
      </c>
      <c r="D1577" t="s">
        <v>530</v>
      </c>
    </row>
    <row r="1578" spans="2:4" x14ac:dyDescent="0.2">
      <c r="B1578" t="s">
        <v>3</v>
      </c>
      <c r="C1578" t="s">
        <v>270</v>
      </c>
      <c r="D1578" t="s">
        <v>530</v>
      </c>
    </row>
    <row r="1579" spans="2:4" x14ac:dyDescent="0.2">
      <c r="B1579" t="s">
        <v>3</v>
      </c>
      <c r="C1579" t="s">
        <v>94</v>
      </c>
      <c r="D1579" t="s">
        <v>530</v>
      </c>
    </row>
    <row r="1580" spans="2:4" x14ac:dyDescent="0.2">
      <c r="B1580" t="s">
        <v>3</v>
      </c>
      <c r="C1580" t="s">
        <v>275</v>
      </c>
      <c r="D1580" t="s">
        <v>530</v>
      </c>
    </row>
    <row r="1581" spans="2:4" x14ac:dyDescent="0.2">
      <c r="B1581" t="s">
        <v>3</v>
      </c>
      <c r="C1581" t="s">
        <v>276</v>
      </c>
      <c r="D1581" t="s">
        <v>530</v>
      </c>
    </row>
    <row r="1582" spans="2:4" x14ac:dyDescent="0.2">
      <c r="B1582" t="s">
        <v>3</v>
      </c>
      <c r="C1582" t="s">
        <v>278</v>
      </c>
      <c r="D1582" t="s">
        <v>530</v>
      </c>
    </row>
    <row r="1583" spans="2:4" x14ac:dyDescent="0.2">
      <c r="B1583" t="s">
        <v>3</v>
      </c>
      <c r="C1583" t="s">
        <v>281</v>
      </c>
      <c r="D1583" t="s">
        <v>530</v>
      </c>
    </row>
    <row r="1584" spans="2:4" x14ac:dyDescent="0.2">
      <c r="B1584" t="s">
        <v>3</v>
      </c>
      <c r="C1584" t="s">
        <v>127</v>
      </c>
      <c r="D1584" t="s">
        <v>530</v>
      </c>
    </row>
    <row r="1585" spans="2:4" x14ac:dyDescent="0.2">
      <c r="B1585" t="s">
        <v>3</v>
      </c>
      <c r="C1585" t="s">
        <v>293</v>
      </c>
      <c r="D1585" t="s">
        <v>530</v>
      </c>
    </row>
    <row r="1586" spans="2:4" x14ac:dyDescent="0.2">
      <c r="B1586" t="s">
        <v>3</v>
      </c>
      <c r="C1586" t="s">
        <v>144</v>
      </c>
      <c r="D1586" t="s">
        <v>530</v>
      </c>
    </row>
    <row r="1587" spans="2:4" x14ac:dyDescent="0.2">
      <c r="B1587" t="s">
        <v>3</v>
      </c>
      <c r="C1587" t="s">
        <v>146</v>
      </c>
      <c r="D1587" t="s">
        <v>530</v>
      </c>
    </row>
    <row r="1588" spans="2:4" x14ac:dyDescent="0.2">
      <c r="B1588" t="s">
        <v>3</v>
      </c>
      <c r="C1588" t="s">
        <v>310</v>
      </c>
      <c r="D1588" t="s">
        <v>530</v>
      </c>
    </row>
    <row r="1589" spans="2:4" x14ac:dyDescent="0.2">
      <c r="B1589" t="s">
        <v>3</v>
      </c>
      <c r="C1589" t="s">
        <v>183</v>
      </c>
      <c r="D1589" t="s">
        <v>530</v>
      </c>
    </row>
    <row r="1590" spans="2:4" x14ac:dyDescent="0.2">
      <c r="B1590" t="s">
        <v>3</v>
      </c>
      <c r="C1590" t="s">
        <v>192</v>
      </c>
      <c r="D1590" t="s">
        <v>530</v>
      </c>
    </row>
    <row r="1591" spans="2:4" x14ac:dyDescent="0.2">
      <c r="B1591" t="s">
        <v>3</v>
      </c>
      <c r="C1591" t="s">
        <v>197</v>
      </c>
      <c r="D1591" t="s">
        <v>530</v>
      </c>
    </row>
    <row r="1592" spans="2:4" x14ac:dyDescent="0.2">
      <c r="B1592" t="s">
        <v>3</v>
      </c>
      <c r="C1592" t="s">
        <v>207</v>
      </c>
      <c r="D1592" t="s">
        <v>530</v>
      </c>
    </row>
    <row r="1593" spans="2:4" x14ac:dyDescent="0.2">
      <c r="B1593" t="s">
        <v>3</v>
      </c>
      <c r="C1593" t="s">
        <v>330</v>
      </c>
      <c r="D1593" t="s">
        <v>530</v>
      </c>
    </row>
    <row r="1594" spans="2:4" x14ac:dyDescent="0.2">
      <c r="B1594" t="s">
        <v>3</v>
      </c>
      <c r="C1594" t="s">
        <v>297</v>
      </c>
      <c r="D1594" t="s">
        <v>532</v>
      </c>
    </row>
    <row r="1595" spans="2:4" x14ac:dyDescent="0.2">
      <c r="B1595" t="s">
        <v>3</v>
      </c>
      <c r="C1595" t="s">
        <v>340</v>
      </c>
      <c r="D1595" t="s">
        <v>529</v>
      </c>
    </row>
    <row r="1596" spans="2:4" x14ac:dyDescent="0.2">
      <c r="B1596" t="s">
        <v>3</v>
      </c>
      <c r="C1596" t="s">
        <v>11</v>
      </c>
      <c r="D1596" t="s">
        <v>529</v>
      </c>
    </row>
    <row r="1597" spans="2:4" x14ac:dyDescent="0.2">
      <c r="B1597" t="s">
        <v>3</v>
      </c>
      <c r="C1597" t="s">
        <v>12</v>
      </c>
      <c r="D1597" t="s">
        <v>529</v>
      </c>
    </row>
    <row r="1598" spans="2:4" x14ac:dyDescent="0.2">
      <c r="B1598" t="s">
        <v>3</v>
      </c>
      <c r="C1598" t="s">
        <v>341</v>
      </c>
      <c r="D1598" t="s">
        <v>529</v>
      </c>
    </row>
    <row r="1599" spans="2:4" x14ac:dyDescent="0.2">
      <c r="B1599" t="s">
        <v>3</v>
      </c>
      <c r="C1599" t="s">
        <v>227</v>
      </c>
      <c r="D1599" t="s">
        <v>529</v>
      </c>
    </row>
    <row r="1600" spans="2:4" x14ac:dyDescent="0.2">
      <c r="B1600" t="s">
        <v>3</v>
      </c>
      <c r="C1600" t="s">
        <v>342</v>
      </c>
      <c r="D1600" t="s">
        <v>529</v>
      </c>
    </row>
    <row r="1601" spans="2:4" x14ac:dyDescent="0.2">
      <c r="B1601" t="s">
        <v>3</v>
      </c>
      <c r="C1601" t="s">
        <v>343</v>
      </c>
      <c r="D1601" t="s">
        <v>529</v>
      </c>
    </row>
    <row r="1602" spans="2:4" x14ac:dyDescent="0.2">
      <c r="B1602" t="s">
        <v>3</v>
      </c>
      <c r="C1602" t="s">
        <v>229</v>
      </c>
      <c r="D1602" t="s">
        <v>529</v>
      </c>
    </row>
    <row r="1603" spans="2:4" x14ac:dyDescent="0.2">
      <c r="B1603" t="s">
        <v>3</v>
      </c>
      <c r="C1603" t="s">
        <v>13</v>
      </c>
      <c r="D1603" t="s">
        <v>529</v>
      </c>
    </row>
    <row r="1604" spans="2:4" x14ac:dyDescent="0.2">
      <c r="B1604" t="s">
        <v>3</v>
      </c>
      <c r="C1604" t="s">
        <v>344</v>
      </c>
      <c r="D1604" t="s">
        <v>529</v>
      </c>
    </row>
    <row r="1605" spans="2:4" x14ac:dyDescent="0.2">
      <c r="B1605" t="s">
        <v>3</v>
      </c>
      <c r="C1605" t="s">
        <v>230</v>
      </c>
      <c r="D1605" t="s">
        <v>529</v>
      </c>
    </row>
    <row r="1606" spans="2:4" x14ac:dyDescent="0.2">
      <c r="B1606" t="s">
        <v>3</v>
      </c>
      <c r="C1606" t="s">
        <v>345</v>
      </c>
      <c r="D1606" t="s">
        <v>529</v>
      </c>
    </row>
    <row r="1607" spans="2:4" x14ac:dyDescent="0.2">
      <c r="B1607" t="s">
        <v>3</v>
      </c>
      <c r="C1607" t="s">
        <v>231</v>
      </c>
      <c r="D1607" t="s">
        <v>529</v>
      </c>
    </row>
    <row r="1608" spans="2:4" x14ac:dyDescent="0.2">
      <c r="B1608" t="s">
        <v>3</v>
      </c>
      <c r="C1608" t="s">
        <v>14</v>
      </c>
      <c r="D1608" t="s">
        <v>529</v>
      </c>
    </row>
    <row r="1609" spans="2:4" x14ac:dyDescent="0.2">
      <c r="B1609" t="s">
        <v>3</v>
      </c>
      <c r="C1609" t="s">
        <v>346</v>
      </c>
      <c r="D1609" t="s">
        <v>529</v>
      </c>
    </row>
    <row r="1610" spans="2:4" x14ac:dyDescent="0.2">
      <c r="B1610" t="s">
        <v>3</v>
      </c>
      <c r="C1610" t="s">
        <v>15</v>
      </c>
      <c r="D1610" t="s">
        <v>529</v>
      </c>
    </row>
    <row r="1611" spans="2:4" x14ac:dyDescent="0.2">
      <c r="B1611" t="s">
        <v>3</v>
      </c>
      <c r="C1611" t="s">
        <v>16</v>
      </c>
      <c r="D1611" t="s">
        <v>529</v>
      </c>
    </row>
    <row r="1612" spans="2:4" x14ac:dyDescent="0.2">
      <c r="B1612" t="s">
        <v>3</v>
      </c>
      <c r="C1612" t="s">
        <v>235</v>
      </c>
      <c r="D1612" t="s">
        <v>529</v>
      </c>
    </row>
    <row r="1613" spans="2:4" x14ac:dyDescent="0.2">
      <c r="B1613" t="s">
        <v>3</v>
      </c>
      <c r="C1613" t="s">
        <v>347</v>
      </c>
      <c r="D1613" t="s">
        <v>529</v>
      </c>
    </row>
    <row r="1614" spans="2:4" x14ac:dyDescent="0.2">
      <c r="B1614" t="s">
        <v>3</v>
      </c>
      <c r="C1614" t="s">
        <v>238</v>
      </c>
      <c r="D1614" t="s">
        <v>529</v>
      </c>
    </row>
    <row r="1615" spans="2:4" x14ac:dyDescent="0.2">
      <c r="B1615" t="s">
        <v>3</v>
      </c>
      <c r="C1615" t="s">
        <v>239</v>
      </c>
      <c r="D1615" t="s">
        <v>529</v>
      </c>
    </row>
    <row r="1616" spans="2:4" x14ac:dyDescent="0.2">
      <c r="B1616" t="s">
        <v>3</v>
      </c>
      <c r="C1616" t="s">
        <v>20</v>
      </c>
      <c r="D1616" t="s">
        <v>529</v>
      </c>
    </row>
    <row r="1617" spans="2:4" x14ac:dyDescent="0.2">
      <c r="B1617" t="s">
        <v>3</v>
      </c>
      <c r="C1617" t="s">
        <v>348</v>
      </c>
      <c r="D1617" t="s">
        <v>529</v>
      </c>
    </row>
    <row r="1618" spans="2:4" x14ac:dyDescent="0.2">
      <c r="B1618" t="s">
        <v>3</v>
      </c>
      <c r="C1618" t="s">
        <v>349</v>
      </c>
      <c r="D1618" t="s">
        <v>529</v>
      </c>
    </row>
    <row r="1619" spans="2:4" x14ac:dyDescent="0.2">
      <c r="B1619" t="s">
        <v>3</v>
      </c>
      <c r="C1619" t="s">
        <v>24</v>
      </c>
      <c r="D1619" t="s">
        <v>529</v>
      </c>
    </row>
    <row r="1620" spans="2:4" x14ac:dyDescent="0.2">
      <c r="B1620" t="s">
        <v>3</v>
      </c>
      <c r="C1620" t="s">
        <v>25</v>
      </c>
      <c r="D1620" t="s">
        <v>529</v>
      </c>
    </row>
    <row r="1621" spans="2:4" x14ac:dyDescent="0.2">
      <c r="B1621" t="s">
        <v>3</v>
      </c>
      <c r="C1621" t="s">
        <v>26</v>
      </c>
      <c r="D1621" t="s">
        <v>529</v>
      </c>
    </row>
    <row r="1622" spans="2:4" x14ac:dyDescent="0.2">
      <c r="B1622" t="s">
        <v>3</v>
      </c>
      <c r="C1622" t="s">
        <v>350</v>
      </c>
      <c r="D1622" t="s">
        <v>529</v>
      </c>
    </row>
    <row r="1623" spans="2:4" x14ac:dyDescent="0.2">
      <c r="B1623" t="s">
        <v>3</v>
      </c>
      <c r="C1623" t="s">
        <v>27</v>
      </c>
      <c r="D1623" t="s">
        <v>529</v>
      </c>
    </row>
    <row r="1624" spans="2:4" x14ac:dyDescent="0.2">
      <c r="B1624" t="s">
        <v>3</v>
      </c>
      <c r="C1624" t="s">
        <v>28</v>
      </c>
      <c r="D1624" t="s">
        <v>529</v>
      </c>
    </row>
    <row r="1625" spans="2:4" x14ac:dyDescent="0.2">
      <c r="B1625" t="s">
        <v>3</v>
      </c>
      <c r="C1625" t="s">
        <v>4</v>
      </c>
      <c r="D1625" t="s">
        <v>529</v>
      </c>
    </row>
    <row r="1626" spans="2:4" x14ac:dyDescent="0.2">
      <c r="B1626" t="s">
        <v>3</v>
      </c>
      <c r="C1626" t="s">
        <v>351</v>
      </c>
      <c r="D1626" t="s">
        <v>529</v>
      </c>
    </row>
    <row r="1627" spans="2:4" x14ac:dyDescent="0.2">
      <c r="B1627" t="s">
        <v>3</v>
      </c>
      <c r="C1627" t="s">
        <v>30</v>
      </c>
      <c r="D1627" t="s">
        <v>529</v>
      </c>
    </row>
    <row r="1628" spans="2:4" x14ac:dyDescent="0.2">
      <c r="B1628" t="s">
        <v>3</v>
      </c>
      <c r="C1628" t="s">
        <v>31</v>
      </c>
      <c r="D1628" t="s">
        <v>529</v>
      </c>
    </row>
    <row r="1629" spans="2:4" x14ac:dyDescent="0.2">
      <c r="B1629" t="s">
        <v>3</v>
      </c>
      <c r="C1629" t="s">
        <v>352</v>
      </c>
      <c r="D1629" t="s">
        <v>529</v>
      </c>
    </row>
    <row r="1630" spans="2:4" x14ac:dyDescent="0.2">
      <c r="B1630" t="s">
        <v>3</v>
      </c>
      <c r="C1630" t="s">
        <v>243</v>
      </c>
      <c r="D1630" t="s">
        <v>529</v>
      </c>
    </row>
    <row r="1631" spans="2:4" x14ac:dyDescent="0.2">
      <c r="B1631" t="s">
        <v>3</v>
      </c>
      <c r="C1631" t="s">
        <v>353</v>
      </c>
      <c r="D1631" t="s">
        <v>529</v>
      </c>
    </row>
    <row r="1632" spans="2:4" x14ac:dyDescent="0.2">
      <c r="B1632" t="s">
        <v>3</v>
      </c>
      <c r="C1632" t="s">
        <v>354</v>
      </c>
      <c r="D1632" t="s">
        <v>529</v>
      </c>
    </row>
    <row r="1633" spans="2:4" x14ac:dyDescent="0.2">
      <c r="B1633" t="s">
        <v>3</v>
      </c>
      <c r="C1633" t="s">
        <v>244</v>
      </c>
      <c r="D1633" t="s">
        <v>529</v>
      </c>
    </row>
    <row r="1634" spans="2:4" x14ac:dyDescent="0.2">
      <c r="B1634" t="s">
        <v>3</v>
      </c>
      <c r="C1634" t="s">
        <v>34</v>
      </c>
      <c r="D1634" t="s">
        <v>529</v>
      </c>
    </row>
    <row r="1635" spans="2:4" x14ac:dyDescent="0.2">
      <c r="B1635" t="s">
        <v>3</v>
      </c>
      <c r="C1635" t="s">
        <v>355</v>
      </c>
      <c r="D1635" t="s">
        <v>529</v>
      </c>
    </row>
    <row r="1636" spans="2:4" x14ac:dyDescent="0.2">
      <c r="B1636" t="s">
        <v>3</v>
      </c>
      <c r="C1636" t="s">
        <v>246</v>
      </c>
      <c r="D1636" t="s">
        <v>529</v>
      </c>
    </row>
    <row r="1637" spans="2:4" x14ac:dyDescent="0.2">
      <c r="B1637" t="s">
        <v>3</v>
      </c>
      <c r="C1637" t="s">
        <v>356</v>
      </c>
      <c r="D1637" t="s">
        <v>529</v>
      </c>
    </row>
    <row r="1638" spans="2:4" x14ac:dyDescent="0.2">
      <c r="B1638" t="s">
        <v>3</v>
      </c>
      <c r="C1638" t="s">
        <v>357</v>
      </c>
      <c r="D1638" t="s">
        <v>529</v>
      </c>
    </row>
    <row r="1639" spans="2:4" x14ac:dyDescent="0.2">
      <c r="B1639" t="s">
        <v>3</v>
      </c>
      <c r="C1639" t="s">
        <v>358</v>
      </c>
      <c r="D1639" t="s">
        <v>529</v>
      </c>
    </row>
    <row r="1640" spans="2:4" x14ac:dyDescent="0.2">
      <c r="B1640" t="s">
        <v>3</v>
      </c>
      <c r="C1640" t="s">
        <v>40</v>
      </c>
      <c r="D1640" t="s">
        <v>529</v>
      </c>
    </row>
    <row r="1641" spans="2:4" x14ac:dyDescent="0.2">
      <c r="B1641" t="s">
        <v>3</v>
      </c>
      <c r="C1641" t="s">
        <v>359</v>
      </c>
      <c r="D1641" t="s">
        <v>529</v>
      </c>
    </row>
    <row r="1642" spans="2:4" x14ac:dyDescent="0.2">
      <c r="B1642" t="s">
        <v>3</v>
      </c>
      <c r="C1642" t="s">
        <v>360</v>
      </c>
      <c r="D1642" t="s">
        <v>529</v>
      </c>
    </row>
    <row r="1643" spans="2:4" x14ac:dyDescent="0.2">
      <c r="B1643" t="s">
        <v>3</v>
      </c>
      <c r="C1643" t="s">
        <v>43</v>
      </c>
      <c r="D1643" t="s">
        <v>529</v>
      </c>
    </row>
    <row r="1644" spans="2:4" x14ac:dyDescent="0.2">
      <c r="B1644" t="s">
        <v>3</v>
      </c>
      <c r="C1644" t="s">
        <v>361</v>
      </c>
      <c r="D1644" t="s">
        <v>529</v>
      </c>
    </row>
    <row r="1645" spans="2:4" x14ac:dyDescent="0.2">
      <c r="B1645" t="s">
        <v>3</v>
      </c>
      <c r="C1645" t="s">
        <v>251</v>
      </c>
      <c r="D1645" t="s">
        <v>529</v>
      </c>
    </row>
    <row r="1646" spans="2:4" x14ac:dyDescent="0.2">
      <c r="B1646" t="s">
        <v>3</v>
      </c>
      <c r="C1646" t="s">
        <v>362</v>
      </c>
      <c r="D1646" t="s">
        <v>529</v>
      </c>
    </row>
    <row r="1647" spans="2:4" x14ac:dyDescent="0.2">
      <c r="B1647" t="s">
        <v>3</v>
      </c>
      <c r="C1647" t="s">
        <v>45</v>
      </c>
      <c r="D1647" t="s">
        <v>529</v>
      </c>
    </row>
    <row r="1648" spans="2:4" x14ac:dyDescent="0.2">
      <c r="B1648" t="s">
        <v>3</v>
      </c>
      <c r="C1648" t="s">
        <v>46</v>
      </c>
      <c r="D1648" t="s">
        <v>529</v>
      </c>
    </row>
    <row r="1649" spans="2:4" x14ac:dyDescent="0.2">
      <c r="B1649" t="s">
        <v>3</v>
      </c>
      <c r="C1649" t="s">
        <v>363</v>
      </c>
      <c r="D1649" t="s">
        <v>529</v>
      </c>
    </row>
    <row r="1650" spans="2:4" x14ac:dyDescent="0.2">
      <c r="B1650" t="s">
        <v>3</v>
      </c>
      <c r="C1650" t="s">
        <v>364</v>
      </c>
      <c r="D1650" t="s">
        <v>529</v>
      </c>
    </row>
    <row r="1651" spans="2:4" x14ac:dyDescent="0.2">
      <c r="B1651" t="s">
        <v>3</v>
      </c>
      <c r="C1651" t="s">
        <v>365</v>
      </c>
      <c r="D1651" t="s">
        <v>529</v>
      </c>
    </row>
    <row r="1652" spans="2:4" x14ac:dyDescent="0.2">
      <c r="B1652" t="s">
        <v>3</v>
      </c>
      <c r="C1652" t="s">
        <v>366</v>
      </c>
      <c r="D1652" t="s">
        <v>529</v>
      </c>
    </row>
    <row r="1653" spans="2:4" x14ac:dyDescent="0.2">
      <c r="B1653" t="s">
        <v>3</v>
      </c>
      <c r="C1653" t="s">
        <v>47</v>
      </c>
      <c r="D1653" t="s">
        <v>529</v>
      </c>
    </row>
    <row r="1654" spans="2:4" x14ac:dyDescent="0.2">
      <c r="B1654" t="s">
        <v>3</v>
      </c>
      <c r="C1654" t="s">
        <v>48</v>
      </c>
      <c r="D1654" t="s">
        <v>529</v>
      </c>
    </row>
    <row r="1655" spans="2:4" x14ac:dyDescent="0.2">
      <c r="B1655" t="s">
        <v>3</v>
      </c>
      <c r="C1655" t="s">
        <v>6</v>
      </c>
      <c r="D1655" t="s">
        <v>529</v>
      </c>
    </row>
    <row r="1656" spans="2:4" x14ac:dyDescent="0.2">
      <c r="B1656" t="s">
        <v>3</v>
      </c>
      <c r="C1656" t="s">
        <v>49</v>
      </c>
      <c r="D1656" t="s">
        <v>529</v>
      </c>
    </row>
    <row r="1657" spans="2:4" x14ac:dyDescent="0.2">
      <c r="B1657" t="s">
        <v>3</v>
      </c>
      <c r="C1657" t="s">
        <v>367</v>
      </c>
      <c r="D1657" t="s">
        <v>529</v>
      </c>
    </row>
    <row r="1658" spans="2:4" x14ac:dyDescent="0.2">
      <c r="B1658" t="s">
        <v>3</v>
      </c>
      <c r="C1658" t="s">
        <v>50</v>
      </c>
      <c r="D1658" t="s">
        <v>529</v>
      </c>
    </row>
    <row r="1659" spans="2:4" x14ac:dyDescent="0.2">
      <c r="B1659" t="s">
        <v>3</v>
      </c>
      <c r="C1659" t="s">
        <v>368</v>
      </c>
      <c r="D1659" t="s">
        <v>529</v>
      </c>
    </row>
    <row r="1660" spans="2:4" x14ac:dyDescent="0.2">
      <c r="B1660" t="s">
        <v>3</v>
      </c>
      <c r="C1660" t="s">
        <v>51</v>
      </c>
      <c r="D1660" t="s">
        <v>529</v>
      </c>
    </row>
    <row r="1661" spans="2:4" x14ac:dyDescent="0.2">
      <c r="B1661" t="s">
        <v>3</v>
      </c>
      <c r="C1661" t="s">
        <v>52</v>
      </c>
      <c r="D1661" t="s">
        <v>529</v>
      </c>
    </row>
    <row r="1662" spans="2:4" x14ac:dyDescent="0.2">
      <c r="B1662" t="s">
        <v>3</v>
      </c>
      <c r="C1662" t="s">
        <v>53</v>
      </c>
      <c r="D1662" t="s">
        <v>529</v>
      </c>
    </row>
    <row r="1663" spans="2:4" x14ac:dyDescent="0.2">
      <c r="B1663" t="s">
        <v>3</v>
      </c>
      <c r="C1663" t="s">
        <v>54</v>
      </c>
      <c r="D1663" t="s">
        <v>529</v>
      </c>
    </row>
    <row r="1664" spans="2:4" x14ac:dyDescent="0.2">
      <c r="B1664" t="s">
        <v>3</v>
      </c>
      <c r="C1664" t="s">
        <v>55</v>
      </c>
      <c r="D1664" t="s">
        <v>529</v>
      </c>
    </row>
    <row r="1665" spans="2:4" x14ac:dyDescent="0.2">
      <c r="B1665" t="s">
        <v>3</v>
      </c>
      <c r="C1665" t="s">
        <v>369</v>
      </c>
      <c r="D1665" t="s">
        <v>529</v>
      </c>
    </row>
    <row r="1666" spans="2:4" x14ac:dyDescent="0.2">
      <c r="B1666" t="s">
        <v>3</v>
      </c>
      <c r="C1666" t="s">
        <v>252</v>
      </c>
      <c r="D1666" t="s">
        <v>529</v>
      </c>
    </row>
    <row r="1667" spans="2:4" x14ac:dyDescent="0.2">
      <c r="B1667" t="s">
        <v>3</v>
      </c>
      <c r="C1667" t="s">
        <v>370</v>
      </c>
      <c r="D1667" t="s">
        <v>529</v>
      </c>
    </row>
    <row r="1668" spans="2:4" x14ac:dyDescent="0.2">
      <c r="B1668" t="s">
        <v>3</v>
      </c>
      <c r="C1668" t="s">
        <v>371</v>
      </c>
      <c r="D1668" t="s">
        <v>529</v>
      </c>
    </row>
    <row r="1669" spans="2:4" x14ac:dyDescent="0.2">
      <c r="B1669" t="s">
        <v>3</v>
      </c>
      <c r="C1669" t="s">
        <v>56</v>
      </c>
      <c r="D1669" t="s">
        <v>529</v>
      </c>
    </row>
    <row r="1670" spans="2:4" x14ac:dyDescent="0.2">
      <c r="B1670" t="s">
        <v>3</v>
      </c>
      <c r="C1670" t="s">
        <v>57</v>
      </c>
      <c r="D1670" t="s">
        <v>529</v>
      </c>
    </row>
    <row r="1671" spans="2:4" x14ac:dyDescent="0.2">
      <c r="B1671" t="s">
        <v>3</v>
      </c>
      <c r="C1671" t="s">
        <v>58</v>
      </c>
      <c r="D1671" t="s">
        <v>529</v>
      </c>
    </row>
    <row r="1672" spans="2:4" x14ac:dyDescent="0.2">
      <c r="B1672" t="s">
        <v>3</v>
      </c>
      <c r="C1672" t="s">
        <v>372</v>
      </c>
      <c r="D1672" t="s">
        <v>529</v>
      </c>
    </row>
    <row r="1673" spans="2:4" x14ac:dyDescent="0.2">
      <c r="B1673" t="s">
        <v>3</v>
      </c>
      <c r="C1673" t="s">
        <v>373</v>
      </c>
      <c r="D1673" t="s">
        <v>529</v>
      </c>
    </row>
    <row r="1674" spans="2:4" x14ac:dyDescent="0.2">
      <c r="B1674" t="s">
        <v>3</v>
      </c>
      <c r="C1674" t="s">
        <v>374</v>
      </c>
      <c r="D1674" t="s">
        <v>529</v>
      </c>
    </row>
    <row r="1675" spans="2:4" x14ac:dyDescent="0.2">
      <c r="B1675" t="s">
        <v>3</v>
      </c>
      <c r="C1675" t="s">
        <v>375</v>
      </c>
      <c r="D1675" t="s">
        <v>529</v>
      </c>
    </row>
    <row r="1676" spans="2:4" x14ac:dyDescent="0.2">
      <c r="B1676" t="s">
        <v>3</v>
      </c>
      <c r="C1676" t="s">
        <v>376</v>
      </c>
      <c r="D1676" t="s">
        <v>529</v>
      </c>
    </row>
    <row r="1677" spans="2:4" x14ac:dyDescent="0.2">
      <c r="B1677" t="s">
        <v>3</v>
      </c>
      <c r="C1677" t="s">
        <v>377</v>
      </c>
      <c r="D1677" t="s">
        <v>529</v>
      </c>
    </row>
    <row r="1678" spans="2:4" x14ac:dyDescent="0.2">
      <c r="B1678" t="s">
        <v>3</v>
      </c>
      <c r="C1678" t="s">
        <v>378</v>
      </c>
      <c r="D1678" t="s">
        <v>529</v>
      </c>
    </row>
    <row r="1679" spans="2:4" x14ac:dyDescent="0.2">
      <c r="B1679" t="s">
        <v>3</v>
      </c>
      <c r="C1679" t="s">
        <v>379</v>
      </c>
      <c r="D1679" t="s">
        <v>529</v>
      </c>
    </row>
    <row r="1680" spans="2:4" x14ac:dyDescent="0.2">
      <c r="B1680" t="s">
        <v>3</v>
      </c>
      <c r="C1680" t="s">
        <v>380</v>
      </c>
      <c r="D1680" t="s">
        <v>529</v>
      </c>
    </row>
    <row r="1681" spans="2:4" x14ac:dyDescent="0.2">
      <c r="B1681" t="s">
        <v>3</v>
      </c>
      <c r="C1681" t="s">
        <v>381</v>
      </c>
      <c r="D1681" t="s">
        <v>529</v>
      </c>
    </row>
    <row r="1682" spans="2:4" x14ac:dyDescent="0.2">
      <c r="B1682" t="s">
        <v>3</v>
      </c>
      <c r="C1682" t="s">
        <v>59</v>
      </c>
      <c r="D1682" t="s">
        <v>529</v>
      </c>
    </row>
    <row r="1683" spans="2:4" x14ac:dyDescent="0.2">
      <c r="B1683" t="s">
        <v>3</v>
      </c>
      <c r="C1683" t="s">
        <v>382</v>
      </c>
      <c r="D1683" t="s">
        <v>529</v>
      </c>
    </row>
    <row r="1684" spans="2:4" x14ac:dyDescent="0.2">
      <c r="B1684" t="s">
        <v>3</v>
      </c>
      <c r="C1684" t="s">
        <v>383</v>
      </c>
      <c r="D1684" t="s">
        <v>529</v>
      </c>
    </row>
    <row r="1685" spans="2:4" x14ac:dyDescent="0.2">
      <c r="B1685" t="s">
        <v>3</v>
      </c>
      <c r="C1685" t="s">
        <v>61</v>
      </c>
      <c r="D1685" t="s">
        <v>529</v>
      </c>
    </row>
    <row r="1686" spans="2:4" x14ac:dyDescent="0.2">
      <c r="B1686" t="s">
        <v>3</v>
      </c>
      <c r="C1686" t="s">
        <v>63</v>
      </c>
      <c r="D1686" t="s">
        <v>529</v>
      </c>
    </row>
    <row r="1687" spans="2:4" x14ac:dyDescent="0.2">
      <c r="B1687" t="s">
        <v>3</v>
      </c>
      <c r="C1687" t="s">
        <v>64</v>
      </c>
      <c r="D1687" t="s">
        <v>529</v>
      </c>
    </row>
    <row r="1688" spans="2:4" x14ac:dyDescent="0.2">
      <c r="B1688" t="s">
        <v>3</v>
      </c>
      <c r="C1688" t="s">
        <v>257</v>
      </c>
      <c r="D1688" t="s">
        <v>529</v>
      </c>
    </row>
    <row r="1689" spans="2:4" x14ac:dyDescent="0.2">
      <c r="B1689" t="s">
        <v>3</v>
      </c>
      <c r="C1689" t="s">
        <v>384</v>
      </c>
      <c r="D1689" t="s">
        <v>529</v>
      </c>
    </row>
    <row r="1690" spans="2:4" x14ac:dyDescent="0.2">
      <c r="B1690" t="s">
        <v>3</v>
      </c>
      <c r="C1690" t="s">
        <v>258</v>
      </c>
      <c r="D1690" t="s">
        <v>529</v>
      </c>
    </row>
    <row r="1691" spans="2:4" x14ac:dyDescent="0.2">
      <c r="B1691" t="s">
        <v>3</v>
      </c>
      <c r="C1691" t="s">
        <v>69</v>
      </c>
      <c r="D1691" t="s">
        <v>529</v>
      </c>
    </row>
    <row r="1692" spans="2:4" x14ac:dyDescent="0.2">
      <c r="B1692" t="s">
        <v>3</v>
      </c>
      <c r="C1692" t="s">
        <v>259</v>
      </c>
      <c r="D1692" t="s">
        <v>529</v>
      </c>
    </row>
    <row r="1693" spans="2:4" x14ac:dyDescent="0.2">
      <c r="B1693" t="s">
        <v>3</v>
      </c>
      <c r="C1693" t="s">
        <v>71</v>
      </c>
      <c r="D1693" t="s">
        <v>529</v>
      </c>
    </row>
    <row r="1694" spans="2:4" x14ac:dyDescent="0.2">
      <c r="B1694" t="s">
        <v>3</v>
      </c>
      <c r="C1694" t="s">
        <v>72</v>
      </c>
      <c r="D1694" t="s">
        <v>529</v>
      </c>
    </row>
    <row r="1695" spans="2:4" x14ac:dyDescent="0.2">
      <c r="B1695" t="s">
        <v>3</v>
      </c>
      <c r="C1695" t="s">
        <v>386</v>
      </c>
      <c r="D1695" t="s">
        <v>529</v>
      </c>
    </row>
    <row r="1696" spans="2:4" x14ac:dyDescent="0.2">
      <c r="B1696" t="s">
        <v>3</v>
      </c>
      <c r="C1696" t="s">
        <v>387</v>
      </c>
      <c r="D1696" t="s">
        <v>529</v>
      </c>
    </row>
    <row r="1697" spans="2:4" x14ac:dyDescent="0.2">
      <c r="B1697" t="s">
        <v>3</v>
      </c>
      <c r="C1697" t="s">
        <v>76</v>
      </c>
      <c r="D1697" t="s">
        <v>529</v>
      </c>
    </row>
    <row r="1698" spans="2:4" x14ac:dyDescent="0.2">
      <c r="B1698" t="s">
        <v>3</v>
      </c>
      <c r="C1698" t="s">
        <v>262</v>
      </c>
      <c r="D1698" t="s">
        <v>529</v>
      </c>
    </row>
    <row r="1699" spans="2:4" x14ac:dyDescent="0.2">
      <c r="B1699" t="s">
        <v>3</v>
      </c>
      <c r="C1699" t="s">
        <v>388</v>
      </c>
      <c r="D1699" t="s">
        <v>529</v>
      </c>
    </row>
    <row r="1700" spans="2:4" x14ac:dyDescent="0.2">
      <c r="B1700" t="s">
        <v>3</v>
      </c>
      <c r="C1700" t="s">
        <v>389</v>
      </c>
      <c r="D1700" t="s">
        <v>529</v>
      </c>
    </row>
    <row r="1701" spans="2:4" x14ac:dyDescent="0.2">
      <c r="B1701" t="s">
        <v>3</v>
      </c>
      <c r="C1701" t="s">
        <v>390</v>
      </c>
      <c r="D1701" t="s">
        <v>529</v>
      </c>
    </row>
    <row r="1702" spans="2:4" x14ac:dyDescent="0.2">
      <c r="B1702" t="s">
        <v>3</v>
      </c>
      <c r="C1702" t="s">
        <v>79</v>
      </c>
      <c r="D1702" t="s">
        <v>529</v>
      </c>
    </row>
    <row r="1703" spans="2:4" x14ac:dyDescent="0.2">
      <c r="B1703" t="s">
        <v>3</v>
      </c>
      <c r="C1703" t="s">
        <v>80</v>
      </c>
      <c r="D1703" t="s">
        <v>529</v>
      </c>
    </row>
    <row r="1704" spans="2:4" x14ac:dyDescent="0.2">
      <c r="B1704" t="s">
        <v>3</v>
      </c>
      <c r="C1704" t="s">
        <v>392</v>
      </c>
      <c r="D1704" t="s">
        <v>529</v>
      </c>
    </row>
    <row r="1705" spans="2:4" x14ac:dyDescent="0.2">
      <c r="B1705" t="s">
        <v>3</v>
      </c>
      <c r="C1705" t="s">
        <v>82</v>
      </c>
      <c r="D1705" t="s">
        <v>529</v>
      </c>
    </row>
    <row r="1706" spans="2:4" x14ac:dyDescent="0.2">
      <c r="B1706" t="s">
        <v>3</v>
      </c>
      <c r="C1706" t="s">
        <v>393</v>
      </c>
      <c r="D1706" t="s">
        <v>529</v>
      </c>
    </row>
    <row r="1707" spans="2:4" x14ac:dyDescent="0.2">
      <c r="B1707" t="s">
        <v>3</v>
      </c>
      <c r="C1707" t="s">
        <v>394</v>
      </c>
      <c r="D1707" t="s">
        <v>529</v>
      </c>
    </row>
    <row r="1708" spans="2:4" x14ac:dyDescent="0.2">
      <c r="B1708" t="s">
        <v>3</v>
      </c>
      <c r="C1708" t="s">
        <v>395</v>
      </c>
      <c r="D1708" t="s">
        <v>529</v>
      </c>
    </row>
    <row r="1709" spans="2:4" x14ac:dyDescent="0.2">
      <c r="B1709" t="s">
        <v>3</v>
      </c>
      <c r="C1709" t="s">
        <v>86</v>
      </c>
      <c r="D1709" t="s">
        <v>529</v>
      </c>
    </row>
    <row r="1710" spans="2:4" x14ac:dyDescent="0.2">
      <c r="B1710" t="s">
        <v>3</v>
      </c>
      <c r="C1710" t="s">
        <v>396</v>
      </c>
      <c r="D1710" t="s">
        <v>529</v>
      </c>
    </row>
    <row r="1711" spans="2:4" x14ac:dyDescent="0.2">
      <c r="B1711" t="s">
        <v>3</v>
      </c>
      <c r="C1711" t="s">
        <v>87</v>
      </c>
      <c r="D1711" t="s">
        <v>529</v>
      </c>
    </row>
    <row r="1712" spans="2:4" x14ac:dyDescent="0.2">
      <c r="B1712" t="s">
        <v>3</v>
      </c>
      <c r="C1712" t="s">
        <v>397</v>
      </c>
      <c r="D1712" t="s">
        <v>529</v>
      </c>
    </row>
    <row r="1713" spans="2:4" x14ac:dyDescent="0.2">
      <c r="B1713" t="s">
        <v>3</v>
      </c>
      <c r="C1713" t="s">
        <v>89</v>
      </c>
      <c r="D1713" t="s">
        <v>529</v>
      </c>
    </row>
    <row r="1714" spans="2:4" x14ac:dyDescent="0.2">
      <c r="B1714" t="s">
        <v>3</v>
      </c>
      <c r="C1714" t="s">
        <v>338</v>
      </c>
      <c r="D1714" t="s">
        <v>529</v>
      </c>
    </row>
    <row r="1715" spans="2:4" x14ac:dyDescent="0.2">
      <c r="B1715" t="s">
        <v>3</v>
      </c>
      <c r="C1715" t="s">
        <v>398</v>
      </c>
      <c r="D1715" t="s">
        <v>529</v>
      </c>
    </row>
    <row r="1716" spans="2:4" x14ac:dyDescent="0.2">
      <c r="B1716" t="s">
        <v>3</v>
      </c>
      <c r="C1716" t="s">
        <v>399</v>
      </c>
      <c r="D1716" t="s">
        <v>529</v>
      </c>
    </row>
    <row r="1717" spans="2:4" x14ac:dyDescent="0.2">
      <c r="B1717" t="s">
        <v>3</v>
      </c>
      <c r="C1717" t="s">
        <v>400</v>
      </c>
      <c r="D1717" t="s">
        <v>529</v>
      </c>
    </row>
    <row r="1718" spans="2:4" x14ac:dyDescent="0.2">
      <c r="B1718" t="s">
        <v>3</v>
      </c>
      <c r="C1718" t="s">
        <v>90</v>
      </c>
      <c r="D1718" t="s">
        <v>529</v>
      </c>
    </row>
    <row r="1719" spans="2:4" x14ac:dyDescent="0.2">
      <c r="B1719" t="s">
        <v>3</v>
      </c>
      <c r="C1719" t="s">
        <v>401</v>
      </c>
      <c r="D1719" t="s">
        <v>529</v>
      </c>
    </row>
    <row r="1720" spans="2:4" x14ac:dyDescent="0.2">
      <c r="B1720" t="s">
        <v>3</v>
      </c>
      <c r="C1720" t="s">
        <v>7</v>
      </c>
      <c r="D1720" t="s">
        <v>529</v>
      </c>
    </row>
    <row r="1721" spans="2:4" x14ac:dyDescent="0.2">
      <c r="B1721" t="s">
        <v>3</v>
      </c>
      <c r="C1721" t="s">
        <v>91</v>
      </c>
      <c r="D1721" t="s">
        <v>529</v>
      </c>
    </row>
    <row r="1722" spans="2:4" x14ac:dyDescent="0.2">
      <c r="B1722" t="s">
        <v>3</v>
      </c>
      <c r="C1722" t="s">
        <v>403</v>
      </c>
      <c r="D1722" t="s">
        <v>529</v>
      </c>
    </row>
    <row r="1723" spans="2:4" x14ac:dyDescent="0.2">
      <c r="B1723" t="s">
        <v>3</v>
      </c>
      <c r="C1723" t="s">
        <v>92</v>
      </c>
      <c r="D1723" t="s">
        <v>529</v>
      </c>
    </row>
    <row r="1724" spans="2:4" x14ac:dyDescent="0.2">
      <c r="B1724" t="s">
        <v>3</v>
      </c>
      <c r="C1724" t="s">
        <v>404</v>
      </c>
      <c r="D1724" t="s">
        <v>529</v>
      </c>
    </row>
    <row r="1725" spans="2:4" x14ac:dyDescent="0.2">
      <c r="B1725" t="s">
        <v>3</v>
      </c>
      <c r="C1725" t="s">
        <v>273</v>
      </c>
      <c r="D1725" t="s">
        <v>529</v>
      </c>
    </row>
    <row r="1726" spans="2:4" x14ac:dyDescent="0.2">
      <c r="B1726" t="s">
        <v>3</v>
      </c>
      <c r="C1726" t="s">
        <v>405</v>
      </c>
      <c r="D1726" t="s">
        <v>529</v>
      </c>
    </row>
    <row r="1727" spans="2:4" x14ac:dyDescent="0.2">
      <c r="B1727" t="s">
        <v>3</v>
      </c>
      <c r="C1727" t="s">
        <v>274</v>
      </c>
      <c r="D1727" t="s">
        <v>529</v>
      </c>
    </row>
    <row r="1728" spans="2:4" x14ac:dyDescent="0.2">
      <c r="B1728" t="s">
        <v>3</v>
      </c>
      <c r="C1728" t="s">
        <v>95</v>
      </c>
      <c r="D1728" t="s">
        <v>529</v>
      </c>
    </row>
    <row r="1729" spans="2:4" x14ac:dyDescent="0.2">
      <c r="B1729" t="s">
        <v>3</v>
      </c>
      <c r="C1729" t="s">
        <v>407</v>
      </c>
      <c r="D1729" t="s">
        <v>529</v>
      </c>
    </row>
    <row r="1730" spans="2:4" x14ac:dyDescent="0.2">
      <c r="B1730" t="s">
        <v>3</v>
      </c>
      <c r="C1730" t="s">
        <v>408</v>
      </c>
      <c r="D1730" t="s">
        <v>529</v>
      </c>
    </row>
    <row r="1731" spans="2:4" x14ac:dyDescent="0.2">
      <c r="B1731" t="s">
        <v>3</v>
      </c>
      <c r="C1731" t="s">
        <v>409</v>
      </c>
      <c r="D1731" t="s">
        <v>529</v>
      </c>
    </row>
    <row r="1732" spans="2:4" x14ac:dyDescent="0.2">
      <c r="B1732" t="s">
        <v>3</v>
      </c>
      <c r="C1732" t="s">
        <v>96</v>
      </c>
      <c r="D1732" t="s">
        <v>529</v>
      </c>
    </row>
    <row r="1733" spans="2:4" x14ac:dyDescent="0.2">
      <c r="B1733" t="s">
        <v>3</v>
      </c>
      <c r="C1733" t="s">
        <v>410</v>
      </c>
      <c r="D1733" t="s">
        <v>529</v>
      </c>
    </row>
    <row r="1734" spans="2:4" x14ac:dyDescent="0.2">
      <c r="B1734" t="s">
        <v>3</v>
      </c>
      <c r="C1734" t="s">
        <v>411</v>
      </c>
      <c r="D1734" t="s">
        <v>529</v>
      </c>
    </row>
    <row r="1735" spans="2:4" x14ac:dyDescent="0.2">
      <c r="B1735" t="s">
        <v>3</v>
      </c>
      <c r="C1735" t="s">
        <v>97</v>
      </c>
      <c r="D1735" t="s">
        <v>529</v>
      </c>
    </row>
    <row r="1736" spans="2:4" x14ac:dyDescent="0.2">
      <c r="B1736" t="s">
        <v>3</v>
      </c>
      <c r="C1736" t="s">
        <v>412</v>
      </c>
      <c r="D1736" t="s">
        <v>529</v>
      </c>
    </row>
    <row r="1737" spans="2:4" x14ac:dyDescent="0.2">
      <c r="B1737" t="s">
        <v>3</v>
      </c>
      <c r="C1737" t="s">
        <v>99</v>
      </c>
      <c r="D1737" t="s">
        <v>529</v>
      </c>
    </row>
    <row r="1738" spans="2:4" x14ac:dyDescent="0.2">
      <c r="B1738" t="s">
        <v>3</v>
      </c>
      <c r="C1738" t="s">
        <v>413</v>
      </c>
      <c r="D1738" t="s">
        <v>529</v>
      </c>
    </row>
    <row r="1739" spans="2:4" x14ac:dyDescent="0.2">
      <c r="B1739" t="s">
        <v>3</v>
      </c>
      <c r="C1739" t="s">
        <v>277</v>
      </c>
      <c r="D1739" t="s">
        <v>529</v>
      </c>
    </row>
    <row r="1740" spans="2:4" x14ac:dyDescent="0.2">
      <c r="B1740" t="s">
        <v>3</v>
      </c>
      <c r="C1740" t="s">
        <v>414</v>
      </c>
      <c r="D1740" t="s">
        <v>529</v>
      </c>
    </row>
    <row r="1741" spans="2:4" x14ac:dyDescent="0.2">
      <c r="B1741" t="s">
        <v>3</v>
      </c>
      <c r="C1741" t="s">
        <v>415</v>
      </c>
      <c r="D1741" t="s">
        <v>529</v>
      </c>
    </row>
    <row r="1742" spans="2:4" x14ac:dyDescent="0.2">
      <c r="B1742" t="s">
        <v>3</v>
      </c>
      <c r="C1742" t="s">
        <v>100</v>
      </c>
      <c r="D1742" t="s">
        <v>529</v>
      </c>
    </row>
    <row r="1743" spans="2:4" x14ac:dyDescent="0.2">
      <c r="B1743" t="s">
        <v>3</v>
      </c>
      <c r="C1743" t="s">
        <v>416</v>
      </c>
      <c r="D1743" t="s">
        <v>529</v>
      </c>
    </row>
    <row r="1744" spans="2:4" x14ac:dyDescent="0.2">
      <c r="B1744" t="s">
        <v>3</v>
      </c>
      <c r="C1744" t="s">
        <v>101</v>
      </c>
      <c r="D1744" t="s">
        <v>529</v>
      </c>
    </row>
    <row r="1745" spans="2:4" x14ac:dyDescent="0.2">
      <c r="B1745" t="s">
        <v>3</v>
      </c>
      <c r="C1745" t="s">
        <v>102</v>
      </c>
      <c r="D1745" t="s">
        <v>529</v>
      </c>
    </row>
    <row r="1746" spans="2:4" x14ac:dyDescent="0.2">
      <c r="B1746" t="s">
        <v>3</v>
      </c>
      <c r="C1746" t="s">
        <v>103</v>
      </c>
      <c r="D1746" t="s">
        <v>529</v>
      </c>
    </row>
    <row r="1747" spans="2:4" x14ac:dyDescent="0.2">
      <c r="B1747" t="s">
        <v>3</v>
      </c>
      <c r="C1747" t="s">
        <v>104</v>
      </c>
      <c r="D1747" t="s">
        <v>529</v>
      </c>
    </row>
    <row r="1748" spans="2:4" x14ac:dyDescent="0.2">
      <c r="B1748" t="s">
        <v>3</v>
      </c>
      <c r="C1748" t="s">
        <v>417</v>
      </c>
      <c r="D1748" t="s">
        <v>529</v>
      </c>
    </row>
    <row r="1749" spans="2:4" x14ac:dyDescent="0.2">
      <c r="B1749" t="s">
        <v>3</v>
      </c>
      <c r="C1749" t="s">
        <v>106</v>
      </c>
      <c r="D1749" t="s">
        <v>529</v>
      </c>
    </row>
    <row r="1750" spans="2:4" x14ac:dyDescent="0.2">
      <c r="B1750" t="s">
        <v>3</v>
      </c>
      <c r="C1750" t="s">
        <v>418</v>
      </c>
      <c r="D1750" t="s">
        <v>529</v>
      </c>
    </row>
    <row r="1751" spans="2:4" x14ac:dyDescent="0.2">
      <c r="B1751" t="s">
        <v>3</v>
      </c>
      <c r="C1751" t="s">
        <v>419</v>
      </c>
      <c r="D1751" t="s">
        <v>529</v>
      </c>
    </row>
    <row r="1752" spans="2:4" x14ac:dyDescent="0.2">
      <c r="B1752" t="s">
        <v>3</v>
      </c>
      <c r="C1752" t="s">
        <v>420</v>
      </c>
      <c r="D1752" t="s">
        <v>529</v>
      </c>
    </row>
    <row r="1753" spans="2:4" x14ac:dyDescent="0.2">
      <c r="B1753" t="s">
        <v>3</v>
      </c>
      <c r="C1753" t="s">
        <v>107</v>
      </c>
      <c r="D1753" t="s">
        <v>529</v>
      </c>
    </row>
    <row r="1754" spans="2:4" x14ac:dyDescent="0.2">
      <c r="B1754" t="s">
        <v>3</v>
      </c>
      <c r="C1754" t="s">
        <v>421</v>
      </c>
      <c r="D1754" t="s">
        <v>529</v>
      </c>
    </row>
    <row r="1755" spans="2:4" x14ac:dyDescent="0.2">
      <c r="B1755" t="s">
        <v>3</v>
      </c>
      <c r="C1755" t="s">
        <v>422</v>
      </c>
      <c r="D1755" t="s">
        <v>529</v>
      </c>
    </row>
    <row r="1756" spans="2:4" x14ac:dyDescent="0.2">
      <c r="B1756" t="s">
        <v>3</v>
      </c>
      <c r="C1756" t="s">
        <v>279</v>
      </c>
      <c r="D1756" t="s">
        <v>529</v>
      </c>
    </row>
    <row r="1757" spans="2:4" x14ac:dyDescent="0.2">
      <c r="B1757" t="s">
        <v>3</v>
      </c>
      <c r="C1757" t="s">
        <v>424</v>
      </c>
      <c r="D1757" t="s">
        <v>529</v>
      </c>
    </row>
    <row r="1758" spans="2:4" x14ac:dyDescent="0.2">
      <c r="B1758" t="s">
        <v>3</v>
      </c>
      <c r="C1758" t="s">
        <v>109</v>
      </c>
      <c r="D1758" t="s">
        <v>529</v>
      </c>
    </row>
    <row r="1759" spans="2:4" x14ac:dyDescent="0.2">
      <c r="B1759" t="s">
        <v>3</v>
      </c>
      <c r="C1759" t="s">
        <v>425</v>
      </c>
      <c r="D1759" t="s">
        <v>529</v>
      </c>
    </row>
    <row r="1760" spans="2:4" x14ac:dyDescent="0.2">
      <c r="B1760" t="s">
        <v>3</v>
      </c>
      <c r="C1760" t="s">
        <v>111</v>
      </c>
      <c r="D1760" t="s">
        <v>529</v>
      </c>
    </row>
    <row r="1761" spans="2:4" x14ac:dyDescent="0.2">
      <c r="B1761" t="s">
        <v>3</v>
      </c>
      <c r="C1761" t="s">
        <v>426</v>
      </c>
      <c r="D1761" t="s">
        <v>529</v>
      </c>
    </row>
    <row r="1762" spans="2:4" x14ac:dyDescent="0.2">
      <c r="B1762" t="s">
        <v>3</v>
      </c>
      <c r="C1762" t="s">
        <v>427</v>
      </c>
      <c r="D1762" t="s">
        <v>529</v>
      </c>
    </row>
    <row r="1763" spans="2:4" x14ac:dyDescent="0.2">
      <c r="B1763" t="s">
        <v>3</v>
      </c>
      <c r="C1763" t="s">
        <v>428</v>
      </c>
      <c r="D1763" t="s">
        <v>529</v>
      </c>
    </row>
    <row r="1764" spans="2:4" x14ac:dyDescent="0.2">
      <c r="B1764" t="s">
        <v>3</v>
      </c>
      <c r="C1764" t="s">
        <v>429</v>
      </c>
      <c r="D1764" t="s">
        <v>529</v>
      </c>
    </row>
    <row r="1765" spans="2:4" x14ac:dyDescent="0.2">
      <c r="B1765" t="s">
        <v>3</v>
      </c>
      <c r="C1765" t="s">
        <v>114</v>
      </c>
      <c r="D1765" t="s">
        <v>529</v>
      </c>
    </row>
    <row r="1766" spans="2:4" x14ac:dyDescent="0.2">
      <c r="B1766" t="s">
        <v>3</v>
      </c>
      <c r="C1766" t="s">
        <v>283</v>
      </c>
      <c r="D1766" t="s">
        <v>529</v>
      </c>
    </row>
    <row r="1767" spans="2:4" x14ac:dyDescent="0.2">
      <c r="B1767" t="s">
        <v>3</v>
      </c>
      <c r="C1767" t="s">
        <v>430</v>
      </c>
      <c r="D1767" t="s">
        <v>529</v>
      </c>
    </row>
    <row r="1768" spans="2:4" x14ac:dyDescent="0.2">
      <c r="B1768" t="s">
        <v>3</v>
      </c>
      <c r="C1768" t="s">
        <v>284</v>
      </c>
      <c r="D1768" t="s">
        <v>529</v>
      </c>
    </row>
    <row r="1769" spans="2:4" x14ac:dyDescent="0.2">
      <c r="B1769" t="s">
        <v>3</v>
      </c>
      <c r="C1769" t="s">
        <v>116</v>
      </c>
      <c r="D1769" t="s">
        <v>529</v>
      </c>
    </row>
    <row r="1770" spans="2:4" x14ac:dyDescent="0.2">
      <c r="B1770" t="s">
        <v>3</v>
      </c>
      <c r="C1770" t="s">
        <v>118</v>
      </c>
      <c r="D1770" t="s">
        <v>529</v>
      </c>
    </row>
    <row r="1771" spans="2:4" x14ac:dyDescent="0.2">
      <c r="B1771" t="s">
        <v>3</v>
      </c>
      <c r="C1771" t="s">
        <v>431</v>
      </c>
      <c r="D1771" t="s">
        <v>529</v>
      </c>
    </row>
    <row r="1772" spans="2:4" x14ac:dyDescent="0.2">
      <c r="B1772" t="s">
        <v>3</v>
      </c>
      <c r="C1772" t="s">
        <v>432</v>
      </c>
      <c r="D1772" t="s">
        <v>529</v>
      </c>
    </row>
    <row r="1773" spans="2:4" x14ac:dyDescent="0.2">
      <c r="B1773" t="s">
        <v>3</v>
      </c>
      <c r="C1773" t="s">
        <v>433</v>
      </c>
      <c r="D1773" t="s">
        <v>529</v>
      </c>
    </row>
    <row r="1774" spans="2:4" x14ac:dyDescent="0.2">
      <c r="B1774" t="s">
        <v>3</v>
      </c>
      <c r="C1774" t="s">
        <v>434</v>
      </c>
      <c r="D1774" t="s">
        <v>529</v>
      </c>
    </row>
    <row r="1775" spans="2:4" x14ac:dyDescent="0.2">
      <c r="B1775" t="s">
        <v>3</v>
      </c>
      <c r="C1775" t="s">
        <v>285</v>
      </c>
      <c r="D1775" t="s">
        <v>529</v>
      </c>
    </row>
    <row r="1776" spans="2:4" x14ac:dyDescent="0.2">
      <c r="B1776" t="s">
        <v>3</v>
      </c>
      <c r="C1776" t="s">
        <v>435</v>
      </c>
      <c r="D1776" t="s">
        <v>529</v>
      </c>
    </row>
    <row r="1777" spans="2:4" x14ac:dyDescent="0.2">
      <c r="B1777" t="s">
        <v>3</v>
      </c>
      <c r="C1777" t="s">
        <v>286</v>
      </c>
      <c r="D1777" t="s">
        <v>529</v>
      </c>
    </row>
    <row r="1778" spans="2:4" x14ac:dyDescent="0.2">
      <c r="B1778" t="s">
        <v>3</v>
      </c>
      <c r="C1778" t="s">
        <v>120</v>
      </c>
      <c r="D1778" t="s">
        <v>529</v>
      </c>
    </row>
    <row r="1779" spans="2:4" x14ac:dyDescent="0.2">
      <c r="B1779" t="s">
        <v>3</v>
      </c>
      <c r="C1779" t="s">
        <v>8</v>
      </c>
      <c r="D1779" t="s">
        <v>529</v>
      </c>
    </row>
    <row r="1780" spans="2:4" x14ac:dyDescent="0.2">
      <c r="B1780" t="s">
        <v>3</v>
      </c>
      <c r="C1780" t="s">
        <v>436</v>
      </c>
      <c r="D1780" t="s">
        <v>529</v>
      </c>
    </row>
    <row r="1781" spans="2:4" x14ac:dyDescent="0.2">
      <c r="B1781" t="s">
        <v>3</v>
      </c>
      <c r="C1781" t="s">
        <v>437</v>
      </c>
      <c r="D1781" t="s">
        <v>529</v>
      </c>
    </row>
    <row r="1782" spans="2:4" x14ac:dyDescent="0.2">
      <c r="B1782" t="s">
        <v>3</v>
      </c>
      <c r="C1782" t="s">
        <v>438</v>
      </c>
      <c r="D1782" t="s">
        <v>529</v>
      </c>
    </row>
    <row r="1783" spans="2:4" x14ac:dyDescent="0.2">
      <c r="B1783" t="s">
        <v>3</v>
      </c>
      <c r="C1783" t="s">
        <v>439</v>
      </c>
      <c r="D1783" t="s">
        <v>529</v>
      </c>
    </row>
    <row r="1784" spans="2:4" x14ac:dyDescent="0.2">
      <c r="B1784" t="s">
        <v>3</v>
      </c>
      <c r="C1784" t="s">
        <v>287</v>
      </c>
      <c r="D1784" t="s">
        <v>529</v>
      </c>
    </row>
    <row r="1785" spans="2:4" x14ac:dyDescent="0.2">
      <c r="B1785" t="s">
        <v>3</v>
      </c>
      <c r="C1785" t="s">
        <v>122</v>
      </c>
      <c r="D1785" t="s">
        <v>529</v>
      </c>
    </row>
    <row r="1786" spans="2:4" x14ac:dyDescent="0.2">
      <c r="B1786" t="s">
        <v>3</v>
      </c>
      <c r="C1786" t="s">
        <v>124</v>
      </c>
      <c r="D1786" t="s">
        <v>529</v>
      </c>
    </row>
    <row r="1787" spans="2:4" x14ac:dyDescent="0.2">
      <c r="B1787" t="s">
        <v>3</v>
      </c>
      <c r="C1787" t="s">
        <v>440</v>
      </c>
      <c r="D1787" t="s">
        <v>529</v>
      </c>
    </row>
    <row r="1788" spans="2:4" x14ac:dyDescent="0.2">
      <c r="B1788" t="s">
        <v>3</v>
      </c>
      <c r="C1788" t="s">
        <v>125</v>
      </c>
      <c r="D1788" t="s">
        <v>529</v>
      </c>
    </row>
    <row r="1789" spans="2:4" x14ac:dyDescent="0.2">
      <c r="B1789" t="s">
        <v>3</v>
      </c>
      <c r="C1789" t="s">
        <v>441</v>
      </c>
      <c r="D1789" t="s">
        <v>529</v>
      </c>
    </row>
    <row r="1790" spans="2:4" x14ac:dyDescent="0.2">
      <c r="B1790" t="s">
        <v>3</v>
      </c>
      <c r="C1790" t="s">
        <v>442</v>
      </c>
      <c r="D1790" t="s">
        <v>529</v>
      </c>
    </row>
    <row r="1791" spans="2:4" x14ac:dyDescent="0.2">
      <c r="B1791" t="s">
        <v>3</v>
      </c>
      <c r="C1791" t="s">
        <v>126</v>
      </c>
      <c r="D1791" t="s">
        <v>529</v>
      </c>
    </row>
    <row r="1792" spans="2:4" x14ac:dyDescent="0.2">
      <c r="B1792" t="s">
        <v>3</v>
      </c>
      <c r="C1792" t="s">
        <v>289</v>
      </c>
      <c r="D1792" t="s">
        <v>529</v>
      </c>
    </row>
    <row r="1793" spans="2:4" x14ac:dyDescent="0.2">
      <c r="B1793" t="s">
        <v>3</v>
      </c>
      <c r="C1793" t="s">
        <v>291</v>
      </c>
      <c r="D1793" t="s">
        <v>529</v>
      </c>
    </row>
    <row r="1794" spans="2:4" x14ac:dyDescent="0.2">
      <c r="B1794" t="s">
        <v>3</v>
      </c>
      <c r="C1794" t="s">
        <v>443</v>
      </c>
      <c r="D1794" t="s">
        <v>529</v>
      </c>
    </row>
    <row r="1795" spans="2:4" x14ac:dyDescent="0.2">
      <c r="B1795" t="s">
        <v>3</v>
      </c>
      <c r="C1795" t="s">
        <v>444</v>
      </c>
      <c r="D1795" t="s">
        <v>529</v>
      </c>
    </row>
    <row r="1796" spans="2:4" x14ac:dyDescent="0.2">
      <c r="B1796" t="s">
        <v>3</v>
      </c>
      <c r="C1796" t="s">
        <v>445</v>
      </c>
      <c r="D1796" t="s">
        <v>529</v>
      </c>
    </row>
    <row r="1797" spans="2:4" x14ac:dyDescent="0.2">
      <c r="B1797" t="s">
        <v>3</v>
      </c>
      <c r="C1797" t="s">
        <v>446</v>
      </c>
      <c r="D1797" t="s">
        <v>529</v>
      </c>
    </row>
    <row r="1798" spans="2:4" x14ac:dyDescent="0.2">
      <c r="B1798" t="s">
        <v>3</v>
      </c>
      <c r="C1798" t="s">
        <v>447</v>
      </c>
      <c r="D1798" t="s">
        <v>529</v>
      </c>
    </row>
    <row r="1799" spans="2:4" x14ac:dyDescent="0.2">
      <c r="B1799" t="s">
        <v>3</v>
      </c>
      <c r="C1799" t="s">
        <v>128</v>
      </c>
      <c r="D1799" t="s">
        <v>529</v>
      </c>
    </row>
    <row r="1800" spans="2:4" x14ac:dyDescent="0.2">
      <c r="B1800" t="s">
        <v>3</v>
      </c>
      <c r="C1800" t="s">
        <v>129</v>
      </c>
      <c r="D1800" t="s">
        <v>529</v>
      </c>
    </row>
    <row r="1801" spans="2:4" x14ac:dyDescent="0.2">
      <c r="B1801" t="s">
        <v>3</v>
      </c>
      <c r="C1801" t="s">
        <v>448</v>
      </c>
      <c r="D1801" t="s">
        <v>529</v>
      </c>
    </row>
    <row r="1802" spans="2:4" x14ac:dyDescent="0.2">
      <c r="B1802" t="s">
        <v>3</v>
      </c>
      <c r="C1802" t="s">
        <v>449</v>
      </c>
      <c r="D1802" t="s">
        <v>529</v>
      </c>
    </row>
    <row r="1803" spans="2:4" x14ac:dyDescent="0.2">
      <c r="B1803" t="s">
        <v>3</v>
      </c>
      <c r="C1803" t="s">
        <v>450</v>
      </c>
      <c r="D1803" t="s">
        <v>529</v>
      </c>
    </row>
    <row r="1804" spans="2:4" x14ac:dyDescent="0.2">
      <c r="B1804" t="s">
        <v>3</v>
      </c>
      <c r="C1804" t="s">
        <v>451</v>
      </c>
      <c r="D1804" t="s">
        <v>529</v>
      </c>
    </row>
    <row r="1805" spans="2:4" x14ac:dyDescent="0.2">
      <c r="B1805" t="s">
        <v>3</v>
      </c>
      <c r="C1805" t="s">
        <v>294</v>
      </c>
      <c r="D1805" t="s">
        <v>529</v>
      </c>
    </row>
    <row r="1806" spans="2:4" x14ac:dyDescent="0.2">
      <c r="B1806" t="s">
        <v>3</v>
      </c>
      <c r="C1806" t="s">
        <v>452</v>
      </c>
      <c r="D1806" t="s">
        <v>529</v>
      </c>
    </row>
    <row r="1807" spans="2:4" x14ac:dyDescent="0.2">
      <c r="B1807" t="s">
        <v>3</v>
      </c>
      <c r="C1807" t="s">
        <v>453</v>
      </c>
      <c r="D1807" t="s">
        <v>529</v>
      </c>
    </row>
    <row r="1808" spans="2:4" x14ac:dyDescent="0.2">
      <c r="B1808" t="s">
        <v>3</v>
      </c>
      <c r="C1808" t="s">
        <v>131</v>
      </c>
      <c r="D1808" t="s">
        <v>529</v>
      </c>
    </row>
    <row r="1809" spans="2:4" x14ac:dyDescent="0.2">
      <c r="B1809" t="s">
        <v>3</v>
      </c>
      <c r="C1809" t="s">
        <v>454</v>
      </c>
      <c r="D1809" t="s">
        <v>529</v>
      </c>
    </row>
    <row r="1810" spans="2:4" x14ac:dyDescent="0.2">
      <c r="B1810" t="s">
        <v>3</v>
      </c>
      <c r="C1810" t="s">
        <v>455</v>
      </c>
      <c r="D1810" t="s">
        <v>529</v>
      </c>
    </row>
    <row r="1811" spans="2:4" x14ac:dyDescent="0.2">
      <c r="B1811" t="s">
        <v>3</v>
      </c>
      <c r="C1811" t="s">
        <v>339</v>
      </c>
      <c r="D1811" t="s">
        <v>529</v>
      </c>
    </row>
    <row r="1812" spans="2:4" x14ac:dyDescent="0.2">
      <c r="B1812" t="s">
        <v>3</v>
      </c>
      <c r="C1812" t="s">
        <v>456</v>
      </c>
      <c r="D1812" t="s">
        <v>529</v>
      </c>
    </row>
    <row r="1813" spans="2:4" x14ac:dyDescent="0.2">
      <c r="B1813" t="s">
        <v>3</v>
      </c>
      <c r="C1813" t="s">
        <v>457</v>
      </c>
      <c r="D1813" t="s">
        <v>529</v>
      </c>
    </row>
    <row r="1814" spans="2:4" x14ac:dyDescent="0.2">
      <c r="B1814" t="s">
        <v>3</v>
      </c>
      <c r="C1814" t="s">
        <v>299</v>
      </c>
      <c r="D1814" t="s">
        <v>529</v>
      </c>
    </row>
    <row r="1815" spans="2:4" x14ac:dyDescent="0.2">
      <c r="B1815" t="s">
        <v>3</v>
      </c>
      <c r="C1815" t="s">
        <v>458</v>
      </c>
      <c r="D1815" t="s">
        <v>529</v>
      </c>
    </row>
    <row r="1816" spans="2:4" x14ac:dyDescent="0.2">
      <c r="B1816" t="s">
        <v>3</v>
      </c>
      <c r="C1816" t="s">
        <v>136</v>
      </c>
      <c r="D1816" t="s">
        <v>529</v>
      </c>
    </row>
    <row r="1817" spans="2:4" x14ac:dyDescent="0.2">
      <c r="B1817" t="s">
        <v>3</v>
      </c>
      <c r="C1817" t="s">
        <v>459</v>
      </c>
      <c r="D1817" t="s">
        <v>529</v>
      </c>
    </row>
    <row r="1818" spans="2:4" x14ac:dyDescent="0.2">
      <c r="B1818" t="s">
        <v>3</v>
      </c>
      <c r="C1818" t="s">
        <v>300</v>
      </c>
      <c r="D1818" t="s">
        <v>529</v>
      </c>
    </row>
    <row r="1819" spans="2:4" x14ac:dyDescent="0.2">
      <c r="B1819" t="s">
        <v>3</v>
      </c>
      <c r="C1819" t="s">
        <v>302</v>
      </c>
      <c r="D1819" t="s">
        <v>529</v>
      </c>
    </row>
    <row r="1820" spans="2:4" x14ac:dyDescent="0.2">
      <c r="B1820" t="s">
        <v>3</v>
      </c>
      <c r="C1820" t="s">
        <v>461</v>
      </c>
      <c r="D1820" t="s">
        <v>529</v>
      </c>
    </row>
    <row r="1821" spans="2:4" x14ac:dyDescent="0.2">
      <c r="B1821" t="s">
        <v>3</v>
      </c>
      <c r="C1821" t="s">
        <v>303</v>
      </c>
      <c r="D1821" t="s">
        <v>529</v>
      </c>
    </row>
    <row r="1822" spans="2:4" x14ac:dyDescent="0.2">
      <c r="B1822" t="s">
        <v>3</v>
      </c>
      <c r="C1822" t="s">
        <v>462</v>
      </c>
      <c r="D1822" t="s">
        <v>529</v>
      </c>
    </row>
    <row r="1823" spans="2:4" x14ac:dyDescent="0.2">
      <c r="B1823" t="s">
        <v>3</v>
      </c>
      <c r="C1823" t="s">
        <v>141</v>
      </c>
      <c r="D1823" t="s">
        <v>529</v>
      </c>
    </row>
    <row r="1824" spans="2:4" x14ac:dyDescent="0.2">
      <c r="B1824" t="s">
        <v>3</v>
      </c>
      <c r="C1824" t="s">
        <v>463</v>
      </c>
      <c r="D1824" t="s">
        <v>529</v>
      </c>
    </row>
    <row r="1825" spans="2:4" x14ac:dyDescent="0.2">
      <c r="B1825" t="s">
        <v>3</v>
      </c>
      <c r="C1825" t="s">
        <v>143</v>
      </c>
      <c r="D1825" t="s">
        <v>529</v>
      </c>
    </row>
    <row r="1826" spans="2:4" x14ac:dyDescent="0.2">
      <c r="B1826" t="s">
        <v>3</v>
      </c>
      <c r="C1826" t="s">
        <v>464</v>
      </c>
      <c r="D1826" t="s">
        <v>529</v>
      </c>
    </row>
    <row r="1827" spans="2:4" x14ac:dyDescent="0.2">
      <c r="B1827" t="s">
        <v>3</v>
      </c>
      <c r="C1827" t="s">
        <v>305</v>
      </c>
      <c r="D1827" t="s">
        <v>529</v>
      </c>
    </row>
    <row r="1828" spans="2:4" x14ac:dyDescent="0.2">
      <c r="B1828" t="s">
        <v>3</v>
      </c>
      <c r="C1828" t="s">
        <v>465</v>
      </c>
      <c r="D1828" t="s">
        <v>529</v>
      </c>
    </row>
    <row r="1829" spans="2:4" x14ac:dyDescent="0.2">
      <c r="B1829" t="s">
        <v>3</v>
      </c>
      <c r="C1829" t="s">
        <v>466</v>
      </c>
      <c r="D1829" t="s">
        <v>529</v>
      </c>
    </row>
    <row r="1830" spans="2:4" x14ac:dyDescent="0.2">
      <c r="B1830" t="s">
        <v>3</v>
      </c>
      <c r="C1830" t="s">
        <v>306</v>
      </c>
      <c r="D1830" t="s">
        <v>529</v>
      </c>
    </row>
    <row r="1831" spans="2:4" x14ac:dyDescent="0.2">
      <c r="B1831" t="s">
        <v>3</v>
      </c>
      <c r="C1831" t="s">
        <v>467</v>
      </c>
      <c r="D1831" t="s">
        <v>529</v>
      </c>
    </row>
    <row r="1832" spans="2:4" x14ac:dyDescent="0.2">
      <c r="B1832" t="s">
        <v>3</v>
      </c>
      <c r="C1832" t="s">
        <v>307</v>
      </c>
      <c r="D1832" t="s">
        <v>529</v>
      </c>
    </row>
    <row r="1833" spans="2:4" x14ac:dyDescent="0.2">
      <c r="B1833" t="s">
        <v>3</v>
      </c>
      <c r="C1833" t="s">
        <v>468</v>
      </c>
      <c r="D1833" t="s">
        <v>529</v>
      </c>
    </row>
    <row r="1834" spans="2:4" x14ac:dyDescent="0.2">
      <c r="B1834" t="s">
        <v>3</v>
      </c>
      <c r="C1834" t="s">
        <v>308</v>
      </c>
      <c r="D1834" t="s">
        <v>529</v>
      </c>
    </row>
    <row r="1835" spans="2:4" x14ac:dyDescent="0.2">
      <c r="B1835" t="s">
        <v>3</v>
      </c>
      <c r="C1835" t="s">
        <v>147</v>
      </c>
      <c r="D1835" t="s">
        <v>529</v>
      </c>
    </row>
    <row r="1836" spans="2:4" x14ac:dyDescent="0.2">
      <c r="B1836" t="s">
        <v>3</v>
      </c>
      <c r="C1836" t="s">
        <v>469</v>
      </c>
      <c r="D1836" t="s">
        <v>529</v>
      </c>
    </row>
    <row r="1837" spans="2:4" x14ac:dyDescent="0.2">
      <c r="B1837" t="s">
        <v>3</v>
      </c>
      <c r="C1837" t="s">
        <v>148</v>
      </c>
      <c r="D1837" t="s">
        <v>529</v>
      </c>
    </row>
    <row r="1838" spans="2:4" x14ac:dyDescent="0.2">
      <c r="B1838" t="s">
        <v>3</v>
      </c>
      <c r="C1838" t="s">
        <v>470</v>
      </c>
      <c r="D1838" t="s">
        <v>529</v>
      </c>
    </row>
    <row r="1839" spans="2:4" x14ac:dyDescent="0.2">
      <c r="B1839" t="s">
        <v>3</v>
      </c>
      <c r="C1839" t="s">
        <v>150</v>
      </c>
      <c r="D1839" t="s">
        <v>529</v>
      </c>
    </row>
    <row r="1840" spans="2:4" x14ac:dyDescent="0.2">
      <c r="B1840" t="s">
        <v>3</v>
      </c>
      <c r="C1840" t="s">
        <v>471</v>
      </c>
      <c r="D1840" t="s">
        <v>529</v>
      </c>
    </row>
    <row r="1841" spans="2:4" x14ac:dyDescent="0.2">
      <c r="B1841" t="s">
        <v>3</v>
      </c>
      <c r="C1841" t="s">
        <v>311</v>
      </c>
      <c r="D1841" t="s">
        <v>529</v>
      </c>
    </row>
    <row r="1842" spans="2:4" x14ac:dyDescent="0.2">
      <c r="B1842" t="s">
        <v>3</v>
      </c>
      <c r="C1842" t="s">
        <v>312</v>
      </c>
      <c r="D1842" t="s">
        <v>529</v>
      </c>
    </row>
    <row r="1843" spans="2:4" x14ac:dyDescent="0.2">
      <c r="B1843" t="s">
        <v>3</v>
      </c>
      <c r="C1843" t="s">
        <v>472</v>
      </c>
      <c r="D1843" t="s">
        <v>529</v>
      </c>
    </row>
    <row r="1844" spans="2:4" x14ac:dyDescent="0.2">
      <c r="B1844" t="s">
        <v>3</v>
      </c>
      <c r="C1844" t="s">
        <v>153</v>
      </c>
      <c r="D1844" t="s">
        <v>529</v>
      </c>
    </row>
    <row r="1845" spans="2:4" x14ac:dyDescent="0.2">
      <c r="B1845" t="s">
        <v>3</v>
      </c>
      <c r="C1845" t="s">
        <v>473</v>
      </c>
      <c r="D1845" t="s">
        <v>529</v>
      </c>
    </row>
    <row r="1846" spans="2:4" x14ac:dyDescent="0.2">
      <c r="B1846" t="s">
        <v>3</v>
      </c>
      <c r="C1846" t="s">
        <v>315</v>
      </c>
      <c r="D1846" t="s">
        <v>529</v>
      </c>
    </row>
    <row r="1847" spans="2:4" x14ac:dyDescent="0.2">
      <c r="B1847" t="s">
        <v>3</v>
      </c>
      <c r="C1847" t="s">
        <v>155</v>
      </c>
      <c r="D1847" t="s">
        <v>529</v>
      </c>
    </row>
    <row r="1848" spans="2:4" x14ac:dyDescent="0.2">
      <c r="B1848" t="s">
        <v>3</v>
      </c>
      <c r="C1848" t="s">
        <v>156</v>
      </c>
      <c r="D1848" t="s">
        <v>529</v>
      </c>
    </row>
    <row r="1849" spans="2:4" x14ac:dyDescent="0.2">
      <c r="B1849" t="s">
        <v>3</v>
      </c>
      <c r="C1849" t="s">
        <v>158</v>
      </c>
      <c r="D1849" t="s">
        <v>529</v>
      </c>
    </row>
    <row r="1850" spans="2:4" x14ac:dyDescent="0.2">
      <c r="B1850" t="s">
        <v>3</v>
      </c>
      <c r="C1850" t="s">
        <v>474</v>
      </c>
      <c r="D1850" t="s">
        <v>529</v>
      </c>
    </row>
    <row r="1851" spans="2:4" x14ac:dyDescent="0.2">
      <c r="B1851" t="s">
        <v>3</v>
      </c>
      <c r="C1851" t="s">
        <v>161</v>
      </c>
      <c r="D1851" t="s">
        <v>529</v>
      </c>
    </row>
    <row r="1852" spans="2:4" x14ac:dyDescent="0.2">
      <c r="B1852" t="s">
        <v>3</v>
      </c>
      <c r="C1852" t="s">
        <v>162</v>
      </c>
      <c r="D1852" t="s">
        <v>529</v>
      </c>
    </row>
    <row r="1853" spans="2:4" x14ac:dyDescent="0.2">
      <c r="B1853" t="s">
        <v>3</v>
      </c>
      <c r="C1853" t="s">
        <v>163</v>
      </c>
      <c r="D1853" t="s">
        <v>529</v>
      </c>
    </row>
    <row r="1854" spans="2:4" x14ac:dyDescent="0.2">
      <c r="B1854" t="s">
        <v>3</v>
      </c>
      <c r="C1854" t="s">
        <v>475</v>
      </c>
      <c r="D1854" t="s">
        <v>529</v>
      </c>
    </row>
    <row r="1855" spans="2:4" x14ac:dyDescent="0.2">
      <c r="B1855" t="s">
        <v>3</v>
      </c>
      <c r="C1855" t="s">
        <v>165</v>
      </c>
      <c r="D1855" t="s">
        <v>529</v>
      </c>
    </row>
    <row r="1856" spans="2:4" x14ac:dyDescent="0.2">
      <c r="B1856" t="s">
        <v>3</v>
      </c>
      <c r="C1856" t="s">
        <v>317</v>
      </c>
      <c r="D1856" t="s">
        <v>529</v>
      </c>
    </row>
    <row r="1857" spans="2:4" x14ac:dyDescent="0.2">
      <c r="B1857" t="s">
        <v>3</v>
      </c>
      <c r="C1857" t="s">
        <v>476</v>
      </c>
      <c r="D1857" t="s">
        <v>529</v>
      </c>
    </row>
    <row r="1858" spans="2:4" x14ac:dyDescent="0.2">
      <c r="B1858" t="s">
        <v>3</v>
      </c>
      <c r="C1858" t="s">
        <v>318</v>
      </c>
      <c r="D1858" t="s">
        <v>529</v>
      </c>
    </row>
    <row r="1859" spans="2:4" x14ac:dyDescent="0.2">
      <c r="B1859" t="s">
        <v>3</v>
      </c>
      <c r="C1859" t="s">
        <v>319</v>
      </c>
      <c r="D1859" t="s">
        <v>529</v>
      </c>
    </row>
    <row r="1860" spans="2:4" x14ac:dyDescent="0.2">
      <c r="B1860" t="s">
        <v>3</v>
      </c>
      <c r="C1860" t="s">
        <v>167</v>
      </c>
      <c r="D1860" t="s">
        <v>529</v>
      </c>
    </row>
    <row r="1861" spans="2:4" x14ac:dyDescent="0.2">
      <c r="B1861" t="s">
        <v>3</v>
      </c>
      <c r="C1861" t="s">
        <v>477</v>
      </c>
      <c r="D1861" t="s">
        <v>529</v>
      </c>
    </row>
    <row r="1862" spans="2:4" x14ac:dyDescent="0.2">
      <c r="B1862" t="s">
        <v>3</v>
      </c>
      <c r="C1862" t="s">
        <v>168</v>
      </c>
      <c r="D1862" t="s">
        <v>529</v>
      </c>
    </row>
    <row r="1863" spans="2:4" x14ac:dyDescent="0.2">
      <c r="B1863" t="s">
        <v>3</v>
      </c>
      <c r="C1863" t="s">
        <v>169</v>
      </c>
      <c r="D1863" t="s">
        <v>529</v>
      </c>
    </row>
    <row r="1864" spans="2:4" x14ac:dyDescent="0.2">
      <c r="B1864" t="s">
        <v>3</v>
      </c>
      <c r="C1864" t="s">
        <v>170</v>
      </c>
      <c r="D1864" t="s">
        <v>529</v>
      </c>
    </row>
    <row r="1865" spans="2:4" x14ac:dyDescent="0.2">
      <c r="B1865" t="s">
        <v>3</v>
      </c>
      <c r="C1865" t="s">
        <v>171</v>
      </c>
      <c r="D1865" t="s">
        <v>529</v>
      </c>
    </row>
    <row r="1866" spans="2:4" x14ac:dyDescent="0.2">
      <c r="B1866" t="s">
        <v>3</v>
      </c>
      <c r="C1866" t="s">
        <v>478</v>
      </c>
      <c r="D1866" t="s">
        <v>529</v>
      </c>
    </row>
    <row r="1867" spans="2:4" x14ac:dyDescent="0.2">
      <c r="B1867" t="s">
        <v>3</v>
      </c>
      <c r="C1867" t="s">
        <v>479</v>
      </c>
      <c r="D1867" t="s">
        <v>529</v>
      </c>
    </row>
    <row r="1868" spans="2:4" x14ac:dyDescent="0.2">
      <c r="B1868" t="s">
        <v>3</v>
      </c>
      <c r="C1868" t="s">
        <v>480</v>
      </c>
      <c r="D1868" t="s">
        <v>529</v>
      </c>
    </row>
    <row r="1869" spans="2:4" x14ac:dyDescent="0.2">
      <c r="B1869" t="s">
        <v>3</v>
      </c>
      <c r="C1869" t="s">
        <v>172</v>
      </c>
      <c r="D1869" t="s">
        <v>529</v>
      </c>
    </row>
    <row r="1870" spans="2:4" x14ac:dyDescent="0.2">
      <c r="B1870" t="s">
        <v>3</v>
      </c>
      <c r="C1870" t="s">
        <v>481</v>
      </c>
      <c r="D1870" t="s">
        <v>529</v>
      </c>
    </row>
    <row r="1871" spans="2:4" x14ac:dyDescent="0.2">
      <c r="B1871" t="s">
        <v>3</v>
      </c>
      <c r="C1871" t="s">
        <v>482</v>
      </c>
      <c r="D1871" t="s">
        <v>529</v>
      </c>
    </row>
    <row r="1872" spans="2:4" x14ac:dyDescent="0.2">
      <c r="B1872" t="s">
        <v>3</v>
      </c>
      <c r="C1872" t="s">
        <v>483</v>
      </c>
      <c r="D1872" t="s">
        <v>529</v>
      </c>
    </row>
    <row r="1873" spans="2:4" x14ac:dyDescent="0.2">
      <c r="B1873" t="s">
        <v>3</v>
      </c>
      <c r="C1873" t="s">
        <v>484</v>
      </c>
      <c r="D1873" t="s">
        <v>529</v>
      </c>
    </row>
    <row r="1874" spans="2:4" x14ac:dyDescent="0.2">
      <c r="B1874" t="s">
        <v>3</v>
      </c>
      <c r="C1874" t="s">
        <v>485</v>
      </c>
      <c r="D1874" t="s">
        <v>529</v>
      </c>
    </row>
    <row r="1875" spans="2:4" x14ac:dyDescent="0.2">
      <c r="B1875" t="s">
        <v>3</v>
      </c>
      <c r="C1875" t="s">
        <v>174</v>
      </c>
      <c r="D1875" t="s">
        <v>529</v>
      </c>
    </row>
    <row r="1876" spans="2:4" x14ac:dyDescent="0.2">
      <c r="B1876" t="s">
        <v>3</v>
      </c>
      <c r="C1876" t="s">
        <v>486</v>
      </c>
      <c r="D1876" t="s">
        <v>529</v>
      </c>
    </row>
    <row r="1877" spans="2:4" x14ac:dyDescent="0.2">
      <c r="B1877" t="s">
        <v>3</v>
      </c>
      <c r="C1877" t="s">
        <v>321</v>
      </c>
      <c r="D1877" t="s">
        <v>529</v>
      </c>
    </row>
    <row r="1878" spans="2:4" x14ac:dyDescent="0.2">
      <c r="B1878" t="s">
        <v>3</v>
      </c>
      <c r="C1878" t="s">
        <v>175</v>
      </c>
      <c r="D1878" t="s">
        <v>529</v>
      </c>
    </row>
    <row r="1879" spans="2:4" x14ac:dyDescent="0.2">
      <c r="B1879" t="s">
        <v>3</v>
      </c>
      <c r="C1879" t="s">
        <v>322</v>
      </c>
      <c r="D1879" t="s">
        <v>529</v>
      </c>
    </row>
    <row r="1880" spans="2:4" x14ac:dyDescent="0.2">
      <c r="B1880" t="s">
        <v>3</v>
      </c>
      <c r="C1880" t="s">
        <v>487</v>
      </c>
      <c r="D1880" t="s">
        <v>529</v>
      </c>
    </row>
    <row r="1881" spans="2:4" x14ac:dyDescent="0.2">
      <c r="B1881" t="s">
        <v>3</v>
      </c>
      <c r="C1881" t="s">
        <v>177</v>
      </c>
      <c r="D1881" t="s">
        <v>529</v>
      </c>
    </row>
    <row r="1882" spans="2:4" x14ac:dyDescent="0.2">
      <c r="B1882" t="s">
        <v>3</v>
      </c>
      <c r="C1882" t="s">
        <v>180</v>
      </c>
      <c r="D1882" t="s">
        <v>529</v>
      </c>
    </row>
    <row r="1883" spans="2:4" x14ac:dyDescent="0.2">
      <c r="B1883" t="s">
        <v>3</v>
      </c>
      <c r="C1883" t="s">
        <v>488</v>
      </c>
      <c r="D1883" t="s">
        <v>529</v>
      </c>
    </row>
    <row r="1884" spans="2:4" x14ac:dyDescent="0.2">
      <c r="B1884" t="s">
        <v>3</v>
      </c>
      <c r="C1884" t="s">
        <v>181</v>
      </c>
      <c r="D1884" t="s">
        <v>529</v>
      </c>
    </row>
    <row r="1885" spans="2:4" x14ac:dyDescent="0.2">
      <c r="B1885" t="s">
        <v>3</v>
      </c>
      <c r="C1885" t="s">
        <v>323</v>
      </c>
      <c r="D1885" t="s">
        <v>529</v>
      </c>
    </row>
    <row r="1886" spans="2:4" x14ac:dyDescent="0.2">
      <c r="B1886" t="s">
        <v>3</v>
      </c>
      <c r="C1886" t="s">
        <v>182</v>
      </c>
      <c r="D1886" t="s">
        <v>529</v>
      </c>
    </row>
    <row r="1887" spans="2:4" x14ac:dyDescent="0.2">
      <c r="B1887" t="s">
        <v>3</v>
      </c>
      <c r="C1887" t="s">
        <v>324</v>
      </c>
      <c r="D1887" t="s">
        <v>529</v>
      </c>
    </row>
    <row r="1888" spans="2:4" x14ac:dyDescent="0.2">
      <c r="B1888" t="s">
        <v>3</v>
      </c>
      <c r="C1888" t="s">
        <v>184</v>
      </c>
      <c r="D1888" t="s">
        <v>529</v>
      </c>
    </row>
    <row r="1889" spans="2:4" x14ac:dyDescent="0.2">
      <c r="B1889" t="s">
        <v>3</v>
      </c>
      <c r="C1889" t="s">
        <v>489</v>
      </c>
      <c r="D1889" t="s">
        <v>529</v>
      </c>
    </row>
    <row r="1890" spans="2:4" x14ac:dyDescent="0.2">
      <c r="B1890" t="s">
        <v>3</v>
      </c>
      <c r="C1890" t="s">
        <v>490</v>
      </c>
      <c r="D1890" t="s">
        <v>529</v>
      </c>
    </row>
    <row r="1891" spans="2:4" x14ac:dyDescent="0.2">
      <c r="B1891" t="s">
        <v>3</v>
      </c>
      <c r="C1891" t="s">
        <v>491</v>
      </c>
      <c r="D1891" t="s">
        <v>529</v>
      </c>
    </row>
    <row r="1892" spans="2:4" x14ac:dyDescent="0.2">
      <c r="B1892" t="s">
        <v>3</v>
      </c>
      <c r="C1892" t="s">
        <v>492</v>
      </c>
      <c r="D1892" t="s">
        <v>529</v>
      </c>
    </row>
    <row r="1893" spans="2:4" x14ac:dyDescent="0.2">
      <c r="B1893" t="s">
        <v>3</v>
      </c>
      <c r="C1893" t="s">
        <v>186</v>
      </c>
      <c r="D1893" t="s">
        <v>529</v>
      </c>
    </row>
    <row r="1894" spans="2:4" x14ac:dyDescent="0.2">
      <c r="B1894" t="s">
        <v>3</v>
      </c>
      <c r="C1894" t="s">
        <v>325</v>
      </c>
      <c r="D1894" t="s">
        <v>529</v>
      </c>
    </row>
    <row r="1895" spans="2:4" x14ac:dyDescent="0.2">
      <c r="B1895" t="s">
        <v>3</v>
      </c>
      <c r="C1895" t="s">
        <v>493</v>
      </c>
      <c r="D1895" t="s">
        <v>529</v>
      </c>
    </row>
    <row r="1896" spans="2:4" x14ac:dyDescent="0.2">
      <c r="B1896" t="s">
        <v>3</v>
      </c>
      <c r="C1896" t="s">
        <v>193</v>
      </c>
      <c r="D1896" t="s">
        <v>529</v>
      </c>
    </row>
    <row r="1897" spans="2:4" x14ac:dyDescent="0.2">
      <c r="B1897" t="s">
        <v>3</v>
      </c>
      <c r="C1897" t="s">
        <v>194</v>
      </c>
      <c r="D1897" t="s">
        <v>529</v>
      </c>
    </row>
    <row r="1898" spans="2:4" x14ac:dyDescent="0.2">
      <c r="B1898" t="s">
        <v>3</v>
      </c>
      <c r="C1898" t="s">
        <v>494</v>
      </c>
      <c r="D1898" t="s">
        <v>529</v>
      </c>
    </row>
    <row r="1899" spans="2:4" x14ac:dyDescent="0.2">
      <c r="B1899" t="s">
        <v>3</v>
      </c>
      <c r="C1899" t="s">
        <v>195</v>
      </c>
      <c r="D1899" t="s">
        <v>529</v>
      </c>
    </row>
    <row r="1900" spans="2:4" x14ac:dyDescent="0.2">
      <c r="B1900" t="s">
        <v>3</v>
      </c>
      <c r="C1900" t="s">
        <v>198</v>
      </c>
      <c r="D1900" t="s">
        <v>529</v>
      </c>
    </row>
    <row r="1901" spans="2:4" x14ac:dyDescent="0.2">
      <c r="B1901" t="s">
        <v>3</v>
      </c>
      <c r="C1901" t="s">
        <v>495</v>
      </c>
      <c r="D1901" t="s">
        <v>529</v>
      </c>
    </row>
    <row r="1902" spans="2:4" x14ac:dyDescent="0.2">
      <c r="B1902" t="s">
        <v>3</v>
      </c>
      <c r="C1902" t="s">
        <v>496</v>
      </c>
      <c r="D1902" t="s">
        <v>529</v>
      </c>
    </row>
    <row r="1903" spans="2:4" x14ac:dyDescent="0.2">
      <c r="B1903" t="s">
        <v>3</v>
      </c>
      <c r="C1903" t="s">
        <v>199</v>
      </c>
      <c r="D1903" t="s">
        <v>529</v>
      </c>
    </row>
    <row r="1904" spans="2:4" x14ac:dyDescent="0.2">
      <c r="B1904" t="s">
        <v>3</v>
      </c>
      <c r="C1904" t="s">
        <v>326</v>
      </c>
      <c r="D1904" t="s">
        <v>529</v>
      </c>
    </row>
    <row r="1905" spans="2:4" x14ac:dyDescent="0.2">
      <c r="B1905" t="s">
        <v>3</v>
      </c>
      <c r="C1905" t="s">
        <v>200</v>
      </c>
      <c r="D1905" t="s">
        <v>529</v>
      </c>
    </row>
    <row r="1906" spans="2:4" x14ac:dyDescent="0.2">
      <c r="B1906" t="s">
        <v>3</v>
      </c>
      <c r="C1906" t="s">
        <v>201</v>
      </c>
      <c r="D1906" t="s">
        <v>529</v>
      </c>
    </row>
    <row r="1907" spans="2:4" x14ac:dyDescent="0.2">
      <c r="B1907" t="s">
        <v>3</v>
      </c>
      <c r="C1907" t="s">
        <v>202</v>
      </c>
      <c r="D1907" t="s">
        <v>529</v>
      </c>
    </row>
    <row r="1908" spans="2:4" x14ac:dyDescent="0.2">
      <c r="B1908" t="s">
        <v>3</v>
      </c>
      <c r="C1908" t="s">
        <v>328</v>
      </c>
      <c r="D1908" t="s">
        <v>529</v>
      </c>
    </row>
    <row r="1909" spans="2:4" x14ac:dyDescent="0.2">
      <c r="B1909" t="s">
        <v>3</v>
      </c>
      <c r="C1909" t="s">
        <v>497</v>
      </c>
      <c r="D1909" t="s">
        <v>529</v>
      </c>
    </row>
    <row r="1910" spans="2:4" x14ac:dyDescent="0.2">
      <c r="B1910" t="s">
        <v>3</v>
      </c>
      <c r="C1910" t="s">
        <v>498</v>
      </c>
      <c r="D1910" t="s">
        <v>529</v>
      </c>
    </row>
    <row r="1911" spans="2:4" x14ac:dyDescent="0.2">
      <c r="B1911" t="s">
        <v>3</v>
      </c>
      <c r="C1911" t="s">
        <v>10</v>
      </c>
      <c r="D1911" t="s">
        <v>529</v>
      </c>
    </row>
    <row r="1912" spans="2:4" x14ac:dyDescent="0.2">
      <c r="B1912" t="s">
        <v>3</v>
      </c>
      <c r="C1912" t="s">
        <v>500</v>
      </c>
      <c r="D1912" t="s">
        <v>529</v>
      </c>
    </row>
    <row r="1913" spans="2:4" x14ac:dyDescent="0.2">
      <c r="B1913" t="s">
        <v>3</v>
      </c>
      <c r="C1913" t="s">
        <v>209</v>
      </c>
      <c r="D1913" t="s">
        <v>529</v>
      </c>
    </row>
    <row r="1914" spans="2:4" x14ac:dyDescent="0.2">
      <c r="B1914" t="s">
        <v>3</v>
      </c>
      <c r="C1914" t="s">
        <v>210</v>
      </c>
      <c r="D1914" t="s">
        <v>529</v>
      </c>
    </row>
    <row r="1915" spans="2:4" x14ac:dyDescent="0.2">
      <c r="B1915" t="s">
        <v>3</v>
      </c>
      <c r="C1915" t="s">
        <v>501</v>
      </c>
      <c r="D1915" t="s">
        <v>529</v>
      </c>
    </row>
    <row r="1916" spans="2:4" x14ac:dyDescent="0.2">
      <c r="B1916" t="s">
        <v>3</v>
      </c>
      <c r="C1916" t="s">
        <v>329</v>
      </c>
      <c r="D1916" t="s">
        <v>529</v>
      </c>
    </row>
    <row r="1917" spans="2:4" x14ac:dyDescent="0.2">
      <c r="B1917" t="s">
        <v>3</v>
      </c>
      <c r="C1917" t="s">
        <v>502</v>
      </c>
      <c r="D1917" t="s">
        <v>529</v>
      </c>
    </row>
    <row r="1918" spans="2:4" x14ac:dyDescent="0.2">
      <c r="B1918" t="s">
        <v>3</v>
      </c>
      <c r="C1918" t="s">
        <v>503</v>
      </c>
      <c r="D1918" t="s">
        <v>529</v>
      </c>
    </row>
    <row r="1919" spans="2:4" x14ac:dyDescent="0.2">
      <c r="B1919" t="s">
        <v>3</v>
      </c>
      <c r="C1919" t="s">
        <v>211</v>
      </c>
      <c r="D1919" t="s">
        <v>529</v>
      </c>
    </row>
    <row r="1920" spans="2:4" x14ac:dyDescent="0.2">
      <c r="B1920" t="s">
        <v>3</v>
      </c>
      <c r="C1920" t="s">
        <v>212</v>
      </c>
      <c r="D1920" t="s">
        <v>529</v>
      </c>
    </row>
    <row r="1921" spans="2:4" x14ac:dyDescent="0.2">
      <c r="B1921" t="s">
        <v>3</v>
      </c>
      <c r="C1921" t="s">
        <v>331</v>
      </c>
      <c r="D1921" t="s">
        <v>529</v>
      </c>
    </row>
    <row r="1922" spans="2:4" x14ac:dyDescent="0.2">
      <c r="B1922" t="s">
        <v>3</v>
      </c>
      <c r="C1922" t="s">
        <v>504</v>
      </c>
      <c r="D1922" t="s">
        <v>529</v>
      </c>
    </row>
    <row r="1923" spans="2:4" x14ac:dyDescent="0.2">
      <c r="B1923" t="s">
        <v>3</v>
      </c>
      <c r="C1923" t="s">
        <v>215</v>
      </c>
      <c r="D1923" t="s">
        <v>529</v>
      </c>
    </row>
    <row r="1924" spans="2:4" x14ac:dyDescent="0.2">
      <c r="B1924" t="s">
        <v>3</v>
      </c>
      <c r="C1924" t="s">
        <v>216</v>
      </c>
      <c r="D1924" t="s">
        <v>529</v>
      </c>
    </row>
    <row r="1925" spans="2:4" x14ac:dyDescent="0.2">
      <c r="B1925" t="s">
        <v>3</v>
      </c>
      <c r="C1925" t="s">
        <v>218</v>
      </c>
      <c r="D1925" t="s">
        <v>529</v>
      </c>
    </row>
    <row r="1926" spans="2:4" x14ac:dyDescent="0.2">
      <c r="B1926" t="s">
        <v>3</v>
      </c>
      <c r="C1926" t="s">
        <v>219</v>
      </c>
      <c r="D1926" t="s">
        <v>529</v>
      </c>
    </row>
    <row r="1927" spans="2:4" x14ac:dyDescent="0.2">
      <c r="B1927" t="s">
        <v>3</v>
      </c>
      <c r="C1927" t="s">
        <v>505</v>
      </c>
      <c r="D1927" t="s">
        <v>529</v>
      </c>
    </row>
    <row r="1928" spans="2:4" x14ac:dyDescent="0.2">
      <c r="B1928" t="s">
        <v>3</v>
      </c>
      <c r="C1928" t="s">
        <v>506</v>
      </c>
      <c r="D1928" t="s">
        <v>529</v>
      </c>
    </row>
    <row r="1929" spans="2:4" x14ac:dyDescent="0.2">
      <c r="B1929" t="s">
        <v>3</v>
      </c>
      <c r="C1929" t="s">
        <v>507</v>
      </c>
      <c r="D1929" t="s">
        <v>529</v>
      </c>
    </row>
    <row r="1930" spans="2:4" x14ac:dyDescent="0.2">
      <c r="B1930" t="s">
        <v>3</v>
      </c>
      <c r="C1930" t="s">
        <v>508</v>
      </c>
      <c r="D1930" t="s">
        <v>529</v>
      </c>
    </row>
    <row r="1931" spans="2:4" x14ac:dyDescent="0.2">
      <c r="B1931" t="s">
        <v>3</v>
      </c>
      <c r="C1931" t="s">
        <v>333</v>
      </c>
      <c r="D1931" t="s">
        <v>529</v>
      </c>
    </row>
    <row r="1932" spans="2:4" x14ac:dyDescent="0.2">
      <c r="B1932" t="s">
        <v>3</v>
      </c>
      <c r="C1932" t="s">
        <v>221</v>
      </c>
      <c r="D1932" t="s">
        <v>529</v>
      </c>
    </row>
    <row r="1933" spans="2:4" x14ac:dyDescent="0.2">
      <c r="B1933" t="s">
        <v>3</v>
      </c>
      <c r="C1933" t="s">
        <v>509</v>
      </c>
      <c r="D1933" t="s">
        <v>529</v>
      </c>
    </row>
    <row r="1934" spans="2:4" x14ac:dyDescent="0.2">
      <c r="B1934" t="s">
        <v>3</v>
      </c>
      <c r="C1934" t="s">
        <v>510</v>
      </c>
      <c r="D1934" t="s">
        <v>529</v>
      </c>
    </row>
    <row r="1935" spans="2:4" x14ac:dyDescent="0.2">
      <c r="B1935" t="s">
        <v>3</v>
      </c>
      <c r="C1935" t="s">
        <v>511</v>
      </c>
      <c r="D1935" t="s">
        <v>529</v>
      </c>
    </row>
    <row r="1936" spans="2:4" x14ac:dyDescent="0.2">
      <c r="B1936" t="s">
        <v>3</v>
      </c>
      <c r="C1936" t="s">
        <v>337</v>
      </c>
      <c r="D1936" t="s">
        <v>529</v>
      </c>
    </row>
    <row r="1937" spans="2:4" x14ac:dyDescent="0.2">
      <c r="B1937" t="s">
        <v>3</v>
      </c>
      <c r="C1937" t="s">
        <v>226</v>
      </c>
      <c r="D1937" t="s">
        <v>529</v>
      </c>
    </row>
    <row r="1938" spans="2:4" x14ac:dyDescent="0.2">
      <c r="B1938" t="s">
        <v>3</v>
      </c>
      <c r="C1938" t="s">
        <v>232</v>
      </c>
      <c r="D1938" t="s">
        <v>533</v>
      </c>
    </row>
    <row r="1939" spans="2:4" x14ac:dyDescent="0.2">
      <c r="B1939" t="s">
        <v>3</v>
      </c>
      <c r="C1939" t="s">
        <v>233</v>
      </c>
      <c r="D1939" t="s">
        <v>533</v>
      </c>
    </row>
    <row r="1940" spans="2:4" x14ac:dyDescent="0.2">
      <c r="B1940" t="s">
        <v>3</v>
      </c>
      <c r="C1940" t="s">
        <v>236</v>
      </c>
      <c r="D1940" t="s">
        <v>533</v>
      </c>
    </row>
    <row r="1941" spans="2:4" x14ac:dyDescent="0.2">
      <c r="B1941" t="s">
        <v>3</v>
      </c>
      <c r="C1941" t="s">
        <v>17</v>
      </c>
      <c r="D1941" t="s">
        <v>533</v>
      </c>
    </row>
    <row r="1942" spans="2:4" x14ac:dyDescent="0.2">
      <c r="B1942" t="s">
        <v>3</v>
      </c>
      <c r="C1942" t="s">
        <v>237</v>
      </c>
      <c r="D1942" t="s">
        <v>533</v>
      </c>
    </row>
    <row r="1943" spans="2:4" x14ac:dyDescent="0.2">
      <c r="B1943" t="s">
        <v>3</v>
      </c>
      <c r="C1943" t="s">
        <v>21</v>
      </c>
      <c r="D1943" t="s">
        <v>533</v>
      </c>
    </row>
    <row r="1944" spans="2:4" x14ac:dyDescent="0.2">
      <c r="B1944" t="s">
        <v>3</v>
      </c>
      <c r="C1944" t="s">
        <v>240</v>
      </c>
      <c r="D1944" t="s">
        <v>533</v>
      </c>
    </row>
    <row r="1945" spans="2:4" x14ac:dyDescent="0.2">
      <c r="B1945" t="s">
        <v>3</v>
      </c>
      <c r="C1945" t="s">
        <v>241</v>
      </c>
      <c r="D1945" t="s">
        <v>533</v>
      </c>
    </row>
    <row r="1946" spans="2:4" x14ac:dyDescent="0.2">
      <c r="B1946" t="s">
        <v>3</v>
      </c>
      <c r="C1946" t="s">
        <v>32</v>
      </c>
      <c r="D1946" t="s">
        <v>533</v>
      </c>
    </row>
    <row r="1947" spans="2:4" x14ac:dyDescent="0.2">
      <c r="B1947" t="s">
        <v>3</v>
      </c>
      <c r="C1947" t="s">
        <v>245</v>
      </c>
      <c r="D1947" t="s">
        <v>533</v>
      </c>
    </row>
    <row r="1948" spans="2:4" x14ac:dyDescent="0.2">
      <c r="B1948" t="s">
        <v>3</v>
      </c>
      <c r="C1948" t="s">
        <v>36</v>
      </c>
      <c r="D1948" t="s">
        <v>533</v>
      </c>
    </row>
    <row r="1949" spans="2:4" x14ac:dyDescent="0.2">
      <c r="B1949" t="s">
        <v>3</v>
      </c>
      <c r="C1949" t="s">
        <v>39</v>
      </c>
      <c r="D1949" t="s">
        <v>533</v>
      </c>
    </row>
    <row r="1950" spans="2:4" x14ac:dyDescent="0.2">
      <c r="B1950" t="s">
        <v>3</v>
      </c>
      <c r="C1950" t="s">
        <v>41</v>
      </c>
      <c r="D1950" t="s">
        <v>533</v>
      </c>
    </row>
    <row r="1951" spans="2:4" x14ac:dyDescent="0.2">
      <c r="B1951" t="s">
        <v>3</v>
      </c>
      <c r="C1951" t="s">
        <v>42</v>
      </c>
      <c r="D1951" t="s">
        <v>533</v>
      </c>
    </row>
    <row r="1952" spans="2:4" x14ac:dyDescent="0.2">
      <c r="B1952" t="s">
        <v>3</v>
      </c>
      <c r="C1952" t="s">
        <v>44</v>
      </c>
      <c r="D1952" t="s">
        <v>533</v>
      </c>
    </row>
    <row r="1953" spans="2:4" x14ac:dyDescent="0.2">
      <c r="B1953" t="s">
        <v>3</v>
      </c>
      <c r="C1953" t="s">
        <v>253</v>
      </c>
      <c r="D1953" t="s">
        <v>533</v>
      </c>
    </row>
    <row r="1954" spans="2:4" x14ac:dyDescent="0.2">
      <c r="B1954" t="s">
        <v>3</v>
      </c>
      <c r="C1954" t="s">
        <v>254</v>
      </c>
      <c r="D1954" t="s">
        <v>533</v>
      </c>
    </row>
    <row r="1955" spans="2:4" x14ac:dyDescent="0.2">
      <c r="B1955" t="s">
        <v>3</v>
      </c>
      <c r="C1955" t="s">
        <v>255</v>
      </c>
      <c r="D1955" t="s">
        <v>533</v>
      </c>
    </row>
    <row r="1956" spans="2:4" x14ac:dyDescent="0.2">
      <c r="B1956" t="s">
        <v>3</v>
      </c>
      <c r="C1956" t="s">
        <v>66</v>
      </c>
      <c r="D1956" t="s">
        <v>533</v>
      </c>
    </row>
    <row r="1957" spans="2:4" x14ac:dyDescent="0.2">
      <c r="B1957" t="s">
        <v>3</v>
      </c>
      <c r="C1957" t="s">
        <v>67</v>
      </c>
      <c r="D1957" t="s">
        <v>533</v>
      </c>
    </row>
    <row r="1958" spans="2:4" x14ac:dyDescent="0.2">
      <c r="B1958" t="s">
        <v>3</v>
      </c>
      <c r="C1958" t="s">
        <v>70</v>
      </c>
      <c r="D1958" t="s">
        <v>533</v>
      </c>
    </row>
    <row r="1959" spans="2:4" x14ac:dyDescent="0.2">
      <c r="B1959" t="s">
        <v>3</v>
      </c>
      <c r="C1959" t="s">
        <v>385</v>
      </c>
      <c r="D1959" t="s">
        <v>533</v>
      </c>
    </row>
    <row r="1960" spans="2:4" x14ac:dyDescent="0.2">
      <c r="B1960" t="s">
        <v>3</v>
      </c>
      <c r="C1960" t="s">
        <v>260</v>
      </c>
      <c r="D1960" t="s">
        <v>533</v>
      </c>
    </row>
    <row r="1961" spans="2:4" x14ac:dyDescent="0.2">
      <c r="B1961" t="s">
        <v>3</v>
      </c>
      <c r="C1961" t="s">
        <v>73</v>
      </c>
      <c r="D1961" t="s">
        <v>533</v>
      </c>
    </row>
    <row r="1962" spans="2:4" x14ac:dyDescent="0.2">
      <c r="B1962" t="s">
        <v>3</v>
      </c>
      <c r="C1962" t="s">
        <v>74</v>
      </c>
      <c r="D1962" t="s">
        <v>533</v>
      </c>
    </row>
    <row r="1963" spans="2:4" x14ac:dyDescent="0.2">
      <c r="B1963" t="s">
        <v>3</v>
      </c>
      <c r="C1963" t="s">
        <v>75</v>
      </c>
      <c r="D1963" t="s">
        <v>533</v>
      </c>
    </row>
    <row r="1964" spans="2:4" x14ac:dyDescent="0.2">
      <c r="B1964" t="s">
        <v>3</v>
      </c>
      <c r="C1964" t="s">
        <v>77</v>
      </c>
      <c r="D1964" t="s">
        <v>533</v>
      </c>
    </row>
    <row r="1965" spans="2:4" x14ac:dyDescent="0.2">
      <c r="B1965" t="s">
        <v>3</v>
      </c>
      <c r="C1965" t="s">
        <v>78</v>
      </c>
      <c r="D1965" t="s">
        <v>533</v>
      </c>
    </row>
    <row r="1966" spans="2:4" x14ac:dyDescent="0.2">
      <c r="B1966" t="s">
        <v>3</v>
      </c>
      <c r="C1966" t="s">
        <v>391</v>
      </c>
      <c r="D1966" t="s">
        <v>533</v>
      </c>
    </row>
    <row r="1967" spans="2:4" x14ac:dyDescent="0.2">
      <c r="B1967" t="s">
        <v>3</v>
      </c>
      <c r="C1967" t="s">
        <v>81</v>
      </c>
      <c r="D1967" t="s">
        <v>533</v>
      </c>
    </row>
    <row r="1968" spans="2:4" x14ac:dyDescent="0.2">
      <c r="B1968" t="s">
        <v>3</v>
      </c>
      <c r="C1968" t="s">
        <v>264</v>
      </c>
      <c r="D1968" t="s">
        <v>533</v>
      </c>
    </row>
    <row r="1969" spans="2:4" x14ac:dyDescent="0.2">
      <c r="B1969" t="s">
        <v>3</v>
      </c>
      <c r="C1969" t="s">
        <v>83</v>
      </c>
      <c r="D1969" t="s">
        <v>533</v>
      </c>
    </row>
    <row r="1970" spans="2:4" x14ac:dyDescent="0.2">
      <c r="B1970" t="s">
        <v>3</v>
      </c>
      <c r="C1970" t="s">
        <v>267</v>
      </c>
      <c r="D1970" t="s">
        <v>533</v>
      </c>
    </row>
    <row r="1971" spans="2:4" x14ac:dyDescent="0.2">
      <c r="B1971" t="s">
        <v>3</v>
      </c>
      <c r="C1971" t="s">
        <v>84</v>
      </c>
      <c r="D1971" t="s">
        <v>533</v>
      </c>
    </row>
    <row r="1972" spans="2:4" x14ac:dyDescent="0.2">
      <c r="B1972" t="s">
        <v>3</v>
      </c>
      <c r="C1972" t="s">
        <v>268</v>
      </c>
      <c r="D1972" t="s">
        <v>533</v>
      </c>
    </row>
    <row r="1973" spans="2:4" x14ac:dyDescent="0.2">
      <c r="B1973" t="s">
        <v>3</v>
      </c>
      <c r="C1973" t="s">
        <v>85</v>
      </c>
      <c r="D1973" t="s">
        <v>533</v>
      </c>
    </row>
    <row r="1974" spans="2:4" x14ac:dyDescent="0.2">
      <c r="B1974" t="s">
        <v>3</v>
      </c>
      <c r="C1974" t="s">
        <v>88</v>
      </c>
      <c r="D1974" t="s">
        <v>533</v>
      </c>
    </row>
    <row r="1975" spans="2:4" x14ac:dyDescent="0.2">
      <c r="B1975" t="s">
        <v>3</v>
      </c>
      <c r="C1975" t="s">
        <v>269</v>
      </c>
      <c r="D1975" t="s">
        <v>533</v>
      </c>
    </row>
    <row r="1976" spans="2:4" x14ac:dyDescent="0.2">
      <c r="B1976" t="s">
        <v>3</v>
      </c>
      <c r="C1976" t="s">
        <v>271</v>
      </c>
      <c r="D1976" t="s">
        <v>533</v>
      </c>
    </row>
    <row r="1977" spans="2:4" x14ac:dyDescent="0.2">
      <c r="B1977" t="s">
        <v>3</v>
      </c>
      <c r="C1977" t="s">
        <v>272</v>
      </c>
      <c r="D1977" t="s">
        <v>533</v>
      </c>
    </row>
    <row r="1978" spans="2:4" x14ac:dyDescent="0.2">
      <c r="B1978" t="s">
        <v>3</v>
      </c>
      <c r="C1978" t="s">
        <v>402</v>
      </c>
      <c r="D1978" t="s">
        <v>533</v>
      </c>
    </row>
    <row r="1979" spans="2:4" x14ac:dyDescent="0.2">
      <c r="B1979" t="s">
        <v>3</v>
      </c>
      <c r="C1979" t="s">
        <v>93</v>
      </c>
      <c r="D1979" t="s">
        <v>533</v>
      </c>
    </row>
    <row r="1980" spans="2:4" x14ac:dyDescent="0.2">
      <c r="B1980" t="s">
        <v>3</v>
      </c>
      <c r="C1980" t="s">
        <v>406</v>
      </c>
      <c r="D1980" t="s">
        <v>533</v>
      </c>
    </row>
    <row r="1981" spans="2:4" x14ac:dyDescent="0.2">
      <c r="B1981" t="s">
        <v>3</v>
      </c>
      <c r="C1981" t="s">
        <v>98</v>
      </c>
      <c r="D1981" t="s">
        <v>533</v>
      </c>
    </row>
    <row r="1982" spans="2:4" x14ac:dyDescent="0.2">
      <c r="B1982" t="s">
        <v>3</v>
      </c>
      <c r="C1982" t="s">
        <v>105</v>
      </c>
      <c r="D1982" t="s">
        <v>533</v>
      </c>
    </row>
    <row r="1983" spans="2:4" x14ac:dyDescent="0.2">
      <c r="B1983" t="s">
        <v>3</v>
      </c>
      <c r="C1983" t="s">
        <v>108</v>
      </c>
      <c r="D1983" t="s">
        <v>533</v>
      </c>
    </row>
    <row r="1984" spans="2:4" x14ac:dyDescent="0.2">
      <c r="B1984" t="s">
        <v>3</v>
      </c>
      <c r="C1984" t="s">
        <v>423</v>
      </c>
      <c r="D1984" t="s">
        <v>533</v>
      </c>
    </row>
    <row r="1985" spans="2:4" x14ac:dyDescent="0.2">
      <c r="B1985" t="s">
        <v>3</v>
      </c>
      <c r="C1985" t="s">
        <v>113</v>
      </c>
      <c r="D1985" t="s">
        <v>533</v>
      </c>
    </row>
    <row r="1986" spans="2:4" x14ac:dyDescent="0.2">
      <c r="B1986" t="s">
        <v>3</v>
      </c>
      <c r="C1986" t="s">
        <v>280</v>
      </c>
      <c r="D1986" t="s">
        <v>533</v>
      </c>
    </row>
    <row r="1987" spans="2:4" x14ac:dyDescent="0.2">
      <c r="B1987" t="s">
        <v>3</v>
      </c>
      <c r="C1987" t="s">
        <v>282</v>
      </c>
      <c r="D1987" t="s">
        <v>533</v>
      </c>
    </row>
    <row r="1988" spans="2:4" x14ac:dyDescent="0.2">
      <c r="B1988" t="s">
        <v>3</v>
      </c>
      <c r="C1988" t="s">
        <v>119</v>
      </c>
      <c r="D1988" t="s">
        <v>533</v>
      </c>
    </row>
    <row r="1989" spans="2:4" x14ac:dyDescent="0.2">
      <c r="B1989" t="s">
        <v>3</v>
      </c>
      <c r="C1989" t="s">
        <v>288</v>
      </c>
      <c r="D1989" t="s">
        <v>533</v>
      </c>
    </row>
    <row r="1990" spans="2:4" x14ac:dyDescent="0.2">
      <c r="B1990" t="s">
        <v>3</v>
      </c>
      <c r="C1990" t="s">
        <v>121</v>
      </c>
      <c r="D1990" t="s">
        <v>533</v>
      </c>
    </row>
    <row r="1991" spans="2:4" x14ac:dyDescent="0.2">
      <c r="B1991" t="s">
        <v>3</v>
      </c>
      <c r="C1991" t="s">
        <v>123</v>
      </c>
      <c r="D1991" t="s">
        <v>533</v>
      </c>
    </row>
    <row r="1992" spans="2:4" x14ac:dyDescent="0.2">
      <c r="B1992" t="s">
        <v>3</v>
      </c>
      <c r="C1992" t="s">
        <v>290</v>
      </c>
      <c r="D1992" t="s">
        <v>533</v>
      </c>
    </row>
    <row r="1993" spans="2:4" x14ac:dyDescent="0.2">
      <c r="B1993" t="s">
        <v>3</v>
      </c>
      <c r="C1993" t="s">
        <v>292</v>
      </c>
      <c r="D1993" t="s">
        <v>533</v>
      </c>
    </row>
    <row r="1994" spans="2:4" x14ac:dyDescent="0.2">
      <c r="B1994" t="s">
        <v>3</v>
      </c>
      <c r="C1994" t="s">
        <v>130</v>
      </c>
      <c r="D1994" t="s">
        <v>533</v>
      </c>
    </row>
    <row r="1995" spans="2:4" x14ac:dyDescent="0.2">
      <c r="B1995" t="s">
        <v>3</v>
      </c>
      <c r="C1995" t="s">
        <v>295</v>
      </c>
      <c r="D1995" t="s">
        <v>533</v>
      </c>
    </row>
    <row r="1996" spans="2:4" x14ac:dyDescent="0.2">
      <c r="B1996" t="s">
        <v>3</v>
      </c>
      <c r="C1996" t="s">
        <v>132</v>
      </c>
      <c r="D1996" t="s">
        <v>533</v>
      </c>
    </row>
    <row r="1997" spans="2:4" x14ac:dyDescent="0.2">
      <c r="B1997" t="s">
        <v>3</v>
      </c>
      <c r="C1997" t="s">
        <v>296</v>
      </c>
      <c r="D1997" t="s">
        <v>533</v>
      </c>
    </row>
    <row r="1998" spans="2:4" x14ac:dyDescent="0.2">
      <c r="B1998" t="s">
        <v>3</v>
      </c>
      <c r="C1998" t="s">
        <v>133</v>
      </c>
      <c r="D1998" t="s">
        <v>533</v>
      </c>
    </row>
    <row r="1999" spans="2:4" x14ac:dyDescent="0.2">
      <c r="B1999" t="s">
        <v>3</v>
      </c>
      <c r="C1999" t="s">
        <v>134</v>
      </c>
      <c r="D1999" t="s">
        <v>533</v>
      </c>
    </row>
    <row r="2000" spans="2:4" x14ac:dyDescent="0.2">
      <c r="B2000" t="s">
        <v>3</v>
      </c>
      <c r="C2000" t="s">
        <v>135</v>
      </c>
      <c r="D2000" t="s">
        <v>533</v>
      </c>
    </row>
    <row r="2001" spans="2:4" x14ac:dyDescent="0.2">
      <c r="B2001" t="s">
        <v>3</v>
      </c>
      <c r="C2001" t="s">
        <v>298</v>
      </c>
      <c r="D2001" t="s">
        <v>533</v>
      </c>
    </row>
    <row r="2002" spans="2:4" x14ac:dyDescent="0.2">
      <c r="B2002" t="s">
        <v>3</v>
      </c>
      <c r="C2002" t="s">
        <v>137</v>
      </c>
      <c r="D2002" t="s">
        <v>533</v>
      </c>
    </row>
    <row r="2003" spans="2:4" x14ac:dyDescent="0.2">
      <c r="B2003" t="s">
        <v>3</v>
      </c>
      <c r="C2003" t="s">
        <v>138</v>
      </c>
      <c r="D2003" t="s">
        <v>533</v>
      </c>
    </row>
    <row r="2004" spans="2:4" x14ac:dyDescent="0.2">
      <c r="B2004" t="s">
        <v>3</v>
      </c>
      <c r="C2004" t="s">
        <v>460</v>
      </c>
      <c r="D2004" t="s">
        <v>533</v>
      </c>
    </row>
    <row r="2005" spans="2:4" x14ac:dyDescent="0.2">
      <c r="B2005" t="s">
        <v>3</v>
      </c>
      <c r="C2005" t="s">
        <v>301</v>
      </c>
      <c r="D2005" t="s">
        <v>533</v>
      </c>
    </row>
    <row r="2006" spans="2:4" x14ac:dyDescent="0.2">
      <c r="B2006" t="s">
        <v>3</v>
      </c>
      <c r="C2006" t="s">
        <v>139</v>
      </c>
      <c r="D2006" t="s">
        <v>533</v>
      </c>
    </row>
    <row r="2007" spans="2:4" x14ac:dyDescent="0.2">
      <c r="B2007" t="s">
        <v>3</v>
      </c>
      <c r="C2007" t="s">
        <v>304</v>
      </c>
      <c r="D2007" t="s">
        <v>533</v>
      </c>
    </row>
    <row r="2008" spans="2:4" x14ac:dyDescent="0.2">
      <c r="B2008" t="s">
        <v>3</v>
      </c>
      <c r="C2008" t="s">
        <v>142</v>
      </c>
      <c r="D2008" t="s">
        <v>533</v>
      </c>
    </row>
    <row r="2009" spans="2:4" x14ac:dyDescent="0.2">
      <c r="B2009" t="s">
        <v>3</v>
      </c>
      <c r="C2009" t="s">
        <v>145</v>
      </c>
      <c r="D2009" t="s">
        <v>533</v>
      </c>
    </row>
    <row r="2010" spans="2:4" x14ac:dyDescent="0.2">
      <c r="B2010" t="s">
        <v>3</v>
      </c>
      <c r="C2010" t="s">
        <v>309</v>
      </c>
      <c r="D2010" t="s">
        <v>533</v>
      </c>
    </row>
    <row r="2011" spans="2:4" x14ac:dyDescent="0.2">
      <c r="B2011" t="s">
        <v>3</v>
      </c>
      <c r="C2011" t="s">
        <v>149</v>
      </c>
      <c r="D2011" t="s">
        <v>533</v>
      </c>
    </row>
    <row r="2012" spans="2:4" x14ac:dyDescent="0.2">
      <c r="B2012" t="s">
        <v>3</v>
      </c>
      <c r="C2012" t="s">
        <v>313</v>
      </c>
      <c r="D2012" t="s">
        <v>533</v>
      </c>
    </row>
    <row r="2013" spans="2:4" x14ac:dyDescent="0.2">
      <c r="B2013" t="s">
        <v>3</v>
      </c>
      <c r="C2013" t="s">
        <v>314</v>
      </c>
      <c r="D2013" t="s">
        <v>533</v>
      </c>
    </row>
    <row r="2014" spans="2:4" x14ac:dyDescent="0.2">
      <c r="B2014" t="s">
        <v>3</v>
      </c>
      <c r="C2014" t="s">
        <v>157</v>
      </c>
      <c r="D2014" t="s">
        <v>533</v>
      </c>
    </row>
    <row r="2015" spans="2:4" x14ac:dyDescent="0.2">
      <c r="B2015" t="s">
        <v>3</v>
      </c>
      <c r="C2015" t="s">
        <v>316</v>
      </c>
      <c r="D2015" t="s">
        <v>533</v>
      </c>
    </row>
    <row r="2016" spans="2:4" x14ac:dyDescent="0.2">
      <c r="B2016" t="s">
        <v>3</v>
      </c>
      <c r="C2016" t="s">
        <v>166</v>
      </c>
      <c r="D2016" t="s">
        <v>533</v>
      </c>
    </row>
    <row r="2017" spans="2:4" x14ac:dyDescent="0.2">
      <c r="B2017" t="s">
        <v>3</v>
      </c>
      <c r="C2017" t="s">
        <v>320</v>
      </c>
      <c r="D2017" t="s">
        <v>533</v>
      </c>
    </row>
    <row r="2018" spans="2:4" x14ac:dyDescent="0.2">
      <c r="B2018" t="s">
        <v>3</v>
      </c>
      <c r="C2018" t="s">
        <v>173</v>
      </c>
      <c r="D2018" t="s">
        <v>533</v>
      </c>
    </row>
    <row r="2019" spans="2:4" x14ac:dyDescent="0.2">
      <c r="B2019" t="s">
        <v>3</v>
      </c>
      <c r="C2019" t="s">
        <v>176</v>
      </c>
      <c r="D2019" t="s">
        <v>533</v>
      </c>
    </row>
    <row r="2020" spans="2:4" x14ac:dyDescent="0.2">
      <c r="B2020" t="s">
        <v>3</v>
      </c>
      <c r="C2020" t="s">
        <v>178</v>
      </c>
      <c r="D2020" t="s">
        <v>533</v>
      </c>
    </row>
    <row r="2021" spans="2:4" x14ac:dyDescent="0.2">
      <c r="B2021" t="s">
        <v>3</v>
      </c>
      <c r="C2021" t="s">
        <v>179</v>
      </c>
      <c r="D2021" t="s">
        <v>533</v>
      </c>
    </row>
    <row r="2022" spans="2:4" x14ac:dyDescent="0.2">
      <c r="B2022" t="s">
        <v>3</v>
      </c>
      <c r="C2022" t="s">
        <v>187</v>
      </c>
      <c r="D2022" t="s">
        <v>533</v>
      </c>
    </row>
    <row r="2023" spans="2:4" x14ac:dyDescent="0.2">
      <c r="B2023" t="s">
        <v>3</v>
      </c>
      <c r="C2023" t="s">
        <v>188</v>
      </c>
      <c r="D2023" t="s">
        <v>533</v>
      </c>
    </row>
    <row r="2024" spans="2:4" x14ac:dyDescent="0.2">
      <c r="B2024" t="s">
        <v>3</v>
      </c>
      <c r="C2024" t="s">
        <v>191</v>
      </c>
      <c r="D2024" t="s">
        <v>533</v>
      </c>
    </row>
    <row r="2025" spans="2:4" x14ac:dyDescent="0.2">
      <c r="B2025" t="s">
        <v>3</v>
      </c>
      <c r="C2025" t="s">
        <v>196</v>
      </c>
      <c r="D2025" t="s">
        <v>533</v>
      </c>
    </row>
    <row r="2026" spans="2:4" x14ac:dyDescent="0.2">
      <c r="B2026" t="s">
        <v>3</v>
      </c>
      <c r="C2026" t="s">
        <v>327</v>
      </c>
      <c r="D2026" t="s">
        <v>533</v>
      </c>
    </row>
    <row r="2027" spans="2:4" x14ac:dyDescent="0.2">
      <c r="B2027" t="s">
        <v>3</v>
      </c>
      <c r="C2027" t="s">
        <v>203</v>
      </c>
      <c r="D2027" t="s">
        <v>533</v>
      </c>
    </row>
    <row r="2028" spans="2:4" x14ac:dyDescent="0.2">
      <c r="B2028" t="s">
        <v>3</v>
      </c>
      <c r="C2028" t="s">
        <v>206</v>
      </c>
      <c r="D2028" t="s">
        <v>533</v>
      </c>
    </row>
    <row r="2029" spans="2:4" x14ac:dyDescent="0.2">
      <c r="B2029" t="s">
        <v>3</v>
      </c>
      <c r="C2029" t="s">
        <v>499</v>
      </c>
      <c r="D2029" t="s">
        <v>533</v>
      </c>
    </row>
    <row r="2030" spans="2:4" x14ac:dyDescent="0.2">
      <c r="B2030" t="s">
        <v>3</v>
      </c>
      <c r="C2030" t="s">
        <v>208</v>
      </c>
      <c r="D2030" t="s">
        <v>533</v>
      </c>
    </row>
    <row r="2031" spans="2:4" x14ac:dyDescent="0.2">
      <c r="B2031" t="s">
        <v>3</v>
      </c>
      <c r="C2031" t="s">
        <v>213</v>
      </c>
      <c r="D2031" t="s">
        <v>533</v>
      </c>
    </row>
    <row r="2032" spans="2:4" x14ac:dyDescent="0.2">
      <c r="B2032" t="s">
        <v>3</v>
      </c>
      <c r="C2032" t="s">
        <v>214</v>
      </c>
      <c r="D2032" t="s">
        <v>533</v>
      </c>
    </row>
    <row r="2033" spans="2:4" x14ac:dyDescent="0.2">
      <c r="B2033" t="s">
        <v>3</v>
      </c>
      <c r="C2033" t="s">
        <v>217</v>
      </c>
      <c r="D2033" t="s">
        <v>533</v>
      </c>
    </row>
    <row r="2034" spans="2:4" x14ac:dyDescent="0.2">
      <c r="B2034" t="s">
        <v>3</v>
      </c>
      <c r="C2034" t="s">
        <v>332</v>
      </c>
      <c r="D2034" t="s">
        <v>533</v>
      </c>
    </row>
    <row r="2035" spans="2:4" x14ac:dyDescent="0.2">
      <c r="B2035" t="s">
        <v>3</v>
      </c>
      <c r="C2035" t="s">
        <v>220</v>
      </c>
      <c r="D2035" t="s">
        <v>533</v>
      </c>
    </row>
    <row r="2036" spans="2:4" x14ac:dyDescent="0.2">
      <c r="B2036" t="s">
        <v>3</v>
      </c>
      <c r="C2036" t="s">
        <v>334</v>
      </c>
      <c r="D2036" t="s">
        <v>533</v>
      </c>
    </row>
    <row r="2037" spans="2:4" x14ac:dyDescent="0.2">
      <c r="B2037" t="s">
        <v>3</v>
      </c>
      <c r="C2037" t="s">
        <v>222</v>
      </c>
      <c r="D2037" t="s">
        <v>533</v>
      </c>
    </row>
    <row r="2038" spans="2:4" x14ac:dyDescent="0.2">
      <c r="B2038" t="s">
        <v>3</v>
      </c>
      <c r="C2038" t="s">
        <v>223</v>
      </c>
      <c r="D2038" t="s">
        <v>533</v>
      </c>
    </row>
    <row r="2039" spans="2:4" x14ac:dyDescent="0.2">
      <c r="B2039" t="s">
        <v>3</v>
      </c>
      <c r="C2039" t="s">
        <v>224</v>
      </c>
      <c r="D2039" t="s">
        <v>533</v>
      </c>
    </row>
    <row r="2040" spans="2:4" x14ac:dyDescent="0.2">
      <c r="B2040" t="s">
        <v>3</v>
      </c>
      <c r="C2040" t="s">
        <v>335</v>
      </c>
      <c r="D2040" t="s">
        <v>533</v>
      </c>
    </row>
    <row r="2041" spans="2:4" x14ac:dyDescent="0.2">
      <c r="B2041" t="s">
        <v>3</v>
      </c>
      <c r="C2041" t="s">
        <v>336</v>
      </c>
      <c r="D2041" t="s">
        <v>533</v>
      </c>
    </row>
    <row r="2042" spans="2:4" x14ac:dyDescent="0.2"/>
    <row r="2043" spans="2:4" x14ac:dyDescent="0.2"/>
    <row r="2044" spans="2:4" x14ac:dyDescent="0.2"/>
    <row r="2045" spans="2:4" x14ac:dyDescent="0.2"/>
    <row r="2046" spans="2:4" x14ac:dyDescent="0.2"/>
    <row r="2047" spans="2:4" x14ac:dyDescent="0.2"/>
    <row r="2048" spans="2:4" x14ac:dyDescent="0.2"/>
    <row r="2049" x14ac:dyDescent="0.2"/>
    <row r="2050" x14ac:dyDescent="0.2"/>
    <row r="2051" x14ac:dyDescent="0.2"/>
    <row r="2052" x14ac:dyDescent="0.2"/>
  </sheetData>
  <pageMargins left="0.7" right="0.7" top="0.75" bottom="0.75" header="0.3" footer="0.3"/>
  <pageSetup paperSize="9" orientation="portrait" horizontalDpi="4294967293" verticalDpi="0" r:id="rId2"/>
  <drawing r:id="rId3"/>
  <tableParts count="1">
    <tablePart r:id="rId4"/>
  </tableParts>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E501B-A9F8-421D-89F8-A654241EB600}">
  <dimension ref="A1:L34"/>
  <sheetViews>
    <sheetView showGridLines="0" tabSelected="1" zoomScale="80" zoomScaleNormal="80" workbookViewId="0"/>
  </sheetViews>
  <sheetFormatPr baseColWidth="10" defaultColWidth="0" defaultRowHeight="14.4" customHeight="1" zeroHeight="1" x14ac:dyDescent="0.3"/>
  <cols>
    <col min="1" max="2" width="14.85546875" style="1" customWidth="1"/>
    <col min="3" max="3" width="8.7109375" style="1" customWidth="1"/>
    <col min="4" max="12" width="14.85546875" style="1" customWidth="1"/>
    <col min="13" max="16384" width="14.85546875" style="1" hidden="1"/>
  </cols>
  <sheetData>
    <row r="1" s="1" customFormat="1" ht="14.4" customHeight="1" x14ac:dyDescent="0.3"/>
    <row r="2" s="1" customFormat="1" ht="14.4" customHeight="1" x14ac:dyDescent="0.3"/>
    <row r="3" s="1" customFormat="1" ht="14.4" customHeight="1" x14ac:dyDescent="0.3"/>
    <row r="4" s="1" customFormat="1" x14ac:dyDescent="0.3"/>
    <row r="5" s="1" customFormat="1" x14ac:dyDescent="0.3"/>
    <row r="6" s="1" customFormat="1" x14ac:dyDescent="0.3"/>
    <row r="7" s="1" customFormat="1" x14ac:dyDescent="0.3"/>
    <row r="8" s="1" customFormat="1" x14ac:dyDescent="0.3"/>
    <row r="9" s="1" customFormat="1" x14ac:dyDescent="0.3"/>
    <row r="10" s="1" customFormat="1" x14ac:dyDescent="0.3"/>
    <row r="11" s="1" customFormat="1" x14ac:dyDescent="0.3"/>
    <row r="12" s="1" customFormat="1" x14ac:dyDescent="0.3"/>
    <row r="13" s="1" customFormat="1" x14ac:dyDescent="0.3"/>
    <row r="14" s="1" customFormat="1" x14ac:dyDescent="0.3"/>
    <row r="15" s="1" customFormat="1" x14ac:dyDescent="0.3"/>
    <row r="16" s="1" customFormat="1"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2" t="s">
        <v>527</v>
      </c>
      <c r="G29" s="3" t="s">
        <v>528</v>
      </c>
    </row>
    <row r="30" spans="6:7" x14ac:dyDescent="0.3">
      <c r="F30" s="2"/>
      <c r="G30" s="3"/>
    </row>
    <row r="31" spans="6:7" x14ac:dyDescent="0.3">
      <c r="F31" s="2"/>
      <c r="G31" s="4"/>
    </row>
    <row r="32" spans="6:7" x14ac:dyDescent="0.3">
      <c r="F32" s="2"/>
      <c r="G32" s="5"/>
    </row>
    <row r="33" spans="6:7" x14ac:dyDescent="0.3">
      <c r="F33" s="2"/>
      <c r="G33" s="6"/>
    </row>
    <row r="34" spans="6:7" x14ac:dyDescent="0.3"/>
  </sheetData>
  <hyperlinks>
    <hyperlink ref="G29" r:id="rId1" display="https://www.linkedin.com/in/ca-bc" xr:uid="{5E3E6463-0436-40C6-8B2D-D45D27E3D324}"/>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1AB89-1219-42B7-9EB3-5F0BD06BAE32}">
  <dimension ref="A1:V52"/>
  <sheetViews>
    <sheetView showGridLines="0" zoomScale="70" zoomScaleNormal="70" workbookViewId="0">
      <selection activeCell="K2" sqref="K2"/>
    </sheetView>
  </sheetViews>
  <sheetFormatPr baseColWidth="10" defaultColWidth="0" defaultRowHeight="10.199999999999999" customHeight="1" zeroHeight="1" x14ac:dyDescent="0.2"/>
  <cols>
    <col min="1" max="22" width="11.42578125" style="7" customWidth="1"/>
    <col min="23" max="16384" width="11.42578125" style="7" hidden="1"/>
  </cols>
  <sheetData>
    <row r="1" s="7" customFormat="1" x14ac:dyDescent="0.2"/>
    <row r="2" s="7" customFormat="1" x14ac:dyDescent="0.2"/>
    <row r="3" s="7" customFormat="1" x14ac:dyDescent="0.2"/>
    <row r="4" s="7" customFormat="1" x14ac:dyDescent="0.2"/>
    <row r="5" s="7" customFormat="1" x14ac:dyDescent="0.2"/>
    <row r="6" s="7" customFormat="1" x14ac:dyDescent="0.2"/>
    <row r="7" s="7" customFormat="1" x14ac:dyDescent="0.2"/>
    <row r="8" s="7" customFormat="1" x14ac:dyDescent="0.2"/>
    <row r="9" s="7" customFormat="1" x14ac:dyDescent="0.2"/>
    <row r="10" s="7" customFormat="1" x14ac:dyDescent="0.2"/>
    <row r="11" s="7" customFormat="1" x14ac:dyDescent="0.2"/>
    <row r="12" s="7" customFormat="1" x14ac:dyDescent="0.2"/>
    <row r="13" s="7" customFormat="1" x14ac:dyDescent="0.2"/>
    <row r="14" s="7" customFormat="1" x14ac:dyDescent="0.2"/>
    <row r="15" s="7" customFormat="1" x14ac:dyDescent="0.2"/>
    <row r="16" s="7" customFormat="1" x14ac:dyDescent="0.2"/>
    <row r="17" s="7" customFormat="1" x14ac:dyDescent="0.2"/>
    <row r="18" s="7" customFormat="1" x14ac:dyDescent="0.2"/>
    <row r="19" s="7" customFormat="1" x14ac:dyDescent="0.2"/>
    <row r="20" s="7" customFormat="1" x14ac:dyDescent="0.2"/>
    <row r="21" s="7" customFormat="1" x14ac:dyDescent="0.2"/>
    <row r="22" s="7" customFormat="1" x14ac:dyDescent="0.2"/>
    <row r="23" s="7" customFormat="1" x14ac:dyDescent="0.2"/>
    <row r="24" s="7" customFormat="1" x14ac:dyDescent="0.2"/>
    <row r="25" s="7" customFormat="1" x14ac:dyDescent="0.2"/>
    <row r="26" s="7" customFormat="1" x14ac:dyDescent="0.2"/>
    <row r="27" s="7" customFormat="1" x14ac:dyDescent="0.2"/>
    <row r="28" s="7" customFormat="1" x14ac:dyDescent="0.2"/>
    <row r="29" s="7" customFormat="1" x14ac:dyDescent="0.2"/>
    <row r="30" s="7" customFormat="1" x14ac:dyDescent="0.2"/>
    <row r="31" s="7" customFormat="1" x14ac:dyDescent="0.2"/>
    <row r="32" s="7" customFormat="1" x14ac:dyDescent="0.2"/>
    <row r="33" s="7" customFormat="1" x14ac:dyDescent="0.2"/>
    <row r="34" s="7" customFormat="1" x14ac:dyDescent="0.2"/>
    <row r="35" s="7" customFormat="1" x14ac:dyDescent="0.2"/>
    <row r="36" s="7" customFormat="1" x14ac:dyDescent="0.2"/>
    <row r="37" s="7" customFormat="1" x14ac:dyDescent="0.2"/>
    <row r="38" s="7" customFormat="1" x14ac:dyDescent="0.2"/>
    <row r="39" s="7" customFormat="1" x14ac:dyDescent="0.2"/>
    <row r="40" s="7" customFormat="1" x14ac:dyDescent="0.2"/>
    <row r="41" s="7" customFormat="1" x14ac:dyDescent="0.2"/>
    <row r="42" s="7" customFormat="1" x14ac:dyDescent="0.2"/>
    <row r="43" s="7" customFormat="1" x14ac:dyDescent="0.2"/>
    <row r="44" s="7" customFormat="1" x14ac:dyDescent="0.2"/>
    <row r="45" s="7" customFormat="1" x14ac:dyDescent="0.2"/>
    <row r="46" s="7" customFormat="1" x14ac:dyDescent="0.2"/>
    <row r="47" s="7" customFormat="1" x14ac:dyDescent="0.2"/>
    <row r="48" s="7" customFormat="1" x14ac:dyDescent="0.2"/>
    <row r="49" s="7" customFormat="1" x14ac:dyDescent="0.2"/>
    <row r="50" s="7" customFormat="1" x14ac:dyDescent="0.2"/>
    <row r="51" s="7" customFormat="1" x14ac:dyDescent="0.2"/>
    <row r="52" s="7" customFormat="1"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67F3A-91A3-487E-B551-3969DC57AEAE}">
  <dimension ref="A1:TW305"/>
  <sheetViews>
    <sheetView zoomScale="107" zoomScaleNormal="107" workbookViewId="0">
      <selection activeCell="K2" sqref="K2"/>
    </sheetView>
  </sheetViews>
  <sheetFormatPr baseColWidth="10" defaultColWidth="0" defaultRowHeight="9.6" customHeight="1" zeroHeight="1" x14ac:dyDescent="0.3"/>
  <cols>
    <col min="1" max="543" width="2.28515625" style="11" customWidth="1"/>
    <col min="544" max="16384" width="11.42578125" style="11" hidden="1"/>
  </cols>
  <sheetData>
    <row r="1" spans="1:540" ht="9.6" customHeight="1" x14ac:dyDescent="0.3">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9"/>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8"/>
      <c r="TT1" s="8"/>
    </row>
    <row r="2" spans="1:540" ht="9.6" customHeight="1"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9"/>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8"/>
      <c r="TT2" s="8"/>
    </row>
    <row r="3" spans="1:540" ht="9.6" customHeight="1"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9"/>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8"/>
      <c r="TT3" s="8"/>
    </row>
    <row r="4" spans="1:540" ht="9.6" customHeight="1"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9"/>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8"/>
      <c r="TT4" s="8"/>
    </row>
    <row r="5" spans="1:540" ht="9.6" customHeight="1"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9"/>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8"/>
      <c r="TT5" s="8"/>
    </row>
    <row r="6" spans="1:540" ht="9.6" customHeight="1"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9"/>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8"/>
      <c r="TT6" s="8"/>
    </row>
    <row r="7" spans="1:540" ht="9.6" customHeight="1"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9"/>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8"/>
      <c r="TT7" s="8"/>
    </row>
    <row r="8" spans="1:540" ht="9.6" customHeight="1"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12"/>
      <c r="AT8" s="13"/>
      <c r="AU8" s="13"/>
      <c r="AV8" s="13"/>
      <c r="AW8" s="14"/>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14"/>
      <c r="CA8" s="13"/>
      <c r="CB8" s="13"/>
      <c r="CC8" s="13"/>
      <c r="CD8" s="12"/>
      <c r="CE8" s="8"/>
      <c r="CF8" s="8"/>
      <c r="CG8" s="8"/>
      <c r="CH8" s="8"/>
      <c r="CI8" s="8"/>
      <c r="CJ8" s="8"/>
      <c r="CK8" s="8"/>
      <c r="CL8" s="8"/>
      <c r="CM8" s="8"/>
      <c r="CN8" s="8"/>
      <c r="CO8" s="8"/>
      <c r="CP8" s="8"/>
      <c r="CQ8" s="12"/>
      <c r="CR8" s="13"/>
      <c r="CS8" s="13"/>
      <c r="CT8" s="13"/>
      <c r="CU8" s="12"/>
      <c r="CV8" s="8"/>
      <c r="CW8" s="8"/>
      <c r="CX8" s="8"/>
      <c r="CY8" s="8"/>
      <c r="CZ8" s="8"/>
      <c r="DA8" s="8"/>
      <c r="DB8" s="8"/>
      <c r="DC8" s="8"/>
      <c r="DD8" s="8"/>
      <c r="DE8" s="8"/>
      <c r="DF8" s="8"/>
      <c r="DG8" s="8"/>
      <c r="DH8" s="12"/>
      <c r="DI8" s="13"/>
      <c r="DJ8" s="13"/>
      <c r="DK8" s="13"/>
      <c r="DL8" s="14"/>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14"/>
      <c r="GQ8" s="13"/>
      <c r="GR8" s="13"/>
      <c r="GS8" s="13"/>
      <c r="GT8" s="12"/>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9"/>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8"/>
      <c r="TT8" s="8"/>
    </row>
    <row r="9" spans="1:540" ht="9.6" customHeight="1" x14ac:dyDescent="0.3">
      <c r="A9" s="8"/>
      <c r="B9" s="8"/>
      <c r="C9" s="8"/>
      <c r="D9" s="8"/>
      <c r="E9" s="8"/>
      <c r="F9" s="8"/>
      <c r="G9" s="8"/>
      <c r="H9" s="8"/>
      <c r="I9" s="8"/>
      <c r="J9" s="8"/>
      <c r="K9" s="15"/>
      <c r="L9" s="16"/>
      <c r="M9" s="17"/>
      <c r="N9" s="17"/>
      <c r="O9" s="17"/>
      <c r="P9" s="17"/>
      <c r="Q9" s="17"/>
      <c r="R9" s="8"/>
      <c r="S9" s="8"/>
      <c r="T9" s="8"/>
      <c r="U9" s="8"/>
      <c r="V9" s="18"/>
      <c r="W9" s="17"/>
      <c r="X9" s="17"/>
      <c r="Y9" s="17"/>
      <c r="Z9" s="17"/>
      <c r="AA9" s="17"/>
      <c r="AB9" s="9"/>
      <c r="AC9" s="8"/>
      <c r="AD9" s="8"/>
      <c r="AE9" s="12"/>
      <c r="AF9" s="9"/>
      <c r="AG9" s="17"/>
      <c r="AH9" s="17"/>
      <c r="AI9" s="19"/>
      <c r="AJ9" s="20"/>
      <c r="AK9" s="8"/>
      <c r="AL9" s="8"/>
      <c r="AM9" s="8"/>
      <c r="AN9" s="8"/>
      <c r="AO9" s="8"/>
      <c r="AP9" s="12"/>
      <c r="AQ9" s="21"/>
      <c r="AR9" s="19"/>
      <c r="AS9" s="10"/>
      <c r="AT9" s="10"/>
      <c r="AU9" s="10"/>
      <c r="AV9" s="10"/>
      <c r="AW9" s="10"/>
      <c r="AX9" s="17"/>
      <c r="AY9" s="18"/>
      <c r="AZ9" s="8"/>
      <c r="BA9" s="8"/>
      <c r="BB9" s="8"/>
      <c r="BC9" s="8"/>
      <c r="BD9" s="14"/>
      <c r="BE9" s="19"/>
      <c r="BF9" s="17"/>
      <c r="BG9" s="17"/>
      <c r="BH9" s="17"/>
      <c r="BI9" s="17"/>
      <c r="BJ9" s="17"/>
      <c r="BK9" s="17"/>
      <c r="BL9" s="17"/>
      <c r="BM9" s="17"/>
      <c r="BN9" s="9"/>
      <c r="BO9" s="22"/>
      <c r="BP9" s="18"/>
      <c r="BQ9" s="8"/>
      <c r="BR9" s="8"/>
      <c r="BS9" s="8"/>
      <c r="BT9" s="8"/>
      <c r="BU9" s="8"/>
      <c r="BV9" s="8"/>
      <c r="BW9" s="8"/>
      <c r="BX9" s="18"/>
      <c r="BY9" s="19"/>
      <c r="BZ9" s="10"/>
      <c r="CA9" s="10"/>
      <c r="CB9" s="10"/>
      <c r="CC9" s="10"/>
      <c r="CD9" s="10"/>
      <c r="CE9" s="10"/>
      <c r="CF9" s="9"/>
      <c r="CG9" s="14"/>
      <c r="CH9" s="8"/>
      <c r="CI9" s="8"/>
      <c r="CJ9" s="8"/>
      <c r="CK9" s="8"/>
      <c r="CL9" s="8"/>
      <c r="CM9" s="8"/>
      <c r="CN9" s="14"/>
      <c r="CO9" s="9"/>
      <c r="CP9" s="10"/>
      <c r="CQ9" s="10"/>
      <c r="CR9" s="10"/>
      <c r="CS9" s="10"/>
      <c r="CT9" s="10"/>
      <c r="CU9" s="10"/>
      <c r="CV9" s="10"/>
      <c r="CW9" s="23"/>
      <c r="CX9" s="8"/>
      <c r="CY9" s="8"/>
      <c r="CZ9" s="8"/>
      <c r="DA9" s="8"/>
      <c r="DB9" s="8"/>
      <c r="DC9" s="8"/>
      <c r="DD9" s="8"/>
      <c r="DE9" s="12"/>
      <c r="DF9" s="17"/>
      <c r="DG9" s="10"/>
      <c r="DH9" s="10"/>
      <c r="DI9" s="10"/>
      <c r="DJ9" s="10"/>
      <c r="DK9" s="10"/>
      <c r="DL9" s="10"/>
      <c r="DM9" s="9"/>
      <c r="DN9" s="13"/>
      <c r="DO9" s="8"/>
      <c r="DP9" s="8"/>
      <c r="DQ9" s="8"/>
      <c r="DR9" s="8"/>
      <c r="DS9" s="8"/>
      <c r="DT9" s="23"/>
      <c r="DU9" s="17"/>
      <c r="DV9" s="17"/>
      <c r="DW9" s="17"/>
      <c r="DX9" s="17"/>
      <c r="DY9" s="17"/>
      <c r="DZ9" s="17"/>
      <c r="EA9" s="17"/>
      <c r="EB9" s="17"/>
      <c r="EC9" s="17"/>
      <c r="ED9" s="17"/>
      <c r="EE9" s="17"/>
      <c r="EF9" s="14"/>
      <c r="EG9" s="13"/>
      <c r="EH9" s="19"/>
      <c r="EI9" s="17"/>
      <c r="EJ9" s="17"/>
      <c r="EK9" s="17"/>
      <c r="EL9" s="17"/>
      <c r="EM9" s="17"/>
      <c r="EN9" s="17"/>
      <c r="EO9" s="17"/>
      <c r="EP9" s="17"/>
      <c r="EQ9" s="17"/>
      <c r="ER9" s="17"/>
      <c r="ES9" s="17"/>
      <c r="ET9" s="17"/>
      <c r="EU9" s="17"/>
      <c r="EV9" s="12"/>
      <c r="EW9" s="8"/>
      <c r="EX9" s="8"/>
      <c r="EY9" s="8"/>
      <c r="EZ9" s="8"/>
      <c r="FA9" s="8"/>
      <c r="FB9" s="8"/>
      <c r="FC9" s="8"/>
      <c r="FD9" s="8"/>
      <c r="FE9" s="24"/>
      <c r="FF9" s="17"/>
      <c r="FG9" s="17"/>
      <c r="FH9" s="17"/>
      <c r="FI9" s="17"/>
      <c r="FJ9" s="17"/>
      <c r="FK9" s="17"/>
      <c r="FL9" s="17"/>
      <c r="FM9" s="17"/>
      <c r="FN9" s="17"/>
      <c r="FO9" s="17"/>
      <c r="FP9" s="17"/>
      <c r="FQ9" s="25"/>
      <c r="FR9" s="8"/>
      <c r="FS9" s="12"/>
      <c r="FT9" s="17"/>
      <c r="FU9" s="17"/>
      <c r="FV9" s="17"/>
      <c r="FW9" s="17"/>
      <c r="FX9" s="17"/>
      <c r="FY9" s="8"/>
      <c r="FZ9" s="8"/>
      <c r="GA9" s="8"/>
      <c r="GB9" s="8"/>
      <c r="GC9" s="14"/>
      <c r="GD9" s="17"/>
      <c r="GE9" s="17"/>
      <c r="GF9" s="17"/>
      <c r="GG9" s="17"/>
      <c r="GH9" s="16"/>
      <c r="GI9" s="12"/>
      <c r="GJ9" s="8"/>
      <c r="GK9" s="8"/>
      <c r="GL9" s="8"/>
      <c r="GM9" s="14"/>
      <c r="GN9" s="18"/>
      <c r="GO9" s="26"/>
      <c r="GP9" s="10"/>
      <c r="GQ9" s="10"/>
      <c r="GR9" s="10"/>
      <c r="GS9" s="10"/>
      <c r="GT9" s="10"/>
      <c r="GU9" s="10"/>
      <c r="GV9" s="23"/>
      <c r="GW9" s="14"/>
      <c r="GX9" s="8"/>
      <c r="GY9" s="8"/>
      <c r="GZ9" s="8"/>
      <c r="HA9" s="14"/>
      <c r="HB9" s="19"/>
      <c r="HC9" s="17"/>
      <c r="HD9" s="17"/>
      <c r="HE9" s="17"/>
      <c r="HF9" s="17"/>
      <c r="HG9" s="17"/>
      <c r="HH9" s="17"/>
      <c r="HI9" s="17"/>
      <c r="HJ9" s="17"/>
      <c r="HK9" s="17"/>
      <c r="HL9" s="17"/>
      <c r="HM9" s="19"/>
      <c r="HN9" s="23"/>
      <c r="HO9" s="8"/>
      <c r="HP9" s="8"/>
      <c r="HQ9" s="21"/>
      <c r="HR9" s="17"/>
      <c r="HS9" s="17"/>
      <c r="HT9" s="17"/>
      <c r="HU9" s="26"/>
      <c r="HV9" s="14"/>
      <c r="HW9" s="8"/>
      <c r="HX9" s="8"/>
      <c r="HY9" s="8"/>
      <c r="HZ9" s="8"/>
      <c r="IA9" s="8"/>
      <c r="IB9" s="8"/>
      <c r="IC9" s="8"/>
      <c r="ID9" s="8"/>
      <c r="IE9" s="8"/>
      <c r="IF9" s="8"/>
      <c r="IG9" s="8"/>
      <c r="IH9" s="8"/>
      <c r="II9" s="8"/>
      <c r="IJ9" s="8"/>
      <c r="IK9" s="8"/>
      <c r="IL9" s="8"/>
      <c r="IM9" s="8"/>
      <c r="IN9" s="8"/>
      <c r="IO9" s="8"/>
      <c r="IP9" s="8"/>
      <c r="IQ9" s="8"/>
      <c r="IR9" s="9"/>
      <c r="IS9" s="10"/>
      <c r="IT9" s="10"/>
      <c r="IU9" s="10"/>
      <c r="IV9" s="10"/>
      <c r="IW9" s="10"/>
      <c r="IX9" s="10"/>
      <c r="IY9" s="10"/>
      <c r="IZ9" s="10"/>
      <c r="JA9" s="10"/>
      <c r="JB9" s="10"/>
      <c r="JC9" s="10"/>
      <c r="JD9" s="19"/>
      <c r="JE9" s="19"/>
      <c r="JF9" s="19"/>
      <c r="JG9" s="19"/>
      <c r="JH9" s="19"/>
      <c r="JI9" s="19"/>
      <c r="JJ9" s="19"/>
      <c r="JK9" s="10"/>
      <c r="JL9" s="10"/>
      <c r="JM9" s="10"/>
      <c r="JN9" s="10"/>
      <c r="JO9" s="10"/>
      <c r="JP9" s="10"/>
      <c r="JQ9" s="19"/>
      <c r="JR9" s="19"/>
      <c r="JS9" s="19"/>
      <c r="JT9" s="19"/>
      <c r="JU9" s="19"/>
      <c r="JV9" s="19"/>
      <c r="JW9" s="19"/>
      <c r="JX9" s="10"/>
      <c r="JY9" s="10"/>
      <c r="JZ9" s="10"/>
      <c r="KA9" s="10"/>
      <c r="KB9" s="19"/>
      <c r="KC9" s="19"/>
      <c r="KD9" s="19"/>
      <c r="KE9" s="19"/>
      <c r="KF9" s="19"/>
      <c r="KG9" s="10"/>
      <c r="KH9" s="10"/>
      <c r="KI9" s="10"/>
      <c r="KJ9" s="10"/>
      <c r="KK9" s="10"/>
      <c r="KL9" s="10"/>
      <c r="KM9" s="10"/>
      <c r="KN9" s="10"/>
      <c r="KO9" s="10"/>
      <c r="KP9" s="19"/>
      <c r="KQ9" s="27"/>
      <c r="KR9" s="23"/>
      <c r="KS9" s="23"/>
      <c r="KT9" s="23"/>
      <c r="KU9" s="23"/>
      <c r="KV9" s="9"/>
      <c r="KW9" s="19"/>
      <c r="KX9" s="10"/>
      <c r="KY9" s="10"/>
      <c r="KZ9" s="10"/>
      <c r="LA9" s="10"/>
      <c r="LB9" s="10"/>
      <c r="LC9" s="10"/>
      <c r="LD9" s="10"/>
      <c r="LE9" s="10"/>
      <c r="LF9" s="19"/>
      <c r="LG9" s="19"/>
      <c r="LH9" s="19"/>
      <c r="LI9" s="19"/>
      <c r="LJ9" s="19"/>
      <c r="LK9" s="19"/>
      <c r="LL9" s="19"/>
      <c r="LM9" s="19"/>
      <c r="LN9" s="19"/>
      <c r="LO9" s="19"/>
      <c r="LP9" s="10"/>
      <c r="LQ9" s="10"/>
      <c r="LR9" s="10"/>
      <c r="LS9" s="10"/>
      <c r="LT9" s="10"/>
      <c r="LU9" s="10"/>
      <c r="LV9" s="10"/>
      <c r="LW9" s="10"/>
      <c r="LX9" s="10"/>
      <c r="LY9" s="10"/>
      <c r="LZ9" s="10"/>
      <c r="MA9" s="10"/>
      <c r="MB9" s="10"/>
      <c r="MC9" s="10"/>
      <c r="MD9" s="17"/>
      <c r="ME9" s="23"/>
      <c r="MF9" s="23"/>
      <c r="MG9" s="23"/>
      <c r="MH9" s="23"/>
      <c r="MI9" s="23"/>
      <c r="MJ9" s="17"/>
      <c r="MK9" s="10"/>
      <c r="ML9" s="10"/>
      <c r="MM9" s="10"/>
      <c r="MN9" s="10"/>
      <c r="MO9" s="10"/>
      <c r="MP9" s="10"/>
      <c r="MQ9" s="10"/>
      <c r="MR9" s="10"/>
      <c r="MS9" s="10"/>
      <c r="MT9" s="10"/>
      <c r="MU9" s="10"/>
      <c r="MV9" s="10"/>
      <c r="MW9" s="19"/>
      <c r="MX9" s="27"/>
      <c r="MY9" s="23"/>
      <c r="MZ9" s="23"/>
      <c r="NA9" s="23"/>
      <c r="NB9" s="23"/>
      <c r="NC9" s="27"/>
      <c r="ND9" s="17"/>
      <c r="NE9" s="10"/>
      <c r="NF9" s="10"/>
      <c r="NG9" s="10"/>
      <c r="NH9" s="10"/>
      <c r="NI9" s="10"/>
      <c r="NJ9" s="10"/>
      <c r="NK9" s="10"/>
      <c r="NL9" s="10"/>
      <c r="NM9" s="10"/>
      <c r="NN9" s="10"/>
      <c r="NO9" s="10"/>
      <c r="NP9" s="10"/>
      <c r="NQ9" s="19"/>
      <c r="NR9" s="27"/>
      <c r="NS9" s="23"/>
      <c r="NT9" s="23"/>
      <c r="NU9" s="23"/>
      <c r="NV9" s="23"/>
      <c r="NW9" s="9"/>
      <c r="NX9" s="10"/>
      <c r="NY9" s="10"/>
      <c r="NZ9" s="10"/>
      <c r="OA9" s="10"/>
      <c r="OB9" s="10"/>
      <c r="OC9" s="10"/>
      <c r="OD9" s="10"/>
      <c r="OE9" s="10"/>
      <c r="OF9" s="10"/>
      <c r="OG9" s="19"/>
      <c r="OH9" s="19"/>
      <c r="OI9" s="19"/>
      <c r="OJ9" s="19"/>
      <c r="OK9" s="19"/>
      <c r="OL9" s="19"/>
      <c r="OM9" s="19"/>
      <c r="ON9" s="19"/>
      <c r="OO9" s="19"/>
      <c r="OP9" s="19"/>
      <c r="OQ9" s="19"/>
      <c r="OR9" s="19"/>
      <c r="OS9" s="28"/>
      <c r="OT9" s="19"/>
      <c r="OU9" s="10"/>
      <c r="OV9" s="10"/>
      <c r="OW9" s="19"/>
      <c r="OX9" s="19"/>
      <c r="OY9" s="19"/>
      <c r="OZ9" s="19"/>
      <c r="PA9" s="19"/>
      <c r="PB9" s="19"/>
      <c r="PC9" s="19"/>
      <c r="PD9" s="19"/>
      <c r="PE9" s="19"/>
      <c r="PF9" s="19"/>
      <c r="PG9" s="19"/>
      <c r="PH9" s="19"/>
      <c r="PI9" s="19"/>
      <c r="PJ9" s="19"/>
      <c r="PK9" s="19"/>
      <c r="PL9" s="19"/>
      <c r="PM9" s="10"/>
      <c r="PN9" s="10"/>
      <c r="PO9" s="10"/>
      <c r="PP9" s="10"/>
      <c r="PQ9" s="10"/>
      <c r="PR9" s="10"/>
      <c r="PS9" s="10"/>
      <c r="PT9" s="10"/>
      <c r="PU9" s="10"/>
      <c r="PV9" s="10"/>
      <c r="PW9" s="10"/>
      <c r="PX9" s="10"/>
      <c r="PY9" s="19"/>
      <c r="PZ9" s="19"/>
      <c r="QA9" s="19"/>
      <c r="QB9" s="19"/>
      <c r="QC9" s="19"/>
      <c r="QD9" s="19"/>
      <c r="QE9" s="19"/>
      <c r="QF9" s="19"/>
      <c r="QG9" s="19"/>
      <c r="QH9" s="19"/>
      <c r="QI9" s="19"/>
      <c r="QJ9" s="19"/>
      <c r="QK9" s="19"/>
      <c r="QL9" s="19"/>
      <c r="QM9" s="10"/>
      <c r="QN9" s="10"/>
      <c r="QO9" s="10"/>
      <c r="QP9" s="19"/>
      <c r="QQ9" s="28"/>
      <c r="QR9" s="19"/>
      <c r="QS9" s="19"/>
      <c r="QT9" s="19"/>
      <c r="QU9" s="10"/>
      <c r="QV9" s="10"/>
      <c r="QW9" s="10"/>
      <c r="QX9" s="10"/>
      <c r="QY9" s="10"/>
      <c r="QZ9" s="10"/>
      <c r="RA9" s="10"/>
      <c r="RB9" s="10"/>
      <c r="RC9" s="19"/>
      <c r="RD9" s="19"/>
      <c r="RE9" s="19"/>
      <c r="RF9" s="19"/>
      <c r="RG9" s="19"/>
      <c r="RH9" s="10"/>
      <c r="RI9" s="10"/>
      <c r="RJ9" s="10"/>
      <c r="RK9" s="10"/>
      <c r="RL9" s="10"/>
      <c r="RM9" s="10"/>
      <c r="RN9" s="10"/>
      <c r="RO9" s="19"/>
      <c r="RP9" s="9"/>
      <c r="RQ9" s="23"/>
      <c r="RR9" s="23"/>
      <c r="RS9" s="23"/>
      <c r="RT9" s="23"/>
      <c r="RU9" s="27"/>
      <c r="RV9" s="19"/>
      <c r="RW9" s="10"/>
      <c r="RX9" s="10"/>
      <c r="RY9" s="10"/>
      <c r="RZ9" s="10"/>
      <c r="SA9" s="10"/>
      <c r="SB9" s="10"/>
      <c r="SC9" s="10"/>
      <c r="SD9" s="10"/>
      <c r="SE9" s="19"/>
      <c r="SF9" s="19"/>
      <c r="SG9" s="19"/>
      <c r="SH9" s="19"/>
      <c r="SI9" s="19"/>
      <c r="SJ9" s="19"/>
      <c r="SK9" s="19"/>
      <c r="SL9" s="19"/>
      <c r="SM9" s="19"/>
      <c r="SN9" s="19"/>
      <c r="SO9" s="19"/>
      <c r="SP9" s="19"/>
      <c r="SQ9" s="19"/>
      <c r="SR9" s="19"/>
      <c r="SS9" s="10"/>
      <c r="ST9" s="10"/>
      <c r="SU9" s="10"/>
      <c r="SV9" s="10"/>
      <c r="SW9" s="19"/>
      <c r="SX9" s="19"/>
      <c r="SY9" s="19"/>
      <c r="SZ9" s="19"/>
      <c r="TA9" s="19"/>
      <c r="TB9" s="10"/>
      <c r="TC9" s="10"/>
      <c r="TD9" s="10"/>
      <c r="TE9" s="10"/>
      <c r="TF9" s="10"/>
      <c r="TG9" s="10"/>
      <c r="TH9" s="10"/>
      <c r="TI9" s="10"/>
      <c r="TJ9" s="10"/>
      <c r="TK9" s="10"/>
      <c r="TL9" s="10"/>
      <c r="TM9" s="10"/>
      <c r="TN9" s="10"/>
      <c r="TO9" s="10"/>
      <c r="TP9" s="10"/>
      <c r="TQ9" s="10"/>
      <c r="TR9" s="10"/>
      <c r="TS9" s="8"/>
      <c r="TT9" s="8"/>
    </row>
    <row r="10" spans="1:540" ht="9.6" customHeight="1" x14ac:dyDescent="0.3">
      <c r="A10" s="8"/>
      <c r="B10" s="8"/>
      <c r="C10" s="8"/>
      <c r="D10" s="8"/>
      <c r="E10" s="8"/>
      <c r="F10" s="8"/>
      <c r="G10" s="8"/>
      <c r="H10" s="8"/>
      <c r="I10" s="8"/>
      <c r="J10" s="8"/>
      <c r="K10" s="20"/>
      <c r="L10" s="10"/>
      <c r="M10" s="10"/>
      <c r="N10" s="10"/>
      <c r="O10" s="10"/>
      <c r="P10" s="10"/>
      <c r="Q10" s="10"/>
      <c r="R10" s="13"/>
      <c r="S10" s="8"/>
      <c r="T10" s="8"/>
      <c r="U10" s="8"/>
      <c r="V10" s="17"/>
      <c r="W10" s="10"/>
      <c r="X10" s="10"/>
      <c r="Y10" s="10"/>
      <c r="Z10" s="10"/>
      <c r="AA10" s="10"/>
      <c r="AB10" s="10"/>
      <c r="AC10" s="8"/>
      <c r="AD10" s="8"/>
      <c r="AE10" s="13"/>
      <c r="AF10" s="10"/>
      <c r="AG10" s="10"/>
      <c r="AH10" s="10"/>
      <c r="AI10" s="10"/>
      <c r="AJ10" s="17"/>
      <c r="AK10" s="8"/>
      <c r="AL10" s="8"/>
      <c r="AM10" s="8"/>
      <c r="AN10" s="8"/>
      <c r="AO10" s="13"/>
      <c r="AP10" s="19"/>
      <c r="AQ10" s="10"/>
      <c r="AR10" s="10"/>
      <c r="AS10" s="10"/>
      <c r="AT10" s="10"/>
      <c r="AU10" s="10"/>
      <c r="AV10" s="10"/>
      <c r="AW10" s="10"/>
      <c r="AX10" s="10"/>
      <c r="AY10" s="10"/>
      <c r="AZ10" s="27"/>
      <c r="BA10" s="8"/>
      <c r="BB10" s="8"/>
      <c r="BC10" s="8"/>
      <c r="BD10" s="12"/>
      <c r="BE10" s="10"/>
      <c r="BF10" s="10"/>
      <c r="BG10" s="10"/>
      <c r="BH10" s="10"/>
      <c r="BI10" s="10"/>
      <c r="BJ10" s="10"/>
      <c r="BK10" s="10"/>
      <c r="BL10" s="10"/>
      <c r="BM10" s="10"/>
      <c r="BN10" s="10"/>
      <c r="BO10" s="10"/>
      <c r="BP10" s="10"/>
      <c r="BQ10" s="23"/>
      <c r="BR10" s="8"/>
      <c r="BS10" s="8"/>
      <c r="BT10" s="8"/>
      <c r="BU10" s="8"/>
      <c r="BV10" s="14"/>
      <c r="BW10" s="9"/>
      <c r="BX10" s="10"/>
      <c r="BY10" s="10"/>
      <c r="BZ10" s="10"/>
      <c r="CA10" s="10"/>
      <c r="CB10" s="10"/>
      <c r="CC10" s="10"/>
      <c r="CD10" s="10"/>
      <c r="CE10" s="10"/>
      <c r="CF10" s="10"/>
      <c r="CG10" s="10"/>
      <c r="CH10" s="13"/>
      <c r="CI10" s="8"/>
      <c r="CJ10" s="8"/>
      <c r="CK10" s="8"/>
      <c r="CL10" s="8"/>
      <c r="CM10" s="12"/>
      <c r="CN10" s="19"/>
      <c r="CO10" s="10"/>
      <c r="CP10" s="10"/>
      <c r="CQ10" s="10"/>
      <c r="CR10" s="10"/>
      <c r="CS10" s="10"/>
      <c r="CT10" s="10"/>
      <c r="CU10" s="10"/>
      <c r="CV10" s="10"/>
      <c r="CW10" s="10"/>
      <c r="CX10" s="27"/>
      <c r="CY10" s="8"/>
      <c r="CZ10" s="8"/>
      <c r="DA10" s="8"/>
      <c r="DB10" s="8"/>
      <c r="DC10" s="8"/>
      <c r="DD10" s="18"/>
      <c r="DE10" s="10"/>
      <c r="DF10" s="10"/>
      <c r="DG10" s="10"/>
      <c r="DH10" s="10"/>
      <c r="DI10" s="10"/>
      <c r="DJ10" s="10"/>
      <c r="DK10" s="10"/>
      <c r="DL10" s="10"/>
      <c r="DM10" s="10"/>
      <c r="DN10" s="10"/>
      <c r="DO10" s="23"/>
      <c r="DP10" s="8"/>
      <c r="DQ10" s="8"/>
      <c r="DR10" s="8"/>
      <c r="DS10" s="8"/>
      <c r="DT10" s="17"/>
      <c r="DU10" s="10"/>
      <c r="DV10" s="10"/>
      <c r="DW10" s="10"/>
      <c r="DX10" s="10"/>
      <c r="DY10" s="10"/>
      <c r="DZ10" s="10"/>
      <c r="EA10" s="10"/>
      <c r="EB10" s="10"/>
      <c r="EC10" s="10"/>
      <c r="ED10" s="10"/>
      <c r="EE10" s="10"/>
      <c r="EF10" s="12"/>
      <c r="EG10" s="18"/>
      <c r="EH10" s="10"/>
      <c r="EI10" s="10"/>
      <c r="EJ10" s="10"/>
      <c r="EK10" s="10"/>
      <c r="EL10" s="10"/>
      <c r="EM10" s="10"/>
      <c r="EN10" s="10"/>
      <c r="EO10" s="10"/>
      <c r="EP10" s="10"/>
      <c r="EQ10" s="10"/>
      <c r="ER10" s="10"/>
      <c r="ES10" s="10"/>
      <c r="ET10" s="10"/>
      <c r="EU10" s="10"/>
      <c r="EV10" s="13"/>
      <c r="EW10" s="8"/>
      <c r="EX10" s="8"/>
      <c r="EY10" s="8"/>
      <c r="EZ10" s="8"/>
      <c r="FA10" s="8"/>
      <c r="FB10" s="8"/>
      <c r="FC10" s="8"/>
      <c r="FD10" s="8"/>
      <c r="FE10" s="19"/>
      <c r="FF10" s="10"/>
      <c r="FG10" s="10"/>
      <c r="FH10" s="10"/>
      <c r="FI10" s="10"/>
      <c r="FJ10" s="10"/>
      <c r="FK10" s="10"/>
      <c r="FL10" s="10"/>
      <c r="FM10" s="10"/>
      <c r="FN10" s="10"/>
      <c r="FO10" s="10"/>
      <c r="FP10" s="10"/>
      <c r="FQ10" s="10"/>
      <c r="FR10" s="8"/>
      <c r="FS10" s="8"/>
      <c r="FT10" s="27"/>
      <c r="FU10" s="10"/>
      <c r="FV10" s="10"/>
      <c r="FW10" s="10"/>
      <c r="FX10" s="10"/>
      <c r="FY10" s="23"/>
      <c r="FZ10" s="8"/>
      <c r="GA10" s="8"/>
      <c r="GB10" s="8"/>
      <c r="GC10" s="23"/>
      <c r="GD10" s="10"/>
      <c r="GE10" s="10"/>
      <c r="GF10" s="10"/>
      <c r="GG10" s="10"/>
      <c r="GH10" s="9"/>
      <c r="GI10" s="8"/>
      <c r="GJ10" s="8"/>
      <c r="GK10" s="8"/>
      <c r="GL10" s="14"/>
      <c r="GM10" s="16"/>
      <c r="GN10" s="10"/>
      <c r="GO10" s="10"/>
      <c r="GP10" s="10"/>
      <c r="GQ10" s="10"/>
      <c r="GR10" s="10"/>
      <c r="GS10" s="10"/>
      <c r="GT10" s="10"/>
      <c r="GU10" s="10"/>
      <c r="GV10" s="10"/>
      <c r="GW10" s="17"/>
      <c r="GX10" s="14"/>
      <c r="GY10" s="8"/>
      <c r="GZ10" s="8"/>
      <c r="HA10" s="12"/>
      <c r="HB10" s="10"/>
      <c r="HC10" s="10"/>
      <c r="HD10" s="10"/>
      <c r="HE10" s="10"/>
      <c r="HF10" s="10"/>
      <c r="HG10" s="10"/>
      <c r="HH10" s="10"/>
      <c r="HI10" s="10"/>
      <c r="HJ10" s="10"/>
      <c r="HK10" s="10"/>
      <c r="HL10" s="10"/>
      <c r="HM10" s="10"/>
      <c r="HN10" s="17"/>
      <c r="HO10" s="8"/>
      <c r="HP10" s="8"/>
      <c r="HQ10" s="9"/>
      <c r="HR10" s="10"/>
      <c r="HS10" s="10"/>
      <c r="HT10" s="10"/>
      <c r="HU10" s="10"/>
      <c r="HV10" s="14"/>
      <c r="HW10" s="8"/>
      <c r="HX10" s="8"/>
      <c r="HY10" s="8"/>
      <c r="HZ10" s="8"/>
      <c r="IA10" s="8"/>
      <c r="IB10" s="8"/>
      <c r="IC10" s="8"/>
      <c r="ID10" s="8"/>
      <c r="IE10" s="8"/>
      <c r="IF10" s="8"/>
      <c r="IG10" s="8"/>
      <c r="IH10" s="8"/>
      <c r="II10" s="8"/>
      <c r="IJ10" s="8"/>
      <c r="IK10" s="8"/>
      <c r="IL10" s="8"/>
      <c r="IM10" s="8"/>
      <c r="IN10" s="8"/>
      <c r="IO10" s="8"/>
      <c r="IP10" s="8"/>
      <c r="IQ10" s="8"/>
      <c r="IR10" s="9"/>
      <c r="IS10" s="10"/>
      <c r="IT10" s="10"/>
      <c r="IU10" s="10"/>
      <c r="IV10" s="10"/>
      <c r="IW10" s="10"/>
      <c r="IX10" s="10"/>
      <c r="IY10" s="10"/>
      <c r="IZ10" s="10"/>
      <c r="JA10" s="10"/>
      <c r="JB10" s="10"/>
      <c r="JC10" s="9"/>
      <c r="JD10" s="14"/>
      <c r="JE10" s="8"/>
      <c r="JF10" s="8"/>
      <c r="JG10" s="8"/>
      <c r="JH10" s="8"/>
      <c r="JI10" s="8"/>
      <c r="JJ10" s="8"/>
      <c r="JK10" s="27"/>
      <c r="JL10" s="10"/>
      <c r="JM10" s="10"/>
      <c r="JN10" s="10"/>
      <c r="JO10" s="10"/>
      <c r="JP10" s="27"/>
      <c r="JQ10" s="8"/>
      <c r="JR10" s="8"/>
      <c r="JS10" s="8"/>
      <c r="JT10" s="8"/>
      <c r="JU10" s="8"/>
      <c r="JV10" s="8"/>
      <c r="JW10" s="14"/>
      <c r="JX10" s="17"/>
      <c r="JY10" s="10"/>
      <c r="JZ10" s="10"/>
      <c r="KA10" s="17"/>
      <c r="KB10" s="14"/>
      <c r="KC10" s="8"/>
      <c r="KD10" s="8"/>
      <c r="KE10" s="8"/>
      <c r="KF10" s="8"/>
      <c r="KG10" s="12"/>
      <c r="KH10" s="10"/>
      <c r="KI10" s="10"/>
      <c r="KJ10" s="10"/>
      <c r="KK10" s="10"/>
      <c r="KL10" s="10"/>
      <c r="KM10" s="10"/>
      <c r="KN10" s="17"/>
      <c r="KO10" s="23"/>
      <c r="KP10" s="8"/>
      <c r="KQ10" s="8"/>
      <c r="KR10" s="8"/>
      <c r="KS10" s="8"/>
      <c r="KT10" s="8"/>
      <c r="KU10" s="8"/>
      <c r="KV10" s="8"/>
      <c r="KW10" s="8"/>
      <c r="KX10" s="18"/>
      <c r="KY10" s="17"/>
      <c r="KZ10" s="10"/>
      <c r="LA10" s="10"/>
      <c r="LB10" s="10"/>
      <c r="LC10" s="10"/>
      <c r="LD10" s="10"/>
      <c r="LE10" s="18"/>
      <c r="LF10" s="8"/>
      <c r="LG10" s="8"/>
      <c r="LH10" s="8"/>
      <c r="LI10" s="8"/>
      <c r="LJ10" s="8"/>
      <c r="LK10" s="8"/>
      <c r="LL10" s="8"/>
      <c r="LM10" s="8"/>
      <c r="LN10" s="8"/>
      <c r="LO10" s="8"/>
      <c r="LP10" s="14"/>
      <c r="LQ10" s="12"/>
      <c r="LR10" s="23"/>
      <c r="LS10" s="17"/>
      <c r="LT10" s="10"/>
      <c r="LU10" s="10"/>
      <c r="LV10" s="10"/>
      <c r="LW10" s="10"/>
      <c r="LX10" s="10"/>
      <c r="LY10" s="10"/>
      <c r="LZ10" s="10"/>
      <c r="MA10" s="10"/>
      <c r="MB10" s="27"/>
      <c r="MC10" s="13"/>
      <c r="MD10" s="8"/>
      <c r="ME10" s="8"/>
      <c r="MF10" s="8"/>
      <c r="MG10" s="8"/>
      <c r="MH10" s="8"/>
      <c r="MI10" s="8"/>
      <c r="MJ10" s="8"/>
      <c r="MK10" s="14"/>
      <c r="ML10" s="27"/>
      <c r="MM10" s="28"/>
      <c r="MN10" s="10"/>
      <c r="MO10" s="10"/>
      <c r="MP10" s="10"/>
      <c r="MQ10" s="10"/>
      <c r="MR10" s="10"/>
      <c r="MS10" s="10"/>
      <c r="MT10" s="10"/>
      <c r="MU10" s="19"/>
      <c r="MV10" s="15"/>
      <c r="MW10" s="14"/>
      <c r="MX10" s="8"/>
      <c r="MY10" s="8"/>
      <c r="MZ10" s="8"/>
      <c r="NA10" s="8"/>
      <c r="NB10" s="8"/>
      <c r="NC10" s="8"/>
      <c r="ND10" s="8"/>
      <c r="NE10" s="13"/>
      <c r="NF10" s="17"/>
      <c r="NG10" s="10"/>
      <c r="NH10" s="10"/>
      <c r="NI10" s="10"/>
      <c r="NJ10" s="10"/>
      <c r="NK10" s="10"/>
      <c r="NL10" s="10"/>
      <c r="NM10" s="10"/>
      <c r="NN10" s="10"/>
      <c r="NO10" s="9"/>
      <c r="NP10" s="29"/>
      <c r="NQ10" s="8"/>
      <c r="NR10" s="8"/>
      <c r="NS10" s="8"/>
      <c r="NT10" s="8"/>
      <c r="NU10" s="8"/>
      <c r="NV10" s="8"/>
      <c r="NW10" s="8"/>
      <c r="NX10" s="14"/>
      <c r="NY10" s="30"/>
      <c r="NZ10" s="28"/>
      <c r="OA10" s="10"/>
      <c r="OB10" s="10"/>
      <c r="OC10" s="10"/>
      <c r="OD10" s="10"/>
      <c r="OE10" s="10"/>
      <c r="OF10" s="10"/>
      <c r="OG10" s="12"/>
      <c r="OH10" s="8"/>
      <c r="OI10" s="8"/>
      <c r="OJ10" s="8"/>
      <c r="OK10" s="8"/>
      <c r="OL10" s="8"/>
      <c r="OM10" s="8"/>
      <c r="ON10" s="8"/>
      <c r="OO10" s="8"/>
      <c r="OP10" s="8"/>
      <c r="OQ10" s="8"/>
      <c r="OR10" s="8"/>
      <c r="OS10" s="8"/>
      <c r="OT10" s="14"/>
      <c r="OU10" s="10"/>
      <c r="OV10" s="24"/>
      <c r="OW10" s="14"/>
      <c r="OX10" s="8"/>
      <c r="OY10" s="8"/>
      <c r="OZ10" s="8"/>
      <c r="PA10" s="8"/>
      <c r="PB10" s="8"/>
      <c r="PC10" s="8"/>
      <c r="PD10" s="8"/>
      <c r="PE10" s="8"/>
      <c r="PF10" s="8"/>
      <c r="PG10" s="8"/>
      <c r="PH10" s="8"/>
      <c r="PI10" s="8"/>
      <c r="PJ10" s="8"/>
      <c r="PK10" s="8"/>
      <c r="PL10" s="8"/>
      <c r="PM10" s="13"/>
      <c r="PN10" s="10"/>
      <c r="PO10" s="10"/>
      <c r="PP10" s="10"/>
      <c r="PQ10" s="10"/>
      <c r="PR10" s="10"/>
      <c r="PS10" s="10"/>
      <c r="PT10" s="10"/>
      <c r="PU10" s="10"/>
      <c r="PV10" s="10"/>
      <c r="PW10" s="10"/>
      <c r="PX10" s="27"/>
      <c r="PY10" s="8"/>
      <c r="PZ10" s="8"/>
      <c r="QA10" s="8"/>
      <c r="QB10" s="8"/>
      <c r="QC10" s="8"/>
      <c r="QD10" s="8"/>
      <c r="QE10" s="8"/>
      <c r="QF10" s="8"/>
      <c r="QG10" s="8"/>
      <c r="QH10" s="8"/>
      <c r="QI10" s="8"/>
      <c r="QJ10" s="8"/>
      <c r="QK10" s="8"/>
      <c r="QL10" s="8"/>
      <c r="QM10" s="13"/>
      <c r="QN10" s="10"/>
      <c r="QO10" s="10"/>
      <c r="QP10" s="14"/>
      <c r="QQ10" s="8"/>
      <c r="QR10" s="8"/>
      <c r="QS10" s="8"/>
      <c r="QT10" s="8"/>
      <c r="QU10" s="8"/>
      <c r="QV10" s="17"/>
      <c r="QW10" s="10"/>
      <c r="QX10" s="10"/>
      <c r="QY10" s="10"/>
      <c r="QZ10" s="10"/>
      <c r="RA10" s="17"/>
      <c r="RB10" s="14"/>
      <c r="RC10" s="8"/>
      <c r="RD10" s="8"/>
      <c r="RE10" s="8"/>
      <c r="RF10" s="8"/>
      <c r="RG10" s="12"/>
      <c r="RH10" s="19"/>
      <c r="RI10" s="10"/>
      <c r="RJ10" s="10"/>
      <c r="RK10" s="10"/>
      <c r="RL10" s="10"/>
      <c r="RM10" s="17"/>
      <c r="RN10" s="23"/>
      <c r="RO10" s="14"/>
      <c r="RP10" s="8"/>
      <c r="RQ10" s="8"/>
      <c r="RR10" s="8"/>
      <c r="RS10" s="8"/>
      <c r="RT10" s="8"/>
      <c r="RU10" s="8"/>
      <c r="RV10" s="8"/>
      <c r="RW10" s="18"/>
      <c r="RX10" s="19"/>
      <c r="RY10" s="10"/>
      <c r="RZ10" s="10"/>
      <c r="SA10" s="10"/>
      <c r="SB10" s="10"/>
      <c r="SC10" s="10"/>
      <c r="SD10" s="13"/>
      <c r="SE10" s="8"/>
      <c r="SF10" s="8"/>
      <c r="SG10" s="8"/>
      <c r="SH10" s="8"/>
      <c r="SI10" s="8"/>
      <c r="SJ10" s="8"/>
      <c r="SK10" s="8"/>
      <c r="SL10" s="8"/>
      <c r="SM10" s="8"/>
      <c r="SN10" s="8"/>
      <c r="SO10" s="8"/>
      <c r="SP10" s="8"/>
      <c r="SQ10" s="8"/>
      <c r="SR10" s="8"/>
      <c r="SS10" s="17"/>
      <c r="ST10" s="10"/>
      <c r="SU10" s="10"/>
      <c r="SV10" s="23"/>
      <c r="SW10" s="8"/>
      <c r="SX10" s="8"/>
      <c r="SY10" s="8"/>
      <c r="SZ10" s="8"/>
      <c r="TA10" s="8"/>
      <c r="TB10" s="31"/>
      <c r="TC10" s="10"/>
      <c r="TD10" s="10"/>
      <c r="TE10" s="10"/>
      <c r="TF10" s="10"/>
      <c r="TG10" s="10"/>
      <c r="TH10" s="10"/>
      <c r="TI10" s="10"/>
      <c r="TJ10" s="10"/>
      <c r="TK10" s="10"/>
      <c r="TL10" s="10"/>
      <c r="TM10" s="10"/>
      <c r="TN10" s="10"/>
      <c r="TO10" s="10"/>
      <c r="TP10" s="10"/>
      <c r="TQ10" s="10"/>
      <c r="TR10" s="10"/>
      <c r="TS10" s="8"/>
      <c r="TT10" s="8"/>
    </row>
    <row r="11" spans="1:540" ht="9.6" customHeight="1" x14ac:dyDescent="0.3">
      <c r="A11" s="8"/>
      <c r="B11" s="8"/>
      <c r="C11" s="8"/>
      <c r="D11" s="8"/>
      <c r="E11" s="8"/>
      <c r="F11" s="8"/>
      <c r="G11" s="8"/>
      <c r="H11" s="8"/>
      <c r="I11" s="8"/>
      <c r="J11" s="8"/>
      <c r="K11" s="23"/>
      <c r="L11" s="10"/>
      <c r="M11" s="10"/>
      <c r="N11" s="10"/>
      <c r="O11" s="10"/>
      <c r="P11" s="10"/>
      <c r="Q11" s="10"/>
      <c r="R11" s="23"/>
      <c r="S11" s="8"/>
      <c r="T11" s="8"/>
      <c r="U11" s="14"/>
      <c r="V11" s="10"/>
      <c r="W11" s="10"/>
      <c r="X11" s="10"/>
      <c r="Y11" s="10"/>
      <c r="Z11" s="10"/>
      <c r="AA11" s="10"/>
      <c r="AB11" s="19"/>
      <c r="AC11" s="8"/>
      <c r="AD11" s="8"/>
      <c r="AE11" s="13"/>
      <c r="AF11" s="10"/>
      <c r="AG11" s="10"/>
      <c r="AH11" s="10"/>
      <c r="AI11" s="10"/>
      <c r="AJ11" s="17"/>
      <c r="AK11" s="8"/>
      <c r="AL11" s="8"/>
      <c r="AM11" s="8"/>
      <c r="AN11" s="14"/>
      <c r="AO11" s="10"/>
      <c r="AP11" s="10"/>
      <c r="AQ11" s="10"/>
      <c r="AR11" s="10"/>
      <c r="AS11" s="10"/>
      <c r="AT11" s="10"/>
      <c r="AU11" s="10"/>
      <c r="AV11" s="10"/>
      <c r="AW11" s="10"/>
      <c r="AX11" s="10"/>
      <c r="AY11" s="10"/>
      <c r="AZ11" s="10"/>
      <c r="BA11" s="18"/>
      <c r="BB11" s="8"/>
      <c r="BC11" s="8"/>
      <c r="BD11" s="12"/>
      <c r="BE11" s="10"/>
      <c r="BF11" s="10"/>
      <c r="BG11" s="10"/>
      <c r="BH11" s="10"/>
      <c r="BI11" s="10"/>
      <c r="BJ11" s="10"/>
      <c r="BK11" s="10"/>
      <c r="BL11" s="10"/>
      <c r="BM11" s="10"/>
      <c r="BN11" s="10"/>
      <c r="BO11" s="10"/>
      <c r="BP11" s="10"/>
      <c r="BQ11" s="10"/>
      <c r="BR11" s="18"/>
      <c r="BS11" s="8"/>
      <c r="BT11" s="8"/>
      <c r="BU11" s="8"/>
      <c r="BV11" s="17"/>
      <c r="BW11" s="10"/>
      <c r="BX11" s="10"/>
      <c r="BY11" s="10"/>
      <c r="BZ11" s="10"/>
      <c r="CA11" s="10"/>
      <c r="CB11" s="10"/>
      <c r="CC11" s="10"/>
      <c r="CD11" s="10"/>
      <c r="CE11" s="10"/>
      <c r="CF11" s="10"/>
      <c r="CG11" s="10"/>
      <c r="CH11" s="10"/>
      <c r="CI11" s="13"/>
      <c r="CJ11" s="8"/>
      <c r="CK11" s="8"/>
      <c r="CL11" s="14"/>
      <c r="CM11" s="17"/>
      <c r="CN11" s="10"/>
      <c r="CO11" s="10"/>
      <c r="CP11" s="10"/>
      <c r="CQ11" s="10"/>
      <c r="CR11" s="23"/>
      <c r="CS11" s="20"/>
      <c r="CT11" s="19"/>
      <c r="CU11" s="10"/>
      <c r="CV11" s="10"/>
      <c r="CW11" s="10"/>
      <c r="CX11" s="10"/>
      <c r="CY11" s="18"/>
      <c r="CZ11" s="8"/>
      <c r="DA11" s="8"/>
      <c r="DB11" s="8"/>
      <c r="DC11" s="18"/>
      <c r="DD11" s="10"/>
      <c r="DE11" s="10"/>
      <c r="DF11" s="10"/>
      <c r="DG11" s="10"/>
      <c r="DH11" s="10"/>
      <c r="DI11" s="10"/>
      <c r="DJ11" s="10"/>
      <c r="DK11" s="10"/>
      <c r="DL11" s="10"/>
      <c r="DM11" s="10"/>
      <c r="DN11" s="10"/>
      <c r="DO11" s="10"/>
      <c r="DP11" s="23"/>
      <c r="DQ11" s="8"/>
      <c r="DR11" s="8"/>
      <c r="DS11" s="8"/>
      <c r="DT11" s="17"/>
      <c r="DU11" s="10"/>
      <c r="DV11" s="10"/>
      <c r="DW11" s="10"/>
      <c r="DX11" s="10"/>
      <c r="DY11" s="10"/>
      <c r="DZ11" s="10"/>
      <c r="EA11" s="10"/>
      <c r="EB11" s="10"/>
      <c r="EC11" s="10"/>
      <c r="ED11" s="10"/>
      <c r="EE11" s="10"/>
      <c r="EF11" s="12"/>
      <c r="EG11" s="18"/>
      <c r="EH11" s="10"/>
      <c r="EI11" s="10"/>
      <c r="EJ11" s="10"/>
      <c r="EK11" s="10"/>
      <c r="EL11" s="10"/>
      <c r="EM11" s="10"/>
      <c r="EN11" s="10"/>
      <c r="EO11" s="10"/>
      <c r="EP11" s="10"/>
      <c r="EQ11" s="10"/>
      <c r="ER11" s="10"/>
      <c r="ES11" s="10"/>
      <c r="ET11" s="10"/>
      <c r="EU11" s="10"/>
      <c r="EV11" s="13"/>
      <c r="EW11" s="8"/>
      <c r="EX11" s="8"/>
      <c r="EY11" s="8"/>
      <c r="EZ11" s="8"/>
      <c r="FA11" s="8"/>
      <c r="FB11" s="8"/>
      <c r="FC11" s="8"/>
      <c r="FD11" s="8"/>
      <c r="FE11" s="17"/>
      <c r="FF11" s="10"/>
      <c r="FG11" s="10"/>
      <c r="FH11" s="10"/>
      <c r="FI11" s="10"/>
      <c r="FJ11" s="10"/>
      <c r="FK11" s="10"/>
      <c r="FL11" s="10"/>
      <c r="FM11" s="10"/>
      <c r="FN11" s="10"/>
      <c r="FO11" s="10"/>
      <c r="FP11" s="10"/>
      <c r="FQ11" s="10"/>
      <c r="FR11" s="8"/>
      <c r="FS11" s="8"/>
      <c r="FT11" s="8"/>
      <c r="FU11" s="19"/>
      <c r="FV11" s="10"/>
      <c r="FW11" s="10"/>
      <c r="FX11" s="10"/>
      <c r="FY11" s="10"/>
      <c r="FZ11" s="12"/>
      <c r="GA11" s="8"/>
      <c r="GB11" s="12"/>
      <c r="GC11" s="10"/>
      <c r="GD11" s="10"/>
      <c r="GE11" s="10"/>
      <c r="GF11" s="10"/>
      <c r="GG11" s="19"/>
      <c r="GH11" s="8"/>
      <c r="GI11" s="8"/>
      <c r="GJ11" s="8"/>
      <c r="GK11" s="8"/>
      <c r="GL11" s="19"/>
      <c r="GM11" s="10"/>
      <c r="GN11" s="10"/>
      <c r="GO11" s="10"/>
      <c r="GP11" s="10"/>
      <c r="GQ11" s="10"/>
      <c r="GR11" s="10"/>
      <c r="GS11" s="10"/>
      <c r="GT11" s="10"/>
      <c r="GU11" s="10"/>
      <c r="GV11" s="10"/>
      <c r="GW11" s="10"/>
      <c r="GX11" s="9"/>
      <c r="GY11" s="8"/>
      <c r="GZ11" s="8"/>
      <c r="HA11" s="12"/>
      <c r="HB11" s="10"/>
      <c r="HC11" s="10"/>
      <c r="HD11" s="10"/>
      <c r="HE11" s="10"/>
      <c r="HF11" s="10"/>
      <c r="HG11" s="10"/>
      <c r="HH11" s="10"/>
      <c r="HI11" s="10"/>
      <c r="HJ11" s="10"/>
      <c r="HK11" s="10"/>
      <c r="HL11" s="10"/>
      <c r="HM11" s="10"/>
      <c r="HN11" s="17"/>
      <c r="HO11" s="8"/>
      <c r="HP11" s="8"/>
      <c r="HQ11" s="9"/>
      <c r="HR11" s="10"/>
      <c r="HS11" s="10"/>
      <c r="HT11" s="10"/>
      <c r="HU11" s="10"/>
      <c r="HV11" s="14"/>
      <c r="HW11" s="8"/>
      <c r="HX11" s="8"/>
      <c r="HY11" s="8"/>
      <c r="HZ11" s="8"/>
      <c r="IA11" s="8"/>
      <c r="IB11" s="8"/>
      <c r="IC11" s="8"/>
      <c r="ID11" s="8"/>
      <c r="IE11" s="8"/>
      <c r="IF11" s="8"/>
      <c r="IG11" s="8"/>
      <c r="IH11" s="8"/>
      <c r="II11" s="8"/>
      <c r="IJ11" s="8"/>
      <c r="IK11" s="8"/>
      <c r="IL11" s="8"/>
      <c r="IM11" s="8"/>
      <c r="IN11" s="8"/>
      <c r="IO11" s="8"/>
      <c r="IP11" s="8"/>
      <c r="IQ11" s="8"/>
      <c r="IR11" s="9"/>
      <c r="IS11" s="10"/>
      <c r="IT11" s="10"/>
      <c r="IU11" s="10"/>
      <c r="IV11" s="10"/>
      <c r="IW11" s="10"/>
      <c r="IX11" s="10"/>
      <c r="IY11" s="10"/>
      <c r="IZ11" s="10"/>
      <c r="JA11" s="10"/>
      <c r="JB11" s="10"/>
      <c r="JC11" s="9"/>
      <c r="JD11" s="14"/>
      <c r="JE11" s="8"/>
      <c r="JF11" s="8"/>
      <c r="JG11" s="8"/>
      <c r="JH11" s="8"/>
      <c r="JI11" s="8"/>
      <c r="JJ11" s="8"/>
      <c r="JK11" s="18"/>
      <c r="JL11" s="10"/>
      <c r="JM11" s="10"/>
      <c r="JN11" s="10"/>
      <c r="JO11" s="10"/>
      <c r="JP11" s="18"/>
      <c r="JQ11" s="8"/>
      <c r="JR11" s="8"/>
      <c r="JS11" s="8"/>
      <c r="JT11" s="8"/>
      <c r="JU11" s="8"/>
      <c r="JV11" s="8"/>
      <c r="JW11" s="8"/>
      <c r="JX11" s="17"/>
      <c r="JY11" s="10"/>
      <c r="JZ11" s="10"/>
      <c r="KA11" s="17"/>
      <c r="KB11" s="14"/>
      <c r="KC11" s="8"/>
      <c r="KD11" s="8"/>
      <c r="KE11" s="8"/>
      <c r="KF11" s="8"/>
      <c r="KG11" s="12"/>
      <c r="KH11" s="10"/>
      <c r="KI11" s="10"/>
      <c r="KJ11" s="10"/>
      <c r="KK11" s="10"/>
      <c r="KL11" s="10"/>
      <c r="KM11" s="17"/>
      <c r="KN11" s="14"/>
      <c r="KO11" s="8"/>
      <c r="KP11" s="8"/>
      <c r="KQ11" s="8"/>
      <c r="KR11" s="8"/>
      <c r="KS11" s="8"/>
      <c r="KT11" s="8"/>
      <c r="KU11" s="8"/>
      <c r="KV11" s="8"/>
      <c r="KW11" s="8"/>
      <c r="KX11" s="8"/>
      <c r="KY11" s="14"/>
      <c r="KZ11" s="17"/>
      <c r="LA11" s="10"/>
      <c r="LB11" s="10"/>
      <c r="LC11" s="10"/>
      <c r="LD11" s="10"/>
      <c r="LE11" s="13"/>
      <c r="LF11" s="8"/>
      <c r="LG11" s="8"/>
      <c r="LH11" s="8"/>
      <c r="LI11" s="8"/>
      <c r="LJ11" s="8"/>
      <c r="LK11" s="8"/>
      <c r="LL11" s="8"/>
      <c r="LM11" s="8"/>
      <c r="LN11" s="8"/>
      <c r="LO11" s="8"/>
      <c r="LP11" s="8"/>
      <c r="LQ11" s="8"/>
      <c r="LR11" s="8"/>
      <c r="LS11" s="8"/>
      <c r="LT11" s="27"/>
      <c r="LU11" s="10"/>
      <c r="LV11" s="10"/>
      <c r="LW11" s="10"/>
      <c r="LX11" s="10"/>
      <c r="LY11" s="10"/>
      <c r="LZ11" s="10"/>
      <c r="MA11" s="13"/>
      <c r="MB11" s="8"/>
      <c r="MC11" s="8"/>
      <c r="MD11" s="8"/>
      <c r="ME11" s="8"/>
      <c r="MF11" s="8"/>
      <c r="MG11" s="8"/>
      <c r="MH11" s="8"/>
      <c r="MI11" s="8"/>
      <c r="MJ11" s="8"/>
      <c r="MK11" s="8"/>
      <c r="ML11" s="8"/>
      <c r="MM11" s="13"/>
      <c r="MN11" s="19"/>
      <c r="MO11" s="10"/>
      <c r="MP11" s="10"/>
      <c r="MQ11" s="10"/>
      <c r="MR11" s="10"/>
      <c r="MS11" s="10"/>
      <c r="MT11" s="19"/>
      <c r="MU11" s="14"/>
      <c r="MV11" s="8"/>
      <c r="MW11" s="8"/>
      <c r="MX11" s="8"/>
      <c r="MY11" s="8"/>
      <c r="MZ11" s="8"/>
      <c r="NA11" s="8"/>
      <c r="NB11" s="8"/>
      <c r="NC11" s="8"/>
      <c r="ND11" s="8"/>
      <c r="NE11" s="8"/>
      <c r="NF11" s="8"/>
      <c r="NG11" s="27"/>
      <c r="NH11" s="10"/>
      <c r="NI11" s="10"/>
      <c r="NJ11" s="10"/>
      <c r="NK11" s="10"/>
      <c r="NL11" s="10"/>
      <c r="NM11" s="10"/>
      <c r="NN11" s="15"/>
      <c r="NO11" s="8"/>
      <c r="NP11" s="8"/>
      <c r="NQ11" s="8"/>
      <c r="NR11" s="8"/>
      <c r="NS11" s="8"/>
      <c r="NT11" s="8"/>
      <c r="NU11" s="8"/>
      <c r="NV11" s="8"/>
      <c r="NW11" s="8"/>
      <c r="NX11" s="8"/>
      <c r="NY11" s="8"/>
      <c r="NZ11" s="12"/>
      <c r="OA11" s="17"/>
      <c r="OB11" s="10"/>
      <c r="OC11" s="10"/>
      <c r="OD11" s="10"/>
      <c r="OE11" s="10"/>
      <c r="OF11" s="10"/>
      <c r="OG11" s="13"/>
      <c r="OH11" s="8"/>
      <c r="OI11" s="8"/>
      <c r="OJ11" s="8"/>
      <c r="OK11" s="8"/>
      <c r="OL11" s="8"/>
      <c r="OM11" s="8"/>
      <c r="ON11" s="8"/>
      <c r="OO11" s="8"/>
      <c r="OP11" s="8"/>
      <c r="OQ11" s="8"/>
      <c r="OR11" s="8"/>
      <c r="OS11" s="8"/>
      <c r="OT11" s="14"/>
      <c r="OU11" s="10"/>
      <c r="OV11" s="24"/>
      <c r="OW11" s="14"/>
      <c r="OX11" s="8"/>
      <c r="OY11" s="8"/>
      <c r="OZ11" s="8"/>
      <c r="PA11" s="8"/>
      <c r="PB11" s="8"/>
      <c r="PC11" s="8"/>
      <c r="PD11" s="8"/>
      <c r="PE11" s="8"/>
      <c r="PF11" s="8"/>
      <c r="PG11" s="8"/>
      <c r="PH11" s="8"/>
      <c r="PI11" s="8"/>
      <c r="PJ11" s="8"/>
      <c r="PK11" s="8"/>
      <c r="PL11" s="8"/>
      <c r="PM11" s="13"/>
      <c r="PN11" s="10"/>
      <c r="PO11" s="10"/>
      <c r="PP11" s="10"/>
      <c r="PQ11" s="10"/>
      <c r="PR11" s="10"/>
      <c r="PS11" s="10"/>
      <c r="PT11" s="10"/>
      <c r="PU11" s="10"/>
      <c r="PV11" s="10"/>
      <c r="PW11" s="10"/>
      <c r="PX11" s="23"/>
      <c r="PY11" s="8"/>
      <c r="PZ11" s="8"/>
      <c r="QA11" s="8"/>
      <c r="QB11" s="8"/>
      <c r="QC11" s="8"/>
      <c r="QD11" s="8"/>
      <c r="QE11" s="8"/>
      <c r="QF11" s="8"/>
      <c r="QG11" s="8"/>
      <c r="QH11" s="8"/>
      <c r="QI11" s="8"/>
      <c r="QJ11" s="8"/>
      <c r="QK11" s="8"/>
      <c r="QL11" s="8"/>
      <c r="QM11" s="13"/>
      <c r="QN11" s="10"/>
      <c r="QO11" s="10"/>
      <c r="QP11" s="17"/>
      <c r="QQ11" s="8"/>
      <c r="QR11" s="8"/>
      <c r="QS11" s="8"/>
      <c r="QT11" s="8"/>
      <c r="QU11" s="8"/>
      <c r="QV11" s="13"/>
      <c r="QW11" s="10"/>
      <c r="QX11" s="10"/>
      <c r="QY11" s="10"/>
      <c r="QZ11" s="10"/>
      <c r="RA11" s="13"/>
      <c r="RB11" s="8"/>
      <c r="RC11" s="8"/>
      <c r="RD11" s="8"/>
      <c r="RE11" s="8"/>
      <c r="RF11" s="8"/>
      <c r="RG11" s="17"/>
      <c r="RH11" s="10"/>
      <c r="RI11" s="10"/>
      <c r="RJ11" s="10"/>
      <c r="RK11" s="10"/>
      <c r="RL11" s="17"/>
      <c r="RM11" s="14"/>
      <c r="RN11" s="8"/>
      <c r="RO11" s="8"/>
      <c r="RP11" s="8"/>
      <c r="RQ11" s="8"/>
      <c r="RR11" s="8"/>
      <c r="RS11" s="8"/>
      <c r="RT11" s="8"/>
      <c r="RU11" s="8"/>
      <c r="RV11" s="8"/>
      <c r="RW11" s="8"/>
      <c r="RX11" s="14"/>
      <c r="RY11" s="17"/>
      <c r="RZ11" s="10"/>
      <c r="SA11" s="10"/>
      <c r="SB11" s="10"/>
      <c r="SC11" s="10"/>
      <c r="SD11" s="13"/>
      <c r="SE11" s="8"/>
      <c r="SF11" s="8"/>
      <c r="SG11" s="8"/>
      <c r="SH11" s="8"/>
      <c r="SI11" s="8"/>
      <c r="SJ11" s="8"/>
      <c r="SK11" s="8"/>
      <c r="SL11" s="8"/>
      <c r="SM11" s="8"/>
      <c r="SN11" s="8"/>
      <c r="SO11" s="8"/>
      <c r="SP11" s="8"/>
      <c r="SQ11" s="8"/>
      <c r="SR11" s="8"/>
      <c r="SS11" s="17"/>
      <c r="ST11" s="10"/>
      <c r="SU11" s="10"/>
      <c r="SV11" s="23"/>
      <c r="SW11" s="8"/>
      <c r="SX11" s="8"/>
      <c r="SY11" s="8"/>
      <c r="SZ11" s="8"/>
      <c r="TA11" s="8"/>
      <c r="TB11" s="31"/>
      <c r="TC11" s="10"/>
      <c r="TD11" s="10"/>
      <c r="TE11" s="10"/>
      <c r="TF11" s="10"/>
      <c r="TG11" s="10"/>
      <c r="TH11" s="10"/>
      <c r="TI11" s="10"/>
      <c r="TJ11" s="10"/>
      <c r="TK11" s="10"/>
      <c r="TL11" s="10"/>
      <c r="TM11" s="10"/>
      <c r="TN11" s="10"/>
      <c r="TO11" s="10"/>
      <c r="TP11" s="10"/>
      <c r="TQ11" s="10"/>
      <c r="TR11" s="10"/>
      <c r="TS11" s="8"/>
      <c r="TT11" s="8"/>
    </row>
    <row r="12" spans="1:540" ht="9.6" customHeight="1" x14ac:dyDescent="0.3">
      <c r="A12" s="8"/>
      <c r="B12" s="8"/>
      <c r="C12" s="8"/>
      <c r="D12" s="8"/>
      <c r="E12" s="8"/>
      <c r="F12" s="8"/>
      <c r="G12" s="8"/>
      <c r="H12" s="8"/>
      <c r="I12" s="8"/>
      <c r="J12" s="8"/>
      <c r="K12" s="23"/>
      <c r="L12" s="10"/>
      <c r="M12" s="10"/>
      <c r="N12" s="10"/>
      <c r="O12" s="10"/>
      <c r="P12" s="10"/>
      <c r="Q12" s="10"/>
      <c r="R12" s="9"/>
      <c r="S12" s="14"/>
      <c r="T12" s="8"/>
      <c r="U12" s="13"/>
      <c r="V12" s="10"/>
      <c r="W12" s="10"/>
      <c r="X12" s="10"/>
      <c r="Y12" s="10"/>
      <c r="Z12" s="10"/>
      <c r="AA12" s="10"/>
      <c r="AB12" s="19"/>
      <c r="AC12" s="8"/>
      <c r="AD12" s="8"/>
      <c r="AE12" s="13"/>
      <c r="AF12" s="10"/>
      <c r="AG12" s="10"/>
      <c r="AH12" s="10"/>
      <c r="AI12" s="10"/>
      <c r="AJ12" s="17"/>
      <c r="AK12" s="8"/>
      <c r="AL12" s="8"/>
      <c r="AM12" s="8"/>
      <c r="AN12" s="27"/>
      <c r="AO12" s="10"/>
      <c r="AP12" s="10"/>
      <c r="AQ12" s="10"/>
      <c r="AR12" s="10"/>
      <c r="AS12" s="10"/>
      <c r="AT12" s="18"/>
      <c r="AU12" s="18"/>
      <c r="AV12" s="23"/>
      <c r="AW12" s="10"/>
      <c r="AX12" s="10"/>
      <c r="AY12" s="10"/>
      <c r="AZ12" s="10"/>
      <c r="BA12" s="10"/>
      <c r="BB12" s="14"/>
      <c r="BC12" s="8"/>
      <c r="BD12" s="12"/>
      <c r="BE12" s="10"/>
      <c r="BF12" s="10"/>
      <c r="BG12" s="10"/>
      <c r="BH12" s="10"/>
      <c r="BI12" s="19"/>
      <c r="BJ12" s="17"/>
      <c r="BK12" s="17"/>
      <c r="BL12" s="17"/>
      <c r="BM12" s="10"/>
      <c r="BN12" s="10"/>
      <c r="BO12" s="10"/>
      <c r="BP12" s="10"/>
      <c r="BQ12" s="10"/>
      <c r="BR12" s="27"/>
      <c r="BS12" s="8"/>
      <c r="BT12" s="8"/>
      <c r="BU12" s="18"/>
      <c r="BV12" s="10"/>
      <c r="BW12" s="10"/>
      <c r="BX12" s="10"/>
      <c r="BY12" s="10"/>
      <c r="BZ12" s="10"/>
      <c r="CA12" s="23"/>
      <c r="CB12" s="18"/>
      <c r="CC12" s="18"/>
      <c r="CD12" s="19"/>
      <c r="CE12" s="10"/>
      <c r="CF12" s="10"/>
      <c r="CG12" s="10"/>
      <c r="CH12" s="10"/>
      <c r="CI12" s="9"/>
      <c r="CJ12" s="14"/>
      <c r="CK12" s="8"/>
      <c r="CL12" s="12"/>
      <c r="CM12" s="10"/>
      <c r="CN12" s="10"/>
      <c r="CO12" s="10"/>
      <c r="CP12" s="10"/>
      <c r="CQ12" s="18"/>
      <c r="CR12" s="8"/>
      <c r="CS12" s="8"/>
      <c r="CT12" s="13"/>
      <c r="CU12" s="10"/>
      <c r="CV12" s="10"/>
      <c r="CW12" s="10"/>
      <c r="CX12" s="10"/>
      <c r="CY12" s="9"/>
      <c r="CZ12" s="8"/>
      <c r="DA12" s="8"/>
      <c r="DB12" s="12"/>
      <c r="DC12" s="10"/>
      <c r="DD12" s="10"/>
      <c r="DE12" s="10"/>
      <c r="DF12" s="10"/>
      <c r="DG12" s="10"/>
      <c r="DH12" s="32"/>
      <c r="DI12" s="18"/>
      <c r="DJ12" s="18"/>
      <c r="DK12" s="17"/>
      <c r="DL12" s="10"/>
      <c r="DM12" s="10"/>
      <c r="DN12" s="10"/>
      <c r="DO12" s="10"/>
      <c r="DP12" s="10"/>
      <c r="DQ12" s="14"/>
      <c r="DR12" s="8"/>
      <c r="DS12" s="8"/>
      <c r="DT12" s="17"/>
      <c r="DU12" s="10"/>
      <c r="DV12" s="10"/>
      <c r="DW12" s="10"/>
      <c r="DX12" s="10"/>
      <c r="DY12" s="17"/>
      <c r="DZ12" s="17"/>
      <c r="EA12" s="17"/>
      <c r="EB12" s="17"/>
      <c r="EC12" s="17"/>
      <c r="ED12" s="17"/>
      <c r="EE12" s="17"/>
      <c r="EF12" s="14"/>
      <c r="EG12" s="13"/>
      <c r="EH12" s="19"/>
      <c r="EI12" s="17"/>
      <c r="EJ12" s="17"/>
      <c r="EK12" s="17"/>
      <c r="EL12" s="28"/>
      <c r="EM12" s="10"/>
      <c r="EN12" s="10"/>
      <c r="EO12" s="10"/>
      <c r="EP12" s="10"/>
      <c r="EQ12" s="19"/>
      <c r="ER12" s="17"/>
      <c r="ES12" s="17"/>
      <c r="ET12" s="17"/>
      <c r="EU12" s="17"/>
      <c r="EV12" s="12"/>
      <c r="EW12" s="8"/>
      <c r="EX12" s="8"/>
      <c r="EY12" s="8"/>
      <c r="EZ12" s="8"/>
      <c r="FA12" s="8"/>
      <c r="FB12" s="8"/>
      <c r="FC12" s="8"/>
      <c r="FD12" s="8"/>
      <c r="FE12" s="17"/>
      <c r="FF12" s="10"/>
      <c r="FG12" s="10"/>
      <c r="FH12" s="10"/>
      <c r="FI12" s="10"/>
      <c r="FJ12" s="17"/>
      <c r="FK12" s="17"/>
      <c r="FL12" s="17"/>
      <c r="FM12" s="17"/>
      <c r="FN12" s="17"/>
      <c r="FO12" s="17"/>
      <c r="FP12" s="17"/>
      <c r="FQ12" s="19"/>
      <c r="FR12" s="14"/>
      <c r="FS12" s="8"/>
      <c r="FT12" s="8"/>
      <c r="FU12" s="13"/>
      <c r="FV12" s="10"/>
      <c r="FW12" s="10"/>
      <c r="FX12" s="10"/>
      <c r="FY12" s="10"/>
      <c r="FZ12" s="9"/>
      <c r="GA12" s="8"/>
      <c r="GB12" s="9"/>
      <c r="GC12" s="10"/>
      <c r="GD12" s="10"/>
      <c r="GE12" s="10"/>
      <c r="GF12" s="10"/>
      <c r="GG12" s="18"/>
      <c r="GH12" s="8"/>
      <c r="GI12" s="8"/>
      <c r="GJ12" s="8"/>
      <c r="GK12" s="33"/>
      <c r="GL12" s="10"/>
      <c r="GM12" s="10"/>
      <c r="GN12" s="10"/>
      <c r="GO12" s="10"/>
      <c r="GP12" s="10"/>
      <c r="GQ12" s="23"/>
      <c r="GR12" s="18"/>
      <c r="GS12" s="15"/>
      <c r="GT12" s="28"/>
      <c r="GU12" s="10"/>
      <c r="GV12" s="10"/>
      <c r="GW12" s="10"/>
      <c r="GX12" s="10"/>
      <c r="GY12" s="34"/>
      <c r="GZ12" s="8"/>
      <c r="HA12" s="12"/>
      <c r="HB12" s="10"/>
      <c r="HC12" s="10"/>
      <c r="HD12" s="10"/>
      <c r="HE12" s="10"/>
      <c r="HF12" s="10"/>
      <c r="HG12" s="17"/>
      <c r="HH12" s="17"/>
      <c r="HI12" s="17"/>
      <c r="HJ12" s="17"/>
      <c r="HK12" s="17"/>
      <c r="HL12" s="17"/>
      <c r="HM12" s="19"/>
      <c r="HN12" s="23"/>
      <c r="HO12" s="8"/>
      <c r="HP12" s="8"/>
      <c r="HQ12" s="9"/>
      <c r="HR12" s="10"/>
      <c r="HS12" s="10"/>
      <c r="HT12" s="10"/>
      <c r="HU12" s="10"/>
      <c r="HV12" s="14"/>
      <c r="HW12" s="8"/>
      <c r="HX12" s="8"/>
      <c r="HY12" s="8"/>
      <c r="HZ12" s="8"/>
      <c r="IA12" s="8"/>
      <c r="IB12" s="8"/>
      <c r="IC12" s="8"/>
      <c r="ID12" s="8"/>
      <c r="IE12" s="8"/>
      <c r="IF12" s="8"/>
      <c r="IG12" s="8"/>
      <c r="IH12" s="8"/>
      <c r="II12" s="8"/>
      <c r="IJ12" s="8"/>
      <c r="IK12" s="8"/>
      <c r="IL12" s="8"/>
      <c r="IM12" s="8"/>
      <c r="IN12" s="8"/>
      <c r="IO12" s="8"/>
      <c r="IP12" s="8"/>
      <c r="IQ12" s="8"/>
      <c r="IR12" s="9"/>
      <c r="IS12" s="10"/>
      <c r="IT12" s="10"/>
      <c r="IU12" s="10"/>
      <c r="IV12" s="10"/>
      <c r="IW12" s="10"/>
      <c r="IX12" s="10"/>
      <c r="IY12" s="10"/>
      <c r="IZ12" s="10"/>
      <c r="JA12" s="10"/>
      <c r="JB12" s="10"/>
      <c r="JC12" s="17"/>
      <c r="JD12" s="14"/>
      <c r="JE12" s="8"/>
      <c r="JF12" s="8"/>
      <c r="JG12" s="8"/>
      <c r="JH12" s="8"/>
      <c r="JI12" s="8"/>
      <c r="JJ12" s="8"/>
      <c r="JK12" s="13"/>
      <c r="JL12" s="10"/>
      <c r="JM12" s="10"/>
      <c r="JN12" s="10"/>
      <c r="JO12" s="10"/>
      <c r="JP12" s="13"/>
      <c r="JQ12" s="8"/>
      <c r="JR12" s="8"/>
      <c r="JS12" s="8"/>
      <c r="JT12" s="8"/>
      <c r="JU12" s="8"/>
      <c r="JV12" s="8"/>
      <c r="JW12" s="14"/>
      <c r="JX12" s="17"/>
      <c r="JY12" s="10"/>
      <c r="JZ12" s="10"/>
      <c r="KA12" s="17"/>
      <c r="KB12" s="14"/>
      <c r="KC12" s="8"/>
      <c r="KD12" s="8"/>
      <c r="KE12" s="8"/>
      <c r="KF12" s="8"/>
      <c r="KG12" s="13"/>
      <c r="KH12" s="10"/>
      <c r="KI12" s="10"/>
      <c r="KJ12" s="10"/>
      <c r="KK12" s="10"/>
      <c r="KL12" s="16"/>
      <c r="KM12" s="14"/>
      <c r="KN12" s="8"/>
      <c r="KO12" s="8"/>
      <c r="KP12" s="8"/>
      <c r="KQ12" s="8"/>
      <c r="KR12" s="8"/>
      <c r="KS12" s="8"/>
      <c r="KT12" s="8"/>
      <c r="KU12" s="8"/>
      <c r="KV12" s="8"/>
      <c r="KW12" s="8"/>
      <c r="KX12" s="8"/>
      <c r="KY12" s="8"/>
      <c r="KZ12" s="8"/>
      <c r="LA12" s="10"/>
      <c r="LB12" s="10"/>
      <c r="LC12" s="10"/>
      <c r="LD12" s="10"/>
      <c r="LE12" s="18"/>
      <c r="LF12" s="8"/>
      <c r="LG12" s="8"/>
      <c r="LH12" s="8"/>
      <c r="LI12" s="8"/>
      <c r="LJ12" s="8"/>
      <c r="LK12" s="8"/>
      <c r="LL12" s="8"/>
      <c r="LM12" s="8"/>
      <c r="LN12" s="8"/>
      <c r="LO12" s="8"/>
      <c r="LP12" s="8"/>
      <c r="LQ12" s="8"/>
      <c r="LR12" s="8"/>
      <c r="LS12" s="8"/>
      <c r="LT12" s="8"/>
      <c r="LU12" s="19"/>
      <c r="LV12" s="10"/>
      <c r="LW12" s="10"/>
      <c r="LX12" s="10"/>
      <c r="LY12" s="10"/>
      <c r="LZ12" s="13"/>
      <c r="MA12" s="8"/>
      <c r="MB12" s="8"/>
      <c r="MC12" s="8"/>
      <c r="MD12" s="8"/>
      <c r="ME12" s="8"/>
      <c r="MF12" s="8"/>
      <c r="MG12" s="8"/>
      <c r="MH12" s="8"/>
      <c r="MI12" s="8"/>
      <c r="MJ12" s="8"/>
      <c r="MK12" s="8"/>
      <c r="ML12" s="8"/>
      <c r="MM12" s="8"/>
      <c r="MN12" s="13"/>
      <c r="MO12" s="19"/>
      <c r="MP12" s="10"/>
      <c r="MQ12" s="10"/>
      <c r="MR12" s="10"/>
      <c r="MS12" s="10"/>
      <c r="MT12" s="13"/>
      <c r="MU12" s="8"/>
      <c r="MV12" s="8"/>
      <c r="MW12" s="8"/>
      <c r="MX12" s="8"/>
      <c r="MY12" s="8"/>
      <c r="MZ12" s="12"/>
      <c r="NA12" s="14"/>
      <c r="NB12" s="8"/>
      <c r="NC12" s="8"/>
      <c r="ND12" s="8"/>
      <c r="NE12" s="8"/>
      <c r="NF12" s="8"/>
      <c r="NG12" s="12"/>
      <c r="NH12" s="19"/>
      <c r="NI12" s="10"/>
      <c r="NJ12" s="10"/>
      <c r="NK12" s="10"/>
      <c r="NL12" s="10"/>
      <c r="NM12" s="23"/>
      <c r="NN12" s="8"/>
      <c r="NO12" s="8"/>
      <c r="NP12" s="8"/>
      <c r="NQ12" s="8"/>
      <c r="NR12" s="8"/>
      <c r="NS12" s="8"/>
      <c r="NT12" s="8"/>
      <c r="NU12" s="8"/>
      <c r="NV12" s="8"/>
      <c r="NW12" s="8"/>
      <c r="NX12" s="8"/>
      <c r="NY12" s="8"/>
      <c r="NZ12" s="8"/>
      <c r="OA12" s="14"/>
      <c r="OB12" s="17"/>
      <c r="OC12" s="10"/>
      <c r="OD12" s="10"/>
      <c r="OE12" s="10"/>
      <c r="OF12" s="10"/>
      <c r="OG12" s="13"/>
      <c r="OH12" s="8"/>
      <c r="OI12" s="8"/>
      <c r="OJ12" s="8"/>
      <c r="OK12" s="8"/>
      <c r="OL12" s="8"/>
      <c r="OM12" s="8"/>
      <c r="ON12" s="8"/>
      <c r="OO12" s="8"/>
      <c r="OP12" s="8"/>
      <c r="OQ12" s="8"/>
      <c r="OR12" s="8"/>
      <c r="OS12" s="8"/>
      <c r="OT12" s="14"/>
      <c r="OU12" s="10"/>
      <c r="OV12" s="17"/>
      <c r="OW12" s="14"/>
      <c r="OX12" s="8"/>
      <c r="OY12" s="8"/>
      <c r="OZ12" s="8"/>
      <c r="PA12" s="8"/>
      <c r="PB12" s="8"/>
      <c r="PC12" s="8"/>
      <c r="PD12" s="8"/>
      <c r="PE12" s="8"/>
      <c r="PF12" s="8"/>
      <c r="PG12" s="8"/>
      <c r="PH12" s="8"/>
      <c r="PI12" s="8"/>
      <c r="PJ12" s="8"/>
      <c r="PK12" s="8"/>
      <c r="PL12" s="8"/>
      <c r="PM12" s="13"/>
      <c r="PN12" s="10"/>
      <c r="PO12" s="10"/>
      <c r="PP12" s="10"/>
      <c r="PQ12" s="10"/>
      <c r="PR12" s="10"/>
      <c r="PS12" s="10"/>
      <c r="PT12" s="10"/>
      <c r="PU12" s="10"/>
      <c r="PV12" s="10"/>
      <c r="PW12" s="10"/>
      <c r="PX12" s="27"/>
      <c r="PY12" s="8"/>
      <c r="PZ12" s="8"/>
      <c r="QA12" s="8"/>
      <c r="QB12" s="8"/>
      <c r="QC12" s="8"/>
      <c r="QD12" s="8"/>
      <c r="QE12" s="8"/>
      <c r="QF12" s="8"/>
      <c r="QG12" s="8"/>
      <c r="QH12" s="8"/>
      <c r="QI12" s="8"/>
      <c r="QJ12" s="8"/>
      <c r="QK12" s="8"/>
      <c r="QL12" s="8"/>
      <c r="QM12" s="13"/>
      <c r="QN12" s="10"/>
      <c r="QO12" s="10"/>
      <c r="QP12" s="10"/>
      <c r="QQ12" s="18"/>
      <c r="QR12" s="8"/>
      <c r="QS12" s="8"/>
      <c r="QT12" s="8"/>
      <c r="QU12" s="8"/>
      <c r="QV12" s="8"/>
      <c r="QW12" s="9"/>
      <c r="QX12" s="10"/>
      <c r="QY12" s="10"/>
      <c r="QZ12" s="17"/>
      <c r="RA12" s="14"/>
      <c r="RB12" s="8"/>
      <c r="RC12" s="8"/>
      <c r="RD12" s="8"/>
      <c r="RE12" s="8"/>
      <c r="RF12" s="13"/>
      <c r="RG12" s="10"/>
      <c r="RH12" s="10"/>
      <c r="RI12" s="10"/>
      <c r="RJ12" s="10"/>
      <c r="RK12" s="19"/>
      <c r="RL12" s="14"/>
      <c r="RM12" s="8"/>
      <c r="RN12" s="8"/>
      <c r="RO12" s="8"/>
      <c r="RP12" s="8"/>
      <c r="RQ12" s="8"/>
      <c r="RR12" s="8"/>
      <c r="RS12" s="8"/>
      <c r="RT12" s="8"/>
      <c r="RU12" s="8"/>
      <c r="RV12" s="8"/>
      <c r="RW12" s="8"/>
      <c r="RX12" s="8"/>
      <c r="RY12" s="8"/>
      <c r="RZ12" s="10"/>
      <c r="SA12" s="10"/>
      <c r="SB12" s="10"/>
      <c r="SC12" s="10"/>
      <c r="SD12" s="13"/>
      <c r="SE12" s="8"/>
      <c r="SF12" s="8"/>
      <c r="SG12" s="8"/>
      <c r="SH12" s="8"/>
      <c r="SI12" s="8"/>
      <c r="SJ12" s="8"/>
      <c r="SK12" s="8"/>
      <c r="SL12" s="8"/>
      <c r="SM12" s="8"/>
      <c r="SN12" s="8"/>
      <c r="SO12" s="8"/>
      <c r="SP12" s="8"/>
      <c r="SQ12" s="8"/>
      <c r="SR12" s="8"/>
      <c r="SS12" s="17"/>
      <c r="ST12" s="10"/>
      <c r="SU12" s="10"/>
      <c r="SV12" s="23"/>
      <c r="SW12" s="8"/>
      <c r="SX12" s="8"/>
      <c r="SY12" s="8"/>
      <c r="SZ12" s="8"/>
      <c r="TA12" s="8"/>
      <c r="TB12" s="31"/>
      <c r="TC12" s="10"/>
      <c r="TD12" s="10"/>
      <c r="TE12" s="10"/>
      <c r="TF12" s="10"/>
      <c r="TG12" s="10"/>
      <c r="TH12" s="10"/>
      <c r="TI12" s="10"/>
      <c r="TJ12" s="10"/>
      <c r="TK12" s="10"/>
      <c r="TL12" s="10"/>
      <c r="TM12" s="10"/>
      <c r="TN12" s="10"/>
      <c r="TO12" s="10"/>
      <c r="TP12" s="10"/>
      <c r="TQ12" s="10"/>
      <c r="TR12" s="10"/>
      <c r="TS12" s="8"/>
      <c r="TT12" s="8"/>
    </row>
    <row r="13" spans="1:540" ht="9.6" customHeight="1" x14ac:dyDescent="0.3">
      <c r="A13" s="8"/>
      <c r="B13" s="8"/>
      <c r="C13" s="8"/>
      <c r="D13" s="8"/>
      <c r="E13" s="8"/>
      <c r="F13" s="8"/>
      <c r="G13" s="8"/>
      <c r="H13" s="8"/>
      <c r="I13" s="8"/>
      <c r="J13" s="8"/>
      <c r="K13" s="23"/>
      <c r="L13" s="10"/>
      <c r="M13" s="10"/>
      <c r="N13" s="10"/>
      <c r="O13" s="19"/>
      <c r="P13" s="10"/>
      <c r="Q13" s="10"/>
      <c r="R13" s="17"/>
      <c r="S13" s="14"/>
      <c r="T13" s="8"/>
      <c r="U13" s="21"/>
      <c r="V13" s="10"/>
      <c r="W13" s="10"/>
      <c r="X13" s="19"/>
      <c r="Y13" s="28"/>
      <c r="Z13" s="10"/>
      <c r="AA13" s="10"/>
      <c r="AB13" s="19"/>
      <c r="AC13" s="8"/>
      <c r="AD13" s="8"/>
      <c r="AE13" s="13"/>
      <c r="AF13" s="10"/>
      <c r="AG13" s="10"/>
      <c r="AH13" s="10"/>
      <c r="AI13" s="10"/>
      <c r="AJ13" s="17"/>
      <c r="AK13" s="8"/>
      <c r="AL13" s="8"/>
      <c r="AM13" s="14"/>
      <c r="AN13" s="10"/>
      <c r="AO13" s="10"/>
      <c r="AP13" s="10"/>
      <c r="AQ13" s="10"/>
      <c r="AR13" s="10"/>
      <c r="AS13" s="14"/>
      <c r="AT13" s="8"/>
      <c r="AU13" s="8"/>
      <c r="AV13" s="8"/>
      <c r="AW13" s="33"/>
      <c r="AX13" s="10"/>
      <c r="AY13" s="10"/>
      <c r="AZ13" s="19"/>
      <c r="BA13" s="17"/>
      <c r="BB13" s="12"/>
      <c r="BC13" s="8"/>
      <c r="BD13" s="12"/>
      <c r="BE13" s="10"/>
      <c r="BF13" s="10"/>
      <c r="BG13" s="10"/>
      <c r="BH13" s="10"/>
      <c r="BI13" s="23"/>
      <c r="BJ13" s="8"/>
      <c r="BK13" s="8"/>
      <c r="BL13" s="8"/>
      <c r="BM13" s="8"/>
      <c r="BN13" s="10"/>
      <c r="BO13" s="10"/>
      <c r="BP13" s="10"/>
      <c r="BQ13" s="10"/>
      <c r="BR13" s="27"/>
      <c r="BS13" s="8"/>
      <c r="BT13" s="8"/>
      <c r="BU13" s="19"/>
      <c r="BV13" s="10"/>
      <c r="BW13" s="10"/>
      <c r="BX13" s="10"/>
      <c r="BY13" s="10"/>
      <c r="BZ13" s="13"/>
      <c r="CA13" s="8"/>
      <c r="CB13" s="8"/>
      <c r="CC13" s="8"/>
      <c r="CD13" s="14"/>
      <c r="CE13" s="16"/>
      <c r="CF13" s="10"/>
      <c r="CG13" s="10"/>
      <c r="CH13" s="10"/>
      <c r="CI13" s="10"/>
      <c r="CJ13" s="12"/>
      <c r="CK13" s="8"/>
      <c r="CL13" s="33"/>
      <c r="CM13" s="10"/>
      <c r="CN13" s="10"/>
      <c r="CO13" s="10"/>
      <c r="CP13" s="10"/>
      <c r="CQ13" s="23"/>
      <c r="CR13" s="14"/>
      <c r="CS13" s="8"/>
      <c r="CT13" s="8"/>
      <c r="CU13" s="12"/>
      <c r="CV13" s="14"/>
      <c r="CW13" s="14"/>
      <c r="CX13" s="14"/>
      <c r="CY13" s="14"/>
      <c r="CZ13" s="8"/>
      <c r="DA13" s="8"/>
      <c r="DB13" s="23"/>
      <c r="DC13" s="10"/>
      <c r="DD13" s="10"/>
      <c r="DE13" s="10"/>
      <c r="DF13" s="10"/>
      <c r="DG13" s="22"/>
      <c r="DH13" s="8"/>
      <c r="DI13" s="8"/>
      <c r="DJ13" s="8"/>
      <c r="DK13" s="8"/>
      <c r="DL13" s="27"/>
      <c r="DM13" s="10"/>
      <c r="DN13" s="10"/>
      <c r="DO13" s="10"/>
      <c r="DP13" s="10"/>
      <c r="DQ13" s="23"/>
      <c r="DR13" s="8"/>
      <c r="DS13" s="8"/>
      <c r="DT13" s="17"/>
      <c r="DU13" s="10"/>
      <c r="DV13" s="10"/>
      <c r="DW13" s="10"/>
      <c r="DX13" s="10"/>
      <c r="DY13" s="8"/>
      <c r="DZ13" s="8"/>
      <c r="EA13" s="8"/>
      <c r="EB13" s="8"/>
      <c r="EC13" s="8"/>
      <c r="ED13" s="8"/>
      <c r="EE13" s="8"/>
      <c r="EF13" s="8"/>
      <c r="EG13" s="8"/>
      <c r="EH13" s="8"/>
      <c r="EI13" s="8"/>
      <c r="EJ13" s="8"/>
      <c r="EK13" s="8"/>
      <c r="EL13" s="15"/>
      <c r="EM13" s="10"/>
      <c r="EN13" s="10"/>
      <c r="EO13" s="10"/>
      <c r="EP13" s="10"/>
      <c r="EQ13" s="13"/>
      <c r="ER13" s="8"/>
      <c r="ES13" s="8"/>
      <c r="ET13" s="8"/>
      <c r="EU13" s="8"/>
      <c r="EV13" s="8"/>
      <c r="EW13" s="8"/>
      <c r="EX13" s="8"/>
      <c r="EY13" s="8"/>
      <c r="EZ13" s="8"/>
      <c r="FA13" s="8"/>
      <c r="FB13" s="8"/>
      <c r="FC13" s="8"/>
      <c r="FD13" s="8"/>
      <c r="FE13" s="17"/>
      <c r="FF13" s="10"/>
      <c r="FG13" s="10"/>
      <c r="FH13" s="10"/>
      <c r="FI13" s="10"/>
      <c r="FJ13" s="8"/>
      <c r="FK13" s="8"/>
      <c r="FL13" s="8"/>
      <c r="FM13" s="8"/>
      <c r="FN13" s="8"/>
      <c r="FO13" s="8"/>
      <c r="FP13" s="8"/>
      <c r="FQ13" s="8"/>
      <c r="FR13" s="8"/>
      <c r="FS13" s="8"/>
      <c r="FT13" s="8"/>
      <c r="FU13" s="8"/>
      <c r="FV13" s="17"/>
      <c r="FW13" s="10"/>
      <c r="FX13" s="10"/>
      <c r="FY13" s="10"/>
      <c r="FZ13" s="10"/>
      <c r="GA13" s="23"/>
      <c r="GB13" s="10"/>
      <c r="GC13" s="10"/>
      <c r="GD13" s="10"/>
      <c r="GE13" s="10"/>
      <c r="GF13" s="9"/>
      <c r="GG13" s="8"/>
      <c r="GH13" s="8"/>
      <c r="GI13" s="8"/>
      <c r="GJ13" s="8"/>
      <c r="GK13" s="19"/>
      <c r="GL13" s="10"/>
      <c r="GM13" s="10"/>
      <c r="GN13" s="10"/>
      <c r="GO13" s="10"/>
      <c r="GP13" s="13"/>
      <c r="GQ13" s="8"/>
      <c r="GR13" s="8"/>
      <c r="GS13" s="8"/>
      <c r="GT13" s="14"/>
      <c r="GU13" s="19"/>
      <c r="GV13" s="10"/>
      <c r="GW13" s="19"/>
      <c r="GX13" s="19"/>
      <c r="GY13" s="29"/>
      <c r="GZ13" s="8"/>
      <c r="HA13" s="12"/>
      <c r="HB13" s="10"/>
      <c r="HC13" s="10"/>
      <c r="HD13" s="10"/>
      <c r="HE13" s="10"/>
      <c r="HF13" s="22"/>
      <c r="HG13" s="8"/>
      <c r="HH13" s="8"/>
      <c r="HI13" s="8"/>
      <c r="HJ13" s="8"/>
      <c r="HK13" s="8"/>
      <c r="HL13" s="8"/>
      <c r="HM13" s="8"/>
      <c r="HN13" s="8"/>
      <c r="HO13" s="8"/>
      <c r="HP13" s="8"/>
      <c r="HQ13" s="9"/>
      <c r="HR13" s="10"/>
      <c r="HS13" s="10"/>
      <c r="HT13" s="10"/>
      <c r="HU13" s="10"/>
      <c r="HV13" s="14"/>
      <c r="HW13" s="8"/>
      <c r="HX13" s="8"/>
      <c r="HY13" s="8"/>
      <c r="HZ13" s="8"/>
      <c r="IA13" s="8"/>
      <c r="IB13" s="8"/>
      <c r="IC13" s="8"/>
      <c r="ID13" s="8"/>
      <c r="IE13" s="8"/>
      <c r="IF13" s="8"/>
      <c r="IG13" s="8"/>
      <c r="IH13" s="8"/>
      <c r="II13" s="8"/>
      <c r="IJ13" s="8"/>
      <c r="IK13" s="8"/>
      <c r="IL13" s="8"/>
      <c r="IM13" s="8"/>
      <c r="IN13" s="8"/>
      <c r="IO13" s="8"/>
      <c r="IP13" s="8"/>
      <c r="IQ13" s="8"/>
      <c r="IR13" s="9"/>
      <c r="IS13" s="10"/>
      <c r="IT13" s="10"/>
      <c r="IU13" s="10"/>
      <c r="IV13" s="10"/>
      <c r="IW13" s="10"/>
      <c r="IX13" s="10"/>
      <c r="IY13" s="10"/>
      <c r="IZ13" s="10"/>
      <c r="JA13" s="10"/>
      <c r="JB13" s="10"/>
      <c r="JC13" s="17"/>
      <c r="JD13" s="14"/>
      <c r="JE13" s="8"/>
      <c r="JF13" s="8"/>
      <c r="JG13" s="8"/>
      <c r="JH13" s="8"/>
      <c r="JI13" s="8"/>
      <c r="JJ13" s="8"/>
      <c r="JK13" s="14"/>
      <c r="JL13" s="17"/>
      <c r="JM13" s="10"/>
      <c r="JN13" s="10"/>
      <c r="JO13" s="17"/>
      <c r="JP13" s="14"/>
      <c r="JQ13" s="8"/>
      <c r="JR13" s="8"/>
      <c r="JS13" s="8"/>
      <c r="JT13" s="8"/>
      <c r="JU13" s="8"/>
      <c r="JV13" s="8"/>
      <c r="JW13" s="8"/>
      <c r="JX13" s="17"/>
      <c r="JY13" s="10"/>
      <c r="JZ13" s="10"/>
      <c r="KA13" s="17"/>
      <c r="KB13" s="14"/>
      <c r="KC13" s="8"/>
      <c r="KD13" s="8"/>
      <c r="KE13" s="8"/>
      <c r="KF13" s="8"/>
      <c r="KG13" s="13"/>
      <c r="KH13" s="10"/>
      <c r="KI13" s="10"/>
      <c r="KJ13" s="10"/>
      <c r="KK13" s="10"/>
      <c r="KL13" s="14"/>
      <c r="KM13" s="8"/>
      <c r="KN13" s="8"/>
      <c r="KO13" s="8"/>
      <c r="KP13" s="8"/>
      <c r="KQ13" s="8"/>
      <c r="KR13" s="8"/>
      <c r="KS13" s="12"/>
      <c r="KT13" s="13"/>
      <c r="KU13" s="14"/>
      <c r="KV13" s="8"/>
      <c r="KW13" s="8"/>
      <c r="KX13" s="8"/>
      <c r="KY13" s="8"/>
      <c r="KZ13" s="8"/>
      <c r="LA13" s="13"/>
      <c r="LB13" s="10"/>
      <c r="LC13" s="10"/>
      <c r="LD13" s="10"/>
      <c r="LE13" s="18"/>
      <c r="LF13" s="8"/>
      <c r="LG13" s="8"/>
      <c r="LH13" s="8"/>
      <c r="LI13" s="8"/>
      <c r="LJ13" s="8"/>
      <c r="LK13" s="14"/>
      <c r="LL13" s="14"/>
      <c r="LM13" s="14"/>
      <c r="LN13" s="8"/>
      <c r="LO13" s="8"/>
      <c r="LP13" s="8"/>
      <c r="LQ13" s="8"/>
      <c r="LR13" s="8"/>
      <c r="LS13" s="8"/>
      <c r="LT13" s="8"/>
      <c r="LU13" s="23"/>
      <c r="LV13" s="10"/>
      <c r="LW13" s="10"/>
      <c r="LX13" s="10"/>
      <c r="LY13" s="23"/>
      <c r="LZ13" s="8"/>
      <c r="MA13" s="8"/>
      <c r="MB13" s="8"/>
      <c r="MC13" s="8"/>
      <c r="MD13" s="8"/>
      <c r="ME13" s="8"/>
      <c r="MF13" s="12"/>
      <c r="MG13" s="13"/>
      <c r="MH13" s="14"/>
      <c r="MI13" s="14"/>
      <c r="MJ13" s="8"/>
      <c r="MK13" s="8"/>
      <c r="ML13" s="8"/>
      <c r="MM13" s="8"/>
      <c r="MN13" s="8"/>
      <c r="MO13" s="33"/>
      <c r="MP13" s="10"/>
      <c r="MQ13" s="10"/>
      <c r="MR13" s="10"/>
      <c r="MS13" s="9"/>
      <c r="MT13" s="8"/>
      <c r="MU13" s="8"/>
      <c r="MV13" s="8"/>
      <c r="MW13" s="8"/>
      <c r="MX13" s="14"/>
      <c r="MY13" s="17"/>
      <c r="MZ13" s="10"/>
      <c r="NA13" s="10"/>
      <c r="NB13" s="27"/>
      <c r="NC13" s="8"/>
      <c r="ND13" s="8"/>
      <c r="NE13" s="8"/>
      <c r="NF13" s="8"/>
      <c r="NG13" s="8"/>
      <c r="NH13" s="23"/>
      <c r="NI13" s="10"/>
      <c r="NJ13" s="10"/>
      <c r="NK13" s="10"/>
      <c r="NL13" s="27"/>
      <c r="NM13" s="8"/>
      <c r="NN13" s="8"/>
      <c r="NO13" s="8"/>
      <c r="NP13" s="8"/>
      <c r="NQ13" s="8"/>
      <c r="NR13" s="8"/>
      <c r="NS13" s="14"/>
      <c r="NT13" s="13"/>
      <c r="NU13" s="12"/>
      <c r="NV13" s="8"/>
      <c r="NW13" s="8"/>
      <c r="NX13" s="8"/>
      <c r="NY13" s="8"/>
      <c r="NZ13" s="8"/>
      <c r="OA13" s="8"/>
      <c r="OB13" s="12"/>
      <c r="OC13" s="19"/>
      <c r="OD13" s="10"/>
      <c r="OE13" s="10"/>
      <c r="OF13" s="10"/>
      <c r="OG13" s="13"/>
      <c r="OH13" s="8"/>
      <c r="OI13" s="8"/>
      <c r="OJ13" s="8"/>
      <c r="OK13" s="8"/>
      <c r="OL13" s="8"/>
      <c r="OM13" s="14"/>
      <c r="ON13" s="14"/>
      <c r="OO13" s="14"/>
      <c r="OP13" s="14"/>
      <c r="OQ13" s="14"/>
      <c r="OR13" s="14"/>
      <c r="OS13" s="14"/>
      <c r="OT13" s="14"/>
      <c r="OU13" s="10"/>
      <c r="OV13" s="27"/>
      <c r="OW13" s="8"/>
      <c r="OX13" s="14"/>
      <c r="OY13" s="14"/>
      <c r="OZ13" s="14"/>
      <c r="PA13" s="14"/>
      <c r="PB13" s="8"/>
      <c r="PC13" s="8"/>
      <c r="PD13" s="8"/>
      <c r="PE13" s="8"/>
      <c r="PF13" s="8"/>
      <c r="PG13" s="8"/>
      <c r="PH13" s="14"/>
      <c r="PI13" s="14"/>
      <c r="PJ13" s="14"/>
      <c r="PK13" s="14"/>
      <c r="PL13" s="8"/>
      <c r="PM13" s="12"/>
      <c r="PN13" s="10"/>
      <c r="PO13" s="10"/>
      <c r="PP13" s="10"/>
      <c r="PQ13" s="10"/>
      <c r="PR13" s="10"/>
      <c r="PS13" s="10"/>
      <c r="PT13" s="10"/>
      <c r="PU13" s="10"/>
      <c r="PV13" s="10"/>
      <c r="PW13" s="10"/>
      <c r="PX13" s="27"/>
      <c r="PY13" s="8"/>
      <c r="PZ13" s="8"/>
      <c r="QA13" s="8"/>
      <c r="QB13" s="8"/>
      <c r="QC13" s="8"/>
      <c r="QD13" s="8"/>
      <c r="QE13" s="14"/>
      <c r="QF13" s="14"/>
      <c r="QG13" s="14"/>
      <c r="QH13" s="14"/>
      <c r="QI13" s="14"/>
      <c r="QJ13" s="14"/>
      <c r="QK13" s="14"/>
      <c r="QL13" s="8"/>
      <c r="QM13" s="13"/>
      <c r="QN13" s="10"/>
      <c r="QO13" s="10"/>
      <c r="QP13" s="10"/>
      <c r="QQ13" s="10"/>
      <c r="QR13" s="12"/>
      <c r="QS13" s="8"/>
      <c r="QT13" s="8"/>
      <c r="QU13" s="8"/>
      <c r="QV13" s="8"/>
      <c r="QW13" s="14"/>
      <c r="QX13" s="10"/>
      <c r="QY13" s="10"/>
      <c r="QZ13" s="13"/>
      <c r="RA13" s="8"/>
      <c r="RB13" s="8"/>
      <c r="RC13" s="8"/>
      <c r="RD13" s="8"/>
      <c r="RE13" s="14"/>
      <c r="RF13" s="10"/>
      <c r="RG13" s="10"/>
      <c r="RH13" s="10"/>
      <c r="RI13" s="10"/>
      <c r="RJ13" s="10"/>
      <c r="RK13" s="12"/>
      <c r="RL13" s="8"/>
      <c r="RM13" s="8"/>
      <c r="RN13" s="8"/>
      <c r="RO13" s="8"/>
      <c r="RP13" s="8"/>
      <c r="RQ13" s="14"/>
      <c r="RR13" s="12"/>
      <c r="RS13" s="13"/>
      <c r="RT13" s="14"/>
      <c r="RU13" s="8"/>
      <c r="RV13" s="8"/>
      <c r="RW13" s="8"/>
      <c r="RX13" s="8"/>
      <c r="RY13" s="8"/>
      <c r="RZ13" s="14"/>
      <c r="SA13" s="10"/>
      <c r="SB13" s="10"/>
      <c r="SC13" s="10"/>
      <c r="SD13" s="13"/>
      <c r="SE13" s="8"/>
      <c r="SF13" s="8"/>
      <c r="SG13" s="8"/>
      <c r="SH13" s="8"/>
      <c r="SI13" s="8"/>
      <c r="SJ13" s="14"/>
      <c r="SK13" s="14"/>
      <c r="SL13" s="14"/>
      <c r="SM13" s="14"/>
      <c r="SN13" s="14"/>
      <c r="SO13" s="14"/>
      <c r="SP13" s="14"/>
      <c r="SQ13" s="14"/>
      <c r="SR13" s="8"/>
      <c r="SS13" s="17"/>
      <c r="ST13" s="10"/>
      <c r="SU13" s="10"/>
      <c r="SV13" s="23"/>
      <c r="SW13" s="8"/>
      <c r="SX13" s="8"/>
      <c r="SY13" s="8"/>
      <c r="SZ13" s="8"/>
      <c r="TA13" s="8"/>
      <c r="TB13" s="31"/>
      <c r="TC13" s="10"/>
      <c r="TD13" s="10"/>
      <c r="TE13" s="10"/>
      <c r="TF13" s="10"/>
      <c r="TG13" s="10"/>
      <c r="TH13" s="10"/>
      <c r="TI13" s="10"/>
      <c r="TJ13" s="10"/>
      <c r="TK13" s="10"/>
      <c r="TL13" s="10"/>
      <c r="TM13" s="10"/>
      <c r="TN13" s="10"/>
      <c r="TO13" s="10"/>
      <c r="TP13" s="10"/>
      <c r="TQ13" s="10"/>
      <c r="TR13" s="10"/>
      <c r="TS13" s="8"/>
      <c r="TT13" s="8"/>
    </row>
    <row r="14" spans="1:540" ht="9.6" customHeight="1" x14ac:dyDescent="0.3">
      <c r="A14" s="8"/>
      <c r="B14" s="8"/>
      <c r="C14" s="8"/>
      <c r="D14" s="8"/>
      <c r="E14" s="8"/>
      <c r="F14" s="8"/>
      <c r="G14" s="8"/>
      <c r="H14" s="8"/>
      <c r="I14" s="8"/>
      <c r="J14" s="8"/>
      <c r="K14" s="23"/>
      <c r="L14" s="10"/>
      <c r="M14" s="10"/>
      <c r="N14" s="10"/>
      <c r="O14" s="17"/>
      <c r="P14" s="19"/>
      <c r="Q14" s="10"/>
      <c r="R14" s="10"/>
      <c r="S14" s="13"/>
      <c r="T14" s="8"/>
      <c r="U14" s="19"/>
      <c r="V14" s="10"/>
      <c r="W14" s="10"/>
      <c r="X14" s="23"/>
      <c r="Y14" s="19"/>
      <c r="Z14" s="10"/>
      <c r="AA14" s="10"/>
      <c r="AB14" s="19"/>
      <c r="AC14" s="8"/>
      <c r="AD14" s="8"/>
      <c r="AE14" s="13"/>
      <c r="AF14" s="10"/>
      <c r="AG14" s="10"/>
      <c r="AH14" s="10"/>
      <c r="AI14" s="10"/>
      <c r="AJ14" s="17"/>
      <c r="AK14" s="8"/>
      <c r="AL14" s="8"/>
      <c r="AM14" s="18"/>
      <c r="AN14" s="10"/>
      <c r="AO14" s="10"/>
      <c r="AP14" s="10"/>
      <c r="AQ14" s="10"/>
      <c r="AR14" s="23"/>
      <c r="AS14" s="8"/>
      <c r="AT14" s="8"/>
      <c r="AU14" s="8"/>
      <c r="AV14" s="8"/>
      <c r="AW14" s="8"/>
      <c r="AX14" s="18"/>
      <c r="AY14" s="12"/>
      <c r="AZ14" s="8"/>
      <c r="BA14" s="8"/>
      <c r="BB14" s="8"/>
      <c r="BC14" s="8"/>
      <c r="BD14" s="12"/>
      <c r="BE14" s="10"/>
      <c r="BF14" s="10"/>
      <c r="BG14" s="10"/>
      <c r="BH14" s="10"/>
      <c r="BI14" s="27"/>
      <c r="BJ14" s="12"/>
      <c r="BK14" s="13"/>
      <c r="BL14" s="13"/>
      <c r="BM14" s="18"/>
      <c r="BN14" s="10"/>
      <c r="BO14" s="10"/>
      <c r="BP14" s="10"/>
      <c r="BQ14" s="10"/>
      <c r="BR14" s="21"/>
      <c r="BS14" s="8"/>
      <c r="BT14" s="14"/>
      <c r="BU14" s="10"/>
      <c r="BV14" s="10"/>
      <c r="BW14" s="10"/>
      <c r="BX14" s="10"/>
      <c r="BY14" s="17"/>
      <c r="BZ14" s="8"/>
      <c r="CA14" s="8"/>
      <c r="CB14" s="8"/>
      <c r="CC14" s="8"/>
      <c r="CD14" s="8"/>
      <c r="CE14" s="23"/>
      <c r="CF14" s="10"/>
      <c r="CG14" s="10"/>
      <c r="CH14" s="10"/>
      <c r="CI14" s="10"/>
      <c r="CJ14" s="18"/>
      <c r="CK14" s="8"/>
      <c r="CL14" s="12"/>
      <c r="CM14" s="28"/>
      <c r="CN14" s="10"/>
      <c r="CO14" s="10"/>
      <c r="CP14" s="10"/>
      <c r="CQ14" s="10"/>
      <c r="CR14" s="10"/>
      <c r="CS14" s="9"/>
      <c r="CT14" s="18"/>
      <c r="CU14" s="13"/>
      <c r="CV14" s="14"/>
      <c r="CW14" s="8"/>
      <c r="CX14" s="8"/>
      <c r="CY14" s="8"/>
      <c r="CZ14" s="8"/>
      <c r="DA14" s="8"/>
      <c r="DB14" s="17"/>
      <c r="DC14" s="10"/>
      <c r="DD14" s="10"/>
      <c r="DE14" s="10"/>
      <c r="DF14" s="19"/>
      <c r="DG14" s="12"/>
      <c r="DH14" s="8"/>
      <c r="DI14" s="8"/>
      <c r="DJ14" s="8"/>
      <c r="DK14" s="8"/>
      <c r="DL14" s="14"/>
      <c r="DM14" s="10"/>
      <c r="DN14" s="10"/>
      <c r="DO14" s="10"/>
      <c r="DP14" s="10"/>
      <c r="DQ14" s="17"/>
      <c r="DR14" s="8"/>
      <c r="DS14" s="8"/>
      <c r="DT14" s="17"/>
      <c r="DU14" s="10"/>
      <c r="DV14" s="10"/>
      <c r="DW14" s="10"/>
      <c r="DX14" s="10"/>
      <c r="DY14" s="14"/>
      <c r="DZ14" s="8"/>
      <c r="EA14" s="8"/>
      <c r="EB14" s="8"/>
      <c r="EC14" s="8"/>
      <c r="ED14" s="8"/>
      <c r="EE14" s="8"/>
      <c r="EF14" s="8"/>
      <c r="EG14" s="8"/>
      <c r="EH14" s="8"/>
      <c r="EI14" s="8"/>
      <c r="EJ14" s="8"/>
      <c r="EK14" s="8"/>
      <c r="EL14" s="27"/>
      <c r="EM14" s="10"/>
      <c r="EN14" s="10"/>
      <c r="EO14" s="10"/>
      <c r="EP14" s="10"/>
      <c r="EQ14" s="33"/>
      <c r="ER14" s="8"/>
      <c r="ES14" s="8"/>
      <c r="ET14" s="8"/>
      <c r="EU14" s="8"/>
      <c r="EV14" s="8"/>
      <c r="EW14" s="8"/>
      <c r="EX14" s="8"/>
      <c r="EY14" s="8"/>
      <c r="EZ14" s="8"/>
      <c r="FA14" s="8"/>
      <c r="FB14" s="8"/>
      <c r="FC14" s="8"/>
      <c r="FD14" s="8"/>
      <c r="FE14" s="17"/>
      <c r="FF14" s="10"/>
      <c r="FG14" s="10"/>
      <c r="FH14" s="10"/>
      <c r="FI14" s="10"/>
      <c r="FJ14" s="13"/>
      <c r="FK14" s="13"/>
      <c r="FL14" s="13"/>
      <c r="FM14" s="13"/>
      <c r="FN14" s="13"/>
      <c r="FO14" s="13"/>
      <c r="FP14" s="13"/>
      <c r="FQ14" s="14"/>
      <c r="FR14" s="8"/>
      <c r="FS14" s="8"/>
      <c r="FT14" s="8"/>
      <c r="FU14" s="8"/>
      <c r="FV14" s="14"/>
      <c r="FW14" s="19"/>
      <c r="FX14" s="10"/>
      <c r="FY14" s="10"/>
      <c r="FZ14" s="10"/>
      <c r="GA14" s="10"/>
      <c r="GB14" s="10"/>
      <c r="GC14" s="10"/>
      <c r="GD14" s="10"/>
      <c r="GE14" s="19"/>
      <c r="GF14" s="14"/>
      <c r="GG14" s="8"/>
      <c r="GH14" s="8"/>
      <c r="GI14" s="8"/>
      <c r="GJ14" s="12"/>
      <c r="GK14" s="10"/>
      <c r="GL14" s="10"/>
      <c r="GM14" s="10"/>
      <c r="GN14" s="10"/>
      <c r="GO14" s="10"/>
      <c r="GP14" s="8"/>
      <c r="GQ14" s="8"/>
      <c r="GR14" s="8"/>
      <c r="GS14" s="8"/>
      <c r="GT14" s="8"/>
      <c r="GU14" s="13"/>
      <c r="GV14" s="12"/>
      <c r="GW14" s="8"/>
      <c r="GX14" s="8"/>
      <c r="GY14" s="8"/>
      <c r="GZ14" s="8"/>
      <c r="HA14" s="12"/>
      <c r="HB14" s="10"/>
      <c r="HC14" s="10"/>
      <c r="HD14" s="10"/>
      <c r="HE14" s="10"/>
      <c r="HF14" s="17"/>
      <c r="HG14" s="12"/>
      <c r="HH14" s="13"/>
      <c r="HI14" s="13"/>
      <c r="HJ14" s="13"/>
      <c r="HK14" s="13"/>
      <c r="HL14" s="13"/>
      <c r="HM14" s="13"/>
      <c r="HN14" s="8"/>
      <c r="HO14" s="8"/>
      <c r="HP14" s="8"/>
      <c r="HQ14" s="9"/>
      <c r="HR14" s="10"/>
      <c r="HS14" s="10"/>
      <c r="HT14" s="10"/>
      <c r="HU14" s="10"/>
      <c r="HV14" s="14"/>
      <c r="HW14" s="8"/>
      <c r="HX14" s="8"/>
      <c r="HY14" s="8"/>
      <c r="HZ14" s="8"/>
      <c r="IA14" s="8"/>
      <c r="IB14" s="8"/>
      <c r="IC14" s="8"/>
      <c r="ID14" s="8"/>
      <c r="IE14" s="8"/>
      <c r="IF14" s="8"/>
      <c r="IG14" s="8"/>
      <c r="IH14" s="8"/>
      <c r="II14" s="8"/>
      <c r="IJ14" s="8"/>
      <c r="IK14" s="8"/>
      <c r="IL14" s="8"/>
      <c r="IM14" s="8"/>
      <c r="IN14" s="8"/>
      <c r="IO14" s="8"/>
      <c r="IP14" s="8"/>
      <c r="IQ14" s="8"/>
      <c r="IR14" s="9"/>
      <c r="IS14" s="10"/>
      <c r="IT14" s="10"/>
      <c r="IU14" s="10"/>
      <c r="IV14" s="10"/>
      <c r="IW14" s="10"/>
      <c r="IX14" s="10"/>
      <c r="IY14" s="10"/>
      <c r="IZ14" s="10"/>
      <c r="JA14" s="10"/>
      <c r="JB14" s="10"/>
      <c r="JC14" s="17"/>
      <c r="JD14" s="14"/>
      <c r="JE14" s="8"/>
      <c r="JF14" s="8"/>
      <c r="JG14" s="8"/>
      <c r="JH14" s="8"/>
      <c r="JI14" s="8"/>
      <c r="JJ14" s="8"/>
      <c r="JK14" s="14"/>
      <c r="JL14" s="9"/>
      <c r="JM14" s="10"/>
      <c r="JN14" s="10"/>
      <c r="JO14" s="23"/>
      <c r="JP14" s="8"/>
      <c r="JQ14" s="8"/>
      <c r="JR14" s="8"/>
      <c r="JS14" s="8"/>
      <c r="JT14" s="8"/>
      <c r="JU14" s="8"/>
      <c r="JV14" s="8"/>
      <c r="JW14" s="8"/>
      <c r="JX14" s="17"/>
      <c r="JY14" s="10"/>
      <c r="JZ14" s="10"/>
      <c r="KA14" s="17"/>
      <c r="KB14" s="14"/>
      <c r="KC14" s="8"/>
      <c r="KD14" s="8"/>
      <c r="KE14" s="8"/>
      <c r="KF14" s="8"/>
      <c r="KG14" s="13"/>
      <c r="KH14" s="10"/>
      <c r="KI14" s="10"/>
      <c r="KJ14" s="10"/>
      <c r="KK14" s="17"/>
      <c r="KL14" s="8"/>
      <c r="KM14" s="8"/>
      <c r="KN14" s="8"/>
      <c r="KO14" s="8"/>
      <c r="KP14" s="8"/>
      <c r="KQ14" s="14"/>
      <c r="KR14" s="17"/>
      <c r="KS14" s="10"/>
      <c r="KT14" s="10"/>
      <c r="KU14" s="19"/>
      <c r="KV14" s="29"/>
      <c r="KW14" s="8"/>
      <c r="KX14" s="8"/>
      <c r="KY14" s="8"/>
      <c r="KZ14" s="8"/>
      <c r="LA14" s="8"/>
      <c r="LB14" s="10"/>
      <c r="LC14" s="10"/>
      <c r="LD14" s="10"/>
      <c r="LE14" s="18"/>
      <c r="LF14" s="8"/>
      <c r="LG14" s="8"/>
      <c r="LH14" s="8"/>
      <c r="LI14" s="8"/>
      <c r="LJ14" s="14"/>
      <c r="LK14" s="17"/>
      <c r="LL14" s="19"/>
      <c r="LM14" s="19"/>
      <c r="LN14" s="17"/>
      <c r="LO14" s="18"/>
      <c r="LP14" s="14"/>
      <c r="LQ14" s="8"/>
      <c r="LR14" s="8"/>
      <c r="LS14" s="8"/>
      <c r="LT14" s="8"/>
      <c r="LU14" s="18"/>
      <c r="LV14" s="10"/>
      <c r="LW14" s="10"/>
      <c r="LX14" s="19"/>
      <c r="LY14" s="12"/>
      <c r="LZ14" s="8"/>
      <c r="MA14" s="8"/>
      <c r="MB14" s="8"/>
      <c r="MC14" s="8"/>
      <c r="MD14" s="8"/>
      <c r="ME14" s="27"/>
      <c r="MF14" s="10"/>
      <c r="MG14" s="10"/>
      <c r="MH14" s="10"/>
      <c r="MI14" s="9"/>
      <c r="MJ14" s="14"/>
      <c r="MK14" s="8"/>
      <c r="ML14" s="8"/>
      <c r="MM14" s="8"/>
      <c r="MN14" s="8"/>
      <c r="MO14" s="8"/>
      <c r="MP14" s="17"/>
      <c r="MQ14" s="10"/>
      <c r="MR14" s="10"/>
      <c r="MS14" s="35"/>
      <c r="MT14" s="8"/>
      <c r="MU14" s="8"/>
      <c r="MV14" s="8"/>
      <c r="MW14" s="8"/>
      <c r="MX14" s="12"/>
      <c r="MY14" s="10"/>
      <c r="MZ14" s="10"/>
      <c r="NA14" s="10"/>
      <c r="NB14" s="10"/>
      <c r="NC14" s="13"/>
      <c r="ND14" s="14"/>
      <c r="NE14" s="14"/>
      <c r="NF14" s="14"/>
      <c r="NG14" s="14"/>
      <c r="NH14" s="18"/>
      <c r="NI14" s="10"/>
      <c r="NJ14" s="10"/>
      <c r="NK14" s="10"/>
      <c r="NL14" s="13"/>
      <c r="NM14" s="8"/>
      <c r="NN14" s="8"/>
      <c r="NO14" s="8"/>
      <c r="NP14" s="8"/>
      <c r="NQ14" s="8"/>
      <c r="NR14" s="18"/>
      <c r="NS14" s="10"/>
      <c r="NT14" s="10"/>
      <c r="NU14" s="10"/>
      <c r="NV14" s="17"/>
      <c r="NW14" s="12"/>
      <c r="NX14" s="8"/>
      <c r="NY14" s="8"/>
      <c r="NZ14" s="8"/>
      <c r="OA14" s="8"/>
      <c r="OB14" s="8"/>
      <c r="OC14" s="27"/>
      <c r="OD14" s="10"/>
      <c r="OE14" s="10"/>
      <c r="OF14" s="10"/>
      <c r="OG14" s="13"/>
      <c r="OH14" s="8"/>
      <c r="OI14" s="8"/>
      <c r="OJ14" s="8"/>
      <c r="OK14" s="8"/>
      <c r="OL14" s="14"/>
      <c r="OM14" s="19"/>
      <c r="ON14" s="19"/>
      <c r="OO14" s="17"/>
      <c r="OP14" s="17"/>
      <c r="OQ14" s="17"/>
      <c r="OR14" s="17"/>
      <c r="OS14" s="17"/>
      <c r="OT14" s="17"/>
      <c r="OU14" s="10"/>
      <c r="OV14" s="10"/>
      <c r="OW14" s="17"/>
      <c r="OX14" s="17"/>
      <c r="OY14" s="17"/>
      <c r="OZ14" s="17"/>
      <c r="PA14" s="19"/>
      <c r="PB14" s="13"/>
      <c r="PC14" s="8"/>
      <c r="PD14" s="8"/>
      <c r="PE14" s="8"/>
      <c r="PF14" s="8"/>
      <c r="PG14" s="14"/>
      <c r="PH14" s="27"/>
      <c r="PI14" s="19"/>
      <c r="PJ14" s="17"/>
      <c r="PK14" s="19"/>
      <c r="PL14" s="17"/>
      <c r="PM14" s="17"/>
      <c r="PN14" s="10"/>
      <c r="PO14" s="10"/>
      <c r="PP14" s="10"/>
      <c r="PQ14" s="10"/>
      <c r="PR14" s="10"/>
      <c r="PS14" s="10"/>
      <c r="PT14" s="10"/>
      <c r="PU14" s="10"/>
      <c r="PV14" s="10"/>
      <c r="PW14" s="10"/>
      <c r="PX14" s="27"/>
      <c r="PY14" s="8"/>
      <c r="PZ14" s="8"/>
      <c r="QA14" s="8"/>
      <c r="QB14" s="8"/>
      <c r="QC14" s="8"/>
      <c r="QD14" s="34"/>
      <c r="QE14" s="19"/>
      <c r="QF14" s="19"/>
      <c r="QG14" s="19"/>
      <c r="QH14" s="19"/>
      <c r="QI14" s="19"/>
      <c r="QJ14" s="19"/>
      <c r="QK14" s="19"/>
      <c r="QL14" s="17"/>
      <c r="QM14" s="19"/>
      <c r="QN14" s="10"/>
      <c r="QO14" s="10"/>
      <c r="QP14" s="10"/>
      <c r="QQ14" s="10"/>
      <c r="QR14" s="9"/>
      <c r="QS14" s="14"/>
      <c r="QT14" s="8"/>
      <c r="QU14" s="8"/>
      <c r="QV14" s="8"/>
      <c r="QW14" s="8"/>
      <c r="QX14" s="15"/>
      <c r="QY14" s="9"/>
      <c r="QZ14" s="8"/>
      <c r="RA14" s="8"/>
      <c r="RB14" s="8"/>
      <c r="RC14" s="8"/>
      <c r="RD14" s="8"/>
      <c r="RE14" s="27"/>
      <c r="RF14" s="10"/>
      <c r="RG14" s="10"/>
      <c r="RH14" s="10"/>
      <c r="RI14" s="10"/>
      <c r="RJ14" s="9"/>
      <c r="RK14" s="8"/>
      <c r="RL14" s="8"/>
      <c r="RM14" s="8"/>
      <c r="RN14" s="8"/>
      <c r="RO14" s="8"/>
      <c r="RP14" s="12"/>
      <c r="RQ14" s="17"/>
      <c r="RR14" s="10"/>
      <c r="RS14" s="10"/>
      <c r="RT14" s="19"/>
      <c r="RU14" s="13"/>
      <c r="RV14" s="8"/>
      <c r="RW14" s="8"/>
      <c r="RX14" s="8"/>
      <c r="RY14" s="8"/>
      <c r="RZ14" s="8"/>
      <c r="SA14" s="17"/>
      <c r="SB14" s="10"/>
      <c r="SC14" s="10"/>
      <c r="SD14" s="13"/>
      <c r="SE14" s="8"/>
      <c r="SF14" s="8"/>
      <c r="SG14" s="8"/>
      <c r="SH14" s="8"/>
      <c r="SI14" s="14"/>
      <c r="SJ14" s="17"/>
      <c r="SK14" s="19"/>
      <c r="SL14" s="19"/>
      <c r="SM14" s="19"/>
      <c r="SN14" s="19"/>
      <c r="SO14" s="19"/>
      <c r="SP14" s="19"/>
      <c r="SQ14" s="17"/>
      <c r="SR14" s="17"/>
      <c r="SS14" s="10"/>
      <c r="ST14" s="10"/>
      <c r="SU14" s="10"/>
      <c r="SV14" s="23"/>
      <c r="SW14" s="8"/>
      <c r="SX14" s="8"/>
      <c r="SY14" s="8"/>
      <c r="SZ14" s="8"/>
      <c r="TA14" s="8"/>
      <c r="TB14" s="31"/>
      <c r="TC14" s="10"/>
      <c r="TD14" s="10"/>
      <c r="TE14" s="10"/>
      <c r="TF14" s="10"/>
      <c r="TG14" s="10"/>
      <c r="TH14" s="10"/>
      <c r="TI14" s="10"/>
      <c r="TJ14" s="10"/>
      <c r="TK14" s="10"/>
      <c r="TL14" s="10"/>
      <c r="TM14" s="10"/>
      <c r="TN14" s="10"/>
      <c r="TO14" s="10"/>
      <c r="TP14" s="10"/>
      <c r="TQ14" s="10"/>
      <c r="TR14" s="10"/>
      <c r="TS14" s="8"/>
      <c r="TT14" s="8"/>
    </row>
    <row r="15" spans="1:540" ht="9.6" customHeight="1" x14ac:dyDescent="0.3">
      <c r="A15" s="8"/>
      <c r="B15" s="8"/>
      <c r="C15" s="8"/>
      <c r="D15" s="8"/>
      <c r="E15" s="8"/>
      <c r="F15" s="8"/>
      <c r="G15" s="8"/>
      <c r="H15" s="8"/>
      <c r="I15" s="8"/>
      <c r="J15" s="8"/>
      <c r="K15" s="23"/>
      <c r="L15" s="10"/>
      <c r="M15" s="10"/>
      <c r="N15" s="10"/>
      <c r="O15" s="23"/>
      <c r="P15" s="17"/>
      <c r="Q15" s="10"/>
      <c r="R15" s="10"/>
      <c r="S15" s="18"/>
      <c r="T15" s="8"/>
      <c r="U15" s="10"/>
      <c r="V15" s="10"/>
      <c r="W15" s="10"/>
      <c r="X15" s="13"/>
      <c r="Y15" s="36"/>
      <c r="Z15" s="10"/>
      <c r="AA15" s="10"/>
      <c r="AB15" s="19"/>
      <c r="AC15" s="8"/>
      <c r="AD15" s="8"/>
      <c r="AE15" s="13"/>
      <c r="AF15" s="10"/>
      <c r="AG15" s="10"/>
      <c r="AH15" s="10"/>
      <c r="AI15" s="10"/>
      <c r="AJ15" s="17"/>
      <c r="AK15" s="8"/>
      <c r="AL15" s="8"/>
      <c r="AM15" s="23"/>
      <c r="AN15" s="10"/>
      <c r="AO15" s="10"/>
      <c r="AP15" s="10"/>
      <c r="AQ15" s="10"/>
      <c r="AR15" s="18"/>
      <c r="AS15" s="8"/>
      <c r="AT15" s="8"/>
      <c r="AU15" s="8"/>
      <c r="AV15" s="8"/>
      <c r="AW15" s="8"/>
      <c r="AX15" s="8"/>
      <c r="AY15" s="8"/>
      <c r="AZ15" s="8"/>
      <c r="BA15" s="8"/>
      <c r="BB15" s="8"/>
      <c r="BC15" s="8"/>
      <c r="BD15" s="12"/>
      <c r="BE15" s="10"/>
      <c r="BF15" s="10"/>
      <c r="BG15" s="10"/>
      <c r="BH15" s="10"/>
      <c r="BI15" s="10"/>
      <c r="BJ15" s="19"/>
      <c r="BK15" s="19"/>
      <c r="BL15" s="10"/>
      <c r="BM15" s="10"/>
      <c r="BN15" s="10"/>
      <c r="BO15" s="10"/>
      <c r="BP15" s="10"/>
      <c r="BQ15" s="10"/>
      <c r="BR15" s="18"/>
      <c r="BS15" s="8"/>
      <c r="BT15" s="13"/>
      <c r="BU15" s="10"/>
      <c r="BV15" s="10"/>
      <c r="BW15" s="10"/>
      <c r="BX15" s="10"/>
      <c r="BY15" s="23"/>
      <c r="BZ15" s="8"/>
      <c r="CA15" s="8"/>
      <c r="CB15" s="8"/>
      <c r="CC15" s="8"/>
      <c r="CD15" s="8"/>
      <c r="CE15" s="33"/>
      <c r="CF15" s="10"/>
      <c r="CG15" s="10"/>
      <c r="CH15" s="10"/>
      <c r="CI15" s="10"/>
      <c r="CJ15" s="23"/>
      <c r="CK15" s="8"/>
      <c r="CL15" s="8"/>
      <c r="CM15" s="9"/>
      <c r="CN15" s="10"/>
      <c r="CO15" s="10"/>
      <c r="CP15" s="10"/>
      <c r="CQ15" s="10"/>
      <c r="CR15" s="10"/>
      <c r="CS15" s="10"/>
      <c r="CT15" s="10"/>
      <c r="CU15" s="10"/>
      <c r="CV15" s="16"/>
      <c r="CW15" s="23"/>
      <c r="CX15" s="14"/>
      <c r="CY15" s="8"/>
      <c r="CZ15" s="8"/>
      <c r="DA15" s="14"/>
      <c r="DB15" s="19"/>
      <c r="DC15" s="10"/>
      <c r="DD15" s="10"/>
      <c r="DE15" s="10"/>
      <c r="DF15" s="17"/>
      <c r="DG15" s="8"/>
      <c r="DH15" s="8"/>
      <c r="DI15" s="8"/>
      <c r="DJ15" s="8"/>
      <c r="DK15" s="8"/>
      <c r="DL15" s="8"/>
      <c r="DM15" s="10"/>
      <c r="DN15" s="10"/>
      <c r="DO15" s="10"/>
      <c r="DP15" s="10"/>
      <c r="DQ15" s="19"/>
      <c r="DR15" s="8"/>
      <c r="DS15" s="8"/>
      <c r="DT15" s="17"/>
      <c r="DU15" s="10"/>
      <c r="DV15" s="10"/>
      <c r="DW15" s="10"/>
      <c r="DX15" s="10"/>
      <c r="DY15" s="27"/>
      <c r="DZ15" s="27"/>
      <c r="EA15" s="27"/>
      <c r="EB15" s="27"/>
      <c r="EC15" s="27"/>
      <c r="ED15" s="23"/>
      <c r="EE15" s="14"/>
      <c r="EF15" s="8"/>
      <c r="EG15" s="8"/>
      <c r="EH15" s="8"/>
      <c r="EI15" s="8"/>
      <c r="EJ15" s="8"/>
      <c r="EK15" s="8"/>
      <c r="EL15" s="27"/>
      <c r="EM15" s="10"/>
      <c r="EN15" s="10"/>
      <c r="EO15" s="10"/>
      <c r="EP15" s="10"/>
      <c r="EQ15" s="33"/>
      <c r="ER15" s="8"/>
      <c r="ES15" s="8"/>
      <c r="ET15" s="8"/>
      <c r="EU15" s="8"/>
      <c r="EV15" s="8"/>
      <c r="EW15" s="8"/>
      <c r="EX15" s="8"/>
      <c r="EY15" s="8"/>
      <c r="EZ15" s="8"/>
      <c r="FA15" s="8"/>
      <c r="FB15" s="8"/>
      <c r="FC15" s="8"/>
      <c r="FD15" s="8"/>
      <c r="FE15" s="17"/>
      <c r="FF15" s="10"/>
      <c r="FG15" s="10"/>
      <c r="FH15" s="10"/>
      <c r="FI15" s="10"/>
      <c r="FJ15" s="10"/>
      <c r="FK15" s="19"/>
      <c r="FL15" s="10"/>
      <c r="FM15" s="10"/>
      <c r="FN15" s="10"/>
      <c r="FO15" s="10"/>
      <c r="FP15" s="10"/>
      <c r="FQ15" s="18"/>
      <c r="FR15" s="8"/>
      <c r="FS15" s="8"/>
      <c r="FT15" s="8"/>
      <c r="FU15" s="8"/>
      <c r="FV15" s="8"/>
      <c r="FW15" s="18"/>
      <c r="FX15" s="10"/>
      <c r="FY15" s="10"/>
      <c r="FZ15" s="10"/>
      <c r="GA15" s="10"/>
      <c r="GB15" s="10"/>
      <c r="GC15" s="10"/>
      <c r="GD15" s="10"/>
      <c r="GE15" s="18"/>
      <c r="GF15" s="8"/>
      <c r="GG15" s="8"/>
      <c r="GH15" s="8"/>
      <c r="GI15" s="8"/>
      <c r="GJ15" s="13"/>
      <c r="GK15" s="10"/>
      <c r="GL15" s="10"/>
      <c r="GM15" s="10"/>
      <c r="GN15" s="10"/>
      <c r="GO15" s="9"/>
      <c r="GP15" s="8"/>
      <c r="GQ15" s="8"/>
      <c r="GR15" s="8"/>
      <c r="GS15" s="8"/>
      <c r="GT15" s="8"/>
      <c r="GU15" s="8"/>
      <c r="GV15" s="8"/>
      <c r="GW15" s="8"/>
      <c r="GX15" s="8"/>
      <c r="GY15" s="8"/>
      <c r="GZ15" s="8"/>
      <c r="HA15" s="12"/>
      <c r="HB15" s="10"/>
      <c r="HC15" s="10"/>
      <c r="HD15" s="10"/>
      <c r="HE15" s="10"/>
      <c r="HF15" s="10"/>
      <c r="HG15" s="19"/>
      <c r="HH15" s="19"/>
      <c r="HI15" s="10"/>
      <c r="HJ15" s="10"/>
      <c r="HK15" s="10"/>
      <c r="HL15" s="10"/>
      <c r="HM15" s="19"/>
      <c r="HN15" s="8"/>
      <c r="HO15" s="8"/>
      <c r="HP15" s="8"/>
      <c r="HQ15" s="9"/>
      <c r="HR15" s="10"/>
      <c r="HS15" s="10"/>
      <c r="HT15" s="10"/>
      <c r="HU15" s="10"/>
      <c r="HV15" s="14"/>
      <c r="HW15" s="8"/>
      <c r="HX15" s="8"/>
      <c r="HY15" s="8"/>
      <c r="HZ15" s="8"/>
      <c r="IA15" s="8"/>
      <c r="IB15" s="8"/>
      <c r="IC15" s="8"/>
      <c r="ID15" s="8"/>
      <c r="IE15" s="8"/>
      <c r="IF15" s="8"/>
      <c r="IG15" s="8"/>
      <c r="IH15" s="8"/>
      <c r="II15" s="8"/>
      <c r="IJ15" s="8"/>
      <c r="IK15" s="8"/>
      <c r="IL15" s="8"/>
      <c r="IM15" s="8"/>
      <c r="IN15" s="8"/>
      <c r="IO15" s="8"/>
      <c r="IP15" s="8"/>
      <c r="IQ15" s="8"/>
      <c r="IR15" s="9"/>
      <c r="IS15" s="10"/>
      <c r="IT15" s="10"/>
      <c r="IU15" s="10"/>
      <c r="IV15" s="10"/>
      <c r="IW15" s="10"/>
      <c r="IX15" s="10"/>
      <c r="IY15" s="10"/>
      <c r="IZ15" s="10"/>
      <c r="JA15" s="10"/>
      <c r="JB15" s="10"/>
      <c r="JC15" s="17"/>
      <c r="JD15" s="14"/>
      <c r="JE15" s="8"/>
      <c r="JF15" s="8"/>
      <c r="JG15" s="8"/>
      <c r="JH15" s="13"/>
      <c r="JI15" s="14"/>
      <c r="JJ15" s="8"/>
      <c r="JK15" s="8"/>
      <c r="JL15" s="23"/>
      <c r="JM15" s="10"/>
      <c r="JN15" s="10"/>
      <c r="JO15" s="18"/>
      <c r="JP15" s="8"/>
      <c r="JQ15" s="8"/>
      <c r="JR15" s="8"/>
      <c r="JS15" s="12"/>
      <c r="JT15" s="14"/>
      <c r="JU15" s="8"/>
      <c r="JV15" s="8"/>
      <c r="JW15" s="8"/>
      <c r="JX15" s="17"/>
      <c r="JY15" s="10"/>
      <c r="JZ15" s="10"/>
      <c r="KA15" s="17"/>
      <c r="KB15" s="14"/>
      <c r="KC15" s="8"/>
      <c r="KD15" s="8"/>
      <c r="KE15" s="8"/>
      <c r="KF15" s="8"/>
      <c r="KG15" s="13"/>
      <c r="KH15" s="10"/>
      <c r="KI15" s="10"/>
      <c r="KJ15" s="10"/>
      <c r="KK15" s="13"/>
      <c r="KL15" s="8"/>
      <c r="KM15" s="8"/>
      <c r="KN15" s="8"/>
      <c r="KO15" s="8"/>
      <c r="KP15" s="8"/>
      <c r="KQ15" s="27"/>
      <c r="KR15" s="10"/>
      <c r="KS15" s="10"/>
      <c r="KT15" s="10"/>
      <c r="KU15" s="10"/>
      <c r="KV15" s="10"/>
      <c r="KW15" s="12"/>
      <c r="KX15" s="14"/>
      <c r="KY15" s="13"/>
      <c r="KZ15" s="18"/>
      <c r="LA15" s="9"/>
      <c r="LB15" s="19"/>
      <c r="LC15" s="10"/>
      <c r="LD15" s="10"/>
      <c r="LE15" s="18"/>
      <c r="LF15" s="8"/>
      <c r="LG15" s="8"/>
      <c r="LH15" s="8"/>
      <c r="LI15" s="8"/>
      <c r="LJ15" s="12"/>
      <c r="LK15" s="10"/>
      <c r="LL15" s="10"/>
      <c r="LM15" s="10"/>
      <c r="LN15" s="10"/>
      <c r="LO15" s="10"/>
      <c r="LP15" s="14"/>
      <c r="LQ15" s="8"/>
      <c r="LR15" s="8"/>
      <c r="LS15" s="8"/>
      <c r="LT15" s="8"/>
      <c r="LU15" s="13"/>
      <c r="LV15" s="10"/>
      <c r="LW15" s="10"/>
      <c r="LX15" s="17"/>
      <c r="LY15" s="8"/>
      <c r="LZ15" s="8"/>
      <c r="MA15" s="8"/>
      <c r="MB15" s="8"/>
      <c r="MC15" s="8"/>
      <c r="MD15" s="23"/>
      <c r="ME15" s="10"/>
      <c r="MF15" s="10"/>
      <c r="MG15" s="10"/>
      <c r="MH15" s="10"/>
      <c r="MI15" s="10"/>
      <c r="MJ15" s="21"/>
      <c r="MK15" s="8"/>
      <c r="ML15" s="8"/>
      <c r="MM15" s="8"/>
      <c r="MN15" s="8"/>
      <c r="MO15" s="8"/>
      <c r="MP15" s="18"/>
      <c r="MQ15" s="10"/>
      <c r="MR15" s="10"/>
      <c r="MS15" s="23"/>
      <c r="MT15" s="8"/>
      <c r="MU15" s="8"/>
      <c r="MV15" s="8"/>
      <c r="MW15" s="8"/>
      <c r="MX15" s="8"/>
      <c r="MY15" s="13"/>
      <c r="MZ15" s="27"/>
      <c r="NA15" s="32"/>
      <c r="NB15" s="10"/>
      <c r="NC15" s="10"/>
      <c r="ND15" s="17"/>
      <c r="NE15" s="17"/>
      <c r="NF15" s="17"/>
      <c r="NG15" s="17"/>
      <c r="NH15" s="19"/>
      <c r="NI15" s="10"/>
      <c r="NJ15" s="10"/>
      <c r="NK15" s="17"/>
      <c r="NL15" s="14"/>
      <c r="NM15" s="8"/>
      <c r="NN15" s="8"/>
      <c r="NO15" s="8"/>
      <c r="NP15" s="8"/>
      <c r="NQ15" s="13"/>
      <c r="NR15" s="10"/>
      <c r="NS15" s="10"/>
      <c r="NT15" s="10"/>
      <c r="NU15" s="10"/>
      <c r="NV15" s="10"/>
      <c r="NW15" s="17"/>
      <c r="NX15" s="8"/>
      <c r="NY15" s="8"/>
      <c r="NZ15" s="8"/>
      <c r="OA15" s="8"/>
      <c r="OB15" s="8"/>
      <c r="OC15" s="13"/>
      <c r="OD15" s="10"/>
      <c r="OE15" s="10"/>
      <c r="OF15" s="10"/>
      <c r="OG15" s="13"/>
      <c r="OH15" s="8"/>
      <c r="OI15" s="8"/>
      <c r="OJ15" s="8"/>
      <c r="OK15" s="8"/>
      <c r="OL15" s="14"/>
      <c r="OM15" s="10"/>
      <c r="ON15" s="10"/>
      <c r="OO15" s="10"/>
      <c r="OP15" s="10"/>
      <c r="OQ15" s="10"/>
      <c r="OR15" s="10"/>
      <c r="OS15" s="10"/>
      <c r="OT15" s="10"/>
      <c r="OU15" s="10"/>
      <c r="OV15" s="10"/>
      <c r="OW15" s="10"/>
      <c r="OX15" s="10"/>
      <c r="OY15" s="10"/>
      <c r="OZ15" s="10"/>
      <c r="PA15" s="10"/>
      <c r="PB15" s="18"/>
      <c r="PC15" s="8"/>
      <c r="PD15" s="8"/>
      <c r="PE15" s="8"/>
      <c r="PF15" s="8"/>
      <c r="PG15" s="14"/>
      <c r="PH15" s="17"/>
      <c r="PI15" s="10"/>
      <c r="PJ15" s="10"/>
      <c r="PK15" s="10"/>
      <c r="PL15" s="10"/>
      <c r="PM15" s="10"/>
      <c r="PN15" s="10"/>
      <c r="PO15" s="10"/>
      <c r="PP15" s="10"/>
      <c r="PQ15" s="10"/>
      <c r="PR15" s="10"/>
      <c r="PS15" s="10"/>
      <c r="PT15" s="10"/>
      <c r="PU15" s="10"/>
      <c r="PV15" s="10"/>
      <c r="PW15" s="10"/>
      <c r="PX15" s="27"/>
      <c r="PY15" s="8"/>
      <c r="PZ15" s="8"/>
      <c r="QA15" s="8"/>
      <c r="QB15" s="8"/>
      <c r="QC15" s="8"/>
      <c r="QD15" s="9"/>
      <c r="QE15" s="10"/>
      <c r="QF15" s="10"/>
      <c r="QG15" s="10"/>
      <c r="QH15" s="10"/>
      <c r="QI15" s="10"/>
      <c r="QJ15" s="10"/>
      <c r="QK15" s="10"/>
      <c r="QL15" s="10"/>
      <c r="QM15" s="10"/>
      <c r="QN15" s="10"/>
      <c r="QO15" s="10"/>
      <c r="QP15" s="10"/>
      <c r="QQ15" s="10"/>
      <c r="QR15" s="10"/>
      <c r="QS15" s="13"/>
      <c r="QT15" s="8"/>
      <c r="QU15" s="8"/>
      <c r="QV15" s="8"/>
      <c r="QW15" s="8"/>
      <c r="QX15" s="14"/>
      <c r="QY15" s="12"/>
      <c r="QZ15" s="8"/>
      <c r="RA15" s="8"/>
      <c r="RB15" s="8"/>
      <c r="RC15" s="8"/>
      <c r="RD15" s="18"/>
      <c r="RE15" s="10"/>
      <c r="RF15" s="10"/>
      <c r="RG15" s="10"/>
      <c r="RH15" s="10"/>
      <c r="RI15" s="10"/>
      <c r="RJ15" s="33"/>
      <c r="RK15" s="8"/>
      <c r="RL15" s="8"/>
      <c r="RM15" s="8"/>
      <c r="RN15" s="8"/>
      <c r="RO15" s="14"/>
      <c r="RP15" s="17"/>
      <c r="RQ15" s="10"/>
      <c r="RR15" s="10"/>
      <c r="RS15" s="10"/>
      <c r="RT15" s="10"/>
      <c r="RU15" s="10"/>
      <c r="RV15" s="12"/>
      <c r="RW15" s="14"/>
      <c r="RX15" s="13"/>
      <c r="RY15" s="23"/>
      <c r="RZ15" s="27"/>
      <c r="SA15" s="19"/>
      <c r="SB15" s="10"/>
      <c r="SC15" s="10"/>
      <c r="SD15" s="13"/>
      <c r="SE15" s="8"/>
      <c r="SF15" s="8"/>
      <c r="SG15" s="8"/>
      <c r="SH15" s="8"/>
      <c r="SI15" s="14"/>
      <c r="SJ15" s="10"/>
      <c r="SK15" s="10"/>
      <c r="SL15" s="10"/>
      <c r="SM15" s="10"/>
      <c r="SN15" s="10"/>
      <c r="SO15" s="10"/>
      <c r="SP15" s="10"/>
      <c r="SQ15" s="10"/>
      <c r="SR15" s="10"/>
      <c r="SS15" s="10"/>
      <c r="ST15" s="10"/>
      <c r="SU15" s="10"/>
      <c r="SV15" s="23"/>
      <c r="SW15" s="8"/>
      <c r="SX15" s="8"/>
      <c r="SY15" s="8"/>
      <c r="SZ15" s="8"/>
      <c r="TA15" s="8"/>
      <c r="TB15" s="31"/>
      <c r="TC15" s="10"/>
      <c r="TD15" s="10"/>
      <c r="TE15" s="10"/>
      <c r="TF15" s="10"/>
      <c r="TG15" s="10"/>
      <c r="TH15" s="10"/>
      <c r="TI15" s="10"/>
      <c r="TJ15" s="10"/>
      <c r="TK15" s="10"/>
      <c r="TL15" s="10"/>
      <c r="TM15" s="10"/>
      <c r="TN15" s="10"/>
      <c r="TO15" s="10"/>
      <c r="TP15" s="10"/>
      <c r="TQ15" s="10"/>
      <c r="TR15" s="10"/>
      <c r="TS15" s="8"/>
      <c r="TT15" s="8"/>
    </row>
    <row r="16" spans="1:540" ht="9.6" customHeight="1" x14ac:dyDescent="0.3">
      <c r="A16" s="8"/>
      <c r="B16" s="8"/>
      <c r="C16" s="8"/>
      <c r="D16" s="8"/>
      <c r="E16" s="8"/>
      <c r="F16" s="8"/>
      <c r="G16" s="8"/>
      <c r="H16" s="8"/>
      <c r="I16" s="8"/>
      <c r="J16" s="8"/>
      <c r="K16" s="23"/>
      <c r="L16" s="10"/>
      <c r="M16" s="10"/>
      <c r="N16" s="10"/>
      <c r="O16" s="18"/>
      <c r="P16" s="27"/>
      <c r="Q16" s="10"/>
      <c r="R16" s="10"/>
      <c r="S16" s="18"/>
      <c r="T16" s="12"/>
      <c r="U16" s="10"/>
      <c r="V16" s="10"/>
      <c r="W16" s="19"/>
      <c r="X16" s="14"/>
      <c r="Y16" s="10"/>
      <c r="Z16" s="10"/>
      <c r="AA16" s="10"/>
      <c r="AB16" s="19"/>
      <c r="AC16" s="8"/>
      <c r="AD16" s="8"/>
      <c r="AE16" s="13"/>
      <c r="AF16" s="10"/>
      <c r="AG16" s="10"/>
      <c r="AH16" s="10"/>
      <c r="AI16" s="10"/>
      <c r="AJ16" s="17"/>
      <c r="AK16" s="8"/>
      <c r="AL16" s="8"/>
      <c r="AM16" s="21"/>
      <c r="AN16" s="10"/>
      <c r="AO16" s="10"/>
      <c r="AP16" s="10"/>
      <c r="AQ16" s="10"/>
      <c r="AR16" s="18"/>
      <c r="AS16" s="8"/>
      <c r="AT16" s="8"/>
      <c r="AU16" s="8"/>
      <c r="AV16" s="8"/>
      <c r="AW16" s="8"/>
      <c r="AX16" s="8"/>
      <c r="AY16" s="8"/>
      <c r="AZ16" s="8"/>
      <c r="BA16" s="8"/>
      <c r="BB16" s="8"/>
      <c r="BC16" s="8"/>
      <c r="BD16" s="12"/>
      <c r="BE16" s="10"/>
      <c r="BF16" s="10"/>
      <c r="BG16" s="10"/>
      <c r="BH16" s="10"/>
      <c r="BI16" s="10"/>
      <c r="BJ16" s="10"/>
      <c r="BK16" s="10"/>
      <c r="BL16" s="10"/>
      <c r="BM16" s="10"/>
      <c r="BN16" s="10"/>
      <c r="BO16" s="10"/>
      <c r="BP16" s="10"/>
      <c r="BQ16" s="18"/>
      <c r="BR16" s="8"/>
      <c r="BS16" s="8"/>
      <c r="BT16" s="18"/>
      <c r="BU16" s="10"/>
      <c r="BV16" s="10"/>
      <c r="BW16" s="10"/>
      <c r="BX16" s="10"/>
      <c r="BY16" s="18"/>
      <c r="BZ16" s="8"/>
      <c r="CA16" s="8"/>
      <c r="CB16" s="8"/>
      <c r="CC16" s="8"/>
      <c r="CD16" s="8"/>
      <c r="CE16" s="13"/>
      <c r="CF16" s="10"/>
      <c r="CG16" s="10"/>
      <c r="CH16" s="10"/>
      <c r="CI16" s="10"/>
      <c r="CJ16" s="23"/>
      <c r="CK16" s="8"/>
      <c r="CL16" s="8"/>
      <c r="CM16" s="14"/>
      <c r="CN16" s="17"/>
      <c r="CO16" s="10"/>
      <c r="CP16" s="10"/>
      <c r="CQ16" s="10"/>
      <c r="CR16" s="10"/>
      <c r="CS16" s="10"/>
      <c r="CT16" s="10"/>
      <c r="CU16" s="10"/>
      <c r="CV16" s="10"/>
      <c r="CW16" s="10"/>
      <c r="CX16" s="17"/>
      <c r="CY16" s="14"/>
      <c r="CZ16" s="8"/>
      <c r="DA16" s="14"/>
      <c r="DB16" s="10"/>
      <c r="DC16" s="10"/>
      <c r="DD16" s="10"/>
      <c r="DE16" s="10"/>
      <c r="DF16" s="17"/>
      <c r="DG16" s="8"/>
      <c r="DH16" s="8"/>
      <c r="DI16" s="8"/>
      <c r="DJ16" s="8"/>
      <c r="DK16" s="8"/>
      <c r="DL16" s="8"/>
      <c r="DM16" s="10"/>
      <c r="DN16" s="10"/>
      <c r="DO16" s="10"/>
      <c r="DP16" s="10"/>
      <c r="DQ16" s="19"/>
      <c r="DR16" s="8"/>
      <c r="DS16" s="8"/>
      <c r="DT16" s="17"/>
      <c r="DU16" s="10"/>
      <c r="DV16" s="10"/>
      <c r="DW16" s="10"/>
      <c r="DX16" s="10"/>
      <c r="DY16" s="10"/>
      <c r="DZ16" s="10"/>
      <c r="EA16" s="10"/>
      <c r="EB16" s="10"/>
      <c r="EC16" s="10"/>
      <c r="ED16" s="19"/>
      <c r="EE16" s="12"/>
      <c r="EF16" s="8"/>
      <c r="EG16" s="8"/>
      <c r="EH16" s="8"/>
      <c r="EI16" s="8"/>
      <c r="EJ16" s="8"/>
      <c r="EK16" s="8"/>
      <c r="EL16" s="27"/>
      <c r="EM16" s="10"/>
      <c r="EN16" s="10"/>
      <c r="EO16" s="10"/>
      <c r="EP16" s="10"/>
      <c r="EQ16" s="33"/>
      <c r="ER16" s="8"/>
      <c r="ES16" s="8"/>
      <c r="ET16" s="8"/>
      <c r="EU16" s="8"/>
      <c r="EV16" s="8"/>
      <c r="EW16" s="8"/>
      <c r="EX16" s="8"/>
      <c r="EY16" s="8"/>
      <c r="EZ16" s="8"/>
      <c r="FA16" s="8"/>
      <c r="FB16" s="8"/>
      <c r="FC16" s="8"/>
      <c r="FD16" s="8"/>
      <c r="FE16" s="17"/>
      <c r="FF16" s="10"/>
      <c r="FG16" s="10"/>
      <c r="FH16" s="10"/>
      <c r="FI16" s="10"/>
      <c r="FJ16" s="10"/>
      <c r="FK16" s="10"/>
      <c r="FL16" s="10"/>
      <c r="FM16" s="10"/>
      <c r="FN16" s="10"/>
      <c r="FO16" s="10"/>
      <c r="FP16" s="10"/>
      <c r="FQ16" s="18"/>
      <c r="FR16" s="8"/>
      <c r="FS16" s="8"/>
      <c r="FT16" s="8"/>
      <c r="FU16" s="8"/>
      <c r="FV16" s="8"/>
      <c r="FW16" s="8"/>
      <c r="FX16" s="9"/>
      <c r="FY16" s="10"/>
      <c r="FZ16" s="10"/>
      <c r="GA16" s="10"/>
      <c r="GB16" s="10"/>
      <c r="GC16" s="10"/>
      <c r="GD16" s="9"/>
      <c r="GE16" s="8"/>
      <c r="GF16" s="8"/>
      <c r="GG16" s="8"/>
      <c r="GH16" s="8"/>
      <c r="GI16" s="8"/>
      <c r="GJ16" s="18"/>
      <c r="GK16" s="10"/>
      <c r="GL16" s="10"/>
      <c r="GM16" s="10"/>
      <c r="GN16" s="10"/>
      <c r="GO16" s="18"/>
      <c r="GP16" s="8"/>
      <c r="GQ16" s="8"/>
      <c r="GR16" s="8"/>
      <c r="GS16" s="8"/>
      <c r="GT16" s="8"/>
      <c r="GU16" s="8"/>
      <c r="GV16" s="8"/>
      <c r="GW16" s="8"/>
      <c r="GX16" s="8"/>
      <c r="GY16" s="8"/>
      <c r="GZ16" s="8"/>
      <c r="HA16" s="12"/>
      <c r="HB16" s="10"/>
      <c r="HC16" s="10"/>
      <c r="HD16" s="10"/>
      <c r="HE16" s="10"/>
      <c r="HF16" s="10"/>
      <c r="HG16" s="10"/>
      <c r="HH16" s="10"/>
      <c r="HI16" s="10"/>
      <c r="HJ16" s="10"/>
      <c r="HK16" s="10"/>
      <c r="HL16" s="10"/>
      <c r="HM16" s="10"/>
      <c r="HN16" s="8"/>
      <c r="HO16" s="8"/>
      <c r="HP16" s="8"/>
      <c r="HQ16" s="9"/>
      <c r="HR16" s="10"/>
      <c r="HS16" s="10"/>
      <c r="HT16" s="10"/>
      <c r="HU16" s="10"/>
      <c r="HV16" s="14"/>
      <c r="HW16" s="8"/>
      <c r="HX16" s="8"/>
      <c r="HY16" s="8"/>
      <c r="HZ16" s="8"/>
      <c r="IA16" s="8"/>
      <c r="IB16" s="8"/>
      <c r="IC16" s="8"/>
      <c r="ID16" s="8"/>
      <c r="IE16" s="8"/>
      <c r="IF16" s="8"/>
      <c r="IG16" s="8"/>
      <c r="IH16" s="8"/>
      <c r="II16" s="8"/>
      <c r="IJ16" s="8"/>
      <c r="IK16" s="8"/>
      <c r="IL16" s="8"/>
      <c r="IM16" s="8"/>
      <c r="IN16" s="8"/>
      <c r="IO16" s="8"/>
      <c r="IP16" s="8"/>
      <c r="IQ16" s="8"/>
      <c r="IR16" s="9"/>
      <c r="IS16" s="10"/>
      <c r="IT16" s="10"/>
      <c r="IU16" s="10"/>
      <c r="IV16" s="10"/>
      <c r="IW16" s="10"/>
      <c r="IX16" s="10"/>
      <c r="IY16" s="10"/>
      <c r="IZ16" s="10"/>
      <c r="JA16" s="10"/>
      <c r="JB16" s="10"/>
      <c r="JC16" s="17"/>
      <c r="JD16" s="14"/>
      <c r="JE16" s="8"/>
      <c r="JF16" s="8"/>
      <c r="JG16" s="8"/>
      <c r="JH16" s="9"/>
      <c r="JI16" s="12"/>
      <c r="JJ16" s="8"/>
      <c r="JK16" s="8"/>
      <c r="JL16" s="13"/>
      <c r="JM16" s="10"/>
      <c r="JN16" s="10"/>
      <c r="JO16" s="14"/>
      <c r="JP16" s="8"/>
      <c r="JQ16" s="8"/>
      <c r="JR16" s="14"/>
      <c r="JS16" s="18"/>
      <c r="JT16" s="8"/>
      <c r="JU16" s="8"/>
      <c r="JV16" s="8"/>
      <c r="JW16" s="8"/>
      <c r="JX16" s="17"/>
      <c r="JY16" s="10"/>
      <c r="JZ16" s="10"/>
      <c r="KA16" s="17"/>
      <c r="KB16" s="14"/>
      <c r="KC16" s="8"/>
      <c r="KD16" s="8"/>
      <c r="KE16" s="8"/>
      <c r="KF16" s="8"/>
      <c r="KG16" s="13"/>
      <c r="KH16" s="10"/>
      <c r="KI16" s="10"/>
      <c r="KJ16" s="10"/>
      <c r="KK16" s="14"/>
      <c r="KL16" s="8"/>
      <c r="KM16" s="8"/>
      <c r="KN16" s="8"/>
      <c r="KO16" s="8"/>
      <c r="KP16" s="12"/>
      <c r="KQ16" s="10"/>
      <c r="KR16" s="10"/>
      <c r="KS16" s="10"/>
      <c r="KT16" s="10"/>
      <c r="KU16" s="10"/>
      <c r="KV16" s="10"/>
      <c r="KW16" s="19"/>
      <c r="KX16" s="19"/>
      <c r="KY16" s="10"/>
      <c r="KZ16" s="10"/>
      <c r="LA16" s="10"/>
      <c r="LB16" s="10"/>
      <c r="LC16" s="10"/>
      <c r="LD16" s="10"/>
      <c r="LE16" s="18"/>
      <c r="LF16" s="8"/>
      <c r="LG16" s="8"/>
      <c r="LH16" s="8"/>
      <c r="LI16" s="8"/>
      <c r="LJ16" s="14"/>
      <c r="LK16" s="9"/>
      <c r="LL16" s="9"/>
      <c r="LM16" s="27"/>
      <c r="LN16" s="13"/>
      <c r="LO16" s="13"/>
      <c r="LP16" s="8"/>
      <c r="LQ16" s="8"/>
      <c r="LR16" s="8"/>
      <c r="LS16" s="8"/>
      <c r="LT16" s="8"/>
      <c r="LU16" s="27"/>
      <c r="LV16" s="10"/>
      <c r="LW16" s="10"/>
      <c r="LX16" s="23"/>
      <c r="LY16" s="8"/>
      <c r="LZ16" s="8"/>
      <c r="MA16" s="8"/>
      <c r="MB16" s="8"/>
      <c r="MC16" s="8"/>
      <c r="MD16" s="10"/>
      <c r="ME16" s="10"/>
      <c r="MF16" s="10"/>
      <c r="MG16" s="10"/>
      <c r="MH16" s="10"/>
      <c r="MI16" s="10"/>
      <c r="MJ16" s="10"/>
      <c r="MK16" s="14"/>
      <c r="ML16" s="8"/>
      <c r="MM16" s="8"/>
      <c r="MN16" s="8"/>
      <c r="MO16" s="8"/>
      <c r="MP16" s="13"/>
      <c r="MQ16" s="10"/>
      <c r="MR16" s="10"/>
      <c r="MS16" s="37"/>
      <c r="MT16" s="8"/>
      <c r="MU16" s="8"/>
      <c r="MV16" s="8"/>
      <c r="MW16" s="8"/>
      <c r="MX16" s="8"/>
      <c r="MY16" s="8"/>
      <c r="MZ16" s="8"/>
      <c r="NA16" s="8"/>
      <c r="NB16" s="12"/>
      <c r="NC16" s="29"/>
      <c r="ND16" s="17"/>
      <c r="NE16" s="10"/>
      <c r="NF16" s="10"/>
      <c r="NG16" s="10"/>
      <c r="NH16" s="10"/>
      <c r="NI16" s="10"/>
      <c r="NJ16" s="10"/>
      <c r="NK16" s="17"/>
      <c r="NL16" s="8"/>
      <c r="NM16" s="8"/>
      <c r="NN16" s="8"/>
      <c r="NO16" s="8"/>
      <c r="NP16" s="8"/>
      <c r="NQ16" s="17"/>
      <c r="NR16" s="10"/>
      <c r="NS16" s="10"/>
      <c r="NT16" s="10"/>
      <c r="NU16" s="10"/>
      <c r="NV16" s="10"/>
      <c r="NW16" s="10"/>
      <c r="NX16" s="13"/>
      <c r="NY16" s="8"/>
      <c r="NZ16" s="8"/>
      <c r="OA16" s="8"/>
      <c r="OB16" s="8"/>
      <c r="OC16" s="12"/>
      <c r="OD16" s="10"/>
      <c r="OE16" s="10"/>
      <c r="OF16" s="10"/>
      <c r="OG16" s="13"/>
      <c r="OH16" s="8"/>
      <c r="OI16" s="8"/>
      <c r="OJ16" s="8"/>
      <c r="OK16" s="8"/>
      <c r="OL16" s="14"/>
      <c r="OM16" s="9"/>
      <c r="ON16" s="9"/>
      <c r="OO16" s="9"/>
      <c r="OP16" s="9"/>
      <c r="OQ16" s="9"/>
      <c r="OR16" s="27"/>
      <c r="OS16" s="27"/>
      <c r="OT16" s="10"/>
      <c r="OU16" s="10"/>
      <c r="OV16" s="10"/>
      <c r="OW16" s="10"/>
      <c r="OX16" s="10"/>
      <c r="OY16" s="10"/>
      <c r="OZ16" s="10"/>
      <c r="PA16" s="10"/>
      <c r="PB16" s="29"/>
      <c r="PC16" s="8"/>
      <c r="PD16" s="8"/>
      <c r="PE16" s="8"/>
      <c r="PF16" s="8"/>
      <c r="PG16" s="14"/>
      <c r="PH16" s="17"/>
      <c r="PI16" s="10"/>
      <c r="PJ16" s="10"/>
      <c r="PK16" s="10"/>
      <c r="PL16" s="10"/>
      <c r="PM16" s="10"/>
      <c r="PN16" s="10"/>
      <c r="PO16" s="10"/>
      <c r="PP16" s="10"/>
      <c r="PQ16" s="10"/>
      <c r="PR16" s="10"/>
      <c r="PS16" s="10"/>
      <c r="PT16" s="10"/>
      <c r="PU16" s="10"/>
      <c r="PV16" s="10"/>
      <c r="PW16" s="10"/>
      <c r="PX16" s="27"/>
      <c r="PY16" s="8"/>
      <c r="PZ16" s="8"/>
      <c r="QA16" s="8"/>
      <c r="QB16" s="8"/>
      <c r="QC16" s="8"/>
      <c r="QD16" s="14"/>
      <c r="QE16" s="13"/>
      <c r="QF16" s="12"/>
      <c r="QG16" s="12"/>
      <c r="QH16" s="12"/>
      <c r="QI16" s="12"/>
      <c r="QJ16" s="12"/>
      <c r="QK16" s="12"/>
      <c r="QL16" s="14"/>
      <c r="QM16" s="10"/>
      <c r="QN16" s="10"/>
      <c r="QO16" s="10"/>
      <c r="QP16" s="10"/>
      <c r="QQ16" s="10"/>
      <c r="QR16" s="10"/>
      <c r="QS16" s="10"/>
      <c r="QT16" s="8"/>
      <c r="QU16" s="8"/>
      <c r="QV16" s="8"/>
      <c r="QW16" s="8"/>
      <c r="QX16" s="8"/>
      <c r="QY16" s="8"/>
      <c r="QZ16" s="8"/>
      <c r="RA16" s="8"/>
      <c r="RB16" s="8"/>
      <c r="RC16" s="8"/>
      <c r="RD16" s="17"/>
      <c r="RE16" s="10"/>
      <c r="RF16" s="10"/>
      <c r="RG16" s="10"/>
      <c r="RH16" s="10"/>
      <c r="RI16" s="10"/>
      <c r="RJ16" s="14"/>
      <c r="RK16" s="8"/>
      <c r="RL16" s="8"/>
      <c r="RM16" s="8"/>
      <c r="RN16" s="8"/>
      <c r="RO16" s="12"/>
      <c r="RP16" s="10"/>
      <c r="RQ16" s="10"/>
      <c r="RR16" s="10"/>
      <c r="RS16" s="10"/>
      <c r="RT16" s="10"/>
      <c r="RU16" s="10"/>
      <c r="RV16" s="19"/>
      <c r="RW16" s="19"/>
      <c r="RX16" s="10"/>
      <c r="RY16" s="10"/>
      <c r="RZ16" s="10"/>
      <c r="SA16" s="10"/>
      <c r="SB16" s="10"/>
      <c r="SC16" s="10"/>
      <c r="SD16" s="13"/>
      <c r="SE16" s="8"/>
      <c r="SF16" s="8"/>
      <c r="SG16" s="8"/>
      <c r="SH16" s="8"/>
      <c r="SI16" s="8"/>
      <c r="SJ16" s="13"/>
      <c r="SK16" s="13"/>
      <c r="SL16" s="12"/>
      <c r="SM16" s="12"/>
      <c r="SN16" s="12"/>
      <c r="SO16" s="12"/>
      <c r="SP16" s="12"/>
      <c r="SQ16" s="12"/>
      <c r="SR16" s="18"/>
      <c r="SS16" s="10"/>
      <c r="ST16" s="10"/>
      <c r="SU16" s="10"/>
      <c r="SV16" s="23"/>
      <c r="SW16" s="8"/>
      <c r="SX16" s="8"/>
      <c r="SY16" s="8"/>
      <c r="SZ16" s="8"/>
      <c r="TA16" s="8"/>
      <c r="TB16" s="31"/>
      <c r="TC16" s="10"/>
      <c r="TD16" s="10"/>
      <c r="TE16" s="10"/>
      <c r="TF16" s="10"/>
      <c r="TG16" s="10"/>
      <c r="TH16" s="10"/>
      <c r="TI16" s="10"/>
      <c r="TJ16" s="10"/>
      <c r="TK16" s="10"/>
      <c r="TL16" s="10"/>
      <c r="TM16" s="10"/>
      <c r="TN16" s="10"/>
      <c r="TO16" s="10"/>
      <c r="TP16" s="10"/>
      <c r="TQ16" s="10"/>
      <c r="TR16" s="10"/>
      <c r="TS16" s="8"/>
      <c r="TT16" s="8"/>
    </row>
    <row r="17" spans="1:540" ht="9.6" customHeight="1" x14ac:dyDescent="0.3">
      <c r="A17" s="8"/>
      <c r="B17" s="8"/>
      <c r="C17" s="8"/>
      <c r="D17" s="8"/>
      <c r="E17" s="8"/>
      <c r="F17" s="8"/>
      <c r="G17" s="8"/>
      <c r="H17" s="8"/>
      <c r="I17" s="8"/>
      <c r="J17" s="8"/>
      <c r="K17" s="23"/>
      <c r="L17" s="10"/>
      <c r="M17" s="10"/>
      <c r="N17" s="10"/>
      <c r="O17" s="18"/>
      <c r="P17" s="18"/>
      <c r="Q17" s="10"/>
      <c r="R17" s="10"/>
      <c r="S17" s="17"/>
      <c r="T17" s="27"/>
      <c r="U17" s="10"/>
      <c r="V17" s="10"/>
      <c r="W17" s="27"/>
      <c r="X17" s="8"/>
      <c r="Y17" s="10"/>
      <c r="Z17" s="10"/>
      <c r="AA17" s="10"/>
      <c r="AB17" s="19"/>
      <c r="AC17" s="8"/>
      <c r="AD17" s="8"/>
      <c r="AE17" s="13"/>
      <c r="AF17" s="10"/>
      <c r="AG17" s="10"/>
      <c r="AH17" s="10"/>
      <c r="AI17" s="10"/>
      <c r="AJ17" s="17"/>
      <c r="AK17" s="8"/>
      <c r="AL17" s="8"/>
      <c r="AM17" s="21"/>
      <c r="AN17" s="10"/>
      <c r="AO17" s="10"/>
      <c r="AP17" s="10"/>
      <c r="AQ17" s="10"/>
      <c r="AR17" s="13"/>
      <c r="AS17" s="8"/>
      <c r="AT17" s="8"/>
      <c r="AU17" s="8"/>
      <c r="AV17" s="8"/>
      <c r="AW17" s="8"/>
      <c r="AX17" s="8"/>
      <c r="AY17" s="8"/>
      <c r="AZ17" s="8"/>
      <c r="BA17" s="8"/>
      <c r="BB17" s="8"/>
      <c r="BC17" s="8"/>
      <c r="BD17" s="12"/>
      <c r="BE17" s="10"/>
      <c r="BF17" s="10"/>
      <c r="BG17" s="10"/>
      <c r="BH17" s="10"/>
      <c r="BI17" s="10"/>
      <c r="BJ17" s="10"/>
      <c r="BK17" s="10"/>
      <c r="BL17" s="10"/>
      <c r="BM17" s="10"/>
      <c r="BN17" s="10"/>
      <c r="BO17" s="17"/>
      <c r="BP17" s="12"/>
      <c r="BQ17" s="8"/>
      <c r="BR17" s="8"/>
      <c r="BS17" s="8"/>
      <c r="BT17" s="29"/>
      <c r="BU17" s="10"/>
      <c r="BV17" s="10"/>
      <c r="BW17" s="10"/>
      <c r="BX17" s="10"/>
      <c r="BY17" s="18"/>
      <c r="BZ17" s="8"/>
      <c r="CA17" s="8"/>
      <c r="CB17" s="8"/>
      <c r="CC17" s="8"/>
      <c r="CD17" s="8"/>
      <c r="CE17" s="13"/>
      <c r="CF17" s="10"/>
      <c r="CG17" s="10"/>
      <c r="CH17" s="10"/>
      <c r="CI17" s="10"/>
      <c r="CJ17" s="23"/>
      <c r="CK17" s="8"/>
      <c r="CL17" s="8"/>
      <c r="CM17" s="8"/>
      <c r="CN17" s="8"/>
      <c r="CO17" s="13"/>
      <c r="CP17" s="16"/>
      <c r="CQ17" s="10"/>
      <c r="CR17" s="10"/>
      <c r="CS17" s="10"/>
      <c r="CT17" s="10"/>
      <c r="CU17" s="10"/>
      <c r="CV17" s="10"/>
      <c r="CW17" s="10"/>
      <c r="CX17" s="10"/>
      <c r="CY17" s="17"/>
      <c r="CZ17" s="14"/>
      <c r="DA17" s="14"/>
      <c r="DB17" s="10"/>
      <c r="DC17" s="10"/>
      <c r="DD17" s="10"/>
      <c r="DE17" s="10"/>
      <c r="DF17" s="17"/>
      <c r="DG17" s="8"/>
      <c r="DH17" s="8"/>
      <c r="DI17" s="8"/>
      <c r="DJ17" s="8"/>
      <c r="DK17" s="8"/>
      <c r="DL17" s="8"/>
      <c r="DM17" s="10"/>
      <c r="DN17" s="10"/>
      <c r="DO17" s="10"/>
      <c r="DP17" s="10"/>
      <c r="DQ17" s="19"/>
      <c r="DR17" s="8"/>
      <c r="DS17" s="8"/>
      <c r="DT17" s="17"/>
      <c r="DU17" s="10"/>
      <c r="DV17" s="10"/>
      <c r="DW17" s="10"/>
      <c r="DX17" s="10"/>
      <c r="DY17" s="10"/>
      <c r="DZ17" s="10"/>
      <c r="EA17" s="10"/>
      <c r="EB17" s="10"/>
      <c r="EC17" s="10"/>
      <c r="ED17" s="28"/>
      <c r="EE17" s="12"/>
      <c r="EF17" s="8"/>
      <c r="EG17" s="8"/>
      <c r="EH17" s="8"/>
      <c r="EI17" s="8"/>
      <c r="EJ17" s="8"/>
      <c r="EK17" s="8"/>
      <c r="EL17" s="27"/>
      <c r="EM17" s="10"/>
      <c r="EN17" s="10"/>
      <c r="EO17" s="10"/>
      <c r="EP17" s="10"/>
      <c r="EQ17" s="33"/>
      <c r="ER17" s="8"/>
      <c r="ES17" s="8"/>
      <c r="ET17" s="8"/>
      <c r="EU17" s="8"/>
      <c r="EV17" s="8"/>
      <c r="EW17" s="8"/>
      <c r="EX17" s="8"/>
      <c r="EY17" s="8"/>
      <c r="EZ17" s="8"/>
      <c r="FA17" s="8"/>
      <c r="FB17" s="8"/>
      <c r="FC17" s="8"/>
      <c r="FD17" s="8"/>
      <c r="FE17" s="17"/>
      <c r="FF17" s="10"/>
      <c r="FG17" s="10"/>
      <c r="FH17" s="10"/>
      <c r="FI17" s="10"/>
      <c r="FJ17" s="10"/>
      <c r="FK17" s="10"/>
      <c r="FL17" s="10"/>
      <c r="FM17" s="10"/>
      <c r="FN17" s="10"/>
      <c r="FO17" s="10"/>
      <c r="FP17" s="10"/>
      <c r="FQ17" s="18"/>
      <c r="FR17" s="8"/>
      <c r="FS17" s="8"/>
      <c r="FT17" s="8"/>
      <c r="FU17" s="8"/>
      <c r="FV17" s="8"/>
      <c r="FW17" s="18"/>
      <c r="FX17" s="10"/>
      <c r="FY17" s="10"/>
      <c r="FZ17" s="10"/>
      <c r="GA17" s="10"/>
      <c r="GB17" s="10"/>
      <c r="GC17" s="10"/>
      <c r="GD17" s="10"/>
      <c r="GE17" s="12"/>
      <c r="GF17" s="8"/>
      <c r="GG17" s="8"/>
      <c r="GH17" s="8"/>
      <c r="GI17" s="8"/>
      <c r="GJ17" s="13"/>
      <c r="GK17" s="10"/>
      <c r="GL17" s="10"/>
      <c r="GM17" s="10"/>
      <c r="GN17" s="10"/>
      <c r="GO17" s="23"/>
      <c r="GP17" s="8"/>
      <c r="GQ17" s="8"/>
      <c r="GR17" s="8"/>
      <c r="GS17" s="8"/>
      <c r="GT17" s="8"/>
      <c r="GU17" s="8"/>
      <c r="GV17" s="8"/>
      <c r="GW17" s="8"/>
      <c r="GX17" s="8"/>
      <c r="GY17" s="8"/>
      <c r="GZ17" s="8"/>
      <c r="HA17" s="12"/>
      <c r="HB17" s="10"/>
      <c r="HC17" s="10"/>
      <c r="HD17" s="10"/>
      <c r="HE17" s="10"/>
      <c r="HF17" s="10"/>
      <c r="HG17" s="10"/>
      <c r="HH17" s="10"/>
      <c r="HI17" s="10"/>
      <c r="HJ17" s="10"/>
      <c r="HK17" s="10"/>
      <c r="HL17" s="10"/>
      <c r="HM17" s="10"/>
      <c r="HN17" s="8"/>
      <c r="HO17" s="8"/>
      <c r="HP17" s="8"/>
      <c r="HQ17" s="9"/>
      <c r="HR17" s="10"/>
      <c r="HS17" s="10"/>
      <c r="HT17" s="10"/>
      <c r="HU17" s="10"/>
      <c r="HV17" s="14"/>
      <c r="HW17" s="8"/>
      <c r="HX17" s="8"/>
      <c r="HY17" s="8"/>
      <c r="HZ17" s="8"/>
      <c r="IA17" s="8"/>
      <c r="IB17" s="8"/>
      <c r="IC17" s="8"/>
      <c r="ID17" s="8"/>
      <c r="IE17" s="8"/>
      <c r="IF17" s="8"/>
      <c r="IG17" s="8"/>
      <c r="IH17" s="8"/>
      <c r="II17" s="8"/>
      <c r="IJ17" s="8"/>
      <c r="IK17" s="8"/>
      <c r="IL17" s="8"/>
      <c r="IM17" s="8"/>
      <c r="IN17" s="8"/>
      <c r="IO17" s="8"/>
      <c r="IP17" s="8"/>
      <c r="IQ17" s="8"/>
      <c r="IR17" s="9"/>
      <c r="IS17" s="10"/>
      <c r="IT17" s="10"/>
      <c r="IU17" s="10"/>
      <c r="IV17" s="10"/>
      <c r="IW17" s="10"/>
      <c r="IX17" s="10"/>
      <c r="IY17" s="10"/>
      <c r="IZ17" s="10"/>
      <c r="JA17" s="10"/>
      <c r="JB17" s="10"/>
      <c r="JC17" s="17"/>
      <c r="JD17" s="14"/>
      <c r="JE17" s="8"/>
      <c r="JF17" s="8"/>
      <c r="JG17" s="8"/>
      <c r="JH17" s="17"/>
      <c r="JI17" s="33"/>
      <c r="JJ17" s="8"/>
      <c r="JK17" s="8"/>
      <c r="JL17" s="14"/>
      <c r="JM17" s="26"/>
      <c r="JN17" s="10"/>
      <c r="JO17" s="8"/>
      <c r="JP17" s="8"/>
      <c r="JQ17" s="8"/>
      <c r="JR17" s="13"/>
      <c r="JS17" s="23"/>
      <c r="JT17" s="8"/>
      <c r="JU17" s="8"/>
      <c r="JV17" s="8"/>
      <c r="JW17" s="8"/>
      <c r="JX17" s="17"/>
      <c r="JY17" s="10"/>
      <c r="JZ17" s="10"/>
      <c r="KA17" s="17"/>
      <c r="KB17" s="14"/>
      <c r="KC17" s="8"/>
      <c r="KD17" s="8"/>
      <c r="KE17" s="8"/>
      <c r="KF17" s="8"/>
      <c r="KG17" s="13"/>
      <c r="KH17" s="10"/>
      <c r="KI17" s="10"/>
      <c r="KJ17" s="19"/>
      <c r="KK17" s="14"/>
      <c r="KL17" s="8"/>
      <c r="KM17" s="8"/>
      <c r="KN17" s="8"/>
      <c r="KO17" s="8"/>
      <c r="KP17" s="18"/>
      <c r="KQ17" s="10"/>
      <c r="KR17" s="10"/>
      <c r="KS17" s="10"/>
      <c r="KT17" s="10"/>
      <c r="KU17" s="10"/>
      <c r="KV17" s="10"/>
      <c r="KW17" s="10"/>
      <c r="KX17" s="10"/>
      <c r="KY17" s="10"/>
      <c r="KZ17" s="10"/>
      <c r="LA17" s="10"/>
      <c r="LB17" s="10"/>
      <c r="LC17" s="10"/>
      <c r="LD17" s="10"/>
      <c r="LE17" s="18"/>
      <c r="LF17" s="8"/>
      <c r="LG17" s="8"/>
      <c r="LH17" s="8"/>
      <c r="LI17" s="8"/>
      <c r="LJ17" s="8"/>
      <c r="LK17" s="8"/>
      <c r="LL17" s="8"/>
      <c r="LM17" s="8"/>
      <c r="LN17" s="8"/>
      <c r="LO17" s="8"/>
      <c r="LP17" s="8"/>
      <c r="LQ17" s="8"/>
      <c r="LR17" s="8"/>
      <c r="LS17" s="8"/>
      <c r="LT17" s="14"/>
      <c r="LU17" s="17"/>
      <c r="LV17" s="10"/>
      <c r="LW17" s="10"/>
      <c r="LX17" s="29"/>
      <c r="LY17" s="8"/>
      <c r="LZ17" s="8"/>
      <c r="MA17" s="8"/>
      <c r="MB17" s="8"/>
      <c r="MC17" s="14"/>
      <c r="MD17" s="10"/>
      <c r="ME17" s="10"/>
      <c r="MF17" s="10"/>
      <c r="MG17" s="10"/>
      <c r="MH17" s="10"/>
      <c r="MI17" s="10"/>
      <c r="MJ17" s="10"/>
      <c r="MK17" s="12"/>
      <c r="ML17" s="8"/>
      <c r="MM17" s="8"/>
      <c r="MN17" s="8"/>
      <c r="MO17" s="8"/>
      <c r="MP17" s="12"/>
      <c r="MQ17" s="36"/>
      <c r="MR17" s="10"/>
      <c r="MS17" s="10"/>
      <c r="MT17" s="13"/>
      <c r="MU17" s="8"/>
      <c r="MV17" s="8"/>
      <c r="MW17" s="8"/>
      <c r="MX17" s="8"/>
      <c r="MY17" s="8"/>
      <c r="MZ17" s="8"/>
      <c r="NA17" s="8"/>
      <c r="NB17" s="8"/>
      <c r="NC17" s="8"/>
      <c r="ND17" s="8"/>
      <c r="NE17" s="8"/>
      <c r="NF17" s="23"/>
      <c r="NG17" s="10"/>
      <c r="NH17" s="10"/>
      <c r="NI17" s="10"/>
      <c r="NJ17" s="10"/>
      <c r="NK17" s="30"/>
      <c r="NL17" s="8"/>
      <c r="NM17" s="8"/>
      <c r="NN17" s="8"/>
      <c r="NO17" s="8"/>
      <c r="NP17" s="8"/>
      <c r="NQ17" s="17"/>
      <c r="NR17" s="10"/>
      <c r="NS17" s="10"/>
      <c r="NT17" s="10"/>
      <c r="NU17" s="10"/>
      <c r="NV17" s="10"/>
      <c r="NW17" s="10"/>
      <c r="NX17" s="18"/>
      <c r="NY17" s="8"/>
      <c r="NZ17" s="8"/>
      <c r="OA17" s="8"/>
      <c r="OB17" s="8"/>
      <c r="OC17" s="8"/>
      <c r="OD17" s="36"/>
      <c r="OE17" s="10"/>
      <c r="OF17" s="10"/>
      <c r="OG17" s="13"/>
      <c r="OH17" s="8"/>
      <c r="OI17" s="8"/>
      <c r="OJ17" s="8"/>
      <c r="OK17" s="8"/>
      <c r="OL17" s="8"/>
      <c r="OM17" s="8"/>
      <c r="ON17" s="8"/>
      <c r="OO17" s="8"/>
      <c r="OP17" s="8"/>
      <c r="OQ17" s="8"/>
      <c r="OR17" s="8"/>
      <c r="OS17" s="8"/>
      <c r="OT17" s="10"/>
      <c r="OU17" s="10"/>
      <c r="OV17" s="10"/>
      <c r="OW17" s="10"/>
      <c r="OX17" s="10"/>
      <c r="OY17" s="10"/>
      <c r="OZ17" s="10"/>
      <c r="PA17" s="10"/>
      <c r="PB17" s="29"/>
      <c r="PC17" s="8"/>
      <c r="PD17" s="8"/>
      <c r="PE17" s="8"/>
      <c r="PF17" s="8"/>
      <c r="PG17" s="14"/>
      <c r="PH17" s="17"/>
      <c r="PI17" s="10"/>
      <c r="PJ17" s="10"/>
      <c r="PK17" s="10"/>
      <c r="PL17" s="10"/>
      <c r="PM17" s="10"/>
      <c r="PN17" s="10"/>
      <c r="PO17" s="10"/>
      <c r="PP17" s="10"/>
      <c r="PQ17" s="10"/>
      <c r="PR17" s="10"/>
      <c r="PS17" s="10"/>
      <c r="PT17" s="10"/>
      <c r="PU17" s="10"/>
      <c r="PV17" s="10"/>
      <c r="PW17" s="10"/>
      <c r="PX17" s="27"/>
      <c r="PY17" s="8"/>
      <c r="PZ17" s="8"/>
      <c r="QA17" s="8"/>
      <c r="QB17" s="8"/>
      <c r="QC17" s="8"/>
      <c r="QD17" s="8"/>
      <c r="QE17" s="8"/>
      <c r="QF17" s="8"/>
      <c r="QG17" s="8"/>
      <c r="QH17" s="8"/>
      <c r="QI17" s="8"/>
      <c r="QJ17" s="8"/>
      <c r="QK17" s="8"/>
      <c r="QL17" s="8"/>
      <c r="QM17" s="10"/>
      <c r="QN17" s="10"/>
      <c r="QO17" s="10"/>
      <c r="QP17" s="10"/>
      <c r="QQ17" s="10"/>
      <c r="QR17" s="10"/>
      <c r="QS17" s="10"/>
      <c r="QT17" s="9"/>
      <c r="QU17" s="8"/>
      <c r="QV17" s="8"/>
      <c r="QW17" s="8"/>
      <c r="QX17" s="8"/>
      <c r="QY17" s="8"/>
      <c r="QZ17" s="8"/>
      <c r="RA17" s="8"/>
      <c r="RB17" s="8"/>
      <c r="RC17" s="38"/>
      <c r="RD17" s="10"/>
      <c r="RE17" s="10"/>
      <c r="RF17" s="10"/>
      <c r="RG17" s="10"/>
      <c r="RH17" s="10"/>
      <c r="RI17" s="36"/>
      <c r="RJ17" s="8"/>
      <c r="RK17" s="8"/>
      <c r="RL17" s="8"/>
      <c r="RM17" s="8"/>
      <c r="RN17" s="8"/>
      <c r="RO17" s="13"/>
      <c r="RP17" s="10"/>
      <c r="RQ17" s="10"/>
      <c r="RR17" s="10"/>
      <c r="RS17" s="10"/>
      <c r="RT17" s="10"/>
      <c r="RU17" s="10"/>
      <c r="RV17" s="10"/>
      <c r="RW17" s="10"/>
      <c r="RX17" s="10"/>
      <c r="RY17" s="10"/>
      <c r="RZ17" s="10"/>
      <c r="SA17" s="10"/>
      <c r="SB17" s="10"/>
      <c r="SC17" s="10"/>
      <c r="SD17" s="13"/>
      <c r="SE17" s="8"/>
      <c r="SF17" s="8"/>
      <c r="SG17" s="8"/>
      <c r="SH17" s="8"/>
      <c r="SI17" s="8"/>
      <c r="SJ17" s="8"/>
      <c r="SK17" s="8"/>
      <c r="SL17" s="8"/>
      <c r="SM17" s="8"/>
      <c r="SN17" s="8"/>
      <c r="SO17" s="8"/>
      <c r="SP17" s="8"/>
      <c r="SQ17" s="8"/>
      <c r="SR17" s="18"/>
      <c r="SS17" s="10"/>
      <c r="ST17" s="10"/>
      <c r="SU17" s="10"/>
      <c r="SV17" s="23"/>
      <c r="SW17" s="8"/>
      <c r="SX17" s="8"/>
      <c r="SY17" s="8"/>
      <c r="SZ17" s="8"/>
      <c r="TA17" s="8"/>
      <c r="TB17" s="31"/>
      <c r="TC17" s="10"/>
      <c r="TD17" s="10"/>
      <c r="TE17" s="10"/>
      <c r="TF17" s="10"/>
      <c r="TG17" s="10"/>
      <c r="TH17" s="10"/>
      <c r="TI17" s="10"/>
      <c r="TJ17" s="10"/>
      <c r="TK17" s="10"/>
      <c r="TL17" s="10"/>
      <c r="TM17" s="10"/>
      <c r="TN17" s="10"/>
      <c r="TO17" s="10"/>
      <c r="TP17" s="10"/>
      <c r="TQ17" s="10"/>
      <c r="TR17" s="10"/>
      <c r="TS17" s="8"/>
      <c r="TT17" s="8"/>
    </row>
    <row r="18" spans="1:540" ht="9.6" customHeight="1" x14ac:dyDescent="0.3">
      <c r="A18" s="8"/>
      <c r="B18" s="8"/>
      <c r="C18" s="8"/>
      <c r="D18" s="8"/>
      <c r="E18" s="8"/>
      <c r="F18" s="8"/>
      <c r="G18" s="8"/>
      <c r="H18" s="8"/>
      <c r="I18" s="8"/>
      <c r="J18" s="8"/>
      <c r="K18" s="23"/>
      <c r="L18" s="10"/>
      <c r="M18" s="10"/>
      <c r="N18" s="10"/>
      <c r="O18" s="23"/>
      <c r="P18" s="8"/>
      <c r="Q18" s="10"/>
      <c r="R18" s="10"/>
      <c r="S18" s="10"/>
      <c r="T18" s="10"/>
      <c r="U18" s="10"/>
      <c r="V18" s="10"/>
      <c r="W18" s="18"/>
      <c r="X18" s="14"/>
      <c r="Y18" s="10"/>
      <c r="Z18" s="10"/>
      <c r="AA18" s="10"/>
      <c r="AB18" s="19"/>
      <c r="AC18" s="8"/>
      <c r="AD18" s="8"/>
      <c r="AE18" s="13"/>
      <c r="AF18" s="10"/>
      <c r="AG18" s="10"/>
      <c r="AH18" s="10"/>
      <c r="AI18" s="10"/>
      <c r="AJ18" s="17"/>
      <c r="AK18" s="8"/>
      <c r="AL18" s="8"/>
      <c r="AM18" s="23"/>
      <c r="AN18" s="10"/>
      <c r="AO18" s="10"/>
      <c r="AP18" s="10"/>
      <c r="AQ18" s="10"/>
      <c r="AR18" s="18"/>
      <c r="AS18" s="8"/>
      <c r="AT18" s="8"/>
      <c r="AU18" s="8"/>
      <c r="AV18" s="8"/>
      <c r="AW18" s="8"/>
      <c r="AX18" s="18"/>
      <c r="AY18" s="13"/>
      <c r="AZ18" s="14"/>
      <c r="BA18" s="8"/>
      <c r="BB18" s="8"/>
      <c r="BC18" s="8"/>
      <c r="BD18" s="12"/>
      <c r="BE18" s="10"/>
      <c r="BF18" s="10"/>
      <c r="BG18" s="10"/>
      <c r="BH18" s="10"/>
      <c r="BI18" s="17"/>
      <c r="BJ18" s="23"/>
      <c r="BK18" s="19"/>
      <c r="BL18" s="10"/>
      <c r="BM18" s="10"/>
      <c r="BN18" s="10"/>
      <c r="BO18" s="19"/>
      <c r="BP18" s="18"/>
      <c r="BQ18" s="8"/>
      <c r="BR18" s="8"/>
      <c r="BS18" s="8"/>
      <c r="BT18" s="13"/>
      <c r="BU18" s="10"/>
      <c r="BV18" s="10"/>
      <c r="BW18" s="10"/>
      <c r="BX18" s="10"/>
      <c r="BY18" s="23"/>
      <c r="BZ18" s="8"/>
      <c r="CA18" s="8"/>
      <c r="CB18" s="8"/>
      <c r="CC18" s="8"/>
      <c r="CD18" s="8"/>
      <c r="CE18" s="18"/>
      <c r="CF18" s="10"/>
      <c r="CG18" s="10"/>
      <c r="CH18" s="10"/>
      <c r="CI18" s="10"/>
      <c r="CJ18" s="23"/>
      <c r="CK18" s="8"/>
      <c r="CL18" s="8"/>
      <c r="CM18" s="8"/>
      <c r="CN18" s="8"/>
      <c r="CO18" s="8"/>
      <c r="CP18" s="8"/>
      <c r="CQ18" s="12"/>
      <c r="CR18" s="18"/>
      <c r="CS18" s="23"/>
      <c r="CT18" s="19"/>
      <c r="CU18" s="10"/>
      <c r="CV18" s="10"/>
      <c r="CW18" s="10"/>
      <c r="CX18" s="10"/>
      <c r="CY18" s="10"/>
      <c r="CZ18" s="12"/>
      <c r="DA18" s="8"/>
      <c r="DB18" s="19"/>
      <c r="DC18" s="10"/>
      <c r="DD18" s="10"/>
      <c r="DE18" s="10"/>
      <c r="DF18" s="17"/>
      <c r="DG18" s="14"/>
      <c r="DH18" s="8"/>
      <c r="DI18" s="8"/>
      <c r="DJ18" s="8"/>
      <c r="DK18" s="8"/>
      <c r="DL18" s="8"/>
      <c r="DM18" s="10"/>
      <c r="DN18" s="10"/>
      <c r="DO18" s="10"/>
      <c r="DP18" s="10"/>
      <c r="DQ18" s="19"/>
      <c r="DR18" s="8"/>
      <c r="DS18" s="8"/>
      <c r="DT18" s="17"/>
      <c r="DU18" s="10"/>
      <c r="DV18" s="10"/>
      <c r="DW18" s="10"/>
      <c r="DX18" s="10"/>
      <c r="DY18" s="19"/>
      <c r="DZ18" s="17"/>
      <c r="EA18" s="19"/>
      <c r="EB18" s="19"/>
      <c r="EC18" s="19"/>
      <c r="ED18" s="17"/>
      <c r="EE18" s="12"/>
      <c r="EF18" s="8"/>
      <c r="EG18" s="8"/>
      <c r="EH18" s="8"/>
      <c r="EI18" s="8"/>
      <c r="EJ18" s="8"/>
      <c r="EK18" s="8"/>
      <c r="EL18" s="27"/>
      <c r="EM18" s="10"/>
      <c r="EN18" s="10"/>
      <c r="EO18" s="10"/>
      <c r="EP18" s="10"/>
      <c r="EQ18" s="33"/>
      <c r="ER18" s="8"/>
      <c r="ES18" s="8"/>
      <c r="ET18" s="8"/>
      <c r="EU18" s="8"/>
      <c r="EV18" s="8"/>
      <c r="EW18" s="8"/>
      <c r="EX18" s="8"/>
      <c r="EY18" s="8"/>
      <c r="EZ18" s="8"/>
      <c r="FA18" s="8"/>
      <c r="FB18" s="8"/>
      <c r="FC18" s="8"/>
      <c r="FD18" s="8"/>
      <c r="FE18" s="17"/>
      <c r="FF18" s="10"/>
      <c r="FG18" s="10"/>
      <c r="FH18" s="10"/>
      <c r="FI18" s="10"/>
      <c r="FJ18" s="23"/>
      <c r="FK18" s="34"/>
      <c r="FL18" s="34"/>
      <c r="FM18" s="34"/>
      <c r="FN18" s="34"/>
      <c r="FO18" s="34"/>
      <c r="FP18" s="23"/>
      <c r="FQ18" s="12"/>
      <c r="FR18" s="8"/>
      <c r="FS18" s="8"/>
      <c r="FT18" s="8"/>
      <c r="FU18" s="8"/>
      <c r="FV18" s="14"/>
      <c r="FW18" s="17"/>
      <c r="FX18" s="10"/>
      <c r="FY18" s="10"/>
      <c r="FZ18" s="10"/>
      <c r="GA18" s="10"/>
      <c r="GB18" s="10"/>
      <c r="GC18" s="10"/>
      <c r="GD18" s="10"/>
      <c r="GE18" s="17"/>
      <c r="GF18" s="8"/>
      <c r="GG18" s="8"/>
      <c r="GH18" s="8"/>
      <c r="GI18" s="8"/>
      <c r="GJ18" s="13"/>
      <c r="GK18" s="10"/>
      <c r="GL18" s="10"/>
      <c r="GM18" s="10"/>
      <c r="GN18" s="10"/>
      <c r="GO18" s="27"/>
      <c r="GP18" s="8"/>
      <c r="GQ18" s="8"/>
      <c r="GR18" s="8"/>
      <c r="GS18" s="8"/>
      <c r="GT18" s="8"/>
      <c r="GU18" s="13"/>
      <c r="GV18" s="18"/>
      <c r="GW18" s="12"/>
      <c r="GX18" s="8"/>
      <c r="GY18" s="8"/>
      <c r="GZ18" s="8"/>
      <c r="HA18" s="12"/>
      <c r="HB18" s="10"/>
      <c r="HC18" s="10"/>
      <c r="HD18" s="10"/>
      <c r="HE18" s="10"/>
      <c r="HF18" s="17"/>
      <c r="HG18" s="18"/>
      <c r="HH18" s="34"/>
      <c r="HI18" s="34"/>
      <c r="HJ18" s="34"/>
      <c r="HK18" s="34"/>
      <c r="HL18" s="23"/>
      <c r="HM18" s="18"/>
      <c r="HN18" s="8"/>
      <c r="HO18" s="8"/>
      <c r="HP18" s="8"/>
      <c r="HQ18" s="9"/>
      <c r="HR18" s="10"/>
      <c r="HS18" s="10"/>
      <c r="HT18" s="10"/>
      <c r="HU18" s="10"/>
      <c r="HV18" s="14"/>
      <c r="HW18" s="8"/>
      <c r="HX18" s="8"/>
      <c r="HY18" s="8"/>
      <c r="HZ18" s="8"/>
      <c r="IA18" s="8"/>
      <c r="IB18" s="8"/>
      <c r="IC18" s="8"/>
      <c r="ID18" s="8"/>
      <c r="IE18" s="8"/>
      <c r="IF18" s="8"/>
      <c r="IG18" s="8"/>
      <c r="IH18" s="8"/>
      <c r="II18" s="8"/>
      <c r="IJ18" s="8"/>
      <c r="IK18" s="8"/>
      <c r="IL18" s="8"/>
      <c r="IM18" s="8"/>
      <c r="IN18" s="8"/>
      <c r="IO18" s="8"/>
      <c r="IP18" s="8"/>
      <c r="IQ18" s="8"/>
      <c r="IR18" s="9"/>
      <c r="IS18" s="10"/>
      <c r="IT18" s="10"/>
      <c r="IU18" s="10"/>
      <c r="IV18" s="10"/>
      <c r="IW18" s="10"/>
      <c r="IX18" s="10"/>
      <c r="IY18" s="10"/>
      <c r="IZ18" s="10"/>
      <c r="JA18" s="10"/>
      <c r="JB18" s="10"/>
      <c r="JC18" s="17"/>
      <c r="JD18" s="14"/>
      <c r="JE18" s="8"/>
      <c r="JF18" s="8"/>
      <c r="JG18" s="8"/>
      <c r="JH18" s="9"/>
      <c r="JI18" s="27"/>
      <c r="JJ18" s="8"/>
      <c r="JK18" s="8"/>
      <c r="JL18" s="8"/>
      <c r="JM18" s="17"/>
      <c r="JN18" s="17"/>
      <c r="JO18" s="8"/>
      <c r="JP18" s="8"/>
      <c r="JQ18" s="8"/>
      <c r="JR18" s="27"/>
      <c r="JS18" s="27"/>
      <c r="JT18" s="8"/>
      <c r="JU18" s="8"/>
      <c r="JV18" s="8"/>
      <c r="JW18" s="8"/>
      <c r="JX18" s="17"/>
      <c r="JY18" s="10"/>
      <c r="JZ18" s="10"/>
      <c r="KA18" s="17"/>
      <c r="KB18" s="14"/>
      <c r="KC18" s="8"/>
      <c r="KD18" s="8"/>
      <c r="KE18" s="8"/>
      <c r="KF18" s="8"/>
      <c r="KG18" s="13"/>
      <c r="KH18" s="10"/>
      <c r="KI18" s="10"/>
      <c r="KJ18" s="17"/>
      <c r="KK18" s="14"/>
      <c r="KL18" s="8"/>
      <c r="KM18" s="8"/>
      <c r="KN18" s="8"/>
      <c r="KO18" s="8"/>
      <c r="KP18" s="15"/>
      <c r="KQ18" s="10"/>
      <c r="KR18" s="10"/>
      <c r="KS18" s="10"/>
      <c r="KT18" s="10"/>
      <c r="KU18" s="10"/>
      <c r="KV18" s="10"/>
      <c r="KW18" s="10"/>
      <c r="KX18" s="10"/>
      <c r="KY18" s="10"/>
      <c r="KZ18" s="10"/>
      <c r="LA18" s="10"/>
      <c r="LB18" s="10"/>
      <c r="LC18" s="10"/>
      <c r="LD18" s="10"/>
      <c r="LE18" s="18"/>
      <c r="LF18" s="8"/>
      <c r="LG18" s="8"/>
      <c r="LH18" s="8"/>
      <c r="LI18" s="8"/>
      <c r="LJ18" s="8"/>
      <c r="LK18" s="8"/>
      <c r="LL18" s="8"/>
      <c r="LM18" s="8"/>
      <c r="LN18" s="8"/>
      <c r="LO18" s="8"/>
      <c r="LP18" s="8"/>
      <c r="LQ18" s="8"/>
      <c r="LR18" s="8"/>
      <c r="LS18" s="14"/>
      <c r="LT18" s="9"/>
      <c r="LU18" s="10"/>
      <c r="LV18" s="10"/>
      <c r="LW18" s="10"/>
      <c r="LX18" s="29"/>
      <c r="LY18" s="8"/>
      <c r="LZ18" s="8"/>
      <c r="MA18" s="8"/>
      <c r="MB18" s="8"/>
      <c r="MC18" s="13"/>
      <c r="MD18" s="10"/>
      <c r="ME18" s="10"/>
      <c r="MF18" s="10"/>
      <c r="MG18" s="10"/>
      <c r="MH18" s="10"/>
      <c r="MI18" s="10"/>
      <c r="MJ18" s="10"/>
      <c r="MK18" s="33"/>
      <c r="ML18" s="8"/>
      <c r="MM18" s="8"/>
      <c r="MN18" s="8"/>
      <c r="MO18" s="8"/>
      <c r="MP18" s="14"/>
      <c r="MQ18" s="19"/>
      <c r="MR18" s="10"/>
      <c r="MS18" s="10"/>
      <c r="MT18" s="10"/>
      <c r="MU18" s="13"/>
      <c r="MV18" s="8"/>
      <c r="MW18" s="8"/>
      <c r="MX18" s="8"/>
      <c r="MY18" s="8"/>
      <c r="MZ18" s="8"/>
      <c r="NA18" s="8"/>
      <c r="NB18" s="8"/>
      <c r="NC18" s="8"/>
      <c r="ND18" s="8"/>
      <c r="NE18" s="8"/>
      <c r="NF18" s="8"/>
      <c r="NG18" s="13"/>
      <c r="NH18" s="10"/>
      <c r="NI18" s="10"/>
      <c r="NJ18" s="10"/>
      <c r="NK18" s="23"/>
      <c r="NL18" s="8"/>
      <c r="NM18" s="8"/>
      <c r="NN18" s="8"/>
      <c r="NO18" s="8"/>
      <c r="NP18" s="8"/>
      <c r="NQ18" s="17"/>
      <c r="NR18" s="10"/>
      <c r="NS18" s="10"/>
      <c r="NT18" s="10"/>
      <c r="NU18" s="10"/>
      <c r="NV18" s="10"/>
      <c r="NW18" s="10"/>
      <c r="NX18" s="15"/>
      <c r="NY18" s="8"/>
      <c r="NZ18" s="8"/>
      <c r="OA18" s="8"/>
      <c r="OB18" s="8"/>
      <c r="OC18" s="8"/>
      <c r="OD18" s="19"/>
      <c r="OE18" s="10"/>
      <c r="OF18" s="10"/>
      <c r="OG18" s="13"/>
      <c r="OH18" s="8"/>
      <c r="OI18" s="8"/>
      <c r="OJ18" s="8"/>
      <c r="OK18" s="8"/>
      <c r="OL18" s="8"/>
      <c r="OM18" s="8"/>
      <c r="ON18" s="8"/>
      <c r="OO18" s="8"/>
      <c r="OP18" s="8"/>
      <c r="OQ18" s="8"/>
      <c r="OR18" s="8"/>
      <c r="OS18" s="14"/>
      <c r="OT18" s="10"/>
      <c r="OU18" s="10"/>
      <c r="OV18" s="10"/>
      <c r="OW18" s="10"/>
      <c r="OX18" s="10"/>
      <c r="OY18" s="10"/>
      <c r="OZ18" s="10"/>
      <c r="PA18" s="10"/>
      <c r="PB18" s="29"/>
      <c r="PC18" s="8"/>
      <c r="PD18" s="8"/>
      <c r="PE18" s="8"/>
      <c r="PF18" s="8"/>
      <c r="PG18" s="14"/>
      <c r="PH18" s="17"/>
      <c r="PI18" s="10"/>
      <c r="PJ18" s="10"/>
      <c r="PK18" s="10"/>
      <c r="PL18" s="10"/>
      <c r="PM18" s="10"/>
      <c r="PN18" s="10"/>
      <c r="PO18" s="10"/>
      <c r="PP18" s="10"/>
      <c r="PQ18" s="10"/>
      <c r="PR18" s="10"/>
      <c r="PS18" s="10"/>
      <c r="PT18" s="10"/>
      <c r="PU18" s="10"/>
      <c r="PV18" s="10"/>
      <c r="PW18" s="10"/>
      <c r="PX18" s="27"/>
      <c r="PY18" s="8"/>
      <c r="PZ18" s="8"/>
      <c r="QA18" s="8"/>
      <c r="QB18" s="8"/>
      <c r="QC18" s="8"/>
      <c r="QD18" s="8"/>
      <c r="QE18" s="8"/>
      <c r="QF18" s="8"/>
      <c r="QG18" s="8"/>
      <c r="QH18" s="8"/>
      <c r="QI18" s="8"/>
      <c r="QJ18" s="8"/>
      <c r="QK18" s="8"/>
      <c r="QL18" s="8"/>
      <c r="QM18" s="10"/>
      <c r="QN18" s="10"/>
      <c r="QO18" s="10"/>
      <c r="QP18" s="10"/>
      <c r="QQ18" s="10"/>
      <c r="QR18" s="10"/>
      <c r="QS18" s="10"/>
      <c r="QT18" s="10"/>
      <c r="QU18" s="12"/>
      <c r="QV18" s="8"/>
      <c r="QW18" s="8"/>
      <c r="QX18" s="8"/>
      <c r="QY18" s="8"/>
      <c r="QZ18" s="8"/>
      <c r="RA18" s="8"/>
      <c r="RB18" s="14"/>
      <c r="RC18" s="10"/>
      <c r="RD18" s="10"/>
      <c r="RE18" s="10"/>
      <c r="RF18" s="10"/>
      <c r="RG18" s="10"/>
      <c r="RH18" s="10"/>
      <c r="RI18" s="17"/>
      <c r="RJ18" s="14"/>
      <c r="RK18" s="8"/>
      <c r="RL18" s="8"/>
      <c r="RM18" s="8"/>
      <c r="RN18" s="8"/>
      <c r="RO18" s="18"/>
      <c r="RP18" s="10"/>
      <c r="RQ18" s="10"/>
      <c r="RR18" s="10"/>
      <c r="RS18" s="10"/>
      <c r="RT18" s="10"/>
      <c r="RU18" s="10"/>
      <c r="RV18" s="10"/>
      <c r="RW18" s="10"/>
      <c r="RX18" s="10"/>
      <c r="RY18" s="10"/>
      <c r="RZ18" s="10"/>
      <c r="SA18" s="10"/>
      <c r="SB18" s="10"/>
      <c r="SC18" s="10"/>
      <c r="SD18" s="13"/>
      <c r="SE18" s="8"/>
      <c r="SF18" s="8"/>
      <c r="SG18" s="8"/>
      <c r="SH18" s="8"/>
      <c r="SI18" s="8"/>
      <c r="SJ18" s="8"/>
      <c r="SK18" s="8"/>
      <c r="SL18" s="8"/>
      <c r="SM18" s="8"/>
      <c r="SN18" s="8"/>
      <c r="SO18" s="8"/>
      <c r="SP18" s="8"/>
      <c r="SQ18" s="8"/>
      <c r="SR18" s="18"/>
      <c r="SS18" s="10"/>
      <c r="ST18" s="10"/>
      <c r="SU18" s="10"/>
      <c r="SV18" s="23"/>
      <c r="SW18" s="8"/>
      <c r="SX18" s="8"/>
      <c r="SY18" s="8"/>
      <c r="SZ18" s="8"/>
      <c r="TA18" s="8"/>
      <c r="TB18" s="31"/>
      <c r="TC18" s="10"/>
      <c r="TD18" s="10"/>
      <c r="TE18" s="10"/>
      <c r="TF18" s="10"/>
      <c r="TG18" s="10"/>
      <c r="TH18" s="10"/>
      <c r="TI18" s="10"/>
      <c r="TJ18" s="10"/>
      <c r="TK18" s="10"/>
      <c r="TL18" s="10"/>
      <c r="TM18" s="10"/>
      <c r="TN18" s="10"/>
      <c r="TO18" s="10"/>
      <c r="TP18" s="10"/>
      <c r="TQ18" s="10"/>
      <c r="TR18" s="10"/>
      <c r="TS18" s="8"/>
      <c r="TT18" s="8"/>
    </row>
    <row r="19" spans="1:540" ht="9.6" customHeight="1" x14ac:dyDescent="0.3">
      <c r="A19" s="8"/>
      <c r="B19" s="8"/>
      <c r="C19" s="8"/>
      <c r="D19" s="8"/>
      <c r="E19" s="8"/>
      <c r="F19" s="8"/>
      <c r="G19" s="8"/>
      <c r="H19" s="8"/>
      <c r="I19" s="8"/>
      <c r="J19" s="8"/>
      <c r="K19" s="23"/>
      <c r="L19" s="10"/>
      <c r="M19" s="10"/>
      <c r="N19" s="10"/>
      <c r="O19" s="23"/>
      <c r="P19" s="8"/>
      <c r="Q19" s="10"/>
      <c r="R19" s="10"/>
      <c r="S19" s="10"/>
      <c r="T19" s="10"/>
      <c r="U19" s="10"/>
      <c r="V19" s="10"/>
      <c r="W19" s="13"/>
      <c r="X19" s="14"/>
      <c r="Y19" s="10"/>
      <c r="Z19" s="10"/>
      <c r="AA19" s="10"/>
      <c r="AB19" s="19"/>
      <c r="AC19" s="8"/>
      <c r="AD19" s="8"/>
      <c r="AE19" s="13"/>
      <c r="AF19" s="10"/>
      <c r="AG19" s="10"/>
      <c r="AH19" s="10"/>
      <c r="AI19" s="10"/>
      <c r="AJ19" s="17"/>
      <c r="AK19" s="8"/>
      <c r="AL19" s="8"/>
      <c r="AM19" s="18"/>
      <c r="AN19" s="10"/>
      <c r="AO19" s="10"/>
      <c r="AP19" s="10"/>
      <c r="AQ19" s="10"/>
      <c r="AR19" s="23"/>
      <c r="AS19" s="8"/>
      <c r="AT19" s="8"/>
      <c r="AU19" s="8"/>
      <c r="AV19" s="8"/>
      <c r="AW19" s="8"/>
      <c r="AX19" s="10"/>
      <c r="AY19" s="10"/>
      <c r="AZ19" s="17"/>
      <c r="BA19" s="21"/>
      <c r="BB19" s="13"/>
      <c r="BC19" s="8"/>
      <c r="BD19" s="12"/>
      <c r="BE19" s="10"/>
      <c r="BF19" s="10"/>
      <c r="BG19" s="10"/>
      <c r="BH19" s="10"/>
      <c r="BI19" s="23"/>
      <c r="BJ19" s="8"/>
      <c r="BK19" s="34"/>
      <c r="BL19" s="10"/>
      <c r="BM19" s="10"/>
      <c r="BN19" s="10"/>
      <c r="BO19" s="10"/>
      <c r="BP19" s="10"/>
      <c r="BQ19" s="12"/>
      <c r="BR19" s="8"/>
      <c r="BS19" s="8"/>
      <c r="BT19" s="14"/>
      <c r="BU19" s="10"/>
      <c r="BV19" s="10"/>
      <c r="BW19" s="10"/>
      <c r="BX19" s="10"/>
      <c r="BY19" s="17"/>
      <c r="BZ19" s="8"/>
      <c r="CA19" s="8"/>
      <c r="CB19" s="8"/>
      <c r="CC19" s="8"/>
      <c r="CD19" s="8"/>
      <c r="CE19" s="23"/>
      <c r="CF19" s="10"/>
      <c r="CG19" s="10"/>
      <c r="CH19" s="10"/>
      <c r="CI19" s="10"/>
      <c r="CJ19" s="18"/>
      <c r="CK19" s="8"/>
      <c r="CL19" s="13"/>
      <c r="CM19" s="15"/>
      <c r="CN19" s="23"/>
      <c r="CO19" s="23"/>
      <c r="CP19" s="18"/>
      <c r="CQ19" s="8"/>
      <c r="CR19" s="8"/>
      <c r="CS19" s="8"/>
      <c r="CT19" s="13"/>
      <c r="CU19" s="17"/>
      <c r="CV19" s="10"/>
      <c r="CW19" s="10"/>
      <c r="CX19" s="10"/>
      <c r="CY19" s="10"/>
      <c r="CZ19" s="13"/>
      <c r="DA19" s="8"/>
      <c r="DB19" s="9"/>
      <c r="DC19" s="10"/>
      <c r="DD19" s="10"/>
      <c r="DE19" s="10"/>
      <c r="DF19" s="10"/>
      <c r="DG19" s="13"/>
      <c r="DH19" s="8"/>
      <c r="DI19" s="8"/>
      <c r="DJ19" s="8"/>
      <c r="DK19" s="8"/>
      <c r="DL19" s="14"/>
      <c r="DM19" s="10"/>
      <c r="DN19" s="10"/>
      <c r="DO19" s="10"/>
      <c r="DP19" s="10"/>
      <c r="DQ19" s="17"/>
      <c r="DR19" s="8"/>
      <c r="DS19" s="8"/>
      <c r="DT19" s="17"/>
      <c r="DU19" s="10"/>
      <c r="DV19" s="10"/>
      <c r="DW19" s="10"/>
      <c r="DX19" s="10"/>
      <c r="DY19" s="12"/>
      <c r="DZ19" s="14"/>
      <c r="EA19" s="14"/>
      <c r="EB19" s="14"/>
      <c r="EC19" s="14"/>
      <c r="ED19" s="14"/>
      <c r="EE19" s="8"/>
      <c r="EF19" s="8"/>
      <c r="EG19" s="8"/>
      <c r="EH19" s="8"/>
      <c r="EI19" s="8"/>
      <c r="EJ19" s="8"/>
      <c r="EK19" s="8"/>
      <c r="EL19" s="27"/>
      <c r="EM19" s="10"/>
      <c r="EN19" s="10"/>
      <c r="EO19" s="10"/>
      <c r="EP19" s="10"/>
      <c r="EQ19" s="33"/>
      <c r="ER19" s="8"/>
      <c r="ES19" s="8"/>
      <c r="ET19" s="8"/>
      <c r="EU19" s="8"/>
      <c r="EV19" s="8"/>
      <c r="EW19" s="8"/>
      <c r="EX19" s="8"/>
      <c r="EY19" s="8"/>
      <c r="EZ19" s="8"/>
      <c r="FA19" s="8"/>
      <c r="FB19" s="8"/>
      <c r="FC19" s="8"/>
      <c r="FD19" s="8"/>
      <c r="FE19" s="17"/>
      <c r="FF19" s="10"/>
      <c r="FG19" s="10"/>
      <c r="FH19" s="10"/>
      <c r="FI19" s="10"/>
      <c r="FJ19" s="8"/>
      <c r="FK19" s="8"/>
      <c r="FL19" s="8"/>
      <c r="FM19" s="8"/>
      <c r="FN19" s="8"/>
      <c r="FO19" s="8"/>
      <c r="FP19" s="8"/>
      <c r="FQ19" s="8"/>
      <c r="FR19" s="8"/>
      <c r="FS19" s="8"/>
      <c r="FT19" s="8"/>
      <c r="FU19" s="8"/>
      <c r="FV19" s="23"/>
      <c r="FW19" s="10"/>
      <c r="FX19" s="10"/>
      <c r="FY19" s="10"/>
      <c r="FZ19" s="10"/>
      <c r="GA19" s="10"/>
      <c r="GB19" s="10"/>
      <c r="GC19" s="10"/>
      <c r="GD19" s="10"/>
      <c r="GE19" s="10"/>
      <c r="GF19" s="23"/>
      <c r="GG19" s="8"/>
      <c r="GH19" s="8"/>
      <c r="GI19" s="8"/>
      <c r="GJ19" s="14"/>
      <c r="GK19" s="10"/>
      <c r="GL19" s="10"/>
      <c r="GM19" s="10"/>
      <c r="GN19" s="10"/>
      <c r="GO19" s="10"/>
      <c r="GP19" s="8"/>
      <c r="GQ19" s="8"/>
      <c r="GR19" s="8"/>
      <c r="GS19" s="8"/>
      <c r="GT19" s="8"/>
      <c r="GU19" s="9"/>
      <c r="GV19" s="10"/>
      <c r="GW19" s="19"/>
      <c r="GX19" s="9"/>
      <c r="GY19" s="18"/>
      <c r="GZ19" s="8"/>
      <c r="HA19" s="12"/>
      <c r="HB19" s="10"/>
      <c r="HC19" s="10"/>
      <c r="HD19" s="10"/>
      <c r="HE19" s="10"/>
      <c r="HF19" s="9"/>
      <c r="HG19" s="8"/>
      <c r="HH19" s="8"/>
      <c r="HI19" s="8"/>
      <c r="HJ19" s="8"/>
      <c r="HK19" s="8"/>
      <c r="HL19" s="8"/>
      <c r="HM19" s="8"/>
      <c r="HN19" s="8"/>
      <c r="HO19" s="8"/>
      <c r="HP19" s="8"/>
      <c r="HQ19" s="9"/>
      <c r="HR19" s="10"/>
      <c r="HS19" s="10"/>
      <c r="HT19" s="10"/>
      <c r="HU19" s="10"/>
      <c r="HV19" s="14"/>
      <c r="HW19" s="8"/>
      <c r="HX19" s="8"/>
      <c r="HY19" s="8"/>
      <c r="HZ19" s="8"/>
      <c r="IA19" s="8"/>
      <c r="IB19" s="8"/>
      <c r="IC19" s="8"/>
      <c r="ID19" s="8"/>
      <c r="IE19" s="8"/>
      <c r="IF19" s="8"/>
      <c r="IG19" s="8"/>
      <c r="IH19" s="8"/>
      <c r="II19" s="8"/>
      <c r="IJ19" s="8"/>
      <c r="IK19" s="8"/>
      <c r="IL19" s="8"/>
      <c r="IM19" s="8"/>
      <c r="IN19" s="8"/>
      <c r="IO19" s="8"/>
      <c r="IP19" s="8"/>
      <c r="IQ19" s="8"/>
      <c r="IR19" s="9"/>
      <c r="IS19" s="10"/>
      <c r="IT19" s="10"/>
      <c r="IU19" s="10"/>
      <c r="IV19" s="10"/>
      <c r="IW19" s="10"/>
      <c r="IX19" s="10"/>
      <c r="IY19" s="10"/>
      <c r="IZ19" s="10"/>
      <c r="JA19" s="10"/>
      <c r="JB19" s="10"/>
      <c r="JC19" s="17"/>
      <c r="JD19" s="14"/>
      <c r="JE19" s="8"/>
      <c r="JF19" s="8"/>
      <c r="JG19" s="8"/>
      <c r="JH19" s="9"/>
      <c r="JI19" s="19"/>
      <c r="JJ19" s="8"/>
      <c r="JK19" s="8"/>
      <c r="JL19" s="8"/>
      <c r="JM19" s="9"/>
      <c r="JN19" s="13"/>
      <c r="JO19" s="8"/>
      <c r="JP19" s="8"/>
      <c r="JQ19" s="8"/>
      <c r="JR19" s="17"/>
      <c r="JS19" s="23"/>
      <c r="JT19" s="8"/>
      <c r="JU19" s="8"/>
      <c r="JV19" s="8"/>
      <c r="JW19" s="8"/>
      <c r="JX19" s="17"/>
      <c r="JY19" s="10"/>
      <c r="JZ19" s="10"/>
      <c r="KA19" s="17"/>
      <c r="KB19" s="14"/>
      <c r="KC19" s="8"/>
      <c r="KD19" s="8"/>
      <c r="KE19" s="8"/>
      <c r="KF19" s="8"/>
      <c r="KG19" s="13"/>
      <c r="KH19" s="10"/>
      <c r="KI19" s="10"/>
      <c r="KJ19" s="19"/>
      <c r="KK19" s="14"/>
      <c r="KL19" s="8"/>
      <c r="KM19" s="8"/>
      <c r="KN19" s="8"/>
      <c r="KO19" s="8"/>
      <c r="KP19" s="15"/>
      <c r="KQ19" s="10"/>
      <c r="KR19" s="10"/>
      <c r="KS19" s="10"/>
      <c r="KT19" s="10"/>
      <c r="KU19" s="10"/>
      <c r="KV19" s="10"/>
      <c r="KW19" s="10"/>
      <c r="KX19" s="10"/>
      <c r="KY19" s="10"/>
      <c r="KZ19" s="10"/>
      <c r="LA19" s="10"/>
      <c r="LB19" s="10"/>
      <c r="LC19" s="10"/>
      <c r="LD19" s="10"/>
      <c r="LE19" s="18"/>
      <c r="LF19" s="8"/>
      <c r="LG19" s="8"/>
      <c r="LH19" s="8"/>
      <c r="LI19" s="8"/>
      <c r="LJ19" s="8"/>
      <c r="LK19" s="8"/>
      <c r="LL19" s="8"/>
      <c r="LM19" s="8"/>
      <c r="LN19" s="8"/>
      <c r="LO19" s="8"/>
      <c r="LP19" s="8"/>
      <c r="LQ19" s="14"/>
      <c r="LR19" s="18"/>
      <c r="LS19" s="17"/>
      <c r="LT19" s="10"/>
      <c r="LU19" s="10"/>
      <c r="LV19" s="10"/>
      <c r="LW19" s="10"/>
      <c r="LX19" s="29"/>
      <c r="LY19" s="8"/>
      <c r="LZ19" s="8"/>
      <c r="MA19" s="8"/>
      <c r="MB19" s="8"/>
      <c r="MC19" s="13"/>
      <c r="MD19" s="10"/>
      <c r="ME19" s="10"/>
      <c r="MF19" s="10"/>
      <c r="MG19" s="10"/>
      <c r="MH19" s="10"/>
      <c r="MI19" s="10"/>
      <c r="MJ19" s="10"/>
      <c r="MK19" s="33"/>
      <c r="ML19" s="8"/>
      <c r="MM19" s="8"/>
      <c r="MN19" s="8"/>
      <c r="MO19" s="8"/>
      <c r="MP19" s="14"/>
      <c r="MQ19" s="19"/>
      <c r="MR19" s="10"/>
      <c r="MS19" s="10"/>
      <c r="MT19" s="10"/>
      <c r="MU19" s="10"/>
      <c r="MV19" s="27"/>
      <c r="MW19" s="13"/>
      <c r="MX19" s="8"/>
      <c r="MY19" s="8"/>
      <c r="MZ19" s="8"/>
      <c r="NA19" s="8"/>
      <c r="NB19" s="8"/>
      <c r="NC19" s="8"/>
      <c r="ND19" s="8"/>
      <c r="NE19" s="8"/>
      <c r="NF19" s="8"/>
      <c r="NG19" s="8"/>
      <c r="NH19" s="34"/>
      <c r="NI19" s="10"/>
      <c r="NJ19" s="10"/>
      <c r="NK19" s="23"/>
      <c r="NL19" s="8"/>
      <c r="NM19" s="8"/>
      <c r="NN19" s="8"/>
      <c r="NO19" s="8"/>
      <c r="NP19" s="8"/>
      <c r="NQ19" s="17"/>
      <c r="NR19" s="10"/>
      <c r="NS19" s="10"/>
      <c r="NT19" s="10"/>
      <c r="NU19" s="10"/>
      <c r="NV19" s="10"/>
      <c r="NW19" s="10"/>
      <c r="NX19" s="18"/>
      <c r="NY19" s="8"/>
      <c r="NZ19" s="8"/>
      <c r="OA19" s="8"/>
      <c r="OB19" s="8"/>
      <c r="OC19" s="8"/>
      <c r="OD19" s="19"/>
      <c r="OE19" s="10"/>
      <c r="OF19" s="10"/>
      <c r="OG19" s="13"/>
      <c r="OH19" s="8"/>
      <c r="OI19" s="8"/>
      <c r="OJ19" s="8"/>
      <c r="OK19" s="8"/>
      <c r="OL19" s="8"/>
      <c r="OM19" s="8"/>
      <c r="ON19" s="8"/>
      <c r="OO19" s="8"/>
      <c r="OP19" s="8"/>
      <c r="OQ19" s="8"/>
      <c r="OR19" s="8"/>
      <c r="OS19" s="14"/>
      <c r="OT19" s="10"/>
      <c r="OU19" s="10"/>
      <c r="OV19" s="10"/>
      <c r="OW19" s="10"/>
      <c r="OX19" s="10"/>
      <c r="OY19" s="10"/>
      <c r="OZ19" s="10"/>
      <c r="PA19" s="10"/>
      <c r="PB19" s="29"/>
      <c r="PC19" s="8"/>
      <c r="PD19" s="8"/>
      <c r="PE19" s="8"/>
      <c r="PF19" s="8"/>
      <c r="PG19" s="14"/>
      <c r="PH19" s="17"/>
      <c r="PI19" s="10"/>
      <c r="PJ19" s="10"/>
      <c r="PK19" s="10"/>
      <c r="PL19" s="10"/>
      <c r="PM19" s="10"/>
      <c r="PN19" s="10"/>
      <c r="PO19" s="10"/>
      <c r="PP19" s="10"/>
      <c r="PQ19" s="10"/>
      <c r="PR19" s="10"/>
      <c r="PS19" s="10"/>
      <c r="PT19" s="10"/>
      <c r="PU19" s="10"/>
      <c r="PV19" s="10"/>
      <c r="PW19" s="10"/>
      <c r="PX19" s="27"/>
      <c r="PY19" s="8"/>
      <c r="PZ19" s="8"/>
      <c r="QA19" s="8"/>
      <c r="QB19" s="8"/>
      <c r="QC19" s="8"/>
      <c r="QD19" s="8"/>
      <c r="QE19" s="8"/>
      <c r="QF19" s="8"/>
      <c r="QG19" s="8"/>
      <c r="QH19" s="8"/>
      <c r="QI19" s="8"/>
      <c r="QJ19" s="8"/>
      <c r="QK19" s="8"/>
      <c r="QL19" s="8"/>
      <c r="QM19" s="10"/>
      <c r="QN19" s="10"/>
      <c r="QO19" s="10"/>
      <c r="QP19" s="10"/>
      <c r="QQ19" s="10"/>
      <c r="QR19" s="10"/>
      <c r="QS19" s="10"/>
      <c r="QT19" s="17"/>
      <c r="QU19" s="8"/>
      <c r="QV19" s="8"/>
      <c r="QW19" s="8"/>
      <c r="QX19" s="8"/>
      <c r="QY19" s="8"/>
      <c r="QZ19" s="8"/>
      <c r="RA19" s="8"/>
      <c r="RB19" s="14"/>
      <c r="RC19" s="17"/>
      <c r="RD19" s="10"/>
      <c r="RE19" s="10"/>
      <c r="RF19" s="10"/>
      <c r="RG19" s="10"/>
      <c r="RH19" s="10"/>
      <c r="RI19" s="37"/>
      <c r="RJ19" s="14"/>
      <c r="RK19" s="8"/>
      <c r="RL19" s="8"/>
      <c r="RM19" s="8"/>
      <c r="RN19" s="8"/>
      <c r="RO19" s="18"/>
      <c r="RP19" s="10"/>
      <c r="RQ19" s="10"/>
      <c r="RR19" s="10"/>
      <c r="RS19" s="10"/>
      <c r="RT19" s="10"/>
      <c r="RU19" s="10"/>
      <c r="RV19" s="10"/>
      <c r="RW19" s="10"/>
      <c r="RX19" s="10"/>
      <c r="RY19" s="10"/>
      <c r="RZ19" s="10"/>
      <c r="SA19" s="10"/>
      <c r="SB19" s="10"/>
      <c r="SC19" s="10"/>
      <c r="SD19" s="13"/>
      <c r="SE19" s="8"/>
      <c r="SF19" s="8"/>
      <c r="SG19" s="8"/>
      <c r="SH19" s="8"/>
      <c r="SI19" s="8"/>
      <c r="SJ19" s="8"/>
      <c r="SK19" s="8"/>
      <c r="SL19" s="8"/>
      <c r="SM19" s="8"/>
      <c r="SN19" s="8"/>
      <c r="SO19" s="8"/>
      <c r="SP19" s="8"/>
      <c r="SQ19" s="8"/>
      <c r="SR19" s="13"/>
      <c r="SS19" s="10"/>
      <c r="ST19" s="10"/>
      <c r="SU19" s="10"/>
      <c r="SV19" s="23"/>
      <c r="SW19" s="8"/>
      <c r="SX19" s="8"/>
      <c r="SY19" s="8"/>
      <c r="SZ19" s="8"/>
      <c r="TA19" s="8"/>
      <c r="TB19" s="31"/>
      <c r="TC19" s="10"/>
      <c r="TD19" s="10"/>
      <c r="TE19" s="10"/>
      <c r="TF19" s="10"/>
      <c r="TG19" s="10"/>
      <c r="TH19" s="10"/>
      <c r="TI19" s="10"/>
      <c r="TJ19" s="10"/>
      <c r="TK19" s="10"/>
      <c r="TL19" s="10"/>
      <c r="TM19" s="10"/>
      <c r="TN19" s="10"/>
      <c r="TO19" s="10"/>
      <c r="TP19" s="10"/>
      <c r="TQ19" s="10"/>
      <c r="TR19" s="10"/>
      <c r="TS19" s="8"/>
      <c r="TT19" s="8"/>
    </row>
    <row r="20" spans="1:540" ht="9.6" customHeight="1" x14ac:dyDescent="0.3">
      <c r="A20" s="8"/>
      <c r="B20" s="8"/>
      <c r="C20" s="8"/>
      <c r="D20" s="8"/>
      <c r="E20" s="8"/>
      <c r="F20" s="8"/>
      <c r="G20" s="8"/>
      <c r="H20" s="8"/>
      <c r="I20" s="8"/>
      <c r="J20" s="8"/>
      <c r="K20" s="23"/>
      <c r="L20" s="10"/>
      <c r="M20" s="10"/>
      <c r="N20" s="10"/>
      <c r="O20" s="23"/>
      <c r="P20" s="8"/>
      <c r="Q20" s="27"/>
      <c r="R20" s="10"/>
      <c r="S20" s="10"/>
      <c r="T20" s="10"/>
      <c r="U20" s="10"/>
      <c r="V20" s="19"/>
      <c r="W20" s="14"/>
      <c r="X20" s="14"/>
      <c r="Y20" s="10"/>
      <c r="Z20" s="10"/>
      <c r="AA20" s="10"/>
      <c r="AB20" s="19"/>
      <c r="AC20" s="8"/>
      <c r="AD20" s="8"/>
      <c r="AE20" s="13"/>
      <c r="AF20" s="10"/>
      <c r="AG20" s="10"/>
      <c r="AH20" s="10"/>
      <c r="AI20" s="10"/>
      <c r="AJ20" s="17"/>
      <c r="AK20" s="8"/>
      <c r="AL20" s="8"/>
      <c r="AM20" s="14"/>
      <c r="AN20" s="10"/>
      <c r="AO20" s="10"/>
      <c r="AP20" s="10"/>
      <c r="AQ20" s="10"/>
      <c r="AR20" s="10"/>
      <c r="AS20" s="8"/>
      <c r="AT20" s="8"/>
      <c r="AU20" s="8"/>
      <c r="AV20" s="8"/>
      <c r="AW20" s="23"/>
      <c r="AX20" s="10"/>
      <c r="AY20" s="10"/>
      <c r="AZ20" s="10"/>
      <c r="BA20" s="10"/>
      <c r="BB20" s="34"/>
      <c r="BC20" s="8"/>
      <c r="BD20" s="12"/>
      <c r="BE20" s="10"/>
      <c r="BF20" s="10"/>
      <c r="BG20" s="10"/>
      <c r="BH20" s="10"/>
      <c r="BI20" s="23"/>
      <c r="BJ20" s="8"/>
      <c r="BK20" s="8"/>
      <c r="BL20" s="17"/>
      <c r="BM20" s="10"/>
      <c r="BN20" s="10"/>
      <c r="BO20" s="10"/>
      <c r="BP20" s="10"/>
      <c r="BQ20" s="17"/>
      <c r="BR20" s="8"/>
      <c r="BS20" s="8"/>
      <c r="BT20" s="8"/>
      <c r="BU20" s="19"/>
      <c r="BV20" s="10"/>
      <c r="BW20" s="10"/>
      <c r="BX20" s="10"/>
      <c r="BY20" s="10"/>
      <c r="BZ20" s="29"/>
      <c r="CA20" s="8"/>
      <c r="CB20" s="8"/>
      <c r="CC20" s="8"/>
      <c r="CD20" s="12"/>
      <c r="CE20" s="19"/>
      <c r="CF20" s="10"/>
      <c r="CG20" s="10"/>
      <c r="CH20" s="10"/>
      <c r="CI20" s="10"/>
      <c r="CJ20" s="12"/>
      <c r="CK20" s="8"/>
      <c r="CL20" s="9"/>
      <c r="CM20" s="10"/>
      <c r="CN20" s="10"/>
      <c r="CO20" s="10"/>
      <c r="CP20" s="10"/>
      <c r="CQ20" s="12"/>
      <c r="CR20" s="8"/>
      <c r="CS20" s="8"/>
      <c r="CT20" s="8"/>
      <c r="CU20" s="18"/>
      <c r="CV20" s="10"/>
      <c r="CW20" s="10"/>
      <c r="CX20" s="10"/>
      <c r="CY20" s="10"/>
      <c r="CZ20" s="13"/>
      <c r="DA20" s="8"/>
      <c r="DB20" s="23"/>
      <c r="DC20" s="10"/>
      <c r="DD20" s="10"/>
      <c r="DE20" s="10"/>
      <c r="DF20" s="10"/>
      <c r="DG20" s="27"/>
      <c r="DH20" s="8"/>
      <c r="DI20" s="8"/>
      <c r="DJ20" s="8"/>
      <c r="DK20" s="8"/>
      <c r="DL20" s="17"/>
      <c r="DM20" s="10"/>
      <c r="DN20" s="10"/>
      <c r="DO20" s="10"/>
      <c r="DP20" s="10"/>
      <c r="DQ20" s="23"/>
      <c r="DR20" s="8"/>
      <c r="DS20" s="8"/>
      <c r="DT20" s="17"/>
      <c r="DU20" s="10"/>
      <c r="DV20" s="10"/>
      <c r="DW20" s="10"/>
      <c r="DX20" s="10"/>
      <c r="DY20" s="14"/>
      <c r="DZ20" s="8"/>
      <c r="EA20" s="8"/>
      <c r="EB20" s="8"/>
      <c r="EC20" s="8"/>
      <c r="ED20" s="8"/>
      <c r="EE20" s="8"/>
      <c r="EF20" s="8"/>
      <c r="EG20" s="8"/>
      <c r="EH20" s="8"/>
      <c r="EI20" s="8"/>
      <c r="EJ20" s="8"/>
      <c r="EK20" s="8"/>
      <c r="EL20" s="27"/>
      <c r="EM20" s="10"/>
      <c r="EN20" s="10"/>
      <c r="EO20" s="10"/>
      <c r="EP20" s="10"/>
      <c r="EQ20" s="33"/>
      <c r="ER20" s="8"/>
      <c r="ES20" s="8"/>
      <c r="ET20" s="8"/>
      <c r="EU20" s="8"/>
      <c r="EV20" s="8"/>
      <c r="EW20" s="8"/>
      <c r="EX20" s="8"/>
      <c r="EY20" s="8"/>
      <c r="EZ20" s="8"/>
      <c r="FA20" s="8"/>
      <c r="FB20" s="8"/>
      <c r="FC20" s="8"/>
      <c r="FD20" s="8"/>
      <c r="FE20" s="17"/>
      <c r="FF20" s="10"/>
      <c r="FG20" s="10"/>
      <c r="FH20" s="10"/>
      <c r="FI20" s="10"/>
      <c r="FJ20" s="8"/>
      <c r="FK20" s="8"/>
      <c r="FL20" s="8"/>
      <c r="FM20" s="8"/>
      <c r="FN20" s="8"/>
      <c r="FO20" s="8"/>
      <c r="FP20" s="8"/>
      <c r="FQ20" s="8"/>
      <c r="FR20" s="8"/>
      <c r="FS20" s="8"/>
      <c r="FT20" s="8"/>
      <c r="FU20" s="12"/>
      <c r="FV20" s="10"/>
      <c r="FW20" s="10"/>
      <c r="FX20" s="10"/>
      <c r="FY20" s="10"/>
      <c r="FZ20" s="19"/>
      <c r="GA20" s="13"/>
      <c r="GB20" s="19"/>
      <c r="GC20" s="10"/>
      <c r="GD20" s="10"/>
      <c r="GE20" s="10"/>
      <c r="GF20" s="10"/>
      <c r="GG20" s="14"/>
      <c r="GH20" s="8"/>
      <c r="GI20" s="8"/>
      <c r="GJ20" s="8"/>
      <c r="GK20" s="17"/>
      <c r="GL20" s="10"/>
      <c r="GM20" s="10"/>
      <c r="GN20" s="10"/>
      <c r="GO20" s="10"/>
      <c r="GP20" s="13"/>
      <c r="GQ20" s="8"/>
      <c r="GR20" s="8"/>
      <c r="GS20" s="8"/>
      <c r="GT20" s="18"/>
      <c r="GU20" s="10"/>
      <c r="GV20" s="10"/>
      <c r="GW20" s="10"/>
      <c r="GX20" s="10"/>
      <c r="GY20" s="9"/>
      <c r="GZ20" s="8"/>
      <c r="HA20" s="12"/>
      <c r="HB20" s="10"/>
      <c r="HC20" s="10"/>
      <c r="HD20" s="10"/>
      <c r="HE20" s="10"/>
      <c r="HF20" s="27"/>
      <c r="HG20" s="8"/>
      <c r="HH20" s="8"/>
      <c r="HI20" s="8"/>
      <c r="HJ20" s="8"/>
      <c r="HK20" s="8"/>
      <c r="HL20" s="8"/>
      <c r="HM20" s="8"/>
      <c r="HN20" s="8"/>
      <c r="HO20" s="8"/>
      <c r="HP20" s="8"/>
      <c r="HQ20" s="9"/>
      <c r="HR20" s="10"/>
      <c r="HS20" s="10"/>
      <c r="HT20" s="10"/>
      <c r="HU20" s="10"/>
      <c r="HV20" s="8"/>
      <c r="HW20" s="8"/>
      <c r="HX20" s="8"/>
      <c r="HY20" s="8"/>
      <c r="HZ20" s="8"/>
      <c r="IA20" s="8"/>
      <c r="IB20" s="8"/>
      <c r="IC20" s="8"/>
      <c r="ID20" s="8"/>
      <c r="IE20" s="8"/>
      <c r="IF20" s="8"/>
      <c r="IG20" s="8"/>
      <c r="IH20" s="8"/>
      <c r="II20" s="8"/>
      <c r="IJ20" s="8"/>
      <c r="IK20" s="8"/>
      <c r="IL20" s="8"/>
      <c r="IM20" s="8"/>
      <c r="IN20" s="8"/>
      <c r="IO20" s="8"/>
      <c r="IP20" s="8"/>
      <c r="IQ20" s="8"/>
      <c r="IR20" s="9"/>
      <c r="IS20" s="10"/>
      <c r="IT20" s="10"/>
      <c r="IU20" s="10"/>
      <c r="IV20" s="10"/>
      <c r="IW20" s="10"/>
      <c r="IX20" s="10"/>
      <c r="IY20" s="10"/>
      <c r="IZ20" s="10"/>
      <c r="JA20" s="10"/>
      <c r="JB20" s="10"/>
      <c r="JC20" s="17"/>
      <c r="JD20" s="14"/>
      <c r="JE20" s="8"/>
      <c r="JF20" s="8"/>
      <c r="JG20" s="8"/>
      <c r="JH20" s="9"/>
      <c r="JI20" s="10"/>
      <c r="JJ20" s="8"/>
      <c r="JK20" s="8"/>
      <c r="JL20" s="8"/>
      <c r="JM20" s="13"/>
      <c r="JN20" s="14"/>
      <c r="JO20" s="8"/>
      <c r="JP20" s="8"/>
      <c r="JQ20" s="8"/>
      <c r="JR20" s="10"/>
      <c r="JS20" s="23"/>
      <c r="JT20" s="8"/>
      <c r="JU20" s="8"/>
      <c r="JV20" s="8"/>
      <c r="JW20" s="8"/>
      <c r="JX20" s="17"/>
      <c r="JY20" s="10"/>
      <c r="JZ20" s="10"/>
      <c r="KA20" s="17"/>
      <c r="KB20" s="14"/>
      <c r="KC20" s="8"/>
      <c r="KD20" s="8"/>
      <c r="KE20" s="8"/>
      <c r="KF20" s="8"/>
      <c r="KG20" s="13"/>
      <c r="KH20" s="10"/>
      <c r="KI20" s="10"/>
      <c r="KJ20" s="19"/>
      <c r="KK20" s="14"/>
      <c r="KL20" s="8"/>
      <c r="KM20" s="8"/>
      <c r="KN20" s="8"/>
      <c r="KO20" s="8"/>
      <c r="KP20" s="18"/>
      <c r="KQ20" s="10"/>
      <c r="KR20" s="10"/>
      <c r="KS20" s="10"/>
      <c r="KT20" s="10"/>
      <c r="KU20" s="10"/>
      <c r="KV20" s="10"/>
      <c r="KW20" s="10"/>
      <c r="KX20" s="36"/>
      <c r="KY20" s="10"/>
      <c r="KZ20" s="10"/>
      <c r="LA20" s="10"/>
      <c r="LB20" s="10"/>
      <c r="LC20" s="10"/>
      <c r="LD20" s="10"/>
      <c r="LE20" s="18"/>
      <c r="LF20" s="8"/>
      <c r="LG20" s="8"/>
      <c r="LH20" s="8"/>
      <c r="LI20" s="8"/>
      <c r="LJ20" s="8"/>
      <c r="LK20" s="12"/>
      <c r="LL20" s="8"/>
      <c r="LM20" s="8"/>
      <c r="LN20" s="8"/>
      <c r="LO20" s="8"/>
      <c r="LP20" s="8"/>
      <c r="LQ20" s="12"/>
      <c r="LR20" s="17"/>
      <c r="LS20" s="10"/>
      <c r="LT20" s="10"/>
      <c r="LU20" s="10"/>
      <c r="LV20" s="10"/>
      <c r="LW20" s="10"/>
      <c r="LX20" s="29"/>
      <c r="LY20" s="8"/>
      <c r="LZ20" s="8"/>
      <c r="MA20" s="8"/>
      <c r="MB20" s="8"/>
      <c r="MC20" s="14"/>
      <c r="MD20" s="10"/>
      <c r="ME20" s="10"/>
      <c r="MF20" s="10"/>
      <c r="MG20" s="10"/>
      <c r="MH20" s="10"/>
      <c r="MI20" s="10"/>
      <c r="MJ20" s="10"/>
      <c r="MK20" s="12"/>
      <c r="ML20" s="8"/>
      <c r="MM20" s="8"/>
      <c r="MN20" s="8"/>
      <c r="MO20" s="8"/>
      <c r="MP20" s="12"/>
      <c r="MQ20" s="36"/>
      <c r="MR20" s="10"/>
      <c r="MS20" s="10"/>
      <c r="MT20" s="10"/>
      <c r="MU20" s="10"/>
      <c r="MV20" s="10"/>
      <c r="MW20" s="10"/>
      <c r="MX20" s="19"/>
      <c r="MY20" s="23"/>
      <c r="MZ20" s="13"/>
      <c r="NA20" s="8"/>
      <c r="NB20" s="8"/>
      <c r="NC20" s="8"/>
      <c r="ND20" s="8"/>
      <c r="NE20" s="8"/>
      <c r="NF20" s="8"/>
      <c r="NG20" s="8"/>
      <c r="NH20" s="14"/>
      <c r="NI20" s="19"/>
      <c r="NJ20" s="10"/>
      <c r="NK20" s="23"/>
      <c r="NL20" s="8"/>
      <c r="NM20" s="8"/>
      <c r="NN20" s="8"/>
      <c r="NO20" s="8"/>
      <c r="NP20" s="8"/>
      <c r="NQ20" s="17"/>
      <c r="NR20" s="10"/>
      <c r="NS20" s="10"/>
      <c r="NT20" s="10"/>
      <c r="NU20" s="10"/>
      <c r="NV20" s="10"/>
      <c r="NW20" s="10"/>
      <c r="NX20" s="18"/>
      <c r="NY20" s="8"/>
      <c r="NZ20" s="8"/>
      <c r="OA20" s="8"/>
      <c r="OB20" s="8"/>
      <c r="OC20" s="14"/>
      <c r="OD20" s="10"/>
      <c r="OE20" s="10"/>
      <c r="OF20" s="10"/>
      <c r="OG20" s="13"/>
      <c r="OH20" s="8"/>
      <c r="OI20" s="8"/>
      <c r="OJ20" s="8"/>
      <c r="OK20" s="8"/>
      <c r="OL20" s="8"/>
      <c r="OM20" s="12"/>
      <c r="ON20" s="12"/>
      <c r="OO20" s="12"/>
      <c r="OP20" s="12"/>
      <c r="OQ20" s="12"/>
      <c r="OR20" s="14"/>
      <c r="OS20" s="12"/>
      <c r="OT20" s="10"/>
      <c r="OU20" s="10"/>
      <c r="OV20" s="10"/>
      <c r="OW20" s="10"/>
      <c r="OX20" s="10"/>
      <c r="OY20" s="10"/>
      <c r="OZ20" s="10"/>
      <c r="PA20" s="10"/>
      <c r="PB20" s="29"/>
      <c r="PC20" s="8"/>
      <c r="PD20" s="8"/>
      <c r="PE20" s="8"/>
      <c r="PF20" s="8"/>
      <c r="PG20" s="14"/>
      <c r="PH20" s="17"/>
      <c r="PI20" s="10"/>
      <c r="PJ20" s="10"/>
      <c r="PK20" s="10"/>
      <c r="PL20" s="10"/>
      <c r="PM20" s="10"/>
      <c r="PN20" s="10"/>
      <c r="PO20" s="10"/>
      <c r="PP20" s="10"/>
      <c r="PQ20" s="10"/>
      <c r="PR20" s="10"/>
      <c r="PS20" s="10"/>
      <c r="PT20" s="10"/>
      <c r="PU20" s="10"/>
      <c r="PV20" s="10"/>
      <c r="PW20" s="10"/>
      <c r="PX20" s="27"/>
      <c r="PY20" s="8"/>
      <c r="PZ20" s="8"/>
      <c r="QA20" s="8"/>
      <c r="QB20" s="8"/>
      <c r="QC20" s="8"/>
      <c r="QD20" s="18"/>
      <c r="QE20" s="9"/>
      <c r="QF20" s="9"/>
      <c r="QG20" s="9"/>
      <c r="QH20" s="9"/>
      <c r="QI20" s="9"/>
      <c r="QJ20" s="9"/>
      <c r="QK20" s="9"/>
      <c r="QL20" s="20"/>
      <c r="QM20" s="10"/>
      <c r="QN20" s="10"/>
      <c r="QO20" s="10"/>
      <c r="QP20" s="10"/>
      <c r="QQ20" s="10"/>
      <c r="QR20" s="10"/>
      <c r="QS20" s="10"/>
      <c r="QT20" s="12"/>
      <c r="QU20" s="8"/>
      <c r="QV20" s="8"/>
      <c r="QW20" s="8"/>
      <c r="QX20" s="8"/>
      <c r="QY20" s="8"/>
      <c r="QZ20" s="8"/>
      <c r="RA20" s="8"/>
      <c r="RB20" s="8"/>
      <c r="RC20" s="12"/>
      <c r="RD20" s="10"/>
      <c r="RE20" s="10"/>
      <c r="RF20" s="10"/>
      <c r="RG20" s="10"/>
      <c r="RH20" s="10"/>
      <c r="RI20" s="10"/>
      <c r="RJ20" s="14"/>
      <c r="RK20" s="8"/>
      <c r="RL20" s="8"/>
      <c r="RM20" s="8"/>
      <c r="RN20" s="8"/>
      <c r="RO20" s="13"/>
      <c r="RP20" s="10"/>
      <c r="RQ20" s="10"/>
      <c r="RR20" s="10"/>
      <c r="RS20" s="10"/>
      <c r="RT20" s="10"/>
      <c r="RU20" s="10"/>
      <c r="RV20" s="10"/>
      <c r="RW20" s="36"/>
      <c r="RX20" s="10"/>
      <c r="RY20" s="10"/>
      <c r="RZ20" s="10"/>
      <c r="SA20" s="10"/>
      <c r="SB20" s="10"/>
      <c r="SC20" s="10"/>
      <c r="SD20" s="13"/>
      <c r="SE20" s="8"/>
      <c r="SF20" s="8"/>
      <c r="SG20" s="8"/>
      <c r="SH20" s="8"/>
      <c r="SI20" s="14"/>
      <c r="SJ20" s="27"/>
      <c r="SK20" s="9"/>
      <c r="SL20" s="9"/>
      <c r="SM20" s="9"/>
      <c r="SN20" s="9"/>
      <c r="SO20" s="9"/>
      <c r="SP20" s="9"/>
      <c r="SQ20" s="20"/>
      <c r="SR20" s="17"/>
      <c r="SS20" s="10"/>
      <c r="ST20" s="10"/>
      <c r="SU20" s="10"/>
      <c r="SV20" s="23"/>
      <c r="SW20" s="8"/>
      <c r="SX20" s="8"/>
      <c r="SY20" s="8"/>
      <c r="SZ20" s="8"/>
      <c r="TA20" s="8"/>
      <c r="TB20" s="31"/>
      <c r="TC20" s="10"/>
      <c r="TD20" s="10"/>
      <c r="TE20" s="10"/>
      <c r="TF20" s="10"/>
      <c r="TG20" s="10"/>
      <c r="TH20" s="10"/>
      <c r="TI20" s="10"/>
      <c r="TJ20" s="10"/>
      <c r="TK20" s="10"/>
      <c r="TL20" s="10"/>
      <c r="TM20" s="10"/>
      <c r="TN20" s="10"/>
      <c r="TO20" s="10"/>
      <c r="TP20" s="10"/>
      <c r="TQ20" s="10"/>
      <c r="TR20" s="10"/>
      <c r="TS20" s="8"/>
      <c r="TT20" s="8"/>
    </row>
    <row r="21" spans="1:540" ht="9.6" customHeight="1" x14ac:dyDescent="0.3">
      <c r="A21" s="8"/>
      <c r="B21" s="8"/>
      <c r="C21" s="8"/>
      <c r="D21" s="8"/>
      <c r="E21" s="8"/>
      <c r="F21" s="8"/>
      <c r="G21" s="8"/>
      <c r="H21" s="8"/>
      <c r="I21" s="8"/>
      <c r="J21" s="8"/>
      <c r="K21" s="23"/>
      <c r="L21" s="10"/>
      <c r="M21" s="10"/>
      <c r="N21" s="10"/>
      <c r="O21" s="23"/>
      <c r="P21" s="8"/>
      <c r="Q21" s="13"/>
      <c r="R21" s="10"/>
      <c r="S21" s="10"/>
      <c r="T21" s="10"/>
      <c r="U21" s="10"/>
      <c r="V21" s="9"/>
      <c r="W21" s="8"/>
      <c r="X21" s="14"/>
      <c r="Y21" s="10"/>
      <c r="Z21" s="10"/>
      <c r="AA21" s="10"/>
      <c r="AB21" s="19"/>
      <c r="AC21" s="8"/>
      <c r="AD21" s="8"/>
      <c r="AE21" s="13"/>
      <c r="AF21" s="10"/>
      <c r="AG21" s="10"/>
      <c r="AH21" s="10"/>
      <c r="AI21" s="10"/>
      <c r="AJ21" s="17"/>
      <c r="AK21" s="8"/>
      <c r="AL21" s="8"/>
      <c r="AM21" s="8"/>
      <c r="AN21" s="23"/>
      <c r="AO21" s="10"/>
      <c r="AP21" s="10"/>
      <c r="AQ21" s="10"/>
      <c r="AR21" s="10"/>
      <c r="AS21" s="10"/>
      <c r="AT21" s="23"/>
      <c r="AU21" s="18"/>
      <c r="AV21" s="17"/>
      <c r="AW21" s="10"/>
      <c r="AX21" s="10"/>
      <c r="AY21" s="10"/>
      <c r="AZ21" s="10"/>
      <c r="BA21" s="17"/>
      <c r="BB21" s="8"/>
      <c r="BC21" s="8"/>
      <c r="BD21" s="12"/>
      <c r="BE21" s="10"/>
      <c r="BF21" s="10"/>
      <c r="BG21" s="10"/>
      <c r="BH21" s="10"/>
      <c r="BI21" s="23"/>
      <c r="BJ21" s="8"/>
      <c r="BK21" s="8"/>
      <c r="BL21" s="14"/>
      <c r="BM21" s="10"/>
      <c r="BN21" s="10"/>
      <c r="BO21" s="10"/>
      <c r="BP21" s="10"/>
      <c r="BQ21" s="10"/>
      <c r="BR21" s="18"/>
      <c r="BS21" s="8"/>
      <c r="BT21" s="8"/>
      <c r="BU21" s="13"/>
      <c r="BV21" s="10"/>
      <c r="BW21" s="10"/>
      <c r="BX21" s="10"/>
      <c r="BY21" s="10"/>
      <c r="BZ21" s="10"/>
      <c r="CA21" s="24"/>
      <c r="CB21" s="18"/>
      <c r="CC21" s="23"/>
      <c r="CD21" s="10"/>
      <c r="CE21" s="10"/>
      <c r="CF21" s="10"/>
      <c r="CG21" s="10"/>
      <c r="CH21" s="10"/>
      <c r="CI21" s="23"/>
      <c r="CJ21" s="8"/>
      <c r="CK21" s="8"/>
      <c r="CL21" s="18"/>
      <c r="CM21" s="10"/>
      <c r="CN21" s="10"/>
      <c r="CO21" s="10"/>
      <c r="CP21" s="10"/>
      <c r="CQ21" s="17"/>
      <c r="CR21" s="14"/>
      <c r="CS21" s="14"/>
      <c r="CT21" s="12"/>
      <c r="CU21" s="17"/>
      <c r="CV21" s="10"/>
      <c r="CW21" s="10"/>
      <c r="CX21" s="10"/>
      <c r="CY21" s="17"/>
      <c r="CZ21" s="14"/>
      <c r="DA21" s="8"/>
      <c r="DB21" s="14"/>
      <c r="DC21" s="19"/>
      <c r="DD21" s="10"/>
      <c r="DE21" s="10"/>
      <c r="DF21" s="10"/>
      <c r="DG21" s="10"/>
      <c r="DH21" s="26"/>
      <c r="DI21" s="34"/>
      <c r="DJ21" s="23"/>
      <c r="DK21" s="19"/>
      <c r="DL21" s="10"/>
      <c r="DM21" s="10"/>
      <c r="DN21" s="10"/>
      <c r="DO21" s="10"/>
      <c r="DP21" s="10"/>
      <c r="DQ21" s="8"/>
      <c r="DR21" s="8"/>
      <c r="DS21" s="8"/>
      <c r="DT21" s="17"/>
      <c r="DU21" s="10"/>
      <c r="DV21" s="10"/>
      <c r="DW21" s="10"/>
      <c r="DX21" s="10"/>
      <c r="DY21" s="14"/>
      <c r="DZ21" s="8"/>
      <c r="EA21" s="8"/>
      <c r="EB21" s="8"/>
      <c r="EC21" s="8"/>
      <c r="ED21" s="8"/>
      <c r="EE21" s="8"/>
      <c r="EF21" s="8"/>
      <c r="EG21" s="8"/>
      <c r="EH21" s="8"/>
      <c r="EI21" s="8"/>
      <c r="EJ21" s="8"/>
      <c r="EK21" s="8"/>
      <c r="EL21" s="27"/>
      <c r="EM21" s="10"/>
      <c r="EN21" s="10"/>
      <c r="EO21" s="10"/>
      <c r="EP21" s="10"/>
      <c r="EQ21" s="33"/>
      <c r="ER21" s="8"/>
      <c r="ES21" s="8"/>
      <c r="ET21" s="8"/>
      <c r="EU21" s="8"/>
      <c r="EV21" s="8"/>
      <c r="EW21" s="8"/>
      <c r="EX21" s="8"/>
      <c r="EY21" s="8"/>
      <c r="EZ21" s="8"/>
      <c r="FA21" s="8"/>
      <c r="FB21" s="8"/>
      <c r="FC21" s="8"/>
      <c r="FD21" s="8"/>
      <c r="FE21" s="17"/>
      <c r="FF21" s="10"/>
      <c r="FG21" s="10"/>
      <c r="FH21" s="10"/>
      <c r="FI21" s="10"/>
      <c r="FJ21" s="10"/>
      <c r="FK21" s="10"/>
      <c r="FL21" s="10"/>
      <c r="FM21" s="10"/>
      <c r="FN21" s="10"/>
      <c r="FO21" s="10"/>
      <c r="FP21" s="10"/>
      <c r="FQ21" s="10"/>
      <c r="FR21" s="12"/>
      <c r="FS21" s="8"/>
      <c r="FT21" s="8"/>
      <c r="FU21" s="19"/>
      <c r="FV21" s="10"/>
      <c r="FW21" s="10"/>
      <c r="FX21" s="10"/>
      <c r="FY21" s="10"/>
      <c r="FZ21" s="13"/>
      <c r="GA21" s="8"/>
      <c r="GB21" s="18"/>
      <c r="GC21" s="10"/>
      <c r="GD21" s="10"/>
      <c r="GE21" s="10"/>
      <c r="GF21" s="10"/>
      <c r="GG21" s="25"/>
      <c r="GH21" s="8"/>
      <c r="GI21" s="8"/>
      <c r="GJ21" s="8"/>
      <c r="GK21" s="13"/>
      <c r="GL21" s="10"/>
      <c r="GM21" s="10"/>
      <c r="GN21" s="10"/>
      <c r="GO21" s="10"/>
      <c r="GP21" s="10"/>
      <c r="GQ21" s="9"/>
      <c r="GR21" s="18"/>
      <c r="GS21" s="23"/>
      <c r="GT21" s="10"/>
      <c r="GU21" s="10"/>
      <c r="GV21" s="10"/>
      <c r="GW21" s="10"/>
      <c r="GX21" s="10"/>
      <c r="GY21" s="12"/>
      <c r="GZ21" s="8"/>
      <c r="HA21" s="12"/>
      <c r="HB21" s="10"/>
      <c r="HC21" s="10"/>
      <c r="HD21" s="10"/>
      <c r="HE21" s="10"/>
      <c r="HF21" s="10"/>
      <c r="HG21" s="10"/>
      <c r="HH21" s="10"/>
      <c r="HI21" s="10"/>
      <c r="HJ21" s="10"/>
      <c r="HK21" s="10"/>
      <c r="HL21" s="10"/>
      <c r="HM21" s="10"/>
      <c r="HN21" s="10"/>
      <c r="HO21" s="8"/>
      <c r="HP21" s="8"/>
      <c r="HQ21" s="9"/>
      <c r="HR21" s="10"/>
      <c r="HS21" s="10"/>
      <c r="HT21" s="10"/>
      <c r="HU21" s="10"/>
      <c r="HV21" s="10"/>
      <c r="HW21" s="10"/>
      <c r="HX21" s="10"/>
      <c r="HY21" s="10"/>
      <c r="HZ21" s="10"/>
      <c r="IA21" s="10"/>
      <c r="IB21" s="10"/>
      <c r="IC21" s="32"/>
      <c r="ID21" s="8"/>
      <c r="IE21" s="8"/>
      <c r="IF21" s="8"/>
      <c r="IG21" s="8"/>
      <c r="IH21" s="8"/>
      <c r="II21" s="8"/>
      <c r="IJ21" s="8"/>
      <c r="IK21" s="8"/>
      <c r="IL21" s="8"/>
      <c r="IM21" s="8"/>
      <c r="IN21" s="8"/>
      <c r="IO21" s="8"/>
      <c r="IP21" s="8"/>
      <c r="IQ21" s="8"/>
      <c r="IR21" s="9"/>
      <c r="IS21" s="10"/>
      <c r="IT21" s="10"/>
      <c r="IU21" s="10"/>
      <c r="IV21" s="10"/>
      <c r="IW21" s="10"/>
      <c r="IX21" s="10"/>
      <c r="IY21" s="10"/>
      <c r="IZ21" s="10"/>
      <c r="JA21" s="10"/>
      <c r="JB21" s="10"/>
      <c r="JC21" s="17"/>
      <c r="JD21" s="14"/>
      <c r="JE21" s="8"/>
      <c r="JF21" s="8"/>
      <c r="JG21" s="8"/>
      <c r="JH21" s="9"/>
      <c r="JI21" s="10"/>
      <c r="JJ21" s="12"/>
      <c r="JK21" s="8"/>
      <c r="JL21" s="8"/>
      <c r="JM21" s="8"/>
      <c r="JN21" s="8"/>
      <c r="JO21" s="8"/>
      <c r="JP21" s="8"/>
      <c r="JQ21" s="13"/>
      <c r="JR21" s="10"/>
      <c r="JS21" s="23"/>
      <c r="JT21" s="8"/>
      <c r="JU21" s="8"/>
      <c r="JV21" s="8"/>
      <c r="JW21" s="8"/>
      <c r="JX21" s="17"/>
      <c r="JY21" s="10"/>
      <c r="JZ21" s="10"/>
      <c r="KA21" s="17"/>
      <c r="KB21" s="14"/>
      <c r="KC21" s="8"/>
      <c r="KD21" s="8"/>
      <c r="KE21" s="8"/>
      <c r="KF21" s="8"/>
      <c r="KG21" s="13"/>
      <c r="KH21" s="10"/>
      <c r="KI21" s="10"/>
      <c r="KJ21" s="10"/>
      <c r="KK21" s="12"/>
      <c r="KL21" s="8"/>
      <c r="KM21" s="8"/>
      <c r="KN21" s="8"/>
      <c r="KO21" s="8"/>
      <c r="KP21" s="12"/>
      <c r="KQ21" s="10"/>
      <c r="KR21" s="10"/>
      <c r="KS21" s="10"/>
      <c r="KT21" s="10"/>
      <c r="KU21" s="10"/>
      <c r="KV21" s="10"/>
      <c r="KW21" s="18"/>
      <c r="KX21" s="8"/>
      <c r="KY21" s="13"/>
      <c r="KZ21" s="21"/>
      <c r="LA21" s="17"/>
      <c r="LB21" s="10"/>
      <c r="LC21" s="10"/>
      <c r="LD21" s="10"/>
      <c r="LE21" s="18"/>
      <c r="LF21" s="8"/>
      <c r="LG21" s="8"/>
      <c r="LH21" s="8"/>
      <c r="LI21" s="8"/>
      <c r="LJ21" s="12"/>
      <c r="LK21" s="10"/>
      <c r="LL21" s="17"/>
      <c r="LM21" s="14"/>
      <c r="LN21" s="8"/>
      <c r="LO21" s="8"/>
      <c r="LP21" s="8"/>
      <c r="LQ21" s="8"/>
      <c r="LR21" s="8"/>
      <c r="LS21" s="23"/>
      <c r="LT21" s="10"/>
      <c r="LU21" s="10"/>
      <c r="LV21" s="10"/>
      <c r="LW21" s="10"/>
      <c r="LX21" s="23"/>
      <c r="LY21" s="8"/>
      <c r="LZ21" s="8"/>
      <c r="MA21" s="8"/>
      <c r="MB21" s="8"/>
      <c r="MC21" s="8"/>
      <c r="MD21" s="10"/>
      <c r="ME21" s="10"/>
      <c r="MF21" s="10"/>
      <c r="MG21" s="10"/>
      <c r="MH21" s="10"/>
      <c r="MI21" s="10"/>
      <c r="MJ21" s="28"/>
      <c r="MK21" s="14"/>
      <c r="ML21" s="8"/>
      <c r="MM21" s="8"/>
      <c r="MN21" s="8"/>
      <c r="MO21" s="8"/>
      <c r="MP21" s="18"/>
      <c r="MQ21" s="10"/>
      <c r="MR21" s="10"/>
      <c r="MS21" s="19"/>
      <c r="MT21" s="19"/>
      <c r="MU21" s="17"/>
      <c r="MV21" s="17"/>
      <c r="MW21" s="17"/>
      <c r="MX21" s="10"/>
      <c r="MY21" s="10"/>
      <c r="MZ21" s="10"/>
      <c r="NA21" s="10"/>
      <c r="NB21" s="24"/>
      <c r="NC21" s="12"/>
      <c r="ND21" s="8"/>
      <c r="NE21" s="8"/>
      <c r="NF21" s="8"/>
      <c r="NG21" s="8"/>
      <c r="NH21" s="8"/>
      <c r="NI21" s="9"/>
      <c r="NJ21" s="10"/>
      <c r="NK21" s="9"/>
      <c r="NL21" s="8"/>
      <c r="NM21" s="8"/>
      <c r="NN21" s="8"/>
      <c r="NO21" s="8"/>
      <c r="NP21" s="8"/>
      <c r="NQ21" s="17"/>
      <c r="NR21" s="10"/>
      <c r="NS21" s="10"/>
      <c r="NT21" s="10"/>
      <c r="NU21" s="10"/>
      <c r="NV21" s="10"/>
      <c r="NW21" s="10"/>
      <c r="NX21" s="13"/>
      <c r="NY21" s="8"/>
      <c r="NZ21" s="8"/>
      <c r="OA21" s="8"/>
      <c r="OB21" s="8"/>
      <c r="OC21" s="12"/>
      <c r="OD21" s="10"/>
      <c r="OE21" s="10"/>
      <c r="OF21" s="10"/>
      <c r="OG21" s="13"/>
      <c r="OH21" s="8"/>
      <c r="OI21" s="8"/>
      <c r="OJ21" s="8"/>
      <c r="OK21" s="8"/>
      <c r="OL21" s="14"/>
      <c r="OM21" s="10"/>
      <c r="ON21" s="10"/>
      <c r="OO21" s="10"/>
      <c r="OP21" s="10"/>
      <c r="OQ21" s="10"/>
      <c r="OR21" s="10"/>
      <c r="OS21" s="10"/>
      <c r="OT21" s="10"/>
      <c r="OU21" s="10"/>
      <c r="OV21" s="10"/>
      <c r="OW21" s="10"/>
      <c r="OX21" s="10"/>
      <c r="OY21" s="10"/>
      <c r="OZ21" s="10"/>
      <c r="PA21" s="10"/>
      <c r="PB21" s="29"/>
      <c r="PC21" s="8"/>
      <c r="PD21" s="8"/>
      <c r="PE21" s="8"/>
      <c r="PF21" s="8"/>
      <c r="PG21" s="14"/>
      <c r="PH21" s="17"/>
      <c r="PI21" s="10"/>
      <c r="PJ21" s="10"/>
      <c r="PK21" s="10"/>
      <c r="PL21" s="10"/>
      <c r="PM21" s="10"/>
      <c r="PN21" s="10"/>
      <c r="PO21" s="10"/>
      <c r="PP21" s="10"/>
      <c r="PQ21" s="10"/>
      <c r="PR21" s="10"/>
      <c r="PS21" s="10"/>
      <c r="PT21" s="10"/>
      <c r="PU21" s="10"/>
      <c r="PV21" s="10"/>
      <c r="PW21" s="10"/>
      <c r="PX21" s="27"/>
      <c r="PY21" s="8"/>
      <c r="PZ21" s="8"/>
      <c r="QA21" s="8"/>
      <c r="QB21" s="8"/>
      <c r="QC21" s="8"/>
      <c r="QD21" s="27"/>
      <c r="QE21" s="10"/>
      <c r="QF21" s="10"/>
      <c r="QG21" s="10"/>
      <c r="QH21" s="10"/>
      <c r="QI21" s="10"/>
      <c r="QJ21" s="10"/>
      <c r="QK21" s="10"/>
      <c r="QL21" s="10"/>
      <c r="QM21" s="10"/>
      <c r="QN21" s="10"/>
      <c r="QO21" s="10"/>
      <c r="QP21" s="10"/>
      <c r="QQ21" s="10"/>
      <c r="QR21" s="10"/>
      <c r="QS21" s="18"/>
      <c r="QT21" s="8"/>
      <c r="QU21" s="8"/>
      <c r="QV21" s="8"/>
      <c r="QW21" s="8"/>
      <c r="QX21" s="8"/>
      <c r="QY21" s="8"/>
      <c r="QZ21" s="8"/>
      <c r="RA21" s="8"/>
      <c r="RB21" s="8"/>
      <c r="RC21" s="8"/>
      <c r="RD21" s="18"/>
      <c r="RE21" s="10"/>
      <c r="RF21" s="10"/>
      <c r="RG21" s="10"/>
      <c r="RH21" s="10"/>
      <c r="RI21" s="10"/>
      <c r="RJ21" s="14"/>
      <c r="RK21" s="8"/>
      <c r="RL21" s="8"/>
      <c r="RM21" s="8"/>
      <c r="RN21" s="8"/>
      <c r="RO21" s="12"/>
      <c r="RP21" s="10"/>
      <c r="RQ21" s="10"/>
      <c r="RR21" s="10"/>
      <c r="RS21" s="10"/>
      <c r="RT21" s="10"/>
      <c r="RU21" s="10"/>
      <c r="RV21" s="34"/>
      <c r="RW21" s="8"/>
      <c r="RX21" s="13"/>
      <c r="RY21" s="21"/>
      <c r="RZ21" s="17"/>
      <c r="SA21" s="10"/>
      <c r="SB21" s="10"/>
      <c r="SC21" s="10"/>
      <c r="SD21" s="13"/>
      <c r="SE21" s="8"/>
      <c r="SF21" s="8"/>
      <c r="SG21" s="8"/>
      <c r="SH21" s="8"/>
      <c r="SI21" s="14"/>
      <c r="SJ21" s="19"/>
      <c r="SK21" s="10"/>
      <c r="SL21" s="10"/>
      <c r="SM21" s="10"/>
      <c r="SN21" s="10"/>
      <c r="SO21" s="10"/>
      <c r="SP21" s="10"/>
      <c r="SQ21" s="10"/>
      <c r="SR21" s="10"/>
      <c r="SS21" s="10"/>
      <c r="ST21" s="10"/>
      <c r="SU21" s="10"/>
      <c r="SV21" s="23"/>
      <c r="SW21" s="8"/>
      <c r="SX21" s="8"/>
      <c r="SY21" s="8"/>
      <c r="SZ21" s="8"/>
      <c r="TA21" s="8"/>
      <c r="TB21" s="31"/>
      <c r="TC21" s="10"/>
      <c r="TD21" s="10"/>
      <c r="TE21" s="10"/>
      <c r="TF21" s="10"/>
      <c r="TG21" s="10"/>
      <c r="TH21" s="10"/>
      <c r="TI21" s="10"/>
      <c r="TJ21" s="10"/>
      <c r="TK21" s="10"/>
      <c r="TL21" s="10"/>
      <c r="TM21" s="10"/>
      <c r="TN21" s="10"/>
      <c r="TO21" s="10"/>
      <c r="TP21" s="10"/>
      <c r="TQ21" s="10"/>
      <c r="TR21" s="10"/>
      <c r="TS21" s="8"/>
      <c r="TT21" s="8"/>
    </row>
    <row r="22" spans="1:540" ht="9.6" customHeight="1" x14ac:dyDescent="0.3">
      <c r="A22" s="8"/>
      <c r="B22" s="8"/>
      <c r="C22" s="8"/>
      <c r="D22" s="8"/>
      <c r="E22" s="8"/>
      <c r="F22" s="8"/>
      <c r="G22" s="8"/>
      <c r="H22" s="8"/>
      <c r="I22" s="8"/>
      <c r="J22" s="8"/>
      <c r="K22" s="23"/>
      <c r="L22" s="10"/>
      <c r="M22" s="10"/>
      <c r="N22" s="10"/>
      <c r="O22" s="23"/>
      <c r="P22" s="8"/>
      <c r="Q22" s="14"/>
      <c r="R22" s="10"/>
      <c r="S22" s="10"/>
      <c r="T22" s="10"/>
      <c r="U22" s="10"/>
      <c r="V22" s="23"/>
      <c r="W22" s="8"/>
      <c r="X22" s="14"/>
      <c r="Y22" s="10"/>
      <c r="Z22" s="10"/>
      <c r="AA22" s="10"/>
      <c r="AB22" s="19"/>
      <c r="AC22" s="8"/>
      <c r="AD22" s="8"/>
      <c r="AE22" s="13"/>
      <c r="AF22" s="10"/>
      <c r="AG22" s="10"/>
      <c r="AH22" s="10"/>
      <c r="AI22" s="10"/>
      <c r="AJ22" s="17"/>
      <c r="AK22" s="8"/>
      <c r="AL22" s="8"/>
      <c r="AM22" s="8"/>
      <c r="AN22" s="8"/>
      <c r="AO22" s="19"/>
      <c r="AP22" s="10"/>
      <c r="AQ22" s="10"/>
      <c r="AR22" s="10"/>
      <c r="AS22" s="10"/>
      <c r="AT22" s="10"/>
      <c r="AU22" s="10"/>
      <c r="AV22" s="10"/>
      <c r="AW22" s="10"/>
      <c r="AX22" s="10"/>
      <c r="AY22" s="10"/>
      <c r="AZ22" s="10"/>
      <c r="BA22" s="13"/>
      <c r="BB22" s="8"/>
      <c r="BC22" s="8"/>
      <c r="BD22" s="12"/>
      <c r="BE22" s="10"/>
      <c r="BF22" s="10"/>
      <c r="BG22" s="10"/>
      <c r="BH22" s="10"/>
      <c r="BI22" s="23"/>
      <c r="BJ22" s="8"/>
      <c r="BK22" s="8"/>
      <c r="BL22" s="8"/>
      <c r="BM22" s="24"/>
      <c r="BN22" s="10"/>
      <c r="BO22" s="10"/>
      <c r="BP22" s="10"/>
      <c r="BQ22" s="10"/>
      <c r="BR22" s="17"/>
      <c r="BS22" s="14"/>
      <c r="BT22" s="8"/>
      <c r="BU22" s="8"/>
      <c r="BV22" s="9"/>
      <c r="BW22" s="10"/>
      <c r="BX22" s="10"/>
      <c r="BY22" s="10"/>
      <c r="BZ22" s="10"/>
      <c r="CA22" s="10"/>
      <c r="CB22" s="10"/>
      <c r="CC22" s="10"/>
      <c r="CD22" s="10"/>
      <c r="CE22" s="10"/>
      <c r="CF22" s="10"/>
      <c r="CG22" s="10"/>
      <c r="CH22" s="19"/>
      <c r="CI22" s="14"/>
      <c r="CJ22" s="8"/>
      <c r="CK22" s="8"/>
      <c r="CL22" s="14"/>
      <c r="CM22" s="16"/>
      <c r="CN22" s="10"/>
      <c r="CO22" s="10"/>
      <c r="CP22" s="10"/>
      <c r="CQ22" s="10"/>
      <c r="CR22" s="19"/>
      <c r="CS22" s="17"/>
      <c r="CT22" s="10"/>
      <c r="CU22" s="10"/>
      <c r="CV22" s="10"/>
      <c r="CW22" s="10"/>
      <c r="CX22" s="10"/>
      <c r="CY22" s="18"/>
      <c r="CZ22" s="8"/>
      <c r="DA22" s="8"/>
      <c r="DB22" s="8"/>
      <c r="DC22" s="18"/>
      <c r="DD22" s="10"/>
      <c r="DE22" s="10"/>
      <c r="DF22" s="10"/>
      <c r="DG22" s="10"/>
      <c r="DH22" s="10"/>
      <c r="DI22" s="10"/>
      <c r="DJ22" s="10"/>
      <c r="DK22" s="10"/>
      <c r="DL22" s="10"/>
      <c r="DM22" s="10"/>
      <c r="DN22" s="10"/>
      <c r="DO22" s="10"/>
      <c r="DP22" s="13"/>
      <c r="DQ22" s="8"/>
      <c r="DR22" s="8"/>
      <c r="DS22" s="8"/>
      <c r="DT22" s="17"/>
      <c r="DU22" s="10"/>
      <c r="DV22" s="10"/>
      <c r="DW22" s="10"/>
      <c r="DX22" s="10"/>
      <c r="DY22" s="14"/>
      <c r="DZ22" s="8"/>
      <c r="EA22" s="8"/>
      <c r="EB22" s="8"/>
      <c r="EC22" s="8"/>
      <c r="ED22" s="8"/>
      <c r="EE22" s="8"/>
      <c r="EF22" s="8"/>
      <c r="EG22" s="8"/>
      <c r="EH22" s="8"/>
      <c r="EI22" s="8"/>
      <c r="EJ22" s="8"/>
      <c r="EK22" s="8"/>
      <c r="EL22" s="27"/>
      <c r="EM22" s="10"/>
      <c r="EN22" s="10"/>
      <c r="EO22" s="10"/>
      <c r="EP22" s="10"/>
      <c r="EQ22" s="33"/>
      <c r="ER22" s="8"/>
      <c r="ES22" s="8"/>
      <c r="ET22" s="8"/>
      <c r="EU22" s="8"/>
      <c r="EV22" s="8"/>
      <c r="EW22" s="8"/>
      <c r="EX22" s="8"/>
      <c r="EY22" s="8"/>
      <c r="EZ22" s="8"/>
      <c r="FA22" s="8"/>
      <c r="FB22" s="8"/>
      <c r="FC22" s="8"/>
      <c r="FD22" s="8"/>
      <c r="FE22" s="17"/>
      <c r="FF22" s="10"/>
      <c r="FG22" s="10"/>
      <c r="FH22" s="10"/>
      <c r="FI22" s="10"/>
      <c r="FJ22" s="10"/>
      <c r="FK22" s="10"/>
      <c r="FL22" s="10"/>
      <c r="FM22" s="10"/>
      <c r="FN22" s="10"/>
      <c r="FO22" s="10"/>
      <c r="FP22" s="10"/>
      <c r="FQ22" s="10"/>
      <c r="FR22" s="14"/>
      <c r="FS22" s="8"/>
      <c r="FT22" s="23"/>
      <c r="FU22" s="10"/>
      <c r="FV22" s="10"/>
      <c r="FW22" s="10"/>
      <c r="FX22" s="10"/>
      <c r="FY22" s="17"/>
      <c r="FZ22" s="8"/>
      <c r="GA22" s="8"/>
      <c r="GB22" s="8"/>
      <c r="GC22" s="19"/>
      <c r="GD22" s="10"/>
      <c r="GE22" s="10"/>
      <c r="GF22" s="10"/>
      <c r="GG22" s="10"/>
      <c r="GH22" s="34"/>
      <c r="GI22" s="8"/>
      <c r="GJ22" s="8"/>
      <c r="GK22" s="8"/>
      <c r="GL22" s="27"/>
      <c r="GM22" s="10"/>
      <c r="GN22" s="10"/>
      <c r="GO22" s="10"/>
      <c r="GP22" s="10"/>
      <c r="GQ22" s="10"/>
      <c r="GR22" s="10"/>
      <c r="GS22" s="10"/>
      <c r="GT22" s="10"/>
      <c r="GU22" s="10"/>
      <c r="GV22" s="10"/>
      <c r="GW22" s="10"/>
      <c r="GX22" s="23"/>
      <c r="GY22" s="8"/>
      <c r="GZ22" s="8"/>
      <c r="HA22" s="12"/>
      <c r="HB22" s="10"/>
      <c r="HC22" s="10"/>
      <c r="HD22" s="10"/>
      <c r="HE22" s="10"/>
      <c r="HF22" s="10"/>
      <c r="HG22" s="10"/>
      <c r="HH22" s="10"/>
      <c r="HI22" s="10"/>
      <c r="HJ22" s="10"/>
      <c r="HK22" s="10"/>
      <c r="HL22" s="10"/>
      <c r="HM22" s="10"/>
      <c r="HN22" s="19"/>
      <c r="HO22" s="8"/>
      <c r="HP22" s="8"/>
      <c r="HQ22" s="9"/>
      <c r="HR22" s="10"/>
      <c r="HS22" s="10"/>
      <c r="HT22" s="10"/>
      <c r="HU22" s="10"/>
      <c r="HV22" s="10"/>
      <c r="HW22" s="10"/>
      <c r="HX22" s="10"/>
      <c r="HY22" s="10"/>
      <c r="HZ22" s="10"/>
      <c r="IA22" s="10"/>
      <c r="IB22" s="10"/>
      <c r="IC22" s="9"/>
      <c r="ID22" s="8"/>
      <c r="IE22" s="8"/>
      <c r="IF22" s="8"/>
      <c r="IG22" s="8"/>
      <c r="IH22" s="8"/>
      <c r="II22" s="8"/>
      <c r="IJ22" s="8"/>
      <c r="IK22" s="8"/>
      <c r="IL22" s="8"/>
      <c r="IM22" s="8"/>
      <c r="IN22" s="8"/>
      <c r="IO22" s="8"/>
      <c r="IP22" s="8"/>
      <c r="IQ22" s="8"/>
      <c r="IR22" s="9"/>
      <c r="IS22" s="10"/>
      <c r="IT22" s="10"/>
      <c r="IU22" s="10"/>
      <c r="IV22" s="10"/>
      <c r="IW22" s="10"/>
      <c r="IX22" s="10"/>
      <c r="IY22" s="10"/>
      <c r="IZ22" s="10"/>
      <c r="JA22" s="10"/>
      <c r="JB22" s="10"/>
      <c r="JC22" s="17"/>
      <c r="JD22" s="14"/>
      <c r="JE22" s="8"/>
      <c r="JF22" s="8"/>
      <c r="JG22" s="8"/>
      <c r="JH22" s="9"/>
      <c r="JI22" s="10"/>
      <c r="JJ22" s="18"/>
      <c r="JK22" s="8"/>
      <c r="JL22" s="8"/>
      <c r="JM22" s="8"/>
      <c r="JN22" s="8"/>
      <c r="JO22" s="8"/>
      <c r="JP22" s="8"/>
      <c r="JQ22" s="23"/>
      <c r="JR22" s="10"/>
      <c r="JS22" s="23"/>
      <c r="JT22" s="8"/>
      <c r="JU22" s="8"/>
      <c r="JV22" s="8"/>
      <c r="JW22" s="8"/>
      <c r="JX22" s="17"/>
      <c r="JY22" s="10"/>
      <c r="JZ22" s="10"/>
      <c r="KA22" s="17"/>
      <c r="KB22" s="14"/>
      <c r="KC22" s="8"/>
      <c r="KD22" s="8"/>
      <c r="KE22" s="8"/>
      <c r="KF22" s="8"/>
      <c r="KG22" s="13"/>
      <c r="KH22" s="10"/>
      <c r="KI22" s="10"/>
      <c r="KJ22" s="10"/>
      <c r="KK22" s="13"/>
      <c r="KL22" s="8"/>
      <c r="KM22" s="8"/>
      <c r="KN22" s="8"/>
      <c r="KO22" s="8"/>
      <c r="KP22" s="8"/>
      <c r="KQ22" s="17"/>
      <c r="KR22" s="10"/>
      <c r="KS22" s="10"/>
      <c r="KT22" s="10"/>
      <c r="KU22" s="10"/>
      <c r="KV22" s="19"/>
      <c r="KW22" s="14"/>
      <c r="KX22" s="8"/>
      <c r="KY22" s="8"/>
      <c r="KZ22" s="8"/>
      <c r="LA22" s="8"/>
      <c r="LB22" s="21"/>
      <c r="LC22" s="10"/>
      <c r="LD22" s="10"/>
      <c r="LE22" s="18"/>
      <c r="LF22" s="8"/>
      <c r="LG22" s="8"/>
      <c r="LH22" s="8"/>
      <c r="LI22" s="8"/>
      <c r="LJ22" s="12"/>
      <c r="LK22" s="10"/>
      <c r="LL22" s="10"/>
      <c r="LM22" s="17"/>
      <c r="LN22" s="8"/>
      <c r="LO22" s="8"/>
      <c r="LP22" s="8"/>
      <c r="LQ22" s="8"/>
      <c r="LR22" s="8"/>
      <c r="LS22" s="14"/>
      <c r="LT22" s="17"/>
      <c r="LU22" s="10"/>
      <c r="LV22" s="10"/>
      <c r="LW22" s="10"/>
      <c r="LX22" s="9"/>
      <c r="LY22" s="8"/>
      <c r="LZ22" s="8"/>
      <c r="MA22" s="8"/>
      <c r="MB22" s="8"/>
      <c r="MC22" s="8"/>
      <c r="MD22" s="18"/>
      <c r="ME22" s="10"/>
      <c r="MF22" s="10"/>
      <c r="MG22" s="10"/>
      <c r="MH22" s="10"/>
      <c r="MI22" s="10"/>
      <c r="MJ22" s="21"/>
      <c r="MK22" s="8"/>
      <c r="ML22" s="8"/>
      <c r="MM22" s="8"/>
      <c r="MN22" s="8"/>
      <c r="MO22" s="8"/>
      <c r="MP22" s="23"/>
      <c r="MQ22" s="10"/>
      <c r="MR22" s="19"/>
      <c r="MS22" s="13"/>
      <c r="MT22" s="14"/>
      <c r="MU22" s="8"/>
      <c r="MV22" s="8"/>
      <c r="MW22" s="8"/>
      <c r="MX22" s="27"/>
      <c r="MY22" s="10"/>
      <c r="MZ22" s="10"/>
      <c r="NA22" s="10"/>
      <c r="NB22" s="10"/>
      <c r="NC22" s="17"/>
      <c r="ND22" s="14"/>
      <c r="NE22" s="8"/>
      <c r="NF22" s="8"/>
      <c r="NG22" s="8"/>
      <c r="NH22" s="8"/>
      <c r="NI22" s="9"/>
      <c r="NJ22" s="10"/>
      <c r="NK22" s="17"/>
      <c r="NL22" s="14"/>
      <c r="NM22" s="8"/>
      <c r="NN22" s="8"/>
      <c r="NO22" s="8"/>
      <c r="NP22" s="8"/>
      <c r="NQ22" s="12"/>
      <c r="NR22" s="10"/>
      <c r="NS22" s="10"/>
      <c r="NT22" s="10"/>
      <c r="NU22" s="10"/>
      <c r="NV22" s="10"/>
      <c r="NW22" s="9"/>
      <c r="NX22" s="8"/>
      <c r="NY22" s="8"/>
      <c r="NZ22" s="8"/>
      <c r="OA22" s="8"/>
      <c r="OB22" s="8"/>
      <c r="OC22" s="13"/>
      <c r="OD22" s="10"/>
      <c r="OE22" s="10"/>
      <c r="OF22" s="10"/>
      <c r="OG22" s="13"/>
      <c r="OH22" s="8"/>
      <c r="OI22" s="8"/>
      <c r="OJ22" s="8"/>
      <c r="OK22" s="8"/>
      <c r="OL22" s="14"/>
      <c r="OM22" s="10"/>
      <c r="ON22" s="10"/>
      <c r="OO22" s="10"/>
      <c r="OP22" s="10"/>
      <c r="OQ22" s="10"/>
      <c r="OR22" s="10"/>
      <c r="OS22" s="10"/>
      <c r="OT22" s="10"/>
      <c r="OU22" s="10"/>
      <c r="OV22" s="10"/>
      <c r="OW22" s="10"/>
      <c r="OX22" s="10"/>
      <c r="OY22" s="10"/>
      <c r="OZ22" s="10"/>
      <c r="PA22" s="10"/>
      <c r="PB22" s="29"/>
      <c r="PC22" s="8"/>
      <c r="PD22" s="8"/>
      <c r="PE22" s="8"/>
      <c r="PF22" s="8"/>
      <c r="PG22" s="14"/>
      <c r="PH22" s="17"/>
      <c r="PI22" s="10"/>
      <c r="PJ22" s="10"/>
      <c r="PK22" s="10"/>
      <c r="PL22" s="10"/>
      <c r="PM22" s="10"/>
      <c r="PN22" s="10"/>
      <c r="PO22" s="10"/>
      <c r="PP22" s="10"/>
      <c r="PQ22" s="10"/>
      <c r="PR22" s="10"/>
      <c r="PS22" s="10"/>
      <c r="PT22" s="10"/>
      <c r="PU22" s="10"/>
      <c r="PV22" s="10"/>
      <c r="PW22" s="10"/>
      <c r="PX22" s="27"/>
      <c r="PY22" s="8"/>
      <c r="PZ22" s="8"/>
      <c r="QA22" s="8"/>
      <c r="QB22" s="8"/>
      <c r="QC22" s="8"/>
      <c r="QD22" s="9"/>
      <c r="QE22" s="10"/>
      <c r="QF22" s="10"/>
      <c r="QG22" s="10"/>
      <c r="QH22" s="10"/>
      <c r="QI22" s="10"/>
      <c r="QJ22" s="10"/>
      <c r="QK22" s="10"/>
      <c r="QL22" s="10"/>
      <c r="QM22" s="10"/>
      <c r="QN22" s="10"/>
      <c r="QO22" s="10"/>
      <c r="QP22" s="10"/>
      <c r="QQ22" s="10"/>
      <c r="QR22" s="17"/>
      <c r="QS22" s="14"/>
      <c r="QT22" s="8"/>
      <c r="QU22" s="8"/>
      <c r="QV22" s="8"/>
      <c r="QW22" s="8"/>
      <c r="QX22" s="12"/>
      <c r="QY22" s="13"/>
      <c r="QZ22" s="8"/>
      <c r="RA22" s="8"/>
      <c r="RB22" s="8"/>
      <c r="RC22" s="8"/>
      <c r="RD22" s="8"/>
      <c r="RE22" s="17"/>
      <c r="RF22" s="10"/>
      <c r="RG22" s="10"/>
      <c r="RH22" s="10"/>
      <c r="RI22" s="10"/>
      <c r="RJ22" s="18"/>
      <c r="RK22" s="8"/>
      <c r="RL22" s="8"/>
      <c r="RM22" s="8"/>
      <c r="RN22" s="8"/>
      <c r="RO22" s="14"/>
      <c r="RP22" s="17"/>
      <c r="RQ22" s="10"/>
      <c r="RR22" s="10"/>
      <c r="RS22" s="10"/>
      <c r="RT22" s="10"/>
      <c r="RU22" s="19"/>
      <c r="RV22" s="14"/>
      <c r="RW22" s="8"/>
      <c r="RX22" s="8"/>
      <c r="RY22" s="8"/>
      <c r="RZ22" s="8"/>
      <c r="SA22" s="23"/>
      <c r="SB22" s="10"/>
      <c r="SC22" s="10"/>
      <c r="SD22" s="13"/>
      <c r="SE22" s="8"/>
      <c r="SF22" s="8"/>
      <c r="SG22" s="8"/>
      <c r="SH22" s="8"/>
      <c r="SI22" s="14"/>
      <c r="SJ22" s="10"/>
      <c r="SK22" s="10"/>
      <c r="SL22" s="10"/>
      <c r="SM22" s="10"/>
      <c r="SN22" s="10"/>
      <c r="SO22" s="10"/>
      <c r="SP22" s="10"/>
      <c r="SQ22" s="10"/>
      <c r="SR22" s="10"/>
      <c r="SS22" s="10"/>
      <c r="ST22" s="10"/>
      <c r="SU22" s="10"/>
      <c r="SV22" s="23"/>
      <c r="SW22" s="8"/>
      <c r="SX22" s="8"/>
      <c r="SY22" s="8"/>
      <c r="SZ22" s="8"/>
      <c r="TA22" s="8"/>
      <c r="TB22" s="19"/>
      <c r="TC22" s="10"/>
      <c r="TD22" s="10"/>
      <c r="TE22" s="10"/>
      <c r="TF22" s="10"/>
      <c r="TG22" s="10"/>
      <c r="TH22" s="10"/>
      <c r="TI22" s="10"/>
      <c r="TJ22" s="10"/>
      <c r="TK22" s="10"/>
      <c r="TL22" s="10"/>
      <c r="TM22" s="10"/>
      <c r="TN22" s="10"/>
      <c r="TO22" s="10"/>
      <c r="TP22" s="10"/>
      <c r="TQ22" s="10"/>
      <c r="TR22" s="10"/>
      <c r="TS22" s="8"/>
      <c r="TT22" s="8"/>
    </row>
    <row r="23" spans="1:540" ht="9.6" customHeight="1" x14ac:dyDescent="0.3">
      <c r="A23" s="8"/>
      <c r="B23" s="8"/>
      <c r="C23" s="8"/>
      <c r="D23" s="8"/>
      <c r="E23" s="8"/>
      <c r="F23" s="8"/>
      <c r="G23" s="8"/>
      <c r="H23" s="8"/>
      <c r="I23" s="8"/>
      <c r="J23" s="8"/>
      <c r="K23" s="20"/>
      <c r="L23" s="10"/>
      <c r="M23" s="10"/>
      <c r="N23" s="10"/>
      <c r="O23" s="23"/>
      <c r="P23" s="8"/>
      <c r="Q23" s="14"/>
      <c r="R23" s="17"/>
      <c r="S23" s="10"/>
      <c r="T23" s="10"/>
      <c r="U23" s="10"/>
      <c r="V23" s="13"/>
      <c r="W23" s="8"/>
      <c r="X23" s="14"/>
      <c r="Y23" s="10"/>
      <c r="Z23" s="10"/>
      <c r="AA23" s="10"/>
      <c r="AB23" s="10"/>
      <c r="AC23" s="8"/>
      <c r="AD23" s="8"/>
      <c r="AE23" s="13"/>
      <c r="AF23" s="10"/>
      <c r="AG23" s="10"/>
      <c r="AH23" s="10"/>
      <c r="AI23" s="10"/>
      <c r="AJ23" s="17"/>
      <c r="AK23" s="8"/>
      <c r="AL23" s="8"/>
      <c r="AM23" s="8"/>
      <c r="AN23" s="8"/>
      <c r="AO23" s="14"/>
      <c r="AP23" s="17"/>
      <c r="AQ23" s="10"/>
      <c r="AR23" s="10"/>
      <c r="AS23" s="10"/>
      <c r="AT23" s="10"/>
      <c r="AU23" s="10"/>
      <c r="AV23" s="10"/>
      <c r="AW23" s="10"/>
      <c r="AX23" s="10"/>
      <c r="AY23" s="10"/>
      <c r="AZ23" s="21"/>
      <c r="BA23" s="8"/>
      <c r="BB23" s="8"/>
      <c r="BC23" s="8"/>
      <c r="BD23" s="12"/>
      <c r="BE23" s="10"/>
      <c r="BF23" s="10"/>
      <c r="BG23" s="10"/>
      <c r="BH23" s="10"/>
      <c r="BI23" s="23"/>
      <c r="BJ23" s="8"/>
      <c r="BK23" s="8"/>
      <c r="BL23" s="8"/>
      <c r="BM23" s="12"/>
      <c r="BN23" s="10"/>
      <c r="BO23" s="10"/>
      <c r="BP23" s="10"/>
      <c r="BQ23" s="10"/>
      <c r="BR23" s="10"/>
      <c r="BS23" s="18"/>
      <c r="BT23" s="8"/>
      <c r="BU23" s="8"/>
      <c r="BV23" s="14"/>
      <c r="BW23" s="27"/>
      <c r="BX23" s="10"/>
      <c r="BY23" s="10"/>
      <c r="BZ23" s="10"/>
      <c r="CA23" s="10"/>
      <c r="CB23" s="10"/>
      <c r="CC23" s="10"/>
      <c r="CD23" s="10"/>
      <c r="CE23" s="10"/>
      <c r="CF23" s="10"/>
      <c r="CG23" s="19"/>
      <c r="CH23" s="12"/>
      <c r="CI23" s="8"/>
      <c r="CJ23" s="8"/>
      <c r="CK23" s="8"/>
      <c r="CL23" s="8"/>
      <c r="CM23" s="13"/>
      <c r="CN23" s="10"/>
      <c r="CO23" s="10"/>
      <c r="CP23" s="10"/>
      <c r="CQ23" s="10"/>
      <c r="CR23" s="10"/>
      <c r="CS23" s="10"/>
      <c r="CT23" s="10"/>
      <c r="CU23" s="10"/>
      <c r="CV23" s="10"/>
      <c r="CW23" s="10"/>
      <c r="CX23" s="23"/>
      <c r="CY23" s="8"/>
      <c r="CZ23" s="8"/>
      <c r="DA23" s="8"/>
      <c r="DB23" s="8"/>
      <c r="DC23" s="8"/>
      <c r="DD23" s="18"/>
      <c r="DE23" s="10"/>
      <c r="DF23" s="10"/>
      <c r="DG23" s="10"/>
      <c r="DH23" s="10"/>
      <c r="DI23" s="10"/>
      <c r="DJ23" s="10"/>
      <c r="DK23" s="10"/>
      <c r="DL23" s="10"/>
      <c r="DM23" s="10"/>
      <c r="DN23" s="10"/>
      <c r="DO23" s="23"/>
      <c r="DP23" s="8"/>
      <c r="DQ23" s="8"/>
      <c r="DR23" s="8"/>
      <c r="DS23" s="8"/>
      <c r="DT23" s="17"/>
      <c r="DU23" s="10"/>
      <c r="DV23" s="10"/>
      <c r="DW23" s="10"/>
      <c r="DX23" s="10"/>
      <c r="DY23" s="14"/>
      <c r="DZ23" s="8"/>
      <c r="EA23" s="8"/>
      <c r="EB23" s="8"/>
      <c r="EC23" s="8"/>
      <c r="ED23" s="8"/>
      <c r="EE23" s="8"/>
      <c r="EF23" s="8"/>
      <c r="EG23" s="8"/>
      <c r="EH23" s="8"/>
      <c r="EI23" s="8"/>
      <c r="EJ23" s="8"/>
      <c r="EK23" s="8"/>
      <c r="EL23" s="27"/>
      <c r="EM23" s="10"/>
      <c r="EN23" s="10"/>
      <c r="EO23" s="10"/>
      <c r="EP23" s="10"/>
      <c r="EQ23" s="33"/>
      <c r="ER23" s="8"/>
      <c r="ES23" s="8"/>
      <c r="ET23" s="8"/>
      <c r="EU23" s="8"/>
      <c r="EV23" s="8"/>
      <c r="EW23" s="8"/>
      <c r="EX23" s="8"/>
      <c r="EY23" s="8"/>
      <c r="EZ23" s="8"/>
      <c r="FA23" s="8"/>
      <c r="FB23" s="8"/>
      <c r="FC23" s="8"/>
      <c r="FD23" s="8"/>
      <c r="FE23" s="19"/>
      <c r="FF23" s="10"/>
      <c r="FG23" s="10"/>
      <c r="FH23" s="10"/>
      <c r="FI23" s="10"/>
      <c r="FJ23" s="10"/>
      <c r="FK23" s="10"/>
      <c r="FL23" s="10"/>
      <c r="FM23" s="10"/>
      <c r="FN23" s="10"/>
      <c r="FO23" s="10"/>
      <c r="FP23" s="10"/>
      <c r="FQ23" s="10"/>
      <c r="FR23" s="14"/>
      <c r="FS23" s="13"/>
      <c r="FT23" s="10"/>
      <c r="FU23" s="10"/>
      <c r="FV23" s="10"/>
      <c r="FW23" s="10"/>
      <c r="FX23" s="10"/>
      <c r="FY23" s="12"/>
      <c r="FZ23" s="8"/>
      <c r="GA23" s="8"/>
      <c r="GB23" s="8"/>
      <c r="GC23" s="13"/>
      <c r="GD23" s="10"/>
      <c r="GE23" s="10"/>
      <c r="GF23" s="10"/>
      <c r="GG23" s="10"/>
      <c r="GH23" s="10"/>
      <c r="GI23" s="13"/>
      <c r="GJ23" s="8"/>
      <c r="GK23" s="8"/>
      <c r="GL23" s="8"/>
      <c r="GM23" s="27"/>
      <c r="GN23" s="10"/>
      <c r="GO23" s="10"/>
      <c r="GP23" s="10"/>
      <c r="GQ23" s="10"/>
      <c r="GR23" s="10"/>
      <c r="GS23" s="10"/>
      <c r="GT23" s="10"/>
      <c r="GU23" s="10"/>
      <c r="GV23" s="10"/>
      <c r="GW23" s="9"/>
      <c r="GX23" s="8"/>
      <c r="GY23" s="8"/>
      <c r="GZ23" s="8"/>
      <c r="HA23" s="12"/>
      <c r="HB23" s="10"/>
      <c r="HC23" s="10"/>
      <c r="HD23" s="10"/>
      <c r="HE23" s="10"/>
      <c r="HF23" s="10"/>
      <c r="HG23" s="10"/>
      <c r="HH23" s="10"/>
      <c r="HI23" s="10"/>
      <c r="HJ23" s="10"/>
      <c r="HK23" s="10"/>
      <c r="HL23" s="10"/>
      <c r="HM23" s="10"/>
      <c r="HN23" s="19"/>
      <c r="HO23" s="8"/>
      <c r="HP23" s="8"/>
      <c r="HQ23" s="17"/>
      <c r="HR23" s="10"/>
      <c r="HS23" s="10"/>
      <c r="HT23" s="10"/>
      <c r="HU23" s="10"/>
      <c r="HV23" s="10"/>
      <c r="HW23" s="10"/>
      <c r="HX23" s="10"/>
      <c r="HY23" s="10"/>
      <c r="HZ23" s="10"/>
      <c r="IA23" s="10"/>
      <c r="IB23" s="10"/>
      <c r="IC23" s="17"/>
      <c r="ID23" s="8"/>
      <c r="IE23" s="8"/>
      <c r="IF23" s="8"/>
      <c r="IG23" s="8"/>
      <c r="IH23" s="8"/>
      <c r="II23" s="8"/>
      <c r="IJ23" s="8"/>
      <c r="IK23" s="8"/>
      <c r="IL23" s="8"/>
      <c r="IM23" s="8"/>
      <c r="IN23" s="8"/>
      <c r="IO23" s="8"/>
      <c r="IP23" s="8"/>
      <c r="IQ23" s="8"/>
      <c r="IR23" s="9"/>
      <c r="IS23" s="10"/>
      <c r="IT23" s="10"/>
      <c r="IU23" s="10"/>
      <c r="IV23" s="10"/>
      <c r="IW23" s="10"/>
      <c r="IX23" s="10"/>
      <c r="IY23" s="10"/>
      <c r="IZ23" s="10"/>
      <c r="JA23" s="10"/>
      <c r="JB23" s="10"/>
      <c r="JC23" s="17"/>
      <c r="JD23" s="14"/>
      <c r="JE23" s="8"/>
      <c r="JF23" s="8"/>
      <c r="JG23" s="8"/>
      <c r="JH23" s="9"/>
      <c r="JI23" s="10"/>
      <c r="JJ23" s="17"/>
      <c r="JK23" s="8"/>
      <c r="JL23" s="8"/>
      <c r="JM23" s="8"/>
      <c r="JN23" s="8"/>
      <c r="JO23" s="8"/>
      <c r="JP23" s="8"/>
      <c r="JQ23" s="17"/>
      <c r="JR23" s="10"/>
      <c r="JS23" s="23"/>
      <c r="JT23" s="8"/>
      <c r="JU23" s="8"/>
      <c r="JV23" s="8"/>
      <c r="JW23" s="8"/>
      <c r="JX23" s="17"/>
      <c r="JY23" s="10"/>
      <c r="JZ23" s="10"/>
      <c r="KA23" s="17"/>
      <c r="KB23" s="14"/>
      <c r="KC23" s="8"/>
      <c r="KD23" s="8"/>
      <c r="KE23" s="8"/>
      <c r="KF23" s="8"/>
      <c r="KG23" s="13"/>
      <c r="KH23" s="10"/>
      <c r="KI23" s="10"/>
      <c r="KJ23" s="10"/>
      <c r="KK23" s="19"/>
      <c r="KL23" s="8"/>
      <c r="KM23" s="8"/>
      <c r="KN23" s="8"/>
      <c r="KO23" s="8"/>
      <c r="KP23" s="8"/>
      <c r="KQ23" s="12"/>
      <c r="KR23" s="9"/>
      <c r="KS23" s="10"/>
      <c r="KT23" s="10"/>
      <c r="KU23" s="17"/>
      <c r="KV23" s="13"/>
      <c r="KW23" s="8"/>
      <c r="KX23" s="8"/>
      <c r="KY23" s="8"/>
      <c r="KZ23" s="8"/>
      <c r="LA23" s="8"/>
      <c r="LB23" s="17"/>
      <c r="LC23" s="10"/>
      <c r="LD23" s="10"/>
      <c r="LE23" s="18"/>
      <c r="LF23" s="8"/>
      <c r="LG23" s="8"/>
      <c r="LH23" s="8"/>
      <c r="LI23" s="8"/>
      <c r="LJ23" s="12"/>
      <c r="LK23" s="10"/>
      <c r="LL23" s="10"/>
      <c r="LM23" s="10"/>
      <c r="LN23" s="14"/>
      <c r="LO23" s="8"/>
      <c r="LP23" s="8"/>
      <c r="LQ23" s="8"/>
      <c r="LR23" s="8"/>
      <c r="LS23" s="8"/>
      <c r="LT23" s="18"/>
      <c r="LU23" s="10"/>
      <c r="LV23" s="10"/>
      <c r="LW23" s="10"/>
      <c r="LX23" s="19"/>
      <c r="LY23" s="12"/>
      <c r="LZ23" s="8"/>
      <c r="MA23" s="8"/>
      <c r="MB23" s="8"/>
      <c r="MC23" s="8"/>
      <c r="MD23" s="8"/>
      <c r="ME23" s="23"/>
      <c r="MF23" s="10"/>
      <c r="MG23" s="10"/>
      <c r="MH23" s="10"/>
      <c r="MI23" s="23"/>
      <c r="MJ23" s="14"/>
      <c r="MK23" s="8"/>
      <c r="ML23" s="8"/>
      <c r="MM23" s="8"/>
      <c r="MN23" s="8"/>
      <c r="MO23" s="8"/>
      <c r="MP23" s="19"/>
      <c r="MQ23" s="10"/>
      <c r="MR23" s="19"/>
      <c r="MS23" s="14"/>
      <c r="MT23" s="8"/>
      <c r="MU23" s="8"/>
      <c r="MV23" s="8"/>
      <c r="MW23" s="8"/>
      <c r="MX23" s="13"/>
      <c r="MY23" s="10"/>
      <c r="MZ23" s="10"/>
      <c r="NA23" s="10"/>
      <c r="NB23" s="10"/>
      <c r="NC23" s="17"/>
      <c r="ND23" s="8"/>
      <c r="NE23" s="8"/>
      <c r="NF23" s="8"/>
      <c r="NG23" s="8"/>
      <c r="NH23" s="14"/>
      <c r="NI23" s="17"/>
      <c r="NJ23" s="10"/>
      <c r="NK23" s="10"/>
      <c r="NL23" s="18"/>
      <c r="NM23" s="8"/>
      <c r="NN23" s="8"/>
      <c r="NO23" s="8"/>
      <c r="NP23" s="8"/>
      <c r="NQ23" s="8"/>
      <c r="NR23" s="18"/>
      <c r="NS23" s="19"/>
      <c r="NT23" s="10"/>
      <c r="NU23" s="10"/>
      <c r="NV23" s="9"/>
      <c r="NW23" s="14"/>
      <c r="NX23" s="8"/>
      <c r="NY23" s="8"/>
      <c r="NZ23" s="8"/>
      <c r="OA23" s="8"/>
      <c r="OB23" s="8"/>
      <c r="OC23" s="9"/>
      <c r="OD23" s="10"/>
      <c r="OE23" s="10"/>
      <c r="OF23" s="10"/>
      <c r="OG23" s="13"/>
      <c r="OH23" s="8"/>
      <c r="OI23" s="8"/>
      <c r="OJ23" s="8"/>
      <c r="OK23" s="8"/>
      <c r="OL23" s="14"/>
      <c r="OM23" s="10"/>
      <c r="ON23" s="10"/>
      <c r="OO23" s="10"/>
      <c r="OP23" s="10"/>
      <c r="OQ23" s="10"/>
      <c r="OR23" s="10"/>
      <c r="OS23" s="10"/>
      <c r="OT23" s="10"/>
      <c r="OU23" s="10"/>
      <c r="OV23" s="10"/>
      <c r="OW23" s="10"/>
      <c r="OX23" s="10"/>
      <c r="OY23" s="10"/>
      <c r="OZ23" s="10"/>
      <c r="PA23" s="10"/>
      <c r="PB23" s="29"/>
      <c r="PC23" s="8"/>
      <c r="PD23" s="8"/>
      <c r="PE23" s="8"/>
      <c r="PF23" s="8"/>
      <c r="PG23" s="14"/>
      <c r="PH23" s="17"/>
      <c r="PI23" s="10"/>
      <c r="PJ23" s="10"/>
      <c r="PK23" s="10"/>
      <c r="PL23" s="10"/>
      <c r="PM23" s="10"/>
      <c r="PN23" s="10"/>
      <c r="PO23" s="10"/>
      <c r="PP23" s="10"/>
      <c r="PQ23" s="10"/>
      <c r="PR23" s="10"/>
      <c r="PS23" s="10"/>
      <c r="PT23" s="10"/>
      <c r="PU23" s="10"/>
      <c r="PV23" s="10"/>
      <c r="PW23" s="10"/>
      <c r="PX23" s="27"/>
      <c r="PY23" s="8"/>
      <c r="PZ23" s="8"/>
      <c r="QA23" s="8"/>
      <c r="QB23" s="8"/>
      <c r="QC23" s="8"/>
      <c r="QD23" s="34"/>
      <c r="QE23" s="27"/>
      <c r="QF23" s="27"/>
      <c r="QG23" s="27"/>
      <c r="QH23" s="27"/>
      <c r="QI23" s="27"/>
      <c r="QJ23" s="27"/>
      <c r="QK23" s="27"/>
      <c r="QL23" s="27"/>
      <c r="QM23" s="23"/>
      <c r="QN23" s="10"/>
      <c r="QO23" s="10"/>
      <c r="QP23" s="10"/>
      <c r="QQ23" s="10"/>
      <c r="QR23" s="13"/>
      <c r="QS23" s="8"/>
      <c r="QT23" s="8"/>
      <c r="QU23" s="8"/>
      <c r="QV23" s="8"/>
      <c r="QW23" s="8"/>
      <c r="QX23" s="19"/>
      <c r="QY23" s="17"/>
      <c r="QZ23" s="8"/>
      <c r="RA23" s="8"/>
      <c r="RB23" s="8"/>
      <c r="RC23" s="8"/>
      <c r="RD23" s="8"/>
      <c r="RE23" s="12"/>
      <c r="RF23" s="10"/>
      <c r="RG23" s="10"/>
      <c r="RH23" s="10"/>
      <c r="RI23" s="10"/>
      <c r="RJ23" s="19"/>
      <c r="RK23" s="8"/>
      <c r="RL23" s="8"/>
      <c r="RM23" s="8"/>
      <c r="RN23" s="8"/>
      <c r="RO23" s="8"/>
      <c r="RP23" s="12"/>
      <c r="RQ23" s="27"/>
      <c r="RR23" s="10"/>
      <c r="RS23" s="10"/>
      <c r="RT23" s="17"/>
      <c r="RU23" s="13"/>
      <c r="RV23" s="8"/>
      <c r="RW23" s="8"/>
      <c r="RX23" s="8"/>
      <c r="RY23" s="8"/>
      <c r="RZ23" s="8"/>
      <c r="SA23" s="17"/>
      <c r="SB23" s="10"/>
      <c r="SC23" s="10"/>
      <c r="SD23" s="13"/>
      <c r="SE23" s="8"/>
      <c r="SF23" s="8"/>
      <c r="SG23" s="8"/>
      <c r="SH23" s="8"/>
      <c r="SI23" s="14"/>
      <c r="SJ23" s="21"/>
      <c r="SK23" s="27"/>
      <c r="SL23" s="27"/>
      <c r="SM23" s="27"/>
      <c r="SN23" s="27"/>
      <c r="SO23" s="27"/>
      <c r="SP23" s="27"/>
      <c r="SQ23" s="27"/>
      <c r="SR23" s="23"/>
      <c r="SS23" s="17"/>
      <c r="ST23" s="10"/>
      <c r="SU23" s="10"/>
      <c r="SV23" s="23"/>
      <c r="SW23" s="8"/>
      <c r="SX23" s="8"/>
      <c r="SY23" s="8"/>
      <c r="SZ23" s="8"/>
      <c r="TA23" s="8"/>
      <c r="TB23" s="23"/>
      <c r="TC23" s="27"/>
      <c r="TD23" s="27"/>
      <c r="TE23" s="27"/>
      <c r="TF23" s="27"/>
      <c r="TG23" s="27"/>
      <c r="TH23" s="27"/>
      <c r="TI23" s="27"/>
      <c r="TJ23" s="27"/>
      <c r="TK23" s="10"/>
      <c r="TL23" s="10"/>
      <c r="TM23" s="10"/>
      <c r="TN23" s="10"/>
      <c r="TO23" s="10"/>
      <c r="TP23" s="10"/>
      <c r="TQ23" s="10"/>
      <c r="TR23" s="10"/>
      <c r="TS23" s="8"/>
      <c r="TT23" s="8"/>
    </row>
    <row r="24" spans="1:540" ht="9.6" customHeight="1" x14ac:dyDescent="0.3">
      <c r="A24" s="8"/>
      <c r="B24" s="8"/>
      <c r="C24" s="8"/>
      <c r="D24" s="8"/>
      <c r="E24" s="8"/>
      <c r="F24" s="8"/>
      <c r="G24" s="8"/>
      <c r="H24" s="8"/>
      <c r="I24" s="8"/>
      <c r="J24" s="8"/>
      <c r="K24" s="18"/>
      <c r="L24" s="19"/>
      <c r="M24" s="19"/>
      <c r="N24" s="19"/>
      <c r="O24" s="18"/>
      <c r="P24" s="8"/>
      <c r="Q24" s="8"/>
      <c r="R24" s="18"/>
      <c r="S24" s="19"/>
      <c r="T24" s="19"/>
      <c r="U24" s="9"/>
      <c r="V24" s="14"/>
      <c r="W24" s="8"/>
      <c r="X24" s="14"/>
      <c r="Y24" s="17"/>
      <c r="Z24" s="19"/>
      <c r="AA24" s="19"/>
      <c r="AB24" s="9"/>
      <c r="AC24" s="8"/>
      <c r="AD24" s="8"/>
      <c r="AE24" s="12"/>
      <c r="AF24" s="17"/>
      <c r="AG24" s="19"/>
      <c r="AH24" s="17"/>
      <c r="AI24" s="19"/>
      <c r="AJ24" s="27"/>
      <c r="AK24" s="8"/>
      <c r="AL24" s="8"/>
      <c r="AM24" s="8"/>
      <c r="AN24" s="8"/>
      <c r="AO24" s="8"/>
      <c r="AP24" s="8"/>
      <c r="AQ24" s="15"/>
      <c r="AR24" s="19"/>
      <c r="AS24" s="10"/>
      <c r="AT24" s="10"/>
      <c r="AU24" s="10"/>
      <c r="AV24" s="10"/>
      <c r="AW24" s="10"/>
      <c r="AX24" s="17"/>
      <c r="AY24" s="13"/>
      <c r="AZ24" s="8"/>
      <c r="BA24" s="8"/>
      <c r="BB24" s="8"/>
      <c r="BC24" s="8"/>
      <c r="BD24" s="14"/>
      <c r="BE24" s="19"/>
      <c r="BF24" s="19"/>
      <c r="BG24" s="17"/>
      <c r="BH24" s="19"/>
      <c r="BI24" s="18"/>
      <c r="BJ24" s="8"/>
      <c r="BK24" s="8"/>
      <c r="BL24" s="8"/>
      <c r="BM24" s="8"/>
      <c r="BN24" s="23"/>
      <c r="BO24" s="19"/>
      <c r="BP24" s="17"/>
      <c r="BQ24" s="17"/>
      <c r="BR24" s="19"/>
      <c r="BS24" s="27"/>
      <c r="BT24" s="14"/>
      <c r="BU24" s="8"/>
      <c r="BV24" s="8"/>
      <c r="BW24" s="8"/>
      <c r="BX24" s="12"/>
      <c r="BY24" s="17"/>
      <c r="BZ24" s="10"/>
      <c r="CA24" s="10"/>
      <c r="CB24" s="10"/>
      <c r="CC24" s="10"/>
      <c r="CD24" s="10"/>
      <c r="CE24" s="10"/>
      <c r="CF24" s="18"/>
      <c r="CG24" s="14"/>
      <c r="CH24" s="8"/>
      <c r="CI24" s="8"/>
      <c r="CJ24" s="8"/>
      <c r="CK24" s="8"/>
      <c r="CL24" s="8"/>
      <c r="CM24" s="8"/>
      <c r="CN24" s="14"/>
      <c r="CO24" s="27"/>
      <c r="CP24" s="10"/>
      <c r="CQ24" s="10"/>
      <c r="CR24" s="10"/>
      <c r="CS24" s="10"/>
      <c r="CT24" s="10"/>
      <c r="CU24" s="10"/>
      <c r="CV24" s="19"/>
      <c r="CW24" s="13"/>
      <c r="CX24" s="8"/>
      <c r="CY24" s="8"/>
      <c r="CZ24" s="8"/>
      <c r="DA24" s="8"/>
      <c r="DB24" s="8"/>
      <c r="DC24" s="8"/>
      <c r="DD24" s="8"/>
      <c r="DE24" s="14"/>
      <c r="DF24" s="9"/>
      <c r="DG24" s="10"/>
      <c r="DH24" s="10"/>
      <c r="DI24" s="10"/>
      <c r="DJ24" s="10"/>
      <c r="DK24" s="10"/>
      <c r="DL24" s="10"/>
      <c r="DM24" s="17"/>
      <c r="DN24" s="14"/>
      <c r="DO24" s="8"/>
      <c r="DP24" s="8"/>
      <c r="DQ24" s="8"/>
      <c r="DR24" s="8"/>
      <c r="DS24" s="8"/>
      <c r="DT24" s="23"/>
      <c r="DU24" s="19"/>
      <c r="DV24" s="17"/>
      <c r="DW24" s="19"/>
      <c r="DX24" s="17"/>
      <c r="DY24" s="14"/>
      <c r="DZ24" s="8"/>
      <c r="EA24" s="8"/>
      <c r="EB24" s="8"/>
      <c r="EC24" s="8"/>
      <c r="ED24" s="8"/>
      <c r="EE24" s="8"/>
      <c r="EF24" s="8"/>
      <c r="EG24" s="8"/>
      <c r="EH24" s="8"/>
      <c r="EI24" s="8"/>
      <c r="EJ24" s="8"/>
      <c r="EK24" s="8"/>
      <c r="EL24" s="18"/>
      <c r="EM24" s="19"/>
      <c r="EN24" s="17"/>
      <c r="EO24" s="19"/>
      <c r="EP24" s="17"/>
      <c r="EQ24" s="13"/>
      <c r="ER24" s="8"/>
      <c r="ES24" s="8"/>
      <c r="ET24" s="8"/>
      <c r="EU24" s="8"/>
      <c r="EV24" s="8"/>
      <c r="EW24" s="8"/>
      <c r="EX24" s="8"/>
      <c r="EY24" s="8"/>
      <c r="EZ24" s="8"/>
      <c r="FA24" s="8"/>
      <c r="FB24" s="8"/>
      <c r="FC24" s="8"/>
      <c r="FD24" s="8"/>
      <c r="FE24" s="9"/>
      <c r="FF24" s="19"/>
      <c r="FG24" s="17"/>
      <c r="FH24" s="17"/>
      <c r="FI24" s="17"/>
      <c r="FJ24" s="17"/>
      <c r="FK24" s="17"/>
      <c r="FL24" s="17"/>
      <c r="FM24" s="17"/>
      <c r="FN24" s="17"/>
      <c r="FO24" s="17"/>
      <c r="FP24" s="19"/>
      <c r="FQ24" s="19"/>
      <c r="FR24" s="14"/>
      <c r="FS24" s="23"/>
      <c r="FT24" s="19"/>
      <c r="FU24" s="17"/>
      <c r="FV24" s="19"/>
      <c r="FW24" s="19"/>
      <c r="FX24" s="18"/>
      <c r="FY24" s="8"/>
      <c r="FZ24" s="8"/>
      <c r="GA24" s="8"/>
      <c r="GB24" s="8"/>
      <c r="GC24" s="8"/>
      <c r="GD24" s="23"/>
      <c r="GE24" s="19"/>
      <c r="GF24" s="17"/>
      <c r="GG24" s="19"/>
      <c r="GH24" s="19"/>
      <c r="GI24" s="23"/>
      <c r="GJ24" s="8"/>
      <c r="GK24" s="8"/>
      <c r="GL24" s="8"/>
      <c r="GM24" s="8"/>
      <c r="GN24" s="13"/>
      <c r="GO24" s="17"/>
      <c r="GP24" s="10"/>
      <c r="GQ24" s="10"/>
      <c r="GR24" s="10"/>
      <c r="GS24" s="10"/>
      <c r="GT24" s="10"/>
      <c r="GU24" s="19"/>
      <c r="GV24" s="13"/>
      <c r="GW24" s="8"/>
      <c r="GX24" s="8"/>
      <c r="GY24" s="8"/>
      <c r="GZ24" s="8"/>
      <c r="HA24" s="14"/>
      <c r="HB24" s="19"/>
      <c r="HC24" s="19"/>
      <c r="HD24" s="17"/>
      <c r="HE24" s="17"/>
      <c r="HF24" s="17"/>
      <c r="HG24" s="17"/>
      <c r="HH24" s="17"/>
      <c r="HI24" s="17"/>
      <c r="HJ24" s="17"/>
      <c r="HK24" s="17"/>
      <c r="HL24" s="17"/>
      <c r="HM24" s="19"/>
      <c r="HN24" s="17"/>
      <c r="HO24" s="8"/>
      <c r="HP24" s="8"/>
      <c r="HQ24" s="23"/>
      <c r="HR24" s="19"/>
      <c r="HS24" s="17"/>
      <c r="HT24" s="17"/>
      <c r="HU24" s="17"/>
      <c r="HV24" s="17"/>
      <c r="HW24" s="17"/>
      <c r="HX24" s="17"/>
      <c r="HY24" s="17"/>
      <c r="HZ24" s="17"/>
      <c r="IA24" s="17"/>
      <c r="IB24" s="19"/>
      <c r="IC24" s="23"/>
      <c r="ID24" s="8"/>
      <c r="IE24" s="8"/>
      <c r="IF24" s="8"/>
      <c r="IG24" s="8"/>
      <c r="IH24" s="8"/>
      <c r="II24" s="8"/>
      <c r="IJ24" s="8"/>
      <c r="IK24" s="8"/>
      <c r="IL24" s="8"/>
      <c r="IM24" s="8"/>
      <c r="IN24" s="8"/>
      <c r="IO24" s="8"/>
      <c r="IP24" s="8"/>
      <c r="IQ24" s="8"/>
      <c r="IR24" s="9"/>
      <c r="IS24" s="10"/>
      <c r="IT24" s="10"/>
      <c r="IU24" s="10"/>
      <c r="IV24" s="10"/>
      <c r="IW24" s="10"/>
      <c r="IX24" s="10"/>
      <c r="IY24" s="10"/>
      <c r="IZ24" s="10"/>
      <c r="JA24" s="10"/>
      <c r="JB24" s="10"/>
      <c r="JC24" s="17"/>
      <c r="JD24" s="14"/>
      <c r="JE24" s="8"/>
      <c r="JF24" s="8"/>
      <c r="JG24" s="8"/>
      <c r="JH24" s="9"/>
      <c r="JI24" s="10"/>
      <c r="JJ24" s="19"/>
      <c r="JK24" s="12"/>
      <c r="JL24" s="8"/>
      <c r="JM24" s="8"/>
      <c r="JN24" s="8"/>
      <c r="JO24" s="8"/>
      <c r="JP24" s="14"/>
      <c r="JQ24" s="19"/>
      <c r="JR24" s="10"/>
      <c r="JS24" s="23"/>
      <c r="JT24" s="8"/>
      <c r="JU24" s="8"/>
      <c r="JV24" s="8"/>
      <c r="JW24" s="14"/>
      <c r="JX24" s="17"/>
      <c r="JY24" s="10"/>
      <c r="JZ24" s="10"/>
      <c r="KA24" s="17"/>
      <c r="KB24" s="14"/>
      <c r="KC24" s="8"/>
      <c r="KD24" s="8"/>
      <c r="KE24" s="8"/>
      <c r="KF24" s="8"/>
      <c r="KG24" s="13"/>
      <c r="KH24" s="10"/>
      <c r="KI24" s="10"/>
      <c r="KJ24" s="10"/>
      <c r="KK24" s="10"/>
      <c r="KL24" s="29"/>
      <c r="KM24" s="8"/>
      <c r="KN24" s="8"/>
      <c r="KO24" s="8"/>
      <c r="KP24" s="8"/>
      <c r="KQ24" s="8"/>
      <c r="KR24" s="8"/>
      <c r="KS24" s="14"/>
      <c r="KT24" s="14"/>
      <c r="KU24" s="14"/>
      <c r="KV24" s="8"/>
      <c r="KW24" s="8"/>
      <c r="KX24" s="8"/>
      <c r="KY24" s="8"/>
      <c r="KZ24" s="8"/>
      <c r="LA24" s="14"/>
      <c r="LB24" s="10"/>
      <c r="LC24" s="10"/>
      <c r="LD24" s="10"/>
      <c r="LE24" s="18"/>
      <c r="LF24" s="8"/>
      <c r="LG24" s="8"/>
      <c r="LH24" s="8"/>
      <c r="LI24" s="8"/>
      <c r="LJ24" s="12"/>
      <c r="LK24" s="10"/>
      <c r="LL24" s="10"/>
      <c r="LM24" s="10"/>
      <c r="LN24" s="19"/>
      <c r="LO24" s="8"/>
      <c r="LP24" s="8"/>
      <c r="LQ24" s="8"/>
      <c r="LR24" s="8"/>
      <c r="LS24" s="8"/>
      <c r="LT24" s="8"/>
      <c r="LU24" s="17"/>
      <c r="LV24" s="10"/>
      <c r="LW24" s="10"/>
      <c r="LX24" s="10"/>
      <c r="LY24" s="27"/>
      <c r="LZ24" s="8"/>
      <c r="MA24" s="8"/>
      <c r="MB24" s="8"/>
      <c r="MC24" s="8"/>
      <c r="MD24" s="8"/>
      <c r="ME24" s="8"/>
      <c r="MF24" s="14"/>
      <c r="MG24" s="12"/>
      <c r="MH24" s="14"/>
      <c r="MI24" s="8"/>
      <c r="MJ24" s="8"/>
      <c r="MK24" s="8"/>
      <c r="ML24" s="8"/>
      <c r="MM24" s="8"/>
      <c r="MN24" s="8"/>
      <c r="MO24" s="18"/>
      <c r="MP24" s="10"/>
      <c r="MQ24" s="10"/>
      <c r="MR24" s="10"/>
      <c r="MS24" s="18"/>
      <c r="MT24" s="8"/>
      <c r="MU24" s="8"/>
      <c r="MV24" s="8"/>
      <c r="MW24" s="8"/>
      <c r="MX24" s="8"/>
      <c r="MY24" s="18"/>
      <c r="MZ24" s="25"/>
      <c r="NA24" s="19"/>
      <c r="NB24" s="17"/>
      <c r="NC24" s="14"/>
      <c r="ND24" s="8"/>
      <c r="NE24" s="8"/>
      <c r="NF24" s="8"/>
      <c r="NG24" s="8"/>
      <c r="NH24" s="13"/>
      <c r="NI24" s="10"/>
      <c r="NJ24" s="10"/>
      <c r="NK24" s="10"/>
      <c r="NL24" s="9"/>
      <c r="NM24" s="8"/>
      <c r="NN24" s="8"/>
      <c r="NO24" s="8"/>
      <c r="NP24" s="8"/>
      <c r="NQ24" s="8"/>
      <c r="NR24" s="8"/>
      <c r="NS24" s="14"/>
      <c r="NT24" s="12"/>
      <c r="NU24" s="14"/>
      <c r="NV24" s="8"/>
      <c r="NW24" s="8"/>
      <c r="NX24" s="8"/>
      <c r="NY24" s="8"/>
      <c r="NZ24" s="8"/>
      <c r="OA24" s="8"/>
      <c r="OB24" s="13"/>
      <c r="OC24" s="10"/>
      <c r="OD24" s="10"/>
      <c r="OE24" s="10"/>
      <c r="OF24" s="10"/>
      <c r="OG24" s="13"/>
      <c r="OH24" s="8"/>
      <c r="OI24" s="8"/>
      <c r="OJ24" s="8"/>
      <c r="OK24" s="8"/>
      <c r="OL24" s="14"/>
      <c r="OM24" s="10"/>
      <c r="ON24" s="10"/>
      <c r="OO24" s="10"/>
      <c r="OP24" s="10"/>
      <c r="OQ24" s="10"/>
      <c r="OR24" s="10"/>
      <c r="OS24" s="10"/>
      <c r="OT24" s="10"/>
      <c r="OU24" s="10"/>
      <c r="OV24" s="10"/>
      <c r="OW24" s="10"/>
      <c r="OX24" s="10"/>
      <c r="OY24" s="10"/>
      <c r="OZ24" s="10"/>
      <c r="PA24" s="10"/>
      <c r="PB24" s="29"/>
      <c r="PC24" s="8"/>
      <c r="PD24" s="8"/>
      <c r="PE24" s="8"/>
      <c r="PF24" s="8"/>
      <c r="PG24" s="14"/>
      <c r="PH24" s="17"/>
      <c r="PI24" s="10"/>
      <c r="PJ24" s="10"/>
      <c r="PK24" s="10"/>
      <c r="PL24" s="10"/>
      <c r="PM24" s="10"/>
      <c r="PN24" s="10"/>
      <c r="PO24" s="10"/>
      <c r="PP24" s="10"/>
      <c r="PQ24" s="10"/>
      <c r="PR24" s="10"/>
      <c r="PS24" s="10"/>
      <c r="PT24" s="10"/>
      <c r="PU24" s="10"/>
      <c r="PV24" s="10"/>
      <c r="PW24" s="10"/>
      <c r="PX24" s="27"/>
      <c r="PY24" s="8"/>
      <c r="PZ24" s="8"/>
      <c r="QA24" s="8"/>
      <c r="QB24" s="8"/>
      <c r="QC24" s="8"/>
      <c r="QD24" s="8"/>
      <c r="QE24" s="8"/>
      <c r="QF24" s="8"/>
      <c r="QG24" s="8"/>
      <c r="QH24" s="8"/>
      <c r="QI24" s="8"/>
      <c r="QJ24" s="8"/>
      <c r="QK24" s="8"/>
      <c r="QL24" s="8"/>
      <c r="QM24" s="14"/>
      <c r="QN24" s="19"/>
      <c r="QO24" s="10"/>
      <c r="QP24" s="10"/>
      <c r="QQ24" s="18"/>
      <c r="QR24" s="8"/>
      <c r="QS24" s="8"/>
      <c r="QT24" s="8"/>
      <c r="QU24" s="8"/>
      <c r="QV24" s="8"/>
      <c r="QW24" s="18"/>
      <c r="QX24" s="10"/>
      <c r="QY24" s="10"/>
      <c r="QZ24" s="29"/>
      <c r="RA24" s="8"/>
      <c r="RB24" s="8"/>
      <c r="RC24" s="8"/>
      <c r="RD24" s="8"/>
      <c r="RE24" s="8"/>
      <c r="RF24" s="18"/>
      <c r="RG24" s="10"/>
      <c r="RH24" s="10"/>
      <c r="RI24" s="10"/>
      <c r="RJ24" s="10"/>
      <c r="RK24" s="13"/>
      <c r="RL24" s="8"/>
      <c r="RM24" s="8"/>
      <c r="RN24" s="8"/>
      <c r="RO24" s="8"/>
      <c r="RP24" s="8"/>
      <c r="RQ24" s="8"/>
      <c r="RR24" s="14"/>
      <c r="RS24" s="14"/>
      <c r="RT24" s="8"/>
      <c r="RU24" s="8"/>
      <c r="RV24" s="8"/>
      <c r="RW24" s="8"/>
      <c r="RX24" s="8"/>
      <c r="RY24" s="8"/>
      <c r="RZ24" s="12"/>
      <c r="SA24" s="10"/>
      <c r="SB24" s="10"/>
      <c r="SC24" s="10"/>
      <c r="SD24" s="13"/>
      <c r="SE24" s="8"/>
      <c r="SF24" s="8"/>
      <c r="SG24" s="8"/>
      <c r="SH24" s="8"/>
      <c r="SI24" s="8"/>
      <c r="SJ24" s="8"/>
      <c r="SK24" s="8"/>
      <c r="SL24" s="8"/>
      <c r="SM24" s="8"/>
      <c r="SN24" s="8"/>
      <c r="SO24" s="8"/>
      <c r="SP24" s="8"/>
      <c r="SQ24" s="8"/>
      <c r="SR24" s="8"/>
      <c r="SS24" s="18"/>
      <c r="ST24" s="10"/>
      <c r="SU24" s="10"/>
      <c r="SV24" s="23"/>
      <c r="SW24" s="8"/>
      <c r="SX24" s="8"/>
      <c r="SY24" s="8"/>
      <c r="SZ24" s="8"/>
      <c r="TA24" s="8"/>
      <c r="TB24" s="8"/>
      <c r="TC24" s="8"/>
      <c r="TD24" s="8"/>
      <c r="TE24" s="8"/>
      <c r="TF24" s="8"/>
      <c r="TG24" s="8"/>
      <c r="TH24" s="8"/>
      <c r="TI24" s="8"/>
      <c r="TJ24" s="12"/>
      <c r="TK24" s="10"/>
      <c r="TL24" s="10"/>
      <c r="TM24" s="10"/>
      <c r="TN24" s="10"/>
      <c r="TO24" s="10"/>
      <c r="TP24" s="10"/>
      <c r="TQ24" s="10"/>
      <c r="TR24" s="10"/>
      <c r="TS24" s="8"/>
      <c r="TT24" s="8"/>
    </row>
    <row r="25" spans="1:540" ht="9.6" customHeight="1"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14"/>
      <c r="AT25" s="12"/>
      <c r="AU25" s="12"/>
      <c r="AV25" s="14"/>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14"/>
      <c r="CB25" s="12"/>
      <c r="CC25" s="12"/>
      <c r="CD25" s="8"/>
      <c r="CE25" s="8"/>
      <c r="CF25" s="8"/>
      <c r="CG25" s="8"/>
      <c r="CH25" s="8"/>
      <c r="CI25" s="8"/>
      <c r="CJ25" s="8"/>
      <c r="CK25" s="8"/>
      <c r="CL25" s="8"/>
      <c r="CM25" s="8"/>
      <c r="CN25" s="8"/>
      <c r="CO25" s="8"/>
      <c r="CP25" s="8"/>
      <c r="CQ25" s="14"/>
      <c r="CR25" s="12"/>
      <c r="CS25" s="12"/>
      <c r="CT25" s="14"/>
      <c r="CU25" s="8"/>
      <c r="CV25" s="8"/>
      <c r="CW25" s="8"/>
      <c r="CX25" s="8"/>
      <c r="CY25" s="8"/>
      <c r="CZ25" s="8"/>
      <c r="DA25" s="8"/>
      <c r="DB25" s="8"/>
      <c r="DC25" s="8"/>
      <c r="DD25" s="8"/>
      <c r="DE25" s="8"/>
      <c r="DF25" s="8"/>
      <c r="DG25" s="8"/>
      <c r="DH25" s="14"/>
      <c r="DI25" s="12"/>
      <c r="DJ25" s="12"/>
      <c r="DK25" s="14"/>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14"/>
      <c r="GR25" s="12"/>
      <c r="GS25" s="12"/>
      <c r="GT25" s="14"/>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9"/>
      <c r="IS25" s="10"/>
      <c r="IT25" s="10"/>
      <c r="IU25" s="10"/>
      <c r="IV25" s="10"/>
      <c r="IW25" s="10"/>
      <c r="IX25" s="10"/>
      <c r="IY25" s="10"/>
      <c r="IZ25" s="10"/>
      <c r="JA25" s="10"/>
      <c r="JB25" s="10"/>
      <c r="JC25" s="17"/>
      <c r="JD25" s="14"/>
      <c r="JE25" s="8"/>
      <c r="JF25" s="8"/>
      <c r="JG25" s="8"/>
      <c r="JH25" s="9"/>
      <c r="JI25" s="10"/>
      <c r="JJ25" s="10"/>
      <c r="JK25" s="18"/>
      <c r="JL25" s="8"/>
      <c r="JM25" s="8"/>
      <c r="JN25" s="8"/>
      <c r="JO25" s="8"/>
      <c r="JP25" s="18"/>
      <c r="JQ25" s="10"/>
      <c r="JR25" s="10"/>
      <c r="JS25" s="23"/>
      <c r="JT25" s="8"/>
      <c r="JU25" s="8"/>
      <c r="JV25" s="8"/>
      <c r="JW25" s="8"/>
      <c r="JX25" s="17"/>
      <c r="JY25" s="10"/>
      <c r="JZ25" s="10"/>
      <c r="KA25" s="17"/>
      <c r="KB25" s="14"/>
      <c r="KC25" s="8"/>
      <c r="KD25" s="8"/>
      <c r="KE25" s="8"/>
      <c r="KF25" s="8"/>
      <c r="KG25" s="13"/>
      <c r="KH25" s="10"/>
      <c r="KI25" s="10"/>
      <c r="KJ25" s="10"/>
      <c r="KK25" s="10"/>
      <c r="KL25" s="10"/>
      <c r="KM25" s="12"/>
      <c r="KN25" s="8"/>
      <c r="KO25" s="8"/>
      <c r="KP25" s="8"/>
      <c r="KQ25" s="8"/>
      <c r="KR25" s="8"/>
      <c r="KS25" s="8"/>
      <c r="KT25" s="8"/>
      <c r="KU25" s="8"/>
      <c r="KV25" s="8"/>
      <c r="KW25" s="8"/>
      <c r="KX25" s="8"/>
      <c r="KY25" s="8"/>
      <c r="KZ25" s="14"/>
      <c r="LA25" s="10"/>
      <c r="LB25" s="10"/>
      <c r="LC25" s="10"/>
      <c r="LD25" s="10"/>
      <c r="LE25" s="18"/>
      <c r="LF25" s="8"/>
      <c r="LG25" s="8"/>
      <c r="LH25" s="8"/>
      <c r="LI25" s="8"/>
      <c r="LJ25" s="12"/>
      <c r="LK25" s="10"/>
      <c r="LL25" s="10"/>
      <c r="LM25" s="10"/>
      <c r="LN25" s="10"/>
      <c r="LO25" s="34"/>
      <c r="LP25" s="8"/>
      <c r="LQ25" s="8"/>
      <c r="LR25" s="8"/>
      <c r="LS25" s="8"/>
      <c r="LT25" s="8"/>
      <c r="LU25" s="12"/>
      <c r="LV25" s="10"/>
      <c r="LW25" s="10"/>
      <c r="LX25" s="10"/>
      <c r="LY25" s="10"/>
      <c r="LZ25" s="13"/>
      <c r="MA25" s="8"/>
      <c r="MB25" s="8"/>
      <c r="MC25" s="8"/>
      <c r="MD25" s="8"/>
      <c r="ME25" s="8"/>
      <c r="MF25" s="8"/>
      <c r="MG25" s="8"/>
      <c r="MH25" s="8"/>
      <c r="MI25" s="8"/>
      <c r="MJ25" s="8"/>
      <c r="MK25" s="8"/>
      <c r="ML25" s="8"/>
      <c r="MM25" s="8"/>
      <c r="MN25" s="13"/>
      <c r="MO25" s="10"/>
      <c r="MP25" s="10"/>
      <c r="MQ25" s="10"/>
      <c r="MR25" s="10"/>
      <c r="MS25" s="10"/>
      <c r="MT25" s="8"/>
      <c r="MU25" s="8"/>
      <c r="MV25" s="8"/>
      <c r="MW25" s="8"/>
      <c r="MX25" s="8"/>
      <c r="MY25" s="8"/>
      <c r="MZ25" s="8"/>
      <c r="NA25" s="8"/>
      <c r="NB25" s="8"/>
      <c r="NC25" s="8"/>
      <c r="ND25" s="8"/>
      <c r="NE25" s="8"/>
      <c r="NF25" s="8"/>
      <c r="NG25" s="14"/>
      <c r="NH25" s="17"/>
      <c r="NI25" s="10"/>
      <c r="NJ25" s="10"/>
      <c r="NK25" s="10"/>
      <c r="NL25" s="10"/>
      <c r="NM25" s="23"/>
      <c r="NN25" s="8"/>
      <c r="NO25" s="8"/>
      <c r="NP25" s="8"/>
      <c r="NQ25" s="8"/>
      <c r="NR25" s="8"/>
      <c r="NS25" s="8"/>
      <c r="NT25" s="8"/>
      <c r="NU25" s="8"/>
      <c r="NV25" s="8"/>
      <c r="NW25" s="8"/>
      <c r="NX25" s="8"/>
      <c r="NY25" s="8"/>
      <c r="NZ25" s="8"/>
      <c r="OA25" s="14"/>
      <c r="OB25" s="17"/>
      <c r="OC25" s="10"/>
      <c r="OD25" s="10"/>
      <c r="OE25" s="10"/>
      <c r="OF25" s="10"/>
      <c r="OG25" s="13"/>
      <c r="OH25" s="8"/>
      <c r="OI25" s="8"/>
      <c r="OJ25" s="8"/>
      <c r="OK25" s="8"/>
      <c r="OL25" s="14"/>
      <c r="OM25" s="10"/>
      <c r="ON25" s="10"/>
      <c r="OO25" s="10"/>
      <c r="OP25" s="10"/>
      <c r="OQ25" s="10"/>
      <c r="OR25" s="10"/>
      <c r="OS25" s="10"/>
      <c r="OT25" s="10"/>
      <c r="OU25" s="10"/>
      <c r="OV25" s="10"/>
      <c r="OW25" s="10"/>
      <c r="OX25" s="10"/>
      <c r="OY25" s="10"/>
      <c r="OZ25" s="10"/>
      <c r="PA25" s="10"/>
      <c r="PB25" s="29"/>
      <c r="PC25" s="8"/>
      <c r="PD25" s="8"/>
      <c r="PE25" s="8"/>
      <c r="PF25" s="8"/>
      <c r="PG25" s="14"/>
      <c r="PH25" s="17"/>
      <c r="PI25" s="10"/>
      <c r="PJ25" s="10"/>
      <c r="PK25" s="10"/>
      <c r="PL25" s="10"/>
      <c r="PM25" s="10"/>
      <c r="PN25" s="10"/>
      <c r="PO25" s="10"/>
      <c r="PP25" s="10"/>
      <c r="PQ25" s="10"/>
      <c r="PR25" s="10"/>
      <c r="PS25" s="10"/>
      <c r="PT25" s="10"/>
      <c r="PU25" s="10"/>
      <c r="PV25" s="10"/>
      <c r="PW25" s="10"/>
      <c r="PX25" s="27"/>
      <c r="PY25" s="8"/>
      <c r="PZ25" s="8"/>
      <c r="QA25" s="8"/>
      <c r="QB25" s="8"/>
      <c r="QC25" s="8"/>
      <c r="QD25" s="8"/>
      <c r="QE25" s="8"/>
      <c r="QF25" s="8"/>
      <c r="QG25" s="8"/>
      <c r="QH25" s="8"/>
      <c r="QI25" s="8"/>
      <c r="QJ25" s="8"/>
      <c r="QK25" s="8"/>
      <c r="QL25" s="8"/>
      <c r="QM25" s="14"/>
      <c r="QN25" s="19"/>
      <c r="QO25" s="10"/>
      <c r="QP25" s="17"/>
      <c r="QQ25" s="8"/>
      <c r="QR25" s="8"/>
      <c r="QS25" s="8"/>
      <c r="QT25" s="8"/>
      <c r="QU25" s="8"/>
      <c r="QV25" s="12"/>
      <c r="QW25" s="19"/>
      <c r="QX25" s="10"/>
      <c r="QY25" s="10"/>
      <c r="QZ25" s="19"/>
      <c r="RA25" s="14"/>
      <c r="RB25" s="8"/>
      <c r="RC25" s="8"/>
      <c r="RD25" s="8"/>
      <c r="RE25" s="8"/>
      <c r="RF25" s="8"/>
      <c r="RG25" s="17"/>
      <c r="RH25" s="10"/>
      <c r="RI25" s="10"/>
      <c r="RJ25" s="10"/>
      <c r="RK25" s="28"/>
      <c r="RL25" s="12"/>
      <c r="RM25" s="8"/>
      <c r="RN25" s="8"/>
      <c r="RO25" s="8"/>
      <c r="RP25" s="8"/>
      <c r="RQ25" s="8"/>
      <c r="RR25" s="8"/>
      <c r="RS25" s="8"/>
      <c r="RT25" s="8"/>
      <c r="RU25" s="8"/>
      <c r="RV25" s="8"/>
      <c r="RW25" s="8"/>
      <c r="RX25" s="8"/>
      <c r="RY25" s="8"/>
      <c r="RZ25" s="10"/>
      <c r="SA25" s="10"/>
      <c r="SB25" s="10"/>
      <c r="SC25" s="10"/>
      <c r="SD25" s="13"/>
      <c r="SE25" s="8"/>
      <c r="SF25" s="8"/>
      <c r="SG25" s="8"/>
      <c r="SH25" s="8"/>
      <c r="SI25" s="8"/>
      <c r="SJ25" s="8"/>
      <c r="SK25" s="8"/>
      <c r="SL25" s="8"/>
      <c r="SM25" s="8"/>
      <c r="SN25" s="8"/>
      <c r="SO25" s="8"/>
      <c r="SP25" s="8"/>
      <c r="SQ25" s="8"/>
      <c r="SR25" s="8"/>
      <c r="SS25" s="18"/>
      <c r="ST25" s="10"/>
      <c r="SU25" s="10"/>
      <c r="SV25" s="23"/>
      <c r="SW25" s="8"/>
      <c r="SX25" s="8"/>
      <c r="SY25" s="8"/>
      <c r="SZ25" s="8"/>
      <c r="TA25" s="8"/>
      <c r="TB25" s="8"/>
      <c r="TC25" s="8"/>
      <c r="TD25" s="8"/>
      <c r="TE25" s="8"/>
      <c r="TF25" s="8"/>
      <c r="TG25" s="8"/>
      <c r="TH25" s="8"/>
      <c r="TI25" s="8"/>
      <c r="TJ25" s="13"/>
      <c r="TK25" s="10"/>
      <c r="TL25" s="10"/>
      <c r="TM25" s="10"/>
      <c r="TN25" s="10"/>
      <c r="TO25" s="10"/>
      <c r="TP25" s="10"/>
      <c r="TQ25" s="10"/>
      <c r="TR25" s="10"/>
      <c r="TS25" s="8"/>
      <c r="TT25" s="8"/>
    </row>
    <row r="26" spans="1:540" ht="9.6" customHeight="1"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9"/>
      <c r="IS26" s="10"/>
      <c r="IT26" s="10"/>
      <c r="IU26" s="10"/>
      <c r="IV26" s="10"/>
      <c r="IW26" s="10"/>
      <c r="IX26" s="10"/>
      <c r="IY26" s="10"/>
      <c r="IZ26" s="10"/>
      <c r="JA26" s="10"/>
      <c r="JB26" s="10"/>
      <c r="JC26" s="9"/>
      <c r="JD26" s="14"/>
      <c r="JE26" s="8"/>
      <c r="JF26" s="8"/>
      <c r="JG26" s="8"/>
      <c r="JH26" s="27"/>
      <c r="JI26" s="10"/>
      <c r="JJ26" s="10"/>
      <c r="JK26" s="23"/>
      <c r="JL26" s="8"/>
      <c r="JM26" s="8"/>
      <c r="JN26" s="8"/>
      <c r="JO26" s="8"/>
      <c r="JP26" s="23"/>
      <c r="JQ26" s="10"/>
      <c r="JR26" s="10"/>
      <c r="JS26" s="23"/>
      <c r="JT26" s="8"/>
      <c r="JU26" s="8"/>
      <c r="JV26" s="8"/>
      <c r="JW26" s="8"/>
      <c r="JX26" s="17"/>
      <c r="JY26" s="10"/>
      <c r="JZ26" s="10"/>
      <c r="KA26" s="17"/>
      <c r="KB26" s="14"/>
      <c r="KC26" s="8"/>
      <c r="KD26" s="8"/>
      <c r="KE26" s="8"/>
      <c r="KF26" s="8"/>
      <c r="KG26" s="12"/>
      <c r="KH26" s="10"/>
      <c r="KI26" s="10"/>
      <c r="KJ26" s="10"/>
      <c r="KK26" s="10"/>
      <c r="KL26" s="10"/>
      <c r="KM26" s="17"/>
      <c r="KN26" s="12"/>
      <c r="KO26" s="8"/>
      <c r="KP26" s="8"/>
      <c r="KQ26" s="8"/>
      <c r="KR26" s="8"/>
      <c r="KS26" s="8"/>
      <c r="KT26" s="8"/>
      <c r="KU26" s="8"/>
      <c r="KV26" s="8"/>
      <c r="KW26" s="8"/>
      <c r="KX26" s="8"/>
      <c r="KY26" s="14"/>
      <c r="KZ26" s="17"/>
      <c r="LA26" s="10"/>
      <c r="LB26" s="10"/>
      <c r="LC26" s="10"/>
      <c r="LD26" s="10"/>
      <c r="LE26" s="13"/>
      <c r="LF26" s="8"/>
      <c r="LG26" s="8"/>
      <c r="LH26" s="8"/>
      <c r="LI26" s="8"/>
      <c r="LJ26" s="12"/>
      <c r="LK26" s="10"/>
      <c r="LL26" s="10"/>
      <c r="LM26" s="10"/>
      <c r="LN26" s="10"/>
      <c r="LO26" s="17"/>
      <c r="LP26" s="14"/>
      <c r="LQ26" s="8"/>
      <c r="LR26" s="8"/>
      <c r="LS26" s="8"/>
      <c r="LT26" s="8"/>
      <c r="LU26" s="8"/>
      <c r="LV26" s="9"/>
      <c r="LW26" s="10"/>
      <c r="LX26" s="10"/>
      <c r="LY26" s="10"/>
      <c r="LZ26" s="10"/>
      <c r="MA26" s="13"/>
      <c r="MB26" s="8"/>
      <c r="MC26" s="8"/>
      <c r="MD26" s="8"/>
      <c r="ME26" s="8"/>
      <c r="MF26" s="8"/>
      <c r="MG26" s="8"/>
      <c r="MH26" s="8"/>
      <c r="MI26" s="8"/>
      <c r="MJ26" s="8"/>
      <c r="MK26" s="8"/>
      <c r="ML26" s="8"/>
      <c r="MM26" s="13"/>
      <c r="MN26" s="19"/>
      <c r="MO26" s="10"/>
      <c r="MP26" s="10"/>
      <c r="MQ26" s="10"/>
      <c r="MR26" s="10"/>
      <c r="MS26" s="10"/>
      <c r="MT26" s="31"/>
      <c r="MU26" s="8"/>
      <c r="MV26" s="8"/>
      <c r="MW26" s="8"/>
      <c r="MX26" s="8"/>
      <c r="MY26" s="8"/>
      <c r="MZ26" s="8"/>
      <c r="NA26" s="8"/>
      <c r="NB26" s="8"/>
      <c r="NC26" s="8"/>
      <c r="ND26" s="8"/>
      <c r="NE26" s="8"/>
      <c r="NF26" s="8"/>
      <c r="NG26" s="21"/>
      <c r="NH26" s="10"/>
      <c r="NI26" s="10"/>
      <c r="NJ26" s="10"/>
      <c r="NK26" s="10"/>
      <c r="NL26" s="10"/>
      <c r="NM26" s="10"/>
      <c r="NN26" s="18"/>
      <c r="NO26" s="8"/>
      <c r="NP26" s="8"/>
      <c r="NQ26" s="8"/>
      <c r="NR26" s="8"/>
      <c r="NS26" s="8"/>
      <c r="NT26" s="8"/>
      <c r="NU26" s="8"/>
      <c r="NV26" s="8"/>
      <c r="NW26" s="8"/>
      <c r="NX26" s="8"/>
      <c r="NY26" s="8"/>
      <c r="NZ26" s="12"/>
      <c r="OA26" s="17"/>
      <c r="OB26" s="10"/>
      <c r="OC26" s="10"/>
      <c r="OD26" s="10"/>
      <c r="OE26" s="10"/>
      <c r="OF26" s="10"/>
      <c r="OG26" s="13"/>
      <c r="OH26" s="8"/>
      <c r="OI26" s="8"/>
      <c r="OJ26" s="8"/>
      <c r="OK26" s="8"/>
      <c r="OL26" s="14"/>
      <c r="OM26" s="10"/>
      <c r="ON26" s="10"/>
      <c r="OO26" s="10"/>
      <c r="OP26" s="10"/>
      <c r="OQ26" s="10"/>
      <c r="OR26" s="10"/>
      <c r="OS26" s="10"/>
      <c r="OT26" s="10"/>
      <c r="OU26" s="10"/>
      <c r="OV26" s="10"/>
      <c r="OW26" s="10"/>
      <c r="OX26" s="10"/>
      <c r="OY26" s="10"/>
      <c r="OZ26" s="10"/>
      <c r="PA26" s="10"/>
      <c r="PB26" s="29"/>
      <c r="PC26" s="8"/>
      <c r="PD26" s="8"/>
      <c r="PE26" s="8"/>
      <c r="PF26" s="8"/>
      <c r="PG26" s="14"/>
      <c r="PH26" s="17"/>
      <c r="PI26" s="10"/>
      <c r="PJ26" s="10"/>
      <c r="PK26" s="10"/>
      <c r="PL26" s="10"/>
      <c r="PM26" s="10"/>
      <c r="PN26" s="10"/>
      <c r="PO26" s="10"/>
      <c r="PP26" s="10"/>
      <c r="PQ26" s="10"/>
      <c r="PR26" s="10"/>
      <c r="PS26" s="10"/>
      <c r="PT26" s="10"/>
      <c r="PU26" s="10"/>
      <c r="PV26" s="10"/>
      <c r="PW26" s="10"/>
      <c r="PX26" s="23"/>
      <c r="PY26" s="8"/>
      <c r="PZ26" s="8"/>
      <c r="QA26" s="8"/>
      <c r="QB26" s="8"/>
      <c r="QC26" s="8"/>
      <c r="QD26" s="8"/>
      <c r="QE26" s="8"/>
      <c r="QF26" s="8"/>
      <c r="QG26" s="8"/>
      <c r="QH26" s="8"/>
      <c r="QI26" s="8"/>
      <c r="QJ26" s="8"/>
      <c r="QK26" s="8"/>
      <c r="QL26" s="8"/>
      <c r="QM26" s="14"/>
      <c r="QN26" s="10"/>
      <c r="QO26" s="10"/>
      <c r="QP26" s="12"/>
      <c r="QQ26" s="8"/>
      <c r="QR26" s="8"/>
      <c r="QS26" s="8"/>
      <c r="QT26" s="8"/>
      <c r="QU26" s="8"/>
      <c r="QV26" s="27"/>
      <c r="QW26" s="10"/>
      <c r="QX26" s="10"/>
      <c r="QY26" s="10"/>
      <c r="QZ26" s="10"/>
      <c r="RA26" s="23"/>
      <c r="RB26" s="8"/>
      <c r="RC26" s="8"/>
      <c r="RD26" s="8"/>
      <c r="RE26" s="8"/>
      <c r="RF26" s="8"/>
      <c r="RG26" s="13"/>
      <c r="RH26" s="10"/>
      <c r="RI26" s="10"/>
      <c r="RJ26" s="10"/>
      <c r="RK26" s="10"/>
      <c r="RL26" s="19"/>
      <c r="RM26" s="12"/>
      <c r="RN26" s="8"/>
      <c r="RO26" s="8"/>
      <c r="RP26" s="8"/>
      <c r="RQ26" s="8"/>
      <c r="RR26" s="8"/>
      <c r="RS26" s="8"/>
      <c r="RT26" s="8"/>
      <c r="RU26" s="8"/>
      <c r="RV26" s="8"/>
      <c r="RW26" s="8"/>
      <c r="RX26" s="14"/>
      <c r="RY26" s="27"/>
      <c r="RZ26" s="10"/>
      <c r="SA26" s="10"/>
      <c r="SB26" s="10"/>
      <c r="SC26" s="10"/>
      <c r="SD26" s="13"/>
      <c r="SE26" s="8"/>
      <c r="SF26" s="8"/>
      <c r="SG26" s="8"/>
      <c r="SH26" s="8"/>
      <c r="SI26" s="8"/>
      <c r="SJ26" s="8"/>
      <c r="SK26" s="8"/>
      <c r="SL26" s="8"/>
      <c r="SM26" s="8"/>
      <c r="SN26" s="8"/>
      <c r="SO26" s="8"/>
      <c r="SP26" s="8"/>
      <c r="SQ26" s="8"/>
      <c r="SR26" s="8"/>
      <c r="SS26" s="18"/>
      <c r="ST26" s="10"/>
      <c r="SU26" s="10"/>
      <c r="SV26" s="23"/>
      <c r="SW26" s="8"/>
      <c r="SX26" s="8"/>
      <c r="SY26" s="8"/>
      <c r="SZ26" s="8"/>
      <c r="TA26" s="8"/>
      <c r="TB26" s="8"/>
      <c r="TC26" s="8"/>
      <c r="TD26" s="8"/>
      <c r="TE26" s="8"/>
      <c r="TF26" s="8"/>
      <c r="TG26" s="8"/>
      <c r="TH26" s="8"/>
      <c r="TI26" s="8"/>
      <c r="TJ26" s="12"/>
      <c r="TK26" s="10"/>
      <c r="TL26" s="10"/>
      <c r="TM26" s="10"/>
      <c r="TN26" s="10"/>
      <c r="TO26" s="10"/>
      <c r="TP26" s="10"/>
      <c r="TQ26" s="10"/>
      <c r="TR26" s="10"/>
      <c r="TS26" s="8"/>
      <c r="TT26" s="8"/>
    </row>
    <row r="27" spans="1:540" ht="9.6" customHeight="1"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9"/>
      <c r="IS27" s="10"/>
      <c r="IT27" s="10"/>
      <c r="IU27" s="10"/>
      <c r="IV27" s="10"/>
      <c r="IW27" s="10"/>
      <c r="IX27" s="10"/>
      <c r="IY27" s="10"/>
      <c r="IZ27" s="10"/>
      <c r="JA27" s="10"/>
      <c r="JB27" s="10"/>
      <c r="JC27" s="17"/>
      <c r="JD27" s="12"/>
      <c r="JE27" s="12"/>
      <c r="JF27" s="12"/>
      <c r="JG27" s="14"/>
      <c r="JH27" s="9"/>
      <c r="JI27" s="10"/>
      <c r="JJ27" s="10"/>
      <c r="JK27" s="17"/>
      <c r="JL27" s="14"/>
      <c r="JM27" s="12"/>
      <c r="JN27" s="12"/>
      <c r="JO27" s="12"/>
      <c r="JP27" s="17"/>
      <c r="JQ27" s="10"/>
      <c r="JR27" s="10"/>
      <c r="JS27" s="23"/>
      <c r="JT27" s="14"/>
      <c r="JU27" s="12"/>
      <c r="JV27" s="12"/>
      <c r="JW27" s="12"/>
      <c r="JX27" s="17"/>
      <c r="JY27" s="10"/>
      <c r="JZ27" s="10"/>
      <c r="KA27" s="17"/>
      <c r="KB27" s="12"/>
      <c r="KC27" s="12"/>
      <c r="KD27" s="12"/>
      <c r="KE27" s="12"/>
      <c r="KF27" s="12"/>
      <c r="KG27" s="13"/>
      <c r="KH27" s="10"/>
      <c r="KI27" s="10"/>
      <c r="KJ27" s="10"/>
      <c r="KK27" s="10"/>
      <c r="KL27" s="10"/>
      <c r="KM27" s="10"/>
      <c r="KN27" s="19"/>
      <c r="KO27" s="18"/>
      <c r="KP27" s="14"/>
      <c r="KQ27" s="8"/>
      <c r="KR27" s="8"/>
      <c r="KS27" s="8"/>
      <c r="KT27" s="8"/>
      <c r="KU27" s="8"/>
      <c r="KV27" s="8"/>
      <c r="KW27" s="14"/>
      <c r="KX27" s="18"/>
      <c r="KY27" s="17"/>
      <c r="KZ27" s="10"/>
      <c r="LA27" s="10"/>
      <c r="LB27" s="10"/>
      <c r="LC27" s="10"/>
      <c r="LD27" s="10"/>
      <c r="LE27" s="18"/>
      <c r="LF27" s="14"/>
      <c r="LG27" s="12"/>
      <c r="LH27" s="12"/>
      <c r="LI27" s="14"/>
      <c r="LJ27" s="13"/>
      <c r="LK27" s="10"/>
      <c r="LL27" s="10"/>
      <c r="LM27" s="10"/>
      <c r="LN27" s="10"/>
      <c r="LO27" s="10"/>
      <c r="LP27" s="23"/>
      <c r="LQ27" s="12"/>
      <c r="LR27" s="12"/>
      <c r="LS27" s="12"/>
      <c r="LT27" s="12"/>
      <c r="LU27" s="12"/>
      <c r="LV27" s="13"/>
      <c r="LW27" s="10"/>
      <c r="LX27" s="10"/>
      <c r="LY27" s="10"/>
      <c r="LZ27" s="10"/>
      <c r="MA27" s="10"/>
      <c r="MB27" s="27"/>
      <c r="MC27" s="33"/>
      <c r="MD27" s="14"/>
      <c r="ME27" s="8"/>
      <c r="MF27" s="8"/>
      <c r="MG27" s="8"/>
      <c r="MH27" s="8"/>
      <c r="MI27" s="8"/>
      <c r="MJ27" s="14"/>
      <c r="MK27" s="12"/>
      <c r="ML27" s="23"/>
      <c r="MM27" s="10"/>
      <c r="MN27" s="10"/>
      <c r="MO27" s="10"/>
      <c r="MP27" s="10"/>
      <c r="MQ27" s="10"/>
      <c r="MR27" s="10"/>
      <c r="MS27" s="10"/>
      <c r="MT27" s="10"/>
      <c r="MU27" s="9"/>
      <c r="MV27" s="18"/>
      <c r="MW27" s="14"/>
      <c r="MX27" s="8"/>
      <c r="MY27" s="8"/>
      <c r="MZ27" s="8"/>
      <c r="NA27" s="8"/>
      <c r="NB27" s="8"/>
      <c r="NC27" s="8"/>
      <c r="ND27" s="14"/>
      <c r="NE27" s="13"/>
      <c r="NF27" s="17"/>
      <c r="NG27" s="10"/>
      <c r="NH27" s="10"/>
      <c r="NI27" s="10"/>
      <c r="NJ27" s="10"/>
      <c r="NK27" s="10"/>
      <c r="NL27" s="10"/>
      <c r="NM27" s="10"/>
      <c r="NN27" s="10"/>
      <c r="NO27" s="9"/>
      <c r="NP27" s="18"/>
      <c r="NQ27" s="14"/>
      <c r="NR27" s="8"/>
      <c r="NS27" s="8"/>
      <c r="NT27" s="8"/>
      <c r="NU27" s="8"/>
      <c r="NV27" s="8"/>
      <c r="NW27" s="8"/>
      <c r="NX27" s="12"/>
      <c r="NY27" s="18"/>
      <c r="NZ27" s="19"/>
      <c r="OA27" s="10"/>
      <c r="OB27" s="10"/>
      <c r="OC27" s="10"/>
      <c r="OD27" s="10"/>
      <c r="OE27" s="10"/>
      <c r="OF27" s="10"/>
      <c r="OG27" s="13"/>
      <c r="OH27" s="12"/>
      <c r="OI27" s="12"/>
      <c r="OJ27" s="12"/>
      <c r="OK27" s="12"/>
      <c r="OL27" s="13"/>
      <c r="OM27" s="10"/>
      <c r="ON27" s="10"/>
      <c r="OO27" s="10"/>
      <c r="OP27" s="10"/>
      <c r="OQ27" s="10"/>
      <c r="OR27" s="10"/>
      <c r="OS27" s="10"/>
      <c r="OT27" s="10"/>
      <c r="OU27" s="10"/>
      <c r="OV27" s="10"/>
      <c r="OW27" s="10"/>
      <c r="OX27" s="10"/>
      <c r="OY27" s="10"/>
      <c r="OZ27" s="10"/>
      <c r="PA27" s="10"/>
      <c r="PB27" s="18"/>
      <c r="PC27" s="12"/>
      <c r="PD27" s="12"/>
      <c r="PE27" s="12"/>
      <c r="PF27" s="12"/>
      <c r="PG27" s="12"/>
      <c r="PH27" s="19"/>
      <c r="PI27" s="10"/>
      <c r="PJ27" s="10"/>
      <c r="PK27" s="10"/>
      <c r="PL27" s="10"/>
      <c r="PM27" s="10"/>
      <c r="PN27" s="10"/>
      <c r="PO27" s="10"/>
      <c r="PP27" s="10"/>
      <c r="PQ27" s="10"/>
      <c r="PR27" s="10"/>
      <c r="PS27" s="10"/>
      <c r="PT27" s="10"/>
      <c r="PU27" s="10"/>
      <c r="PV27" s="10"/>
      <c r="PW27" s="10"/>
      <c r="PX27" s="27"/>
      <c r="PY27" s="12"/>
      <c r="PZ27" s="12"/>
      <c r="QA27" s="12"/>
      <c r="QB27" s="12"/>
      <c r="QC27" s="12"/>
      <c r="QD27" s="12"/>
      <c r="QE27" s="12"/>
      <c r="QF27" s="12"/>
      <c r="QG27" s="12"/>
      <c r="QH27" s="12"/>
      <c r="QI27" s="12"/>
      <c r="QJ27" s="12"/>
      <c r="QK27" s="12"/>
      <c r="QL27" s="12"/>
      <c r="QM27" s="12"/>
      <c r="QN27" s="10"/>
      <c r="QO27" s="23"/>
      <c r="QP27" s="12"/>
      <c r="QQ27" s="12"/>
      <c r="QR27" s="12"/>
      <c r="QS27" s="12"/>
      <c r="QT27" s="12"/>
      <c r="QU27" s="18"/>
      <c r="QV27" s="10"/>
      <c r="QW27" s="10"/>
      <c r="QX27" s="10"/>
      <c r="QY27" s="10"/>
      <c r="QZ27" s="10"/>
      <c r="RA27" s="10"/>
      <c r="RB27" s="33"/>
      <c r="RC27" s="12"/>
      <c r="RD27" s="12"/>
      <c r="RE27" s="12"/>
      <c r="RF27" s="12"/>
      <c r="RG27" s="14"/>
      <c r="RH27" s="27"/>
      <c r="RI27" s="10"/>
      <c r="RJ27" s="10"/>
      <c r="RK27" s="10"/>
      <c r="RL27" s="10"/>
      <c r="RM27" s="19"/>
      <c r="RN27" s="23"/>
      <c r="RO27" s="12"/>
      <c r="RP27" s="8"/>
      <c r="RQ27" s="8"/>
      <c r="RR27" s="8"/>
      <c r="RS27" s="8"/>
      <c r="RT27" s="8"/>
      <c r="RU27" s="8"/>
      <c r="RV27" s="14"/>
      <c r="RW27" s="18"/>
      <c r="RX27" s="17"/>
      <c r="RY27" s="10"/>
      <c r="RZ27" s="10"/>
      <c r="SA27" s="10"/>
      <c r="SB27" s="10"/>
      <c r="SC27" s="10"/>
      <c r="SD27" s="39"/>
      <c r="SE27" s="12"/>
      <c r="SF27" s="12"/>
      <c r="SG27" s="12"/>
      <c r="SH27" s="12"/>
      <c r="SI27" s="12"/>
      <c r="SJ27" s="12"/>
      <c r="SK27" s="12"/>
      <c r="SL27" s="12"/>
      <c r="SM27" s="12"/>
      <c r="SN27" s="12"/>
      <c r="SO27" s="12"/>
      <c r="SP27" s="12"/>
      <c r="SQ27" s="12"/>
      <c r="SR27" s="12"/>
      <c r="SS27" s="23"/>
      <c r="ST27" s="10"/>
      <c r="SU27" s="10"/>
      <c r="SV27" s="23"/>
      <c r="SW27" s="14"/>
      <c r="SX27" s="12"/>
      <c r="SY27" s="12"/>
      <c r="SZ27" s="12"/>
      <c r="TA27" s="12"/>
      <c r="TB27" s="12"/>
      <c r="TC27" s="12"/>
      <c r="TD27" s="12"/>
      <c r="TE27" s="12"/>
      <c r="TF27" s="12"/>
      <c r="TG27" s="12"/>
      <c r="TH27" s="12"/>
      <c r="TI27" s="12"/>
      <c r="TJ27" s="13"/>
      <c r="TK27" s="10"/>
      <c r="TL27" s="10"/>
      <c r="TM27" s="10"/>
      <c r="TN27" s="10"/>
      <c r="TO27" s="10"/>
      <c r="TP27" s="10"/>
      <c r="TQ27" s="10"/>
      <c r="TR27" s="10"/>
      <c r="TS27" s="8"/>
      <c r="TT27" s="8"/>
    </row>
    <row r="28" spans="1:540" ht="9.6" customHeight="1"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9"/>
      <c r="IS28" s="10"/>
      <c r="IT28" s="10"/>
      <c r="IU28" s="10"/>
      <c r="IV28" s="10"/>
      <c r="IW28" s="10"/>
      <c r="IX28" s="10"/>
      <c r="IY28" s="10"/>
      <c r="IZ28" s="10"/>
      <c r="JA28" s="10"/>
      <c r="JB28" s="10"/>
      <c r="JC28" s="10"/>
      <c r="JD28" s="19"/>
      <c r="JE28" s="19"/>
      <c r="JF28" s="19"/>
      <c r="JG28" s="19"/>
      <c r="JH28" s="10"/>
      <c r="JI28" s="10"/>
      <c r="JJ28" s="10"/>
      <c r="JK28" s="10"/>
      <c r="JL28" s="19"/>
      <c r="JM28" s="19"/>
      <c r="JN28" s="19"/>
      <c r="JO28" s="19"/>
      <c r="JP28" s="10"/>
      <c r="JQ28" s="10"/>
      <c r="JR28" s="10"/>
      <c r="JS28" s="10"/>
      <c r="JT28" s="19"/>
      <c r="JU28" s="19"/>
      <c r="JV28" s="19"/>
      <c r="JW28" s="19"/>
      <c r="JX28" s="10"/>
      <c r="JY28" s="10"/>
      <c r="JZ28" s="10"/>
      <c r="KA28" s="10"/>
      <c r="KB28" s="19"/>
      <c r="KC28" s="19"/>
      <c r="KD28" s="19"/>
      <c r="KE28" s="19"/>
      <c r="KF28" s="19"/>
      <c r="KG28" s="19"/>
      <c r="KH28" s="10"/>
      <c r="KI28" s="10"/>
      <c r="KJ28" s="10"/>
      <c r="KK28" s="10"/>
      <c r="KL28" s="10"/>
      <c r="KM28" s="10"/>
      <c r="KN28" s="10"/>
      <c r="KO28" s="10"/>
      <c r="KP28" s="19"/>
      <c r="KQ28" s="17"/>
      <c r="KR28" s="27"/>
      <c r="KS28" s="9"/>
      <c r="KT28" s="9"/>
      <c r="KU28" s="9"/>
      <c r="KV28" s="9"/>
      <c r="KW28" s="17"/>
      <c r="KX28" s="10"/>
      <c r="KY28" s="10"/>
      <c r="KZ28" s="10"/>
      <c r="LA28" s="10"/>
      <c r="LB28" s="10"/>
      <c r="LC28" s="10"/>
      <c r="LD28" s="10"/>
      <c r="LE28" s="19"/>
      <c r="LF28" s="19"/>
      <c r="LG28" s="19"/>
      <c r="LH28" s="19"/>
      <c r="LI28" s="19"/>
      <c r="LJ28" s="19"/>
      <c r="LK28" s="10"/>
      <c r="LL28" s="10"/>
      <c r="LM28" s="10"/>
      <c r="LN28" s="10"/>
      <c r="LO28" s="10"/>
      <c r="LP28" s="10"/>
      <c r="LQ28" s="19"/>
      <c r="LR28" s="19"/>
      <c r="LS28" s="19"/>
      <c r="LT28" s="19"/>
      <c r="LU28" s="19"/>
      <c r="LV28" s="19"/>
      <c r="LW28" s="10"/>
      <c r="LX28" s="10"/>
      <c r="LY28" s="10"/>
      <c r="LZ28" s="10"/>
      <c r="MA28" s="10"/>
      <c r="MB28" s="10"/>
      <c r="MC28" s="10"/>
      <c r="MD28" s="17"/>
      <c r="ME28" s="9"/>
      <c r="MF28" s="9"/>
      <c r="MG28" s="9"/>
      <c r="MH28" s="9"/>
      <c r="MI28" s="9"/>
      <c r="MJ28" s="17"/>
      <c r="MK28" s="10"/>
      <c r="ML28" s="10"/>
      <c r="MM28" s="10"/>
      <c r="MN28" s="10"/>
      <c r="MO28" s="10"/>
      <c r="MP28" s="10"/>
      <c r="MQ28" s="10"/>
      <c r="MR28" s="10"/>
      <c r="MS28" s="10"/>
      <c r="MT28" s="10"/>
      <c r="MU28" s="10"/>
      <c r="MV28" s="10"/>
      <c r="MW28" s="26"/>
      <c r="MX28" s="9"/>
      <c r="MY28" s="27"/>
      <c r="MZ28" s="9"/>
      <c r="NA28" s="9"/>
      <c r="NB28" s="9"/>
      <c r="NC28" s="9"/>
      <c r="ND28" s="17"/>
      <c r="NE28" s="10"/>
      <c r="NF28" s="10"/>
      <c r="NG28" s="10"/>
      <c r="NH28" s="10"/>
      <c r="NI28" s="10"/>
      <c r="NJ28" s="10"/>
      <c r="NK28" s="10"/>
      <c r="NL28" s="10"/>
      <c r="NM28" s="10"/>
      <c r="NN28" s="10"/>
      <c r="NO28" s="10"/>
      <c r="NP28" s="10"/>
      <c r="NQ28" s="16"/>
      <c r="NR28" s="9"/>
      <c r="NS28" s="27"/>
      <c r="NT28" s="9"/>
      <c r="NU28" s="9"/>
      <c r="NV28" s="9"/>
      <c r="NW28" s="9"/>
      <c r="NX28" s="10"/>
      <c r="NY28" s="10"/>
      <c r="NZ28" s="10"/>
      <c r="OA28" s="10"/>
      <c r="OB28" s="10"/>
      <c r="OC28" s="10"/>
      <c r="OD28" s="10"/>
      <c r="OE28" s="10"/>
      <c r="OF28" s="10"/>
      <c r="OG28" s="19"/>
      <c r="OH28" s="19"/>
      <c r="OI28" s="19"/>
      <c r="OJ28" s="19"/>
      <c r="OK28" s="19"/>
      <c r="OL28" s="19"/>
      <c r="OM28" s="10"/>
      <c r="ON28" s="10"/>
      <c r="OO28" s="10"/>
      <c r="OP28" s="10"/>
      <c r="OQ28" s="10"/>
      <c r="OR28" s="10"/>
      <c r="OS28" s="10"/>
      <c r="OT28" s="10"/>
      <c r="OU28" s="10"/>
      <c r="OV28" s="10"/>
      <c r="OW28" s="10"/>
      <c r="OX28" s="10"/>
      <c r="OY28" s="10"/>
      <c r="OZ28" s="10"/>
      <c r="PA28" s="10"/>
      <c r="PB28" s="10"/>
      <c r="PC28" s="19"/>
      <c r="PD28" s="19"/>
      <c r="PE28" s="19"/>
      <c r="PF28" s="19"/>
      <c r="PG28" s="19"/>
      <c r="PH28" s="10"/>
      <c r="PI28" s="10"/>
      <c r="PJ28" s="10"/>
      <c r="PK28" s="10"/>
      <c r="PL28" s="10"/>
      <c r="PM28" s="10"/>
      <c r="PN28" s="10"/>
      <c r="PO28" s="10"/>
      <c r="PP28" s="10"/>
      <c r="PQ28" s="10"/>
      <c r="PR28" s="10"/>
      <c r="PS28" s="10"/>
      <c r="PT28" s="10"/>
      <c r="PU28" s="10"/>
      <c r="PV28" s="10"/>
      <c r="PW28" s="10"/>
      <c r="PX28" s="10"/>
      <c r="PY28" s="19"/>
      <c r="PZ28" s="19"/>
      <c r="QA28" s="19"/>
      <c r="QB28" s="19"/>
      <c r="QC28" s="19"/>
      <c r="QD28" s="19"/>
      <c r="QE28" s="19"/>
      <c r="QF28" s="19"/>
      <c r="QG28" s="19"/>
      <c r="QH28" s="19"/>
      <c r="QI28" s="19"/>
      <c r="QJ28" s="19"/>
      <c r="QK28" s="19"/>
      <c r="QL28" s="19"/>
      <c r="QM28" s="19"/>
      <c r="QN28" s="10"/>
      <c r="QO28" s="19"/>
      <c r="QP28" s="19"/>
      <c r="QQ28" s="19"/>
      <c r="QR28" s="19"/>
      <c r="QS28" s="19"/>
      <c r="QT28" s="19"/>
      <c r="QU28" s="10"/>
      <c r="QV28" s="10"/>
      <c r="QW28" s="10"/>
      <c r="QX28" s="10"/>
      <c r="QY28" s="10"/>
      <c r="QZ28" s="10"/>
      <c r="RA28" s="10"/>
      <c r="RB28" s="10"/>
      <c r="RC28" s="19"/>
      <c r="RD28" s="19"/>
      <c r="RE28" s="19"/>
      <c r="RF28" s="19"/>
      <c r="RG28" s="19"/>
      <c r="RH28" s="10"/>
      <c r="RI28" s="10"/>
      <c r="RJ28" s="10"/>
      <c r="RK28" s="10"/>
      <c r="RL28" s="10"/>
      <c r="RM28" s="10"/>
      <c r="RN28" s="10"/>
      <c r="RO28" s="19"/>
      <c r="RP28" s="17"/>
      <c r="RQ28" s="9"/>
      <c r="RR28" s="9"/>
      <c r="RS28" s="9"/>
      <c r="RT28" s="9"/>
      <c r="RU28" s="9"/>
      <c r="RV28" s="19"/>
      <c r="RW28" s="10"/>
      <c r="RX28" s="10"/>
      <c r="RY28" s="10"/>
      <c r="RZ28" s="10"/>
      <c r="SA28" s="10"/>
      <c r="SB28" s="10"/>
      <c r="SC28" s="10"/>
      <c r="SD28" s="19"/>
      <c r="SE28" s="19"/>
      <c r="SF28" s="19"/>
      <c r="SG28" s="19"/>
      <c r="SH28" s="19"/>
      <c r="SI28" s="19"/>
      <c r="SJ28" s="19"/>
      <c r="SK28" s="19"/>
      <c r="SL28" s="19"/>
      <c r="SM28" s="19"/>
      <c r="SN28" s="19"/>
      <c r="SO28" s="19"/>
      <c r="SP28" s="19"/>
      <c r="SQ28" s="19"/>
      <c r="SR28" s="19"/>
      <c r="SS28" s="10"/>
      <c r="ST28" s="10"/>
      <c r="SU28" s="10"/>
      <c r="SV28" s="10"/>
      <c r="SW28" s="19"/>
      <c r="SX28" s="19"/>
      <c r="SY28" s="19"/>
      <c r="SZ28" s="19"/>
      <c r="TA28" s="19"/>
      <c r="TB28" s="19"/>
      <c r="TC28" s="19"/>
      <c r="TD28" s="19"/>
      <c r="TE28" s="19"/>
      <c r="TF28" s="19"/>
      <c r="TG28" s="19"/>
      <c r="TH28" s="19"/>
      <c r="TI28" s="19"/>
      <c r="TJ28" s="19"/>
      <c r="TK28" s="10"/>
      <c r="TL28" s="10"/>
      <c r="TM28" s="10"/>
      <c r="TN28" s="10"/>
      <c r="TO28" s="10"/>
      <c r="TP28" s="10"/>
      <c r="TQ28" s="10"/>
      <c r="TR28" s="10"/>
      <c r="TS28" s="8"/>
      <c r="TT28" s="8"/>
    </row>
    <row r="29" spans="1:540" ht="9.6" customHeight="1"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14"/>
      <c r="DJ29" s="12"/>
      <c r="DK29" s="12"/>
      <c r="DL29" s="13"/>
      <c r="DM29" s="15"/>
      <c r="DN29" s="23"/>
      <c r="DO29" s="23"/>
      <c r="DP29" s="27"/>
      <c r="DQ29" s="40"/>
      <c r="DR29" s="17"/>
      <c r="DS29" s="17"/>
      <c r="DT29" s="17"/>
      <c r="DU29" s="17"/>
      <c r="DV29" s="17"/>
      <c r="DW29" s="31"/>
      <c r="DX29" s="21"/>
      <c r="DY29" s="23"/>
      <c r="DZ29" s="18"/>
      <c r="EA29" s="13"/>
      <c r="EB29" s="14"/>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9"/>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8"/>
      <c r="TT29" s="8"/>
    </row>
    <row r="30" spans="1:540" ht="9.6" customHeight="1"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13"/>
      <c r="DG30" s="18"/>
      <c r="DH30" s="23"/>
      <c r="DI30" s="17"/>
      <c r="DJ30" s="10"/>
      <c r="DK30" s="10"/>
      <c r="DL30" s="10"/>
      <c r="DM30" s="10"/>
      <c r="DN30" s="10"/>
      <c r="DO30" s="10"/>
      <c r="DP30" s="10"/>
      <c r="DQ30" s="28"/>
      <c r="DR30" s="10"/>
      <c r="DS30" s="28"/>
      <c r="DT30" s="28"/>
      <c r="DU30" s="28"/>
      <c r="DV30" s="10"/>
      <c r="DW30" s="10"/>
      <c r="DX30" s="10"/>
      <c r="DY30" s="10"/>
      <c r="DZ30" s="10"/>
      <c r="EA30" s="10"/>
      <c r="EB30" s="28"/>
      <c r="EC30" s="40"/>
      <c r="ED30" s="23"/>
      <c r="EE30" s="29"/>
      <c r="EF30" s="12"/>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9"/>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8"/>
      <c r="TT30" s="8"/>
    </row>
    <row r="31" spans="1:540" ht="9.6" customHeight="1"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3"/>
      <c r="DD31" s="23"/>
      <c r="DE31" s="9"/>
      <c r="DF31" s="10"/>
      <c r="DG31" s="10"/>
      <c r="DH31" s="10"/>
      <c r="DI31" s="28"/>
      <c r="DJ31" s="28"/>
      <c r="DK31" s="28"/>
      <c r="DL31" s="28"/>
      <c r="DM31" s="28"/>
      <c r="DN31" s="28"/>
      <c r="DO31" s="28"/>
      <c r="DP31" s="28"/>
      <c r="DQ31" s="28"/>
      <c r="DR31" s="28"/>
      <c r="DS31" s="28"/>
      <c r="DT31" s="28"/>
      <c r="DU31" s="28"/>
      <c r="DV31" s="28"/>
      <c r="DW31" s="28"/>
      <c r="DX31" s="28"/>
      <c r="DY31" s="28"/>
      <c r="DZ31" s="28"/>
      <c r="EA31" s="28"/>
      <c r="EB31" s="28"/>
      <c r="EC31" s="28"/>
      <c r="ED31" s="10"/>
      <c r="EE31" s="41"/>
      <c r="EF31" s="17"/>
      <c r="EG31" s="9"/>
      <c r="EH31" s="18"/>
      <c r="EI31" s="12"/>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9"/>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9"/>
      <c r="OE31" s="19"/>
      <c r="OF31" s="19"/>
      <c r="OG31" s="19"/>
      <c r="OH31" s="19"/>
      <c r="OI31" s="19"/>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8"/>
      <c r="TT31" s="8"/>
    </row>
    <row r="32" spans="1:540" ht="9.6" customHeight="1"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23"/>
      <c r="DB32" s="32"/>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9"/>
      <c r="EK32" s="13"/>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9"/>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9"/>
      <c r="NX32" s="17"/>
      <c r="NY32" s="23"/>
      <c r="NZ32" s="18"/>
      <c r="OA32" s="13"/>
      <c r="OB32" s="13"/>
      <c r="OC32" s="13"/>
      <c r="OD32" s="14"/>
      <c r="OE32" s="14"/>
      <c r="OF32" s="14"/>
      <c r="OG32" s="14"/>
      <c r="OH32" s="14"/>
      <c r="OI32" s="14"/>
      <c r="OJ32" s="12"/>
      <c r="OK32" s="13"/>
      <c r="OL32" s="18"/>
      <c r="OM32" s="27"/>
      <c r="ON32" s="19"/>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8"/>
      <c r="TT32" s="8"/>
    </row>
    <row r="33" spans="1:540" ht="9.6" customHeight="1"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4"/>
      <c r="CX33" s="34"/>
      <c r="CY33" s="19"/>
      <c r="CZ33" s="10"/>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10"/>
      <c r="EM33" s="23"/>
      <c r="EN33" s="12"/>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9"/>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7"/>
      <c r="NT33" s="15"/>
      <c r="NU33" s="12"/>
      <c r="NV33" s="14"/>
      <c r="NW33" s="8"/>
      <c r="NX33" s="8"/>
      <c r="NY33" s="14"/>
      <c r="NZ33" s="12"/>
      <c r="OA33" s="12"/>
      <c r="OB33" s="12"/>
      <c r="OC33" s="12"/>
      <c r="OD33" s="12"/>
      <c r="OE33" s="12"/>
      <c r="OF33" s="12"/>
      <c r="OG33" s="12"/>
      <c r="OH33" s="12"/>
      <c r="OI33" s="12"/>
      <c r="OJ33" s="12"/>
      <c r="OK33" s="12"/>
      <c r="OL33" s="12"/>
      <c r="OM33" s="8"/>
      <c r="ON33" s="8"/>
      <c r="OO33" s="14"/>
      <c r="OP33" s="12"/>
      <c r="OQ33" s="23"/>
      <c r="OR33" s="17"/>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8"/>
      <c r="TT33" s="8"/>
    </row>
    <row r="34" spans="1:540" ht="9.6" customHeight="1"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12"/>
      <c r="CU34" s="18"/>
      <c r="CV34" s="27"/>
      <c r="CW34" s="10"/>
      <c r="CX34" s="10"/>
      <c r="CY34" s="10"/>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10"/>
      <c r="EM34" s="10"/>
      <c r="EN34" s="10"/>
      <c r="EO34" s="27"/>
      <c r="EP34" s="13"/>
      <c r="EQ34" s="14"/>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9"/>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9"/>
      <c r="NP34" s="27"/>
      <c r="NQ34" s="18"/>
      <c r="NR34" s="13"/>
      <c r="NS34" s="12"/>
      <c r="NT34" s="12"/>
      <c r="NU34" s="14"/>
      <c r="NV34" s="12"/>
      <c r="NW34" s="12"/>
      <c r="NX34" s="12"/>
      <c r="NY34" s="12"/>
      <c r="NZ34" s="12"/>
      <c r="OA34" s="12"/>
      <c r="OB34" s="12"/>
      <c r="OC34" s="12"/>
      <c r="OD34" s="12"/>
      <c r="OE34" s="12"/>
      <c r="OF34" s="12"/>
      <c r="OG34" s="12"/>
      <c r="OH34" s="12"/>
      <c r="OI34" s="12"/>
      <c r="OJ34" s="12"/>
      <c r="OK34" s="12"/>
      <c r="OL34" s="12"/>
      <c r="OM34" s="12"/>
      <c r="ON34" s="12"/>
      <c r="OO34" s="12"/>
      <c r="OP34" s="14"/>
      <c r="OQ34" s="12"/>
      <c r="OR34" s="12"/>
      <c r="OS34" s="12"/>
      <c r="OT34" s="23"/>
      <c r="OU34" s="9"/>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8"/>
      <c r="TT34" s="8"/>
    </row>
    <row r="35" spans="1:540" ht="9.6" customHeight="1"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3"/>
      <c r="CS35" s="23"/>
      <c r="CT35" s="17"/>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19"/>
      <c r="EQ35" s="31"/>
      <c r="ER35" s="1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9"/>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7"/>
      <c r="NN35" s="39"/>
      <c r="NO35" s="13"/>
      <c r="NP35" s="14"/>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3"/>
      <c r="OW35" s="23"/>
      <c r="OX35" s="19"/>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8"/>
      <c r="TT35" s="8"/>
    </row>
    <row r="36" spans="1:540" ht="9.6" customHeight="1"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8"/>
      <c r="CQ36" s="16"/>
      <c r="CR36" s="10"/>
      <c r="CS36" s="10"/>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10"/>
      <c r="ER36" s="36"/>
      <c r="ES36" s="9"/>
      <c r="ET36" s="12"/>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9"/>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3"/>
      <c r="NL36" s="14"/>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8"/>
      <c r="OY36" s="13"/>
      <c r="OZ36" s="19"/>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8"/>
      <c r="TT36" s="8"/>
    </row>
    <row r="37" spans="1:540" ht="9.6" customHeight="1"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14"/>
      <c r="CN37" s="18"/>
      <c r="CO37" s="28"/>
      <c r="CP37" s="10"/>
      <c r="CQ37" s="10"/>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10"/>
      <c r="EU37" s="17"/>
      <c r="EV37" s="13"/>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9"/>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9"/>
      <c r="NH37" s="27"/>
      <c r="NI37" s="14"/>
      <c r="NJ37" s="8"/>
      <c r="NK37" s="14"/>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8"/>
      <c r="PA37" s="8"/>
      <c r="PB37" s="27"/>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8"/>
      <c r="TT37" s="8"/>
    </row>
    <row r="38" spans="1:540" ht="9.6" customHeight="1"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14"/>
      <c r="CL38" s="18"/>
      <c r="CM38" s="17"/>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19"/>
      <c r="EW38" s="23"/>
      <c r="EX38" s="14"/>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9"/>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7"/>
      <c r="NF38" s="18"/>
      <c r="NG38" s="12"/>
      <c r="NH38" s="14"/>
      <c r="NI38" s="12"/>
      <c r="NJ38" s="13"/>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4"/>
      <c r="PC38" s="13"/>
      <c r="PD38" s="9"/>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8"/>
      <c r="TT38" s="8"/>
    </row>
    <row r="39" spans="1:540" ht="9.6" customHeight="1"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3"/>
      <c r="CK39" s="32"/>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19"/>
      <c r="EX39" s="17"/>
      <c r="EY39" s="1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9"/>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22"/>
      <c r="ND39" s="13"/>
      <c r="NE39" s="12"/>
      <c r="NF39" s="14"/>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3"/>
      <c r="PF39" s="9"/>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8"/>
      <c r="TT39" s="8"/>
    </row>
    <row r="40" spans="1:540" ht="9.6" customHeight="1"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21"/>
      <c r="CJ40" s="10"/>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10"/>
      <c r="EY40" s="10"/>
      <c r="EZ40" s="27"/>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9"/>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9"/>
      <c r="NB40" s="12"/>
      <c r="NC40" s="14"/>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4"/>
      <c r="PG40" s="29"/>
      <c r="PH40" s="19"/>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8"/>
      <c r="TT40" s="8"/>
    </row>
    <row r="41" spans="1:540" ht="9.6" customHeight="1"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1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9"/>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9"/>
      <c r="MZ41" s="12"/>
      <c r="NA41" s="14"/>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4"/>
      <c r="PH41" s="14"/>
      <c r="PI41" s="18"/>
      <c r="PJ41" s="19"/>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8"/>
      <c r="TT41" s="8"/>
    </row>
    <row r="42" spans="1:540" ht="9.6" customHeight="1" x14ac:dyDescent="0.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18"/>
      <c r="CG42" s="10"/>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10"/>
      <c r="FC42" s="23"/>
      <c r="FD42" s="14"/>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9"/>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9"/>
      <c r="MX42" s="13"/>
      <c r="MY42" s="14"/>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4"/>
      <c r="PJ42" s="12"/>
      <c r="PK42" s="32"/>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8"/>
      <c r="TT42" s="8"/>
    </row>
    <row r="43" spans="1:540" ht="9.6" customHeight="1" x14ac:dyDescent="0.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23"/>
      <c r="CF43" s="10"/>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17"/>
      <c r="FE43" s="12"/>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9"/>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9"/>
      <c r="MW43" s="12"/>
      <c r="MX43" s="14"/>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4"/>
      <c r="PL43" s="18"/>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8"/>
      <c r="TT43" s="8"/>
    </row>
    <row r="44" spans="1:540" ht="9.6" customHeight="1" x14ac:dyDescent="0.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9"/>
      <c r="CE44" s="10"/>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6"/>
      <c r="DT44" s="26"/>
      <c r="DU44" s="26"/>
      <c r="DV44" s="42"/>
      <c r="DW44" s="43"/>
      <c r="DX44" s="44"/>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10"/>
      <c r="FE44" s="28"/>
      <c r="FF44" s="13"/>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9"/>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8"/>
      <c r="MV44" s="14"/>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9"/>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8"/>
      <c r="TT44" s="8"/>
    </row>
    <row r="45" spans="1:540" ht="9.6" customHeight="1" x14ac:dyDescent="0.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27"/>
      <c r="CD45" s="10"/>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6"/>
      <c r="DM45" s="19"/>
      <c r="DN45" s="44"/>
      <c r="DO45" s="44"/>
      <c r="DP45" s="43"/>
      <c r="DQ45" s="43"/>
      <c r="DR45" s="43"/>
      <c r="DS45" s="43"/>
      <c r="DT45" s="43"/>
      <c r="DU45" s="43"/>
      <c r="DV45" s="43"/>
      <c r="DW45" s="43"/>
      <c r="DX45" s="44"/>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3"/>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9"/>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3"/>
      <c r="MU45" s="8"/>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33"/>
      <c r="OJ45" s="33"/>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8"/>
      <c r="PO45" s="9"/>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8"/>
      <c r="TT45" s="8"/>
    </row>
    <row r="46" spans="1:540" ht="9.6" customHeight="1" x14ac:dyDescent="0.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23"/>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37"/>
      <c r="DG46" s="26"/>
      <c r="DH46" s="26"/>
      <c r="DI46" s="45"/>
      <c r="DJ46" s="44"/>
      <c r="DK46" s="43"/>
      <c r="DL46" s="43"/>
      <c r="DM46" s="43"/>
      <c r="DN46" s="43"/>
      <c r="DO46" s="43"/>
      <c r="DP46" s="43"/>
      <c r="DQ46" s="43"/>
      <c r="DR46" s="43"/>
      <c r="DS46" s="43"/>
      <c r="DT46" s="43"/>
      <c r="DU46" s="43"/>
      <c r="DV46" s="43"/>
      <c r="DW46" s="43"/>
      <c r="DX46" s="44"/>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3"/>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9"/>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5"/>
      <c r="MS46" s="12"/>
      <c r="MT46" s="14"/>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33"/>
      <c r="OB46" s="33"/>
      <c r="OC46" s="46"/>
      <c r="OD46" s="47"/>
      <c r="OE46" s="48"/>
      <c r="OF46" s="49"/>
      <c r="OG46" s="50"/>
      <c r="OH46" s="43"/>
      <c r="OI46" s="44"/>
      <c r="OJ46" s="51"/>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4"/>
      <c r="PP46" s="18"/>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8"/>
      <c r="TT46" s="8"/>
    </row>
    <row r="47" spans="1:540" ht="9.6" customHeight="1" x14ac:dyDescent="0.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23"/>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6"/>
      <c r="CZ47" s="26"/>
      <c r="DA47" s="16"/>
      <c r="DB47" s="16"/>
      <c r="DC47" s="42"/>
      <c r="DD47" s="44"/>
      <c r="DE47" s="43"/>
      <c r="DF47" s="43"/>
      <c r="DG47" s="43"/>
      <c r="DH47" s="43"/>
      <c r="DI47" s="43"/>
      <c r="DJ47" s="43"/>
      <c r="DK47" s="43"/>
      <c r="DL47" s="43"/>
      <c r="DM47" s="43"/>
      <c r="DN47" s="43"/>
      <c r="DO47" s="43"/>
      <c r="DP47" s="43"/>
      <c r="DQ47" s="43"/>
      <c r="DR47" s="43"/>
      <c r="DS47" s="43"/>
      <c r="DT47" s="43"/>
      <c r="DU47" s="43"/>
      <c r="DV47" s="43"/>
      <c r="DW47" s="43"/>
      <c r="DX47" s="44"/>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10"/>
      <c r="FI47" s="23"/>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9"/>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9"/>
      <c r="MR47" s="13"/>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3"/>
      <c r="NV47" s="33"/>
      <c r="NW47" s="46"/>
      <c r="NX47" s="52"/>
      <c r="NY47" s="48"/>
      <c r="NZ47" s="51"/>
      <c r="OA47" s="50"/>
      <c r="OB47" s="50"/>
      <c r="OC47" s="43"/>
      <c r="OD47" s="43"/>
      <c r="OE47" s="43"/>
      <c r="OF47" s="43"/>
      <c r="OG47" s="43"/>
      <c r="OH47" s="43"/>
      <c r="OI47" s="43"/>
      <c r="OJ47" s="51"/>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4"/>
      <c r="PQ47" s="13"/>
      <c r="PR47" s="19"/>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8"/>
      <c r="TT47" s="8"/>
    </row>
    <row r="48" spans="1:540" ht="9.6" customHeight="1" x14ac:dyDescent="0.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29"/>
      <c r="CA48" s="10"/>
      <c r="CB48" s="28"/>
      <c r="CC48" s="28"/>
      <c r="CD48" s="28"/>
      <c r="CE48" s="28"/>
      <c r="CF48" s="28"/>
      <c r="CG48" s="28"/>
      <c r="CH48" s="28"/>
      <c r="CI48" s="28"/>
      <c r="CJ48" s="28"/>
      <c r="CK48" s="28"/>
      <c r="CL48" s="28"/>
      <c r="CM48" s="28"/>
      <c r="CN48" s="28"/>
      <c r="CO48" s="28"/>
      <c r="CP48" s="28"/>
      <c r="CQ48" s="28"/>
      <c r="CR48" s="53"/>
      <c r="CS48" s="28"/>
      <c r="CT48" s="37"/>
      <c r="CU48" s="16"/>
      <c r="CV48" s="44"/>
      <c r="CW48" s="44"/>
      <c r="CX48" s="44"/>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4"/>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10"/>
      <c r="FJ48" s="23"/>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9"/>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4"/>
      <c r="NP48" s="12"/>
      <c r="NQ48" s="46"/>
      <c r="NR48" s="47"/>
      <c r="NS48" s="48"/>
      <c r="NT48" s="50"/>
      <c r="NU48" s="50"/>
      <c r="NV48" s="43"/>
      <c r="NW48" s="43"/>
      <c r="NX48" s="43"/>
      <c r="NY48" s="43"/>
      <c r="NZ48" s="43"/>
      <c r="OA48" s="43"/>
      <c r="OB48" s="43"/>
      <c r="OC48" s="43"/>
      <c r="OD48" s="43"/>
      <c r="OE48" s="43"/>
      <c r="OF48" s="43"/>
      <c r="OG48" s="43"/>
      <c r="OH48" s="43"/>
      <c r="OI48" s="43"/>
      <c r="OJ48" s="51"/>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4"/>
      <c r="PR48" s="13"/>
      <c r="PS48" s="28"/>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8"/>
      <c r="TT48" s="8"/>
    </row>
    <row r="49" spans="1:540" ht="9.6" customHeight="1" x14ac:dyDescent="0.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3"/>
      <c r="BZ49" s="10"/>
      <c r="CA49" s="28"/>
      <c r="CB49" s="28"/>
      <c r="CC49" s="28"/>
      <c r="CD49" s="28"/>
      <c r="CE49" s="28"/>
      <c r="CF49" s="28"/>
      <c r="CG49" s="28"/>
      <c r="CH49" s="28"/>
      <c r="CI49" s="28"/>
      <c r="CJ49" s="28"/>
      <c r="CK49" s="28"/>
      <c r="CL49" s="28"/>
      <c r="CM49" s="28"/>
      <c r="CN49" s="37"/>
      <c r="CO49" s="16"/>
      <c r="CP49" s="42"/>
      <c r="CQ49" s="42"/>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4"/>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9"/>
      <c r="FL49" s="14"/>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9"/>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2"/>
      <c r="MQ49" s="14"/>
      <c r="MR49" s="12"/>
      <c r="MS49" s="12"/>
      <c r="MT49" s="12"/>
      <c r="MU49" s="12"/>
      <c r="MV49" s="12"/>
      <c r="MW49" s="12"/>
      <c r="MX49" s="12"/>
      <c r="MY49" s="12"/>
      <c r="MZ49" s="12"/>
      <c r="NA49" s="12"/>
      <c r="NB49" s="12"/>
      <c r="NC49" s="12"/>
      <c r="ND49" s="12"/>
      <c r="NE49" s="12"/>
      <c r="NF49" s="12"/>
      <c r="NG49" s="12"/>
      <c r="NH49" s="12"/>
      <c r="NI49" s="12"/>
      <c r="NJ49" s="13"/>
      <c r="NK49" s="18"/>
      <c r="NL49" s="48"/>
      <c r="NM49" s="54"/>
      <c r="NN49" s="55"/>
      <c r="NO49" s="43"/>
      <c r="NP49" s="43"/>
      <c r="NQ49" s="43"/>
      <c r="NR49" s="43"/>
      <c r="NS49" s="43"/>
      <c r="NT49" s="43"/>
      <c r="NU49" s="43"/>
      <c r="NV49" s="43"/>
      <c r="NW49" s="43"/>
      <c r="NX49" s="43"/>
      <c r="NY49" s="43"/>
      <c r="NZ49" s="43"/>
      <c r="OA49" s="43"/>
      <c r="OB49" s="43"/>
      <c r="OC49" s="43"/>
      <c r="OD49" s="43"/>
      <c r="OE49" s="43"/>
      <c r="OF49" s="43"/>
      <c r="OG49" s="43"/>
      <c r="OH49" s="43"/>
      <c r="OI49" s="43"/>
      <c r="OJ49" s="51"/>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4"/>
      <c r="PS49" s="12"/>
      <c r="PT49" s="17"/>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8"/>
      <c r="TT49" s="8"/>
    </row>
    <row r="50" spans="1:540" ht="9.6" customHeight="1"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2"/>
      <c r="BY50" s="28"/>
      <c r="BZ50" s="28"/>
      <c r="CA50" s="28"/>
      <c r="CB50" s="28"/>
      <c r="CC50" s="28"/>
      <c r="CD50" s="28"/>
      <c r="CE50" s="28"/>
      <c r="CF50" s="28"/>
      <c r="CG50" s="28"/>
      <c r="CH50" s="28"/>
      <c r="CI50" s="28"/>
      <c r="CJ50" s="28"/>
      <c r="CK50" s="28"/>
      <c r="CL50" s="28"/>
      <c r="CM50" s="45"/>
      <c r="CN50" s="43"/>
      <c r="CO50" s="56"/>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4"/>
      <c r="DY50" s="28"/>
      <c r="DZ50" s="28"/>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28"/>
      <c r="EZ50" s="28"/>
      <c r="FA50" s="28"/>
      <c r="FB50" s="28"/>
      <c r="FC50" s="28"/>
      <c r="FD50" s="28"/>
      <c r="FE50" s="28"/>
      <c r="FF50" s="28"/>
      <c r="FG50" s="28"/>
      <c r="FH50" s="28"/>
      <c r="FI50" s="28"/>
      <c r="FJ50" s="28"/>
      <c r="FK50" s="10"/>
      <c r="FL50" s="27"/>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9"/>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3"/>
      <c r="MP50" s="14"/>
      <c r="MQ50" s="12"/>
      <c r="MR50" s="12"/>
      <c r="MS50" s="12"/>
      <c r="MT50" s="12"/>
      <c r="MU50" s="12"/>
      <c r="MV50" s="12"/>
      <c r="MW50" s="12"/>
      <c r="MX50" s="12"/>
      <c r="MY50" s="12"/>
      <c r="MZ50" s="12"/>
      <c r="NA50" s="14"/>
      <c r="NB50" s="12"/>
      <c r="NC50" s="12"/>
      <c r="ND50" s="13"/>
      <c r="NE50" s="47"/>
      <c r="NF50" s="52"/>
      <c r="NG50" s="48"/>
      <c r="NH50" s="50"/>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51"/>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7"/>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8"/>
      <c r="TT50" s="8"/>
    </row>
    <row r="51" spans="1:540" ht="9.6" customHeight="1" x14ac:dyDescent="0.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14"/>
      <c r="BX51" s="9"/>
      <c r="BY51" s="28"/>
      <c r="BZ51" s="28"/>
      <c r="CA51" s="28"/>
      <c r="CB51" s="28"/>
      <c r="CC51" s="28"/>
      <c r="CD51" s="28"/>
      <c r="CE51" s="28"/>
      <c r="CF51" s="28"/>
      <c r="CG51" s="28"/>
      <c r="CH51" s="28"/>
      <c r="CI51" s="28"/>
      <c r="CJ51" s="28"/>
      <c r="CK51" s="28"/>
      <c r="CL51" s="28"/>
      <c r="CM51" s="42"/>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4"/>
      <c r="DY51" s="28"/>
      <c r="DZ51" s="28"/>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4"/>
      <c r="EZ51" s="28"/>
      <c r="FA51" s="28"/>
      <c r="FB51" s="28"/>
      <c r="FC51" s="28"/>
      <c r="FD51" s="28"/>
      <c r="FE51" s="28"/>
      <c r="FF51" s="28"/>
      <c r="FG51" s="28"/>
      <c r="FH51" s="28"/>
      <c r="FI51" s="28"/>
      <c r="FJ51" s="28"/>
      <c r="FK51" s="28"/>
      <c r="FL51" s="10"/>
      <c r="FM51" s="35"/>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9"/>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8"/>
      <c r="MO51" s="14"/>
      <c r="MP51" s="12"/>
      <c r="MQ51" s="12"/>
      <c r="MR51" s="12"/>
      <c r="MS51" s="12"/>
      <c r="MT51" s="12"/>
      <c r="MU51" s="12"/>
      <c r="MV51" s="12"/>
      <c r="MW51" s="12"/>
      <c r="MX51" s="12"/>
      <c r="MY51" s="33"/>
      <c r="MZ51" s="48"/>
      <c r="NA51" s="48"/>
      <c r="NB51" s="57"/>
      <c r="NC51" s="50"/>
      <c r="ND51" s="50"/>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51"/>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7"/>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8"/>
      <c r="TT51" s="8"/>
    </row>
    <row r="52" spans="1:540" ht="9.6" customHeight="1" x14ac:dyDescent="0.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27"/>
      <c r="BX52" s="10"/>
      <c r="BY52" s="28"/>
      <c r="BZ52" s="28"/>
      <c r="CA52" s="28"/>
      <c r="CB52" s="28"/>
      <c r="CC52" s="28"/>
      <c r="CD52" s="28"/>
      <c r="CE52" s="28"/>
      <c r="CF52" s="28"/>
      <c r="CG52" s="28"/>
      <c r="CH52" s="28"/>
      <c r="CI52" s="28"/>
      <c r="CJ52" s="28"/>
      <c r="CK52" s="28"/>
      <c r="CL52" s="28"/>
      <c r="CM52" s="42"/>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4"/>
      <c r="DY52" s="28"/>
      <c r="DZ52" s="28"/>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28"/>
      <c r="FA52" s="28"/>
      <c r="FB52" s="28"/>
      <c r="FC52" s="28"/>
      <c r="FD52" s="28"/>
      <c r="FE52" s="28"/>
      <c r="FF52" s="28"/>
      <c r="FG52" s="28"/>
      <c r="FH52" s="28"/>
      <c r="FI52" s="28"/>
      <c r="FJ52" s="28"/>
      <c r="FK52" s="28"/>
      <c r="FL52" s="28"/>
      <c r="FM52" s="28"/>
      <c r="FN52" s="1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9"/>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23"/>
      <c r="MN52" s="14"/>
      <c r="MO52" s="12"/>
      <c r="MP52" s="12"/>
      <c r="MQ52" s="12"/>
      <c r="MR52" s="12"/>
      <c r="MS52" s="12"/>
      <c r="MT52" s="12"/>
      <c r="MU52" s="12"/>
      <c r="MV52" s="12"/>
      <c r="MW52" s="12"/>
      <c r="MX52" s="12"/>
      <c r="MY52" s="46"/>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51"/>
      <c r="OK52" s="12"/>
      <c r="OL52" s="1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12"/>
      <c r="PL52" s="12"/>
      <c r="PM52" s="12"/>
      <c r="PN52" s="12"/>
      <c r="PO52" s="12"/>
      <c r="PP52" s="12"/>
      <c r="PQ52" s="12"/>
      <c r="PR52" s="12"/>
      <c r="PS52" s="12"/>
      <c r="PT52" s="12"/>
      <c r="PU52" s="12"/>
      <c r="PV52" s="14"/>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8"/>
      <c r="TT52" s="8"/>
    </row>
    <row r="53" spans="1:540" ht="9.6" customHeight="1" x14ac:dyDescent="0.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23"/>
      <c r="BW53" s="10"/>
      <c r="BX53" s="28"/>
      <c r="BY53" s="28"/>
      <c r="BZ53" s="28"/>
      <c r="CA53" s="28"/>
      <c r="CB53" s="28"/>
      <c r="CC53" s="28"/>
      <c r="CD53" s="28"/>
      <c r="CE53" s="28"/>
      <c r="CF53" s="28"/>
      <c r="CG53" s="28"/>
      <c r="CH53" s="28"/>
      <c r="CI53" s="28"/>
      <c r="CJ53" s="28"/>
      <c r="CK53" s="28"/>
      <c r="CL53" s="28"/>
      <c r="CM53" s="42"/>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4"/>
      <c r="DY53" s="28"/>
      <c r="DZ53" s="28"/>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28"/>
      <c r="FA53" s="28"/>
      <c r="FB53" s="28"/>
      <c r="FC53" s="28"/>
      <c r="FD53" s="28"/>
      <c r="FE53" s="28"/>
      <c r="FF53" s="28"/>
      <c r="FG53" s="28"/>
      <c r="FH53" s="28"/>
      <c r="FI53" s="28"/>
      <c r="FJ53" s="28"/>
      <c r="FK53" s="28"/>
      <c r="FL53" s="28"/>
      <c r="FM53" s="28"/>
      <c r="FN53" s="10"/>
      <c r="FO53" s="23"/>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9"/>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9"/>
      <c r="MM53" s="8"/>
      <c r="MN53" s="12"/>
      <c r="MO53" s="12"/>
      <c r="MP53" s="12"/>
      <c r="MQ53" s="12"/>
      <c r="MR53" s="12"/>
      <c r="MS53" s="12"/>
      <c r="MT53" s="12"/>
      <c r="MU53" s="12"/>
      <c r="MV53" s="12"/>
      <c r="MW53" s="12"/>
      <c r="MX53" s="12"/>
      <c r="MY53" s="18"/>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51"/>
      <c r="OK53" s="12"/>
      <c r="OL53" s="12"/>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13"/>
      <c r="PM53" s="12"/>
      <c r="PN53" s="12"/>
      <c r="PO53" s="12"/>
      <c r="PP53" s="12"/>
      <c r="PQ53" s="12"/>
      <c r="PR53" s="12"/>
      <c r="PS53" s="12"/>
      <c r="PT53" s="12"/>
      <c r="PU53" s="12"/>
      <c r="PV53" s="14"/>
      <c r="PW53" s="8"/>
      <c r="PX53" s="19"/>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8"/>
      <c r="TT53" s="8"/>
    </row>
    <row r="54" spans="1:540" ht="9.6" customHeight="1" x14ac:dyDescent="0.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13"/>
      <c r="BV54" s="10"/>
      <c r="BW54" s="28"/>
      <c r="BX54" s="28"/>
      <c r="BY54" s="28"/>
      <c r="BZ54" s="28"/>
      <c r="CA54" s="28"/>
      <c r="CB54" s="28"/>
      <c r="CC54" s="28"/>
      <c r="CD54" s="28"/>
      <c r="CE54" s="28"/>
      <c r="CF54" s="28"/>
      <c r="CG54" s="28"/>
      <c r="CH54" s="28"/>
      <c r="CI54" s="28"/>
      <c r="CJ54" s="28"/>
      <c r="CK54" s="28"/>
      <c r="CL54" s="28"/>
      <c r="CM54" s="42"/>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4"/>
      <c r="DY54" s="28"/>
      <c r="DZ54" s="28"/>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28"/>
      <c r="FA54" s="28"/>
      <c r="FB54" s="28"/>
      <c r="FC54" s="28"/>
      <c r="FD54" s="28"/>
      <c r="FE54" s="28"/>
      <c r="FF54" s="28"/>
      <c r="FG54" s="28"/>
      <c r="FH54" s="28"/>
      <c r="FI54" s="28"/>
      <c r="FJ54" s="28"/>
      <c r="FK54" s="28"/>
      <c r="FL54" s="28"/>
      <c r="FM54" s="28"/>
      <c r="FN54" s="28"/>
      <c r="FO54" s="19"/>
      <c r="FP54" s="29"/>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9"/>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4"/>
      <c r="MM54" s="12"/>
      <c r="MN54" s="12"/>
      <c r="MO54" s="12"/>
      <c r="MP54" s="12"/>
      <c r="MQ54" s="12"/>
      <c r="MR54" s="12"/>
      <c r="MS54" s="12"/>
      <c r="MT54" s="12"/>
      <c r="MU54" s="12"/>
      <c r="MV54" s="12"/>
      <c r="MW54" s="12"/>
      <c r="MX54" s="12"/>
      <c r="MY54" s="18"/>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51"/>
      <c r="OK54" s="12"/>
      <c r="OL54" s="12"/>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50"/>
      <c r="PL54" s="33"/>
      <c r="PM54" s="12"/>
      <c r="PN54" s="12"/>
      <c r="PO54" s="12"/>
      <c r="PP54" s="12"/>
      <c r="PQ54" s="12"/>
      <c r="PR54" s="12"/>
      <c r="PS54" s="12"/>
      <c r="PT54" s="12"/>
      <c r="PU54" s="12"/>
      <c r="PV54" s="12"/>
      <c r="PW54" s="14"/>
      <c r="PX54" s="12"/>
      <c r="PY54" s="19"/>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8"/>
      <c r="TT54" s="8"/>
    </row>
    <row r="55" spans="1:540" ht="9.6" customHeight="1" x14ac:dyDescent="0.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14"/>
      <c r="BU55" s="19"/>
      <c r="BV55" s="28"/>
      <c r="BW55" s="28"/>
      <c r="BX55" s="28"/>
      <c r="BY55" s="28"/>
      <c r="BZ55" s="28"/>
      <c r="CA55" s="28"/>
      <c r="CB55" s="28"/>
      <c r="CC55" s="28"/>
      <c r="CD55" s="28"/>
      <c r="CE55" s="28"/>
      <c r="CF55" s="28"/>
      <c r="CG55" s="28"/>
      <c r="CH55" s="28"/>
      <c r="CI55" s="28"/>
      <c r="CJ55" s="28"/>
      <c r="CK55" s="28"/>
      <c r="CL55" s="28"/>
      <c r="CM55" s="42"/>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4"/>
      <c r="DY55" s="28"/>
      <c r="DZ55" s="28"/>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28"/>
      <c r="FA55" s="28"/>
      <c r="FB55" s="28"/>
      <c r="FC55" s="28"/>
      <c r="FD55" s="28"/>
      <c r="FE55" s="28"/>
      <c r="FF55" s="28"/>
      <c r="FG55" s="28"/>
      <c r="FH55" s="28"/>
      <c r="FI55" s="28"/>
      <c r="FJ55" s="28"/>
      <c r="FK55" s="28"/>
      <c r="FL55" s="28"/>
      <c r="FM55" s="28"/>
      <c r="FN55" s="28"/>
      <c r="FO55" s="28"/>
      <c r="FP55" s="28"/>
      <c r="FQ55" s="12"/>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9"/>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8"/>
      <c r="ML55" s="14"/>
      <c r="MM55" s="12"/>
      <c r="MN55" s="12"/>
      <c r="MO55" s="12"/>
      <c r="MP55" s="12"/>
      <c r="MQ55" s="12"/>
      <c r="MR55" s="12"/>
      <c r="MS55" s="12"/>
      <c r="MT55" s="12"/>
      <c r="MU55" s="12"/>
      <c r="MV55" s="12"/>
      <c r="MW55" s="12"/>
      <c r="MX55" s="12"/>
      <c r="MY55" s="18"/>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51"/>
      <c r="OK55" s="12"/>
      <c r="OL55" s="12"/>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50"/>
      <c r="PL55" s="33"/>
      <c r="PM55" s="12"/>
      <c r="PN55" s="12"/>
      <c r="PO55" s="12"/>
      <c r="PP55" s="12"/>
      <c r="PQ55" s="12"/>
      <c r="PR55" s="12"/>
      <c r="PS55" s="12"/>
      <c r="PT55" s="12"/>
      <c r="PU55" s="12"/>
      <c r="PV55" s="12"/>
      <c r="PW55" s="12"/>
      <c r="PX55" s="14"/>
      <c r="PY55" s="13"/>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8"/>
      <c r="TT55" s="8"/>
    </row>
    <row r="56" spans="1:540" ht="9.6" customHeight="1" x14ac:dyDescent="0.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32"/>
      <c r="BU56" s="10"/>
      <c r="BV56" s="28"/>
      <c r="BW56" s="28"/>
      <c r="BX56" s="28"/>
      <c r="BY56" s="28"/>
      <c r="BZ56" s="28"/>
      <c r="CA56" s="28"/>
      <c r="CB56" s="28"/>
      <c r="CC56" s="28"/>
      <c r="CD56" s="28"/>
      <c r="CE56" s="28"/>
      <c r="CF56" s="28"/>
      <c r="CG56" s="28"/>
      <c r="CH56" s="28"/>
      <c r="CI56" s="28"/>
      <c r="CJ56" s="28"/>
      <c r="CK56" s="28"/>
      <c r="CL56" s="28"/>
      <c r="CM56" s="42"/>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4"/>
      <c r="DY56" s="28"/>
      <c r="DZ56" s="28"/>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28"/>
      <c r="FA56" s="28"/>
      <c r="FB56" s="28"/>
      <c r="FC56" s="28"/>
      <c r="FD56" s="28"/>
      <c r="FE56" s="28"/>
      <c r="FF56" s="28"/>
      <c r="FG56" s="28"/>
      <c r="FH56" s="28"/>
      <c r="FI56" s="28"/>
      <c r="FJ56" s="28"/>
      <c r="FK56" s="28"/>
      <c r="FL56" s="28"/>
      <c r="FM56" s="28"/>
      <c r="FN56" s="28"/>
      <c r="FO56" s="28"/>
      <c r="FP56" s="28"/>
      <c r="FQ56" s="10"/>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9"/>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23"/>
      <c r="MK56" s="12"/>
      <c r="ML56" s="12"/>
      <c r="MM56" s="12"/>
      <c r="MN56" s="12"/>
      <c r="MO56" s="12"/>
      <c r="MP56" s="12"/>
      <c r="MQ56" s="12"/>
      <c r="MR56" s="12"/>
      <c r="MS56" s="12"/>
      <c r="MT56" s="12"/>
      <c r="MU56" s="12"/>
      <c r="MV56" s="12"/>
      <c r="MW56" s="12"/>
      <c r="MX56" s="12"/>
      <c r="MY56" s="18"/>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51"/>
      <c r="OK56" s="12"/>
      <c r="OL56" s="12"/>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50"/>
      <c r="PL56" s="33"/>
      <c r="PM56" s="12"/>
      <c r="PN56" s="12"/>
      <c r="PO56" s="12"/>
      <c r="PP56" s="12"/>
      <c r="PQ56" s="12"/>
      <c r="PR56" s="12"/>
      <c r="PS56" s="12"/>
      <c r="PT56" s="12"/>
      <c r="PU56" s="12"/>
      <c r="PV56" s="12"/>
      <c r="PW56" s="12"/>
      <c r="PX56" s="12"/>
      <c r="PY56" s="14"/>
      <c r="PZ56" s="13"/>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8"/>
      <c r="TT56" s="8"/>
    </row>
    <row r="57" spans="1:540" ht="9.6" customHeight="1" x14ac:dyDescent="0.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18"/>
      <c r="BT57" s="36"/>
      <c r="BU57" s="28"/>
      <c r="BV57" s="28"/>
      <c r="BW57" s="28"/>
      <c r="BX57" s="28"/>
      <c r="BY57" s="28"/>
      <c r="BZ57" s="28"/>
      <c r="CA57" s="28"/>
      <c r="CB57" s="28"/>
      <c r="CC57" s="28"/>
      <c r="CD57" s="28"/>
      <c r="CE57" s="28"/>
      <c r="CF57" s="28"/>
      <c r="CG57" s="28"/>
      <c r="CH57" s="28"/>
      <c r="CI57" s="28"/>
      <c r="CJ57" s="28"/>
      <c r="CK57" s="28"/>
      <c r="CL57" s="28"/>
      <c r="CM57" s="42"/>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4"/>
      <c r="DY57" s="28"/>
      <c r="DZ57" s="28"/>
      <c r="EA57" s="28"/>
      <c r="EB57" s="28"/>
      <c r="EC57" s="28"/>
      <c r="ED57" s="28"/>
      <c r="EE57" s="28"/>
      <c r="EF57" s="28"/>
      <c r="EG57" s="28"/>
      <c r="EH57" s="28"/>
      <c r="EI57" s="42"/>
      <c r="EJ57" s="43"/>
      <c r="EK57" s="44"/>
      <c r="EL57" s="28"/>
      <c r="EM57" s="28"/>
      <c r="EN57" s="28"/>
      <c r="EO57" s="28"/>
      <c r="EP57" s="28"/>
      <c r="EQ57" s="28"/>
      <c r="ER57" s="28"/>
      <c r="ES57" s="28"/>
      <c r="ET57" s="28"/>
      <c r="EU57" s="42"/>
      <c r="EV57" s="43"/>
      <c r="EW57" s="43"/>
      <c r="EX57" s="43"/>
      <c r="EY57" s="43"/>
      <c r="EZ57" s="28"/>
      <c r="FA57" s="28"/>
      <c r="FB57" s="28"/>
      <c r="FC57" s="28"/>
      <c r="FD57" s="28"/>
      <c r="FE57" s="28"/>
      <c r="FF57" s="28"/>
      <c r="FG57" s="28"/>
      <c r="FH57" s="28"/>
      <c r="FI57" s="28"/>
      <c r="FJ57" s="28"/>
      <c r="FK57" s="28"/>
      <c r="FL57" s="28"/>
      <c r="FM57" s="28"/>
      <c r="FN57" s="28"/>
      <c r="FO57" s="28"/>
      <c r="FP57" s="28"/>
      <c r="FQ57" s="10"/>
      <c r="FR57" s="9"/>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9"/>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27"/>
      <c r="MJ57" s="14"/>
      <c r="MK57" s="12"/>
      <c r="ML57" s="12"/>
      <c r="MM57" s="12"/>
      <c r="MN57" s="12"/>
      <c r="MO57" s="12"/>
      <c r="MP57" s="12"/>
      <c r="MQ57" s="12"/>
      <c r="MR57" s="12"/>
      <c r="MS57" s="12"/>
      <c r="MT57" s="12"/>
      <c r="MU57" s="12"/>
      <c r="MV57" s="12"/>
      <c r="MW57" s="12"/>
      <c r="MX57" s="12"/>
      <c r="MY57" s="18"/>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51"/>
      <c r="OK57" s="12"/>
      <c r="OL57" s="1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50"/>
      <c r="PL57" s="33"/>
      <c r="PM57" s="12"/>
      <c r="PN57" s="12"/>
      <c r="PO57" s="12"/>
      <c r="PP57" s="12"/>
      <c r="PQ57" s="12"/>
      <c r="PR57" s="12"/>
      <c r="PS57" s="12"/>
      <c r="PT57" s="12"/>
      <c r="PU57" s="12"/>
      <c r="PV57" s="12"/>
      <c r="PW57" s="12"/>
      <c r="PX57" s="12"/>
      <c r="PY57" s="12"/>
      <c r="PZ57" s="14"/>
      <c r="QA57" s="2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8"/>
      <c r="TT57" s="8"/>
    </row>
    <row r="58" spans="1:540" ht="9.6" customHeight="1"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14"/>
      <c r="BS58" s="17"/>
      <c r="BT58" s="28"/>
      <c r="BU58" s="28"/>
      <c r="BV58" s="28"/>
      <c r="BW58" s="28"/>
      <c r="BX58" s="28"/>
      <c r="BY58" s="28"/>
      <c r="BZ58" s="28"/>
      <c r="CA58" s="28"/>
      <c r="CB58" s="28"/>
      <c r="CC58" s="28"/>
      <c r="CD58" s="28"/>
      <c r="CE58" s="28"/>
      <c r="CF58" s="28"/>
      <c r="CG58" s="28"/>
      <c r="CH58" s="28"/>
      <c r="CI58" s="28"/>
      <c r="CJ58" s="28"/>
      <c r="CK58" s="28"/>
      <c r="CL58" s="28"/>
      <c r="CM58" s="42"/>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4"/>
      <c r="DY58" s="28"/>
      <c r="DZ58" s="28"/>
      <c r="EA58" s="28"/>
      <c r="EB58" s="28"/>
      <c r="EC58" s="28"/>
      <c r="ED58" s="28"/>
      <c r="EE58" s="28"/>
      <c r="EF58" s="28"/>
      <c r="EG58" s="28"/>
      <c r="EH58" s="28"/>
      <c r="EI58" s="42"/>
      <c r="EJ58" s="43"/>
      <c r="EK58" s="43"/>
      <c r="EL58" s="28"/>
      <c r="EM58" s="28"/>
      <c r="EN58" s="28"/>
      <c r="EO58" s="28"/>
      <c r="EP58" s="28"/>
      <c r="EQ58" s="28"/>
      <c r="ER58" s="28"/>
      <c r="ES58" s="28"/>
      <c r="ET58" s="28"/>
      <c r="EU58" s="42"/>
      <c r="EV58" s="43"/>
      <c r="EW58" s="43"/>
      <c r="EX58" s="43"/>
      <c r="EY58" s="43"/>
      <c r="EZ58" s="28"/>
      <c r="FA58" s="28"/>
      <c r="FB58" s="28"/>
      <c r="FC58" s="28"/>
      <c r="FD58" s="28"/>
      <c r="FE58" s="28"/>
      <c r="FF58" s="28"/>
      <c r="FG58" s="28"/>
      <c r="FH58" s="28"/>
      <c r="FI58" s="28"/>
      <c r="FJ58" s="28"/>
      <c r="FK58" s="28"/>
      <c r="FL58" s="28"/>
      <c r="FM58" s="28"/>
      <c r="FN58" s="28"/>
      <c r="FO58" s="28"/>
      <c r="FP58" s="28"/>
      <c r="FQ58" s="28"/>
      <c r="FR58" s="10"/>
      <c r="FS58" s="23"/>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9"/>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9"/>
      <c r="MI58" s="12"/>
      <c r="MJ58" s="12"/>
      <c r="MK58" s="12"/>
      <c r="ML58" s="12"/>
      <c r="MM58" s="12"/>
      <c r="MN58" s="12"/>
      <c r="MO58" s="12"/>
      <c r="MP58" s="12"/>
      <c r="MQ58" s="12"/>
      <c r="MR58" s="12"/>
      <c r="MS58" s="12"/>
      <c r="MT58" s="12"/>
      <c r="MU58" s="12"/>
      <c r="MV58" s="12"/>
      <c r="MW58" s="12"/>
      <c r="MX58" s="12"/>
      <c r="MY58" s="18"/>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51"/>
      <c r="OK58" s="12"/>
      <c r="OL58" s="12"/>
      <c r="OM58" s="49"/>
      <c r="ON58" s="49"/>
      <c r="OO58" s="49"/>
      <c r="OP58" s="49"/>
      <c r="OQ58" s="49"/>
      <c r="OR58" s="49"/>
      <c r="OS58" s="49"/>
      <c r="OT58" s="57"/>
      <c r="OU58" s="50"/>
      <c r="OV58" s="43"/>
      <c r="OW58" s="43"/>
      <c r="OX58" s="57"/>
      <c r="OY58" s="57"/>
      <c r="OZ58" s="49"/>
      <c r="PA58" s="49"/>
      <c r="PB58" s="49"/>
      <c r="PC58" s="49"/>
      <c r="PD58" s="49"/>
      <c r="PE58" s="49"/>
      <c r="PF58" s="57"/>
      <c r="PG58" s="50"/>
      <c r="PH58" s="43"/>
      <c r="PI58" s="43"/>
      <c r="PJ58" s="43"/>
      <c r="PK58" s="50"/>
      <c r="PL58" s="33"/>
      <c r="PM58" s="12"/>
      <c r="PN58" s="12"/>
      <c r="PO58" s="12"/>
      <c r="PP58" s="12"/>
      <c r="PQ58" s="12"/>
      <c r="PR58" s="12"/>
      <c r="PS58" s="12"/>
      <c r="PT58" s="12"/>
      <c r="PU58" s="12"/>
      <c r="PV58" s="12"/>
      <c r="PW58" s="12"/>
      <c r="PX58" s="12"/>
      <c r="PY58" s="12"/>
      <c r="PZ58" s="12"/>
      <c r="QA58" s="12"/>
      <c r="QB58" s="9"/>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8"/>
      <c r="TT58" s="8"/>
    </row>
    <row r="59" spans="1:540" ht="9.6" customHeight="1"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35"/>
      <c r="BS59" s="10"/>
      <c r="BT59" s="28"/>
      <c r="BU59" s="28"/>
      <c r="BV59" s="28"/>
      <c r="BW59" s="28"/>
      <c r="BX59" s="28"/>
      <c r="BY59" s="28"/>
      <c r="BZ59" s="28"/>
      <c r="CA59" s="28"/>
      <c r="CB59" s="28"/>
      <c r="CC59" s="28"/>
      <c r="CD59" s="28"/>
      <c r="CE59" s="28"/>
      <c r="CF59" s="28"/>
      <c r="CG59" s="28"/>
      <c r="CH59" s="28"/>
      <c r="CI59" s="28"/>
      <c r="CJ59" s="28"/>
      <c r="CK59" s="28"/>
      <c r="CL59" s="28"/>
      <c r="CM59" s="42"/>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4"/>
      <c r="DY59" s="28"/>
      <c r="DZ59" s="28"/>
      <c r="EA59" s="28"/>
      <c r="EB59" s="28"/>
      <c r="EC59" s="28"/>
      <c r="ED59" s="28"/>
      <c r="EE59" s="28"/>
      <c r="EF59" s="28"/>
      <c r="EG59" s="28"/>
      <c r="EH59" s="28"/>
      <c r="EI59" s="42"/>
      <c r="EJ59" s="43"/>
      <c r="EK59" s="43"/>
      <c r="EL59" s="28"/>
      <c r="EM59" s="28"/>
      <c r="EN59" s="28"/>
      <c r="EO59" s="28"/>
      <c r="EP59" s="28"/>
      <c r="EQ59" s="28"/>
      <c r="ER59" s="28"/>
      <c r="ES59" s="28"/>
      <c r="ET59" s="28"/>
      <c r="EU59" s="42"/>
      <c r="EV59" s="43"/>
      <c r="EW59" s="43"/>
      <c r="EX59" s="43"/>
      <c r="EY59" s="43"/>
      <c r="EZ59" s="28"/>
      <c r="FA59" s="28"/>
      <c r="FB59" s="28"/>
      <c r="FC59" s="28"/>
      <c r="FD59" s="28"/>
      <c r="FE59" s="28"/>
      <c r="FF59" s="28"/>
      <c r="FG59" s="28"/>
      <c r="FH59" s="28"/>
      <c r="FI59" s="28"/>
      <c r="FJ59" s="28"/>
      <c r="FK59" s="28"/>
      <c r="FL59" s="28"/>
      <c r="FM59" s="28"/>
      <c r="FN59" s="28"/>
      <c r="FO59" s="28"/>
      <c r="FP59" s="28"/>
      <c r="FQ59" s="28"/>
      <c r="FR59" s="28"/>
      <c r="FS59" s="28"/>
      <c r="FT59" s="13"/>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9"/>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8"/>
      <c r="MI59" s="14"/>
      <c r="MJ59" s="12"/>
      <c r="MK59" s="12"/>
      <c r="ML59" s="12"/>
      <c r="MM59" s="12"/>
      <c r="MN59" s="12"/>
      <c r="MO59" s="12"/>
      <c r="MP59" s="12"/>
      <c r="MQ59" s="12"/>
      <c r="MR59" s="12"/>
      <c r="MS59" s="12"/>
      <c r="MT59" s="12"/>
      <c r="MU59" s="12"/>
      <c r="MV59" s="12"/>
      <c r="MW59" s="12"/>
      <c r="MX59" s="12"/>
      <c r="MY59" s="18"/>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51"/>
      <c r="OK59" s="12"/>
      <c r="OL59" s="12"/>
      <c r="OM59" s="12"/>
      <c r="ON59" s="12"/>
      <c r="OO59" s="12"/>
      <c r="OP59" s="12"/>
      <c r="OQ59" s="12"/>
      <c r="OR59" s="12"/>
      <c r="OS59" s="12"/>
      <c r="OT59" s="14"/>
      <c r="OU59" s="52"/>
      <c r="OV59" s="43"/>
      <c r="OW59" s="50"/>
      <c r="OX59" s="14"/>
      <c r="OY59" s="12"/>
      <c r="OZ59" s="12"/>
      <c r="PA59" s="12"/>
      <c r="PB59" s="12"/>
      <c r="PC59" s="12"/>
      <c r="PD59" s="12"/>
      <c r="PE59" s="12"/>
      <c r="PF59" s="14"/>
      <c r="PG59" s="48"/>
      <c r="PH59" s="43"/>
      <c r="PI59" s="43"/>
      <c r="PJ59" s="43"/>
      <c r="PK59" s="50"/>
      <c r="PL59" s="33"/>
      <c r="PM59" s="12"/>
      <c r="PN59" s="12"/>
      <c r="PO59" s="12"/>
      <c r="PP59" s="12"/>
      <c r="PQ59" s="12"/>
      <c r="PR59" s="12"/>
      <c r="PS59" s="12"/>
      <c r="PT59" s="12"/>
      <c r="PU59" s="12"/>
      <c r="PV59" s="12"/>
      <c r="PW59" s="12"/>
      <c r="PX59" s="12"/>
      <c r="PY59" s="12"/>
      <c r="PZ59" s="12"/>
      <c r="QA59" s="12"/>
      <c r="QB59" s="14"/>
      <c r="QC59" s="17"/>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8"/>
      <c r="TT59" s="8"/>
    </row>
    <row r="60" spans="1:540" ht="9.6" customHeight="1"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14"/>
      <c r="BR60" s="37"/>
      <c r="BS60" s="28"/>
      <c r="BT60" s="28"/>
      <c r="BU60" s="28"/>
      <c r="BV60" s="28"/>
      <c r="BW60" s="28"/>
      <c r="BX60" s="28"/>
      <c r="BY60" s="28"/>
      <c r="BZ60" s="28"/>
      <c r="CA60" s="28"/>
      <c r="CB60" s="28"/>
      <c r="CC60" s="28"/>
      <c r="CD60" s="28"/>
      <c r="CE60" s="28"/>
      <c r="CF60" s="28"/>
      <c r="CG60" s="28"/>
      <c r="CH60" s="28"/>
      <c r="CI60" s="28"/>
      <c r="CJ60" s="28"/>
      <c r="CK60" s="28"/>
      <c r="CL60" s="28"/>
      <c r="CM60" s="42"/>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4"/>
      <c r="DY60" s="28"/>
      <c r="DZ60" s="28"/>
      <c r="EA60" s="28"/>
      <c r="EB60" s="28"/>
      <c r="EC60" s="28"/>
      <c r="ED60" s="28"/>
      <c r="EE60" s="28"/>
      <c r="EF60" s="28"/>
      <c r="EG60" s="28"/>
      <c r="EH60" s="28"/>
      <c r="EI60" s="42"/>
      <c r="EJ60" s="43"/>
      <c r="EK60" s="43"/>
      <c r="EL60" s="28"/>
      <c r="EM60" s="28"/>
      <c r="EN60" s="28"/>
      <c r="EO60" s="28"/>
      <c r="EP60" s="28"/>
      <c r="EQ60" s="28"/>
      <c r="ER60" s="28"/>
      <c r="ES60" s="28"/>
      <c r="ET60" s="28"/>
      <c r="EU60" s="42"/>
      <c r="EV60" s="43"/>
      <c r="EW60" s="43"/>
      <c r="EX60" s="43"/>
      <c r="EY60" s="43"/>
      <c r="EZ60" s="28"/>
      <c r="FA60" s="28"/>
      <c r="FB60" s="28"/>
      <c r="FC60" s="28"/>
      <c r="FD60" s="28"/>
      <c r="FE60" s="28"/>
      <c r="FF60" s="28"/>
      <c r="FG60" s="28"/>
      <c r="FH60" s="28"/>
      <c r="FI60" s="28"/>
      <c r="FJ60" s="28"/>
      <c r="FK60" s="28"/>
      <c r="FL60" s="28"/>
      <c r="FM60" s="28"/>
      <c r="FN60" s="28"/>
      <c r="FO60" s="28"/>
      <c r="FP60" s="28"/>
      <c r="FQ60" s="28"/>
      <c r="FR60" s="25"/>
      <c r="FS60" s="28"/>
      <c r="FT60" s="17"/>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9"/>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7"/>
      <c r="MH60" s="14"/>
      <c r="MI60" s="12"/>
      <c r="MJ60" s="12"/>
      <c r="MK60" s="12"/>
      <c r="ML60" s="12"/>
      <c r="MM60" s="12"/>
      <c r="MN60" s="12"/>
      <c r="MO60" s="12"/>
      <c r="MP60" s="12"/>
      <c r="MQ60" s="12"/>
      <c r="MR60" s="12"/>
      <c r="MS60" s="12"/>
      <c r="MT60" s="12"/>
      <c r="MU60" s="12"/>
      <c r="MV60" s="12"/>
      <c r="MW60" s="12"/>
      <c r="MX60" s="12"/>
      <c r="MY60" s="18"/>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51"/>
      <c r="OK60" s="12"/>
      <c r="OL60" s="12"/>
      <c r="OM60" s="12"/>
      <c r="ON60" s="12"/>
      <c r="OO60" s="12"/>
      <c r="OP60" s="12"/>
      <c r="OQ60" s="12"/>
      <c r="OR60" s="12"/>
      <c r="OS60" s="12"/>
      <c r="OT60" s="12"/>
      <c r="OU60" s="48"/>
      <c r="OV60" s="43"/>
      <c r="OW60" s="50"/>
      <c r="OX60" s="12"/>
      <c r="OY60" s="12"/>
      <c r="OZ60" s="12"/>
      <c r="PA60" s="12"/>
      <c r="PB60" s="12"/>
      <c r="PC60" s="12"/>
      <c r="PD60" s="12"/>
      <c r="PE60" s="12"/>
      <c r="PF60" s="12"/>
      <c r="PG60" s="48"/>
      <c r="PH60" s="43"/>
      <c r="PI60" s="43"/>
      <c r="PJ60" s="43"/>
      <c r="PK60" s="50"/>
      <c r="PL60" s="33"/>
      <c r="PM60" s="12"/>
      <c r="PN60" s="12"/>
      <c r="PO60" s="12"/>
      <c r="PP60" s="12"/>
      <c r="PQ60" s="12"/>
      <c r="PR60" s="12"/>
      <c r="PS60" s="12"/>
      <c r="PT60" s="12"/>
      <c r="PU60" s="12"/>
      <c r="PV60" s="12"/>
      <c r="PW60" s="12"/>
      <c r="PX60" s="12"/>
      <c r="PY60" s="12"/>
      <c r="PZ60" s="12"/>
      <c r="QA60" s="12"/>
      <c r="QB60" s="14"/>
      <c r="QC60" s="13"/>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8"/>
      <c r="TT60" s="8"/>
    </row>
    <row r="61" spans="1:540" ht="9.6" customHeight="1" x14ac:dyDescent="0.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27"/>
      <c r="BR61" s="10"/>
      <c r="BS61" s="28"/>
      <c r="BT61" s="28"/>
      <c r="BU61" s="28"/>
      <c r="BV61" s="28"/>
      <c r="BW61" s="28"/>
      <c r="BX61" s="28"/>
      <c r="BY61" s="28"/>
      <c r="BZ61" s="28"/>
      <c r="CA61" s="28"/>
      <c r="CB61" s="28"/>
      <c r="CC61" s="28"/>
      <c r="CD61" s="28"/>
      <c r="CE61" s="28"/>
      <c r="CF61" s="28"/>
      <c r="CG61" s="28"/>
      <c r="CH61" s="28"/>
      <c r="CI61" s="28"/>
      <c r="CJ61" s="28"/>
      <c r="CK61" s="28"/>
      <c r="CL61" s="28"/>
      <c r="CM61" s="42"/>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4"/>
      <c r="DY61" s="28"/>
      <c r="DZ61" s="28"/>
      <c r="EA61" s="28"/>
      <c r="EB61" s="28"/>
      <c r="EC61" s="28"/>
      <c r="ED61" s="28"/>
      <c r="EE61" s="28"/>
      <c r="EF61" s="28"/>
      <c r="EG61" s="28"/>
      <c r="EH61" s="28"/>
      <c r="EI61" s="42"/>
      <c r="EJ61" s="43"/>
      <c r="EK61" s="43"/>
      <c r="EL61" s="28"/>
      <c r="EM61" s="28"/>
      <c r="EN61" s="28"/>
      <c r="EO61" s="28"/>
      <c r="EP61" s="28"/>
      <c r="EQ61" s="28"/>
      <c r="ER61" s="28"/>
      <c r="ES61" s="28"/>
      <c r="ET61" s="28"/>
      <c r="EU61" s="16"/>
      <c r="EV61" s="43"/>
      <c r="EW61" s="43"/>
      <c r="EX61" s="43"/>
      <c r="EY61" s="43"/>
      <c r="EZ61" s="28"/>
      <c r="FA61" s="28"/>
      <c r="FB61" s="28"/>
      <c r="FC61" s="28"/>
      <c r="FD61" s="28"/>
      <c r="FE61" s="28"/>
      <c r="FF61" s="28"/>
      <c r="FG61" s="28"/>
      <c r="FH61" s="28"/>
      <c r="FI61" s="28"/>
      <c r="FJ61" s="28"/>
      <c r="FK61" s="28"/>
      <c r="FL61" s="28"/>
      <c r="FM61" s="28"/>
      <c r="FN61" s="28"/>
      <c r="FO61" s="28"/>
      <c r="FP61" s="28"/>
      <c r="FQ61" s="28"/>
      <c r="FR61" s="28"/>
      <c r="FS61" s="28"/>
      <c r="FT61" s="10"/>
      <c r="FU61" s="9"/>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9"/>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2"/>
      <c r="MH61" s="12"/>
      <c r="MI61" s="12"/>
      <c r="MJ61" s="12"/>
      <c r="MK61" s="12"/>
      <c r="ML61" s="12"/>
      <c r="MM61" s="12"/>
      <c r="MN61" s="12"/>
      <c r="MO61" s="12"/>
      <c r="MP61" s="12"/>
      <c r="MQ61" s="12"/>
      <c r="MR61" s="12"/>
      <c r="MS61" s="12"/>
      <c r="MT61" s="12"/>
      <c r="MU61" s="12"/>
      <c r="MV61" s="12"/>
      <c r="MW61" s="12"/>
      <c r="MX61" s="12"/>
      <c r="MY61" s="18"/>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51"/>
      <c r="OK61" s="12"/>
      <c r="OL61" s="12"/>
      <c r="OM61" s="12"/>
      <c r="ON61" s="12"/>
      <c r="OO61" s="12"/>
      <c r="OP61" s="12"/>
      <c r="OQ61" s="12"/>
      <c r="OR61" s="12"/>
      <c r="OS61" s="12"/>
      <c r="OT61" s="12"/>
      <c r="OU61" s="47"/>
      <c r="OV61" s="43"/>
      <c r="OW61" s="50"/>
      <c r="OX61" s="13"/>
      <c r="OY61" s="12"/>
      <c r="OZ61" s="12"/>
      <c r="PA61" s="12"/>
      <c r="PB61" s="12"/>
      <c r="PC61" s="12"/>
      <c r="PD61" s="12"/>
      <c r="PE61" s="12"/>
      <c r="PF61" s="12"/>
      <c r="PG61" s="48"/>
      <c r="PH61" s="43"/>
      <c r="PI61" s="43"/>
      <c r="PJ61" s="43"/>
      <c r="PK61" s="50"/>
      <c r="PL61" s="33"/>
      <c r="PM61" s="12"/>
      <c r="PN61" s="12"/>
      <c r="PO61" s="12"/>
      <c r="PP61" s="12"/>
      <c r="PQ61" s="12"/>
      <c r="PR61" s="12"/>
      <c r="PS61" s="12"/>
      <c r="PT61" s="12"/>
      <c r="PU61" s="12"/>
      <c r="PV61" s="12"/>
      <c r="PW61" s="12"/>
      <c r="PX61" s="12"/>
      <c r="PY61" s="12"/>
      <c r="PZ61" s="12"/>
      <c r="QA61" s="12"/>
      <c r="QB61" s="12"/>
      <c r="QC61" s="14"/>
      <c r="QD61" s="18"/>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8"/>
      <c r="TT61" s="8"/>
    </row>
    <row r="62" spans="1:540" ht="9.6" customHeight="1" x14ac:dyDescent="0.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37"/>
      <c r="BR62" s="28"/>
      <c r="BS62" s="28"/>
      <c r="BT62" s="28"/>
      <c r="BU62" s="28"/>
      <c r="BV62" s="28"/>
      <c r="BW62" s="28"/>
      <c r="BX62" s="28"/>
      <c r="BY62" s="28"/>
      <c r="BZ62" s="28"/>
      <c r="CA62" s="28"/>
      <c r="CB62" s="28"/>
      <c r="CC62" s="28"/>
      <c r="CD62" s="28"/>
      <c r="CE62" s="28"/>
      <c r="CF62" s="28"/>
      <c r="CG62" s="28"/>
      <c r="CH62" s="28"/>
      <c r="CI62" s="28"/>
      <c r="CJ62" s="28"/>
      <c r="CK62" s="28"/>
      <c r="CL62" s="28"/>
      <c r="CM62" s="42"/>
      <c r="CN62" s="43"/>
      <c r="CO62" s="43"/>
      <c r="CP62" s="43"/>
      <c r="CQ62" s="43"/>
      <c r="CR62" s="43"/>
      <c r="CS62" s="43"/>
      <c r="CT62" s="43"/>
      <c r="CU62" s="43"/>
      <c r="CV62" s="43"/>
      <c r="CW62" s="43"/>
      <c r="CX62" s="43"/>
      <c r="CY62" s="43"/>
      <c r="CZ62" s="43"/>
      <c r="DA62" s="43"/>
      <c r="DB62" s="43"/>
      <c r="DC62" s="43"/>
      <c r="DD62" s="43"/>
      <c r="DE62" s="43"/>
      <c r="DF62" s="43"/>
      <c r="DG62" s="43"/>
      <c r="DH62" s="43"/>
      <c r="DI62" s="43"/>
      <c r="DJ62" s="42"/>
      <c r="DK62" s="16"/>
      <c r="DL62" s="42"/>
      <c r="DM62" s="16"/>
      <c r="DN62" s="44"/>
      <c r="DO62" s="43"/>
      <c r="DP62" s="43"/>
      <c r="DQ62" s="43"/>
      <c r="DR62" s="43"/>
      <c r="DS62" s="43"/>
      <c r="DT62" s="43"/>
      <c r="DU62" s="43"/>
      <c r="DV62" s="43"/>
      <c r="DW62" s="43"/>
      <c r="DX62" s="44"/>
      <c r="DY62" s="28"/>
      <c r="DZ62" s="28"/>
      <c r="EA62" s="26"/>
      <c r="EB62" s="26"/>
      <c r="EC62" s="26"/>
      <c r="ED62" s="26"/>
      <c r="EE62" s="26"/>
      <c r="EF62" s="26"/>
      <c r="EG62" s="26"/>
      <c r="EH62" s="16"/>
      <c r="EI62" s="44"/>
      <c r="EJ62" s="43"/>
      <c r="EK62" s="43"/>
      <c r="EL62" s="16"/>
      <c r="EM62" s="26"/>
      <c r="EN62" s="26"/>
      <c r="EO62" s="26"/>
      <c r="EP62" s="26"/>
      <c r="EQ62" s="26"/>
      <c r="ER62" s="26"/>
      <c r="ES62" s="26"/>
      <c r="ET62" s="26"/>
      <c r="EU62" s="42"/>
      <c r="EV62" s="43"/>
      <c r="EW62" s="43"/>
      <c r="EX62" s="43"/>
      <c r="EY62" s="43"/>
      <c r="EZ62" s="28"/>
      <c r="FA62" s="28"/>
      <c r="FB62" s="28"/>
      <c r="FC62" s="28"/>
      <c r="FD62" s="28"/>
      <c r="FE62" s="28"/>
      <c r="FF62" s="28"/>
      <c r="FG62" s="28"/>
      <c r="FH62" s="28"/>
      <c r="FI62" s="28"/>
      <c r="FJ62" s="28"/>
      <c r="FK62" s="28"/>
      <c r="FL62" s="28"/>
      <c r="FM62" s="28"/>
      <c r="FN62" s="28"/>
      <c r="FO62" s="28"/>
      <c r="FP62" s="28"/>
      <c r="FQ62" s="28"/>
      <c r="FR62" s="28"/>
      <c r="FS62" s="28"/>
      <c r="FT62" s="28"/>
      <c r="FU62" s="10"/>
      <c r="FV62" s="12"/>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9"/>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9"/>
      <c r="MG62" s="14"/>
      <c r="MH62" s="12"/>
      <c r="MI62" s="12"/>
      <c r="MJ62" s="12"/>
      <c r="MK62" s="12"/>
      <c r="ML62" s="12"/>
      <c r="MM62" s="12"/>
      <c r="MN62" s="12"/>
      <c r="MO62" s="12"/>
      <c r="MP62" s="12"/>
      <c r="MQ62" s="12"/>
      <c r="MR62" s="12"/>
      <c r="MS62" s="12"/>
      <c r="MT62" s="12"/>
      <c r="MU62" s="12"/>
      <c r="MV62" s="12"/>
      <c r="MW62" s="12"/>
      <c r="MX62" s="12"/>
      <c r="MY62" s="18"/>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51"/>
      <c r="OK62" s="12"/>
      <c r="OL62" s="12"/>
      <c r="OM62" s="12"/>
      <c r="ON62" s="12"/>
      <c r="OO62" s="12"/>
      <c r="OP62" s="12"/>
      <c r="OQ62" s="12"/>
      <c r="OR62" s="12"/>
      <c r="OS62" s="12"/>
      <c r="OT62" s="12"/>
      <c r="OU62" s="47"/>
      <c r="OV62" s="43"/>
      <c r="OW62" s="50"/>
      <c r="OX62" s="13"/>
      <c r="OY62" s="12"/>
      <c r="OZ62" s="12"/>
      <c r="PA62" s="12"/>
      <c r="PB62" s="12"/>
      <c r="PC62" s="12"/>
      <c r="PD62" s="12"/>
      <c r="PE62" s="12"/>
      <c r="PF62" s="12"/>
      <c r="PG62" s="48"/>
      <c r="PH62" s="43"/>
      <c r="PI62" s="43"/>
      <c r="PJ62" s="43"/>
      <c r="PK62" s="50"/>
      <c r="PL62" s="33"/>
      <c r="PM62" s="12"/>
      <c r="PN62" s="12"/>
      <c r="PO62" s="12"/>
      <c r="PP62" s="12"/>
      <c r="PQ62" s="12"/>
      <c r="PR62" s="12"/>
      <c r="PS62" s="12"/>
      <c r="PT62" s="12"/>
      <c r="PU62" s="12"/>
      <c r="PV62" s="12"/>
      <c r="PW62" s="12"/>
      <c r="PX62" s="12"/>
      <c r="PY62" s="12"/>
      <c r="PZ62" s="12"/>
      <c r="QA62" s="12"/>
      <c r="QB62" s="12"/>
      <c r="QC62" s="12"/>
      <c r="QD62" s="14"/>
      <c r="QE62" s="32"/>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8"/>
      <c r="TT62" s="8"/>
    </row>
    <row r="63" spans="1:540" ht="9.6" customHeight="1" x14ac:dyDescent="0.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13"/>
      <c r="BQ63" s="10"/>
      <c r="BR63" s="28"/>
      <c r="BS63" s="28"/>
      <c r="BT63" s="28"/>
      <c r="BU63" s="28"/>
      <c r="BV63" s="28"/>
      <c r="BW63" s="28"/>
      <c r="BX63" s="28"/>
      <c r="BY63" s="28"/>
      <c r="BZ63" s="28"/>
      <c r="CA63" s="28"/>
      <c r="CB63" s="28"/>
      <c r="CC63" s="28"/>
      <c r="CD63" s="28"/>
      <c r="CE63" s="28"/>
      <c r="CF63" s="28"/>
      <c r="CG63" s="28"/>
      <c r="CH63" s="28"/>
      <c r="CI63" s="28"/>
      <c r="CJ63" s="28"/>
      <c r="CK63" s="28"/>
      <c r="CL63" s="28"/>
      <c r="CM63" s="42"/>
      <c r="CN63" s="43"/>
      <c r="CO63" s="43"/>
      <c r="CP63" s="43"/>
      <c r="CQ63" s="43"/>
      <c r="CR63" s="43"/>
      <c r="CS63" s="43"/>
      <c r="CT63" s="43"/>
      <c r="CU63" s="43"/>
      <c r="CV63" s="43"/>
      <c r="CW63" s="16"/>
      <c r="CX63" s="16"/>
      <c r="CY63" s="16"/>
      <c r="CZ63" s="37"/>
      <c r="DA63" s="28"/>
      <c r="DB63" s="44"/>
      <c r="DC63" s="43"/>
      <c r="DD63" s="43"/>
      <c r="DE63" s="43"/>
      <c r="DF63" s="43"/>
      <c r="DG63" s="43"/>
      <c r="DH63" s="43"/>
      <c r="DI63" s="28"/>
      <c r="DJ63" s="28"/>
      <c r="DK63" s="28"/>
      <c r="DL63" s="28"/>
      <c r="DM63" s="28"/>
      <c r="DN63" s="44"/>
      <c r="DO63" s="43"/>
      <c r="DP63" s="43"/>
      <c r="DQ63" s="43"/>
      <c r="DR63" s="43"/>
      <c r="DS63" s="43"/>
      <c r="DT63" s="43"/>
      <c r="DU63" s="43"/>
      <c r="DV63" s="43"/>
      <c r="DW63" s="43"/>
      <c r="DX63" s="44"/>
      <c r="DY63" s="28"/>
      <c r="DZ63" s="28"/>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28"/>
      <c r="FA63" s="28"/>
      <c r="FB63" s="28"/>
      <c r="FC63" s="28"/>
      <c r="FD63" s="28"/>
      <c r="FE63" s="28"/>
      <c r="FF63" s="28"/>
      <c r="FG63" s="28"/>
      <c r="FH63" s="28"/>
      <c r="FI63" s="28"/>
      <c r="FJ63" s="28"/>
      <c r="FK63" s="28"/>
      <c r="FL63" s="28"/>
      <c r="FM63" s="28"/>
      <c r="FN63" s="28"/>
      <c r="FO63" s="28"/>
      <c r="FP63" s="28"/>
      <c r="FQ63" s="28"/>
      <c r="FR63" s="28"/>
      <c r="FS63" s="28"/>
      <c r="FT63" s="28"/>
      <c r="FU63" s="28"/>
      <c r="FV63" s="40"/>
      <c r="FW63" s="14"/>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9"/>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3"/>
      <c r="MG63" s="12"/>
      <c r="MH63" s="12"/>
      <c r="MI63" s="12"/>
      <c r="MJ63" s="12"/>
      <c r="MK63" s="12"/>
      <c r="ML63" s="12"/>
      <c r="MM63" s="12"/>
      <c r="MN63" s="12"/>
      <c r="MO63" s="12"/>
      <c r="MP63" s="12"/>
      <c r="MQ63" s="12"/>
      <c r="MR63" s="12"/>
      <c r="MS63" s="12"/>
      <c r="MT63" s="12"/>
      <c r="MU63" s="12"/>
      <c r="MV63" s="12"/>
      <c r="MW63" s="12"/>
      <c r="MX63" s="12"/>
      <c r="MY63" s="18"/>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51"/>
      <c r="OK63" s="12"/>
      <c r="OL63" s="12"/>
      <c r="OM63" s="12"/>
      <c r="ON63" s="12"/>
      <c r="OO63" s="12"/>
      <c r="OP63" s="12"/>
      <c r="OQ63" s="12"/>
      <c r="OR63" s="12"/>
      <c r="OS63" s="12"/>
      <c r="OT63" s="14"/>
      <c r="OU63" s="47"/>
      <c r="OV63" s="43"/>
      <c r="OW63" s="50"/>
      <c r="OX63" s="12"/>
      <c r="OY63" s="12"/>
      <c r="OZ63" s="12"/>
      <c r="PA63" s="12"/>
      <c r="PB63" s="12"/>
      <c r="PC63" s="12"/>
      <c r="PD63" s="12"/>
      <c r="PE63" s="12"/>
      <c r="PF63" s="14"/>
      <c r="PG63" s="48"/>
      <c r="PH63" s="43"/>
      <c r="PI63" s="43"/>
      <c r="PJ63" s="43"/>
      <c r="PK63" s="50"/>
      <c r="PL63" s="33"/>
      <c r="PM63" s="12"/>
      <c r="PN63" s="12"/>
      <c r="PO63" s="12"/>
      <c r="PP63" s="12"/>
      <c r="PQ63" s="12"/>
      <c r="PR63" s="12"/>
      <c r="PS63" s="12"/>
      <c r="PT63" s="12"/>
      <c r="PU63" s="12"/>
      <c r="PV63" s="12"/>
      <c r="PW63" s="12"/>
      <c r="PX63" s="12"/>
      <c r="PY63" s="12"/>
      <c r="PZ63" s="12"/>
      <c r="QA63" s="12"/>
      <c r="QB63" s="12"/>
      <c r="QC63" s="12"/>
      <c r="QD63" s="12"/>
      <c r="QE63" s="12"/>
      <c r="QF63" s="19"/>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8"/>
      <c r="TT63" s="8"/>
    </row>
    <row r="64" spans="1:540" ht="9.6" customHeight="1" x14ac:dyDescent="0.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58"/>
      <c r="BQ64" s="10"/>
      <c r="BR64" s="28"/>
      <c r="BS64" s="28"/>
      <c r="BT64" s="28"/>
      <c r="BU64" s="28"/>
      <c r="BV64" s="28"/>
      <c r="BW64" s="28"/>
      <c r="BX64" s="28"/>
      <c r="BY64" s="28"/>
      <c r="BZ64" s="28"/>
      <c r="CA64" s="28"/>
      <c r="CB64" s="28"/>
      <c r="CC64" s="28"/>
      <c r="CD64" s="28"/>
      <c r="CE64" s="28"/>
      <c r="CF64" s="28"/>
      <c r="CG64" s="28"/>
      <c r="CH64" s="28"/>
      <c r="CI64" s="28"/>
      <c r="CJ64" s="28"/>
      <c r="CK64" s="28"/>
      <c r="CL64" s="28"/>
      <c r="CM64" s="42"/>
      <c r="CN64" s="43"/>
      <c r="CO64" s="43"/>
      <c r="CP64" s="43"/>
      <c r="CQ64" s="43"/>
      <c r="CR64" s="43"/>
      <c r="CS64" s="43"/>
      <c r="CT64" s="43"/>
      <c r="CU64" s="43"/>
      <c r="CV64" s="43"/>
      <c r="CW64" s="45"/>
      <c r="CX64" s="28"/>
      <c r="CY64" s="28"/>
      <c r="CZ64" s="28"/>
      <c r="DA64" s="28"/>
      <c r="DB64" s="26"/>
      <c r="DC64" s="43"/>
      <c r="DD64" s="43"/>
      <c r="DE64" s="43"/>
      <c r="DF64" s="43"/>
      <c r="DG64" s="43"/>
      <c r="DH64" s="42"/>
      <c r="DI64" s="28"/>
      <c r="DJ64" s="28"/>
      <c r="DK64" s="28"/>
      <c r="DL64" s="28"/>
      <c r="DM64" s="26"/>
      <c r="DN64" s="43"/>
      <c r="DO64" s="43"/>
      <c r="DP64" s="43"/>
      <c r="DQ64" s="43"/>
      <c r="DR64" s="43"/>
      <c r="DS64" s="43"/>
      <c r="DT64" s="43"/>
      <c r="DU64" s="43"/>
      <c r="DV64" s="43"/>
      <c r="DW64" s="43"/>
      <c r="DX64" s="44"/>
      <c r="DY64" s="28"/>
      <c r="DZ64" s="28"/>
      <c r="EA64" s="43"/>
      <c r="EB64" s="56"/>
      <c r="EC64" s="56"/>
      <c r="ED64" s="56"/>
      <c r="EE64" s="56"/>
      <c r="EF64" s="56"/>
      <c r="EG64" s="56"/>
      <c r="EH64" s="56"/>
      <c r="EI64" s="43"/>
      <c r="EJ64" s="43"/>
      <c r="EK64" s="43"/>
      <c r="EL64" s="43"/>
      <c r="EM64" s="56"/>
      <c r="EN64" s="56"/>
      <c r="EO64" s="56"/>
      <c r="EP64" s="56"/>
      <c r="EQ64" s="56"/>
      <c r="ER64" s="56"/>
      <c r="ES64" s="56"/>
      <c r="ET64" s="43"/>
      <c r="EU64" s="43"/>
      <c r="EV64" s="43"/>
      <c r="EW64" s="43"/>
      <c r="EX64" s="43"/>
      <c r="EY64" s="43"/>
      <c r="EZ64" s="28"/>
      <c r="FA64" s="28"/>
      <c r="FB64" s="28"/>
      <c r="FC64" s="28"/>
      <c r="FD64" s="28"/>
      <c r="FE64" s="28"/>
      <c r="FF64" s="28"/>
      <c r="FG64" s="28"/>
      <c r="FH64" s="28"/>
      <c r="FI64" s="28"/>
      <c r="FJ64" s="28"/>
      <c r="FK64" s="28"/>
      <c r="FL64" s="28"/>
      <c r="FM64" s="28"/>
      <c r="FN64" s="28"/>
      <c r="FO64" s="28"/>
      <c r="FP64" s="28"/>
      <c r="FQ64" s="28"/>
      <c r="FR64" s="28"/>
      <c r="FS64" s="28"/>
      <c r="FT64" s="28"/>
      <c r="FU64" s="28"/>
      <c r="FV64" s="19"/>
      <c r="FW64" s="29"/>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9"/>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7"/>
      <c r="MF64" s="14"/>
      <c r="MG64" s="12"/>
      <c r="MH64" s="12"/>
      <c r="MI64" s="12"/>
      <c r="MJ64" s="12"/>
      <c r="MK64" s="12"/>
      <c r="ML64" s="12"/>
      <c r="MM64" s="12"/>
      <c r="MN64" s="12"/>
      <c r="MO64" s="12"/>
      <c r="MP64" s="12"/>
      <c r="MQ64" s="12"/>
      <c r="MR64" s="12"/>
      <c r="MS64" s="12"/>
      <c r="MT64" s="12"/>
      <c r="MU64" s="12"/>
      <c r="MV64" s="12"/>
      <c r="MW64" s="12"/>
      <c r="MX64" s="12"/>
      <c r="MY64" s="18"/>
      <c r="MZ64" s="43"/>
      <c r="NA64" s="43"/>
      <c r="NB64" s="43"/>
      <c r="NC64" s="43"/>
      <c r="ND64" s="43"/>
      <c r="NE64" s="43"/>
      <c r="NF64" s="43"/>
      <c r="NG64" s="43"/>
      <c r="NH64" s="43"/>
      <c r="NI64" s="43"/>
      <c r="NJ64" s="43"/>
      <c r="NK64" s="44"/>
      <c r="NL64" s="44"/>
      <c r="NM64" s="44"/>
      <c r="NN64" s="43"/>
      <c r="NO64" s="43"/>
      <c r="NP64" s="43"/>
      <c r="NQ64" s="43"/>
      <c r="NR64" s="43"/>
      <c r="NS64" s="43"/>
      <c r="NT64" s="43"/>
      <c r="NU64" s="55"/>
      <c r="NV64" s="21"/>
      <c r="NW64" s="48"/>
      <c r="NX64" s="48"/>
      <c r="NY64" s="34"/>
      <c r="NZ64" s="47"/>
      <c r="OA64" s="43"/>
      <c r="OB64" s="43"/>
      <c r="OC64" s="43"/>
      <c r="OD64" s="43"/>
      <c r="OE64" s="43"/>
      <c r="OF64" s="43"/>
      <c r="OG64" s="43"/>
      <c r="OH64" s="43"/>
      <c r="OI64" s="43"/>
      <c r="OJ64" s="51"/>
      <c r="OK64" s="12"/>
      <c r="OL64" s="12"/>
      <c r="OM64" s="18"/>
      <c r="ON64" s="33"/>
      <c r="OO64" s="33"/>
      <c r="OP64" s="33"/>
      <c r="OQ64" s="33"/>
      <c r="OR64" s="33"/>
      <c r="OS64" s="33"/>
      <c r="OT64" s="33"/>
      <c r="OU64" s="48"/>
      <c r="OV64" s="43"/>
      <c r="OW64" s="43"/>
      <c r="OX64" s="33"/>
      <c r="OY64" s="33"/>
      <c r="OZ64" s="18"/>
      <c r="PA64" s="33"/>
      <c r="PB64" s="33"/>
      <c r="PC64" s="33"/>
      <c r="PD64" s="33"/>
      <c r="PE64" s="18"/>
      <c r="PF64" s="12"/>
      <c r="PG64" s="57"/>
      <c r="PH64" s="43"/>
      <c r="PI64" s="43"/>
      <c r="PJ64" s="43"/>
      <c r="PK64" s="50"/>
      <c r="PL64" s="33"/>
      <c r="PM64" s="12"/>
      <c r="PN64" s="12"/>
      <c r="PO64" s="12"/>
      <c r="PP64" s="12"/>
      <c r="PQ64" s="12"/>
      <c r="PR64" s="12"/>
      <c r="PS64" s="12"/>
      <c r="PT64" s="12"/>
      <c r="PU64" s="12"/>
      <c r="PV64" s="12"/>
      <c r="PW64" s="12"/>
      <c r="PX64" s="12"/>
      <c r="PY64" s="12"/>
      <c r="PZ64" s="12"/>
      <c r="QA64" s="12"/>
      <c r="QB64" s="12"/>
      <c r="QC64" s="12"/>
      <c r="QD64" s="12"/>
      <c r="QE64" s="14"/>
      <c r="QF64" s="2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8"/>
      <c r="TT64" s="8"/>
    </row>
    <row r="65" spans="1:540" ht="9.6" customHeight="1" x14ac:dyDescent="0.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2"/>
      <c r="BP65" s="10"/>
      <c r="BQ65" s="28"/>
      <c r="BR65" s="28"/>
      <c r="BS65" s="28"/>
      <c r="BT65" s="28"/>
      <c r="BU65" s="28"/>
      <c r="BV65" s="28"/>
      <c r="BW65" s="28"/>
      <c r="BX65" s="28"/>
      <c r="BY65" s="28"/>
      <c r="BZ65" s="28"/>
      <c r="CA65" s="28"/>
      <c r="CB65" s="28"/>
      <c r="CC65" s="28"/>
      <c r="CD65" s="28"/>
      <c r="CE65" s="28"/>
      <c r="CF65" s="28"/>
      <c r="CG65" s="28"/>
      <c r="CH65" s="28"/>
      <c r="CI65" s="28"/>
      <c r="CJ65" s="28"/>
      <c r="CK65" s="28"/>
      <c r="CL65" s="28"/>
      <c r="CM65" s="42"/>
      <c r="CN65" s="43"/>
      <c r="CO65" s="43"/>
      <c r="CP65" s="43"/>
      <c r="CQ65" s="43"/>
      <c r="CR65" s="43"/>
      <c r="CS65" s="43"/>
      <c r="CT65" s="43"/>
      <c r="CU65" s="43"/>
      <c r="CV65" s="43"/>
      <c r="CW65" s="43"/>
      <c r="CX65" s="28"/>
      <c r="CY65" s="28"/>
      <c r="CZ65" s="28"/>
      <c r="DA65" s="28"/>
      <c r="DB65" s="28"/>
      <c r="DC65" s="43"/>
      <c r="DD65" s="43"/>
      <c r="DE65" s="43"/>
      <c r="DF65" s="43"/>
      <c r="DG65" s="43"/>
      <c r="DH65" s="26"/>
      <c r="DI65" s="28"/>
      <c r="DJ65" s="28"/>
      <c r="DK65" s="28"/>
      <c r="DL65" s="28"/>
      <c r="DM65" s="43"/>
      <c r="DN65" s="43"/>
      <c r="DO65" s="43"/>
      <c r="DP65" s="43"/>
      <c r="DQ65" s="43"/>
      <c r="DR65" s="43"/>
      <c r="DS65" s="43"/>
      <c r="DT65" s="43"/>
      <c r="DU65" s="43"/>
      <c r="DV65" s="43"/>
      <c r="DW65" s="43"/>
      <c r="DX65" s="44"/>
      <c r="DY65" s="28"/>
      <c r="DZ65" s="28"/>
      <c r="EA65" s="26"/>
      <c r="EB65" s="26"/>
      <c r="EC65" s="26"/>
      <c r="ED65" s="26"/>
      <c r="EE65" s="26"/>
      <c r="EF65" s="26"/>
      <c r="EG65" s="26"/>
      <c r="EH65" s="28"/>
      <c r="EI65" s="42"/>
      <c r="EJ65" s="43"/>
      <c r="EK65" s="44"/>
      <c r="EL65" s="16"/>
      <c r="EM65" s="26"/>
      <c r="EN65" s="26"/>
      <c r="EO65" s="26"/>
      <c r="EP65" s="26"/>
      <c r="EQ65" s="26"/>
      <c r="ER65" s="26"/>
      <c r="ES65" s="26"/>
      <c r="ET65" s="26"/>
      <c r="EU65" s="44"/>
      <c r="EV65" s="43"/>
      <c r="EW65" s="43"/>
      <c r="EX65" s="43"/>
      <c r="EY65" s="43"/>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17"/>
      <c r="FX65" s="14"/>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9"/>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5"/>
      <c r="MF65" s="14"/>
      <c r="MG65" s="12"/>
      <c r="MH65" s="12"/>
      <c r="MI65" s="12"/>
      <c r="MJ65" s="12"/>
      <c r="MK65" s="12"/>
      <c r="ML65" s="12"/>
      <c r="MM65" s="12"/>
      <c r="MN65" s="12"/>
      <c r="MO65" s="12"/>
      <c r="MP65" s="12"/>
      <c r="MQ65" s="12"/>
      <c r="MR65" s="12"/>
      <c r="MS65" s="12"/>
      <c r="MT65" s="12"/>
      <c r="MU65" s="12"/>
      <c r="MV65" s="12"/>
      <c r="MW65" s="12"/>
      <c r="MX65" s="12"/>
      <c r="MY65" s="18"/>
      <c r="MZ65" s="43"/>
      <c r="NA65" s="43"/>
      <c r="NB65" s="43"/>
      <c r="NC65" s="43"/>
      <c r="ND65" s="43"/>
      <c r="NE65" s="43"/>
      <c r="NF65" s="43"/>
      <c r="NG65" s="43"/>
      <c r="NH65" s="43"/>
      <c r="NI65" s="18"/>
      <c r="NJ65" s="59"/>
      <c r="NK65" s="33"/>
      <c r="NL65" s="13"/>
      <c r="NM65" s="14"/>
      <c r="NN65" s="48"/>
      <c r="NO65" s="43"/>
      <c r="NP65" s="43"/>
      <c r="NQ65" s="43"/>
      <c r="NR65" s="43"/>
      <c r="NS65" s="43"/>
      <c r="NT65" s="43"/>
      <c r="NU65" s="33"/>
      <c r="NV65" s="12"/>
      <c r="NW65" s="12"/>
      <c r="NX65" s="12"/>
      <c r="NY65" s="8"/>
      <c r="NZ65" s="48"/>
      <c r="OA65" s="43"/>
      <c r="OB65" s="43"/>
      <c r="OC65" s="43"/>
      <c r="OD65" s="43"/>
      <c r="OE65" s="43"/>
      <c r="OF65" s="43"/>
      <c r="OG65" s="43"/>
      <c r="OH65" s="43"/>
      <c r="OI65" s="43"/>
      <c r="OJ65" s="51"/>
      <c r="OK65" s="12"/>
      <c r="OL65" s="1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50"/>
      <c r="PL65" s="33"/>
      <c r="PM65" s="12"/>
      <c r="PN65" s="12"/>
      <c r="PO65" s="12"/>
      <c r="PP65" s="12"/>
      <c r="PQ65" s="12"/>
      <c r="PR65" s="12"/>
      <c r="PS65" s="12"/>
      <c r="PT65" s="12"/>
      <c r="PU65" s="12"/>
      <c r="PV65" s="12"/>
      <c r="PW65" s="12"/>
      <c r="PX65" s="12"/>
      <c r="PY65" s="12"/>
      <c r="PZ65" s="12"/>
      <c r="QA65" s="12"/>
      <c r="QB65" s="12"/>
      <c r="QC65" s="12"/>
      <c r="QD65" s="12"/>
      <c r="QE65" s="12"/>
      <c r="QF65" s="14"/>
      <c r="QG65" s="17"/>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8"/>
      <c r="TT65" s="8"/>
    </row>
    <row r="66" spans="1:540" ht="9.6" customHeight="1" x14ac:dyDescent="0.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5"/>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42"/>
      <c r="CN66" s="43"/>
      <c r="CO66" s="43"/>
      <c r="CP66" s="43"/>
      <c r="CQ66" s="43"/>
      <c r="CR66" s="43"/>
      <c r="CS66" s="43"/>
      <c r="CT66" s="43"/>
      <c r="CU66" s="43"/>
      <c r="CV66" s="43"/>
      <c r="CW66" s="43"/>
      <c r="CX66" s="42"/>
      <c r="CY66" s="28"/>
      <c r="CZ66" s="28"/>
      <c r="DA66" s="28"/>
      <c r="DB66" s="28"/>
      <c r="DC66" s="16"/>
      <c r="DD66" s="43"/>
      <c r="DE66" s="43"/>
      <c r="DF66" s="43"/>
      <c r="DG66" s="44"/>
      <c r="DH66" s="28"/>
      <c r="DI66" s="28"/>
      <c r="DJ66" s="28"/>
      <c r="DK66" s="28"/>
      <c r="DL66" s="26"/>
      <c r="DM66" s="43"/>
      <c r="DN66" s="43"/>
      <c r="DO66" s="43"/>
      <c r="DP66" s="43"/>
      <c r="DQ66" s="43"/>
      <c r="DR66" s="43"/>
      <c r="DS66" s="43"/>
      <c r="DT66" s="43"/>
      <c r="DU66" s="43"/>
      <c r="DV66" s="43"/>
      <c r="DW66" s="43"/>
      <c r="DX66" s="44"/>
      <c r="DY66" s="28"/>
      <c r="DZ66" s="28"/>
      <c r="EA66" s="28"/>
      <c r="EB66" s="28"/>
      <c r="EC66" s="28"/>
      <c r="ED66" s="28"/>
      <c r="EE66" s="28"/>
      <c r="EF66" s="28"/>
      <c r="EG66" s="28"/>
      <c r="EH66" s="28"/>
      <c r="EI66" s="42"/>
      <c r="EJ66" s="43"/>
      <c r="EK66" s="43"/>
      <c r="EL66" s="28"/>
      <c r="EM66" s="28"/>
      <c r="EN66" s="28"/>
      <c r="EO66" s="28"/>
      <c r="EP66" s="28"/>
      <c r="EQ66" s="28"/>
      <c r="ER66" s="28"/>
      <c r="ES66" s="28"/>
      <c r="ET66" s="28"/>
      <c r="EU66" s="16"/>
      <c r="EV66" s="43"/>
      <c r="EW66" s="43"/>
      <c r="EX66" s="43"/>
      <c r="EY66" s="43"/>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10"/>
      <c r="FX66" s="13"/>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9"/>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8"/>
      <c r="MF66" s="12"/>
      <c r="MG66" s="12"/>
      <c r="MH66" s="12"/>
      <c r="MI66" s="12"/>
      <c r="MJ66" s="12"/>
      <c r="MK66" s="12"/>
      <c r="ML66" s="12"/>
      <c r="MM66" s="12"/>
      <c r="MN66" s="12"/>
      <c r="MO66" s="12"/>
      <c r="MP66" s="12"/>
      <c r="MQ66" s="12"/>
      <c r="MR66" s="12"/>
      <c r="MS66" s="12"/>
      <c r="MT66" s="12"/>
      <c r="MU66" s="12"/>
      <c r="MV66" s="12"/>
      <c r="MW66" s="12"/>
      <c r="MX66" s="12"/>
      <c r="MY66" s="18"/>
      <c r="MZ66" s="43"/>
      <c r="NA66" s="43"/>
      <c r="NB66" s="43"/>
      <c r="NC66" s="43"/>
      <c r="ND66" s="43"/>
      <c r="NE66" s="43"/>
      <c r="NF66" s="43"/>
      <c r="NG66" s="43"/>
      <c r="NH66" s="43"/>
      <c r="NI66" s="47"/>
      <c r="NJ66" s="14"/>
      <c r="NK66" s="12"/>
      <c r="NL66" s="12"/>
      <c r="NM66" s="14"/>
      <c r="NN66" s="13"/>
      <c r="NO66" s="43"/>
      <c r="NP66" s="43"/>
      <c r="NQ66" s="43"/>
      <c r="NR66" s="43"/>
      <c r="NS66" s="43"/>
      <c r="NT66" s="57"/>
      <c r="NU66" s="12"/>
      <c r="NV66" s="12"/>
      <c r="NW66" s="12"/>
      <c r="NX66" s="12"/>
      <c r="NY66" s="33"/>
      <c r="NZ66" s="43"/>
      <c r="OA66" s="43"/>
      <c r="OB66" s="43"/>
      <c r="OC66" s="43"/>
      <c r="OD66" s="43"/>
      <c r="OE66" s="43"/>
      <c r="OF66" s="43"/>
      <c r="OG66" s="43"/>
      <c r="OH66" s="43"/>
      <c r="OI66" s="43"/>
      <c r="OJ66" s="51"/>
      <c r="OK66" s="12"/>
      <c r="OL66" s="12"/>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50"/>
      <c r="PL66" s="33"/>
      <c r="PM66" s="12"/>
      <c r="PN66" s="12"/>
      <c r="PO66" s="12"/>
      <c r="PP66" s="12"/>
      <c r="PQ66" s="12"/>
      <c r="PR66" s="12"/>
      <c r="PS66" s="12"/>
      <c r="PT66" s="12"/>
      <c r="PU66" s="12"/>
      <c r="PV66" s="12"/>
      <c r="PW66" s="12"/>
      <c r="PX66" s="12"/>
      <c r="PY66" s="12"/>
      <c r="PZ66" s="12"/>
      <c r="QA66" s="12"/>
      <c r="QB66" s="12"/>
      <c r="QC66" s="12"/>
      <c r="QD66" s="12"/>
      <c r="QE66" s="12"/>
      <c r="QF66" s="12"/>
      <c r="QG66" s="13"/>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8"/>
      <c r="TT66" s="8"/>
    </row>
    <row r="67" spans="1:540" ht="9.6" customHeight="1" x14ac:dyDescent="0.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14"/>
      <c r="BO67" s="5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42"/>
      <c r="CN67" s="43"/>
      <c r="CO67" s="43"/>
      <c r="CP67" s="43"/>
      <c r="CQ67" s="43"/>
      <c r="CR67" s="43"/>
      <c r="CS67" s="43"/>
      <c r="CT67" s="43"/>
      <c r="CU67" s="43"/>
      <c r="CV67" s="43"/>
      <c r="CW67" s="43"/>
      <c r="CX67" s="43"/>
      <c r="CY67" s="28"/>
      <c r="CZ67" s="28"/>
      <c r="DA67" s="28"/>
      <c r="DB67" s="28"/>
      <c r="DC67" s="19"/>
      <c r="DD67" s="43"/>
      <c r="DE67" s="43"/>
      <c r="DF67" s="43"/>
      <c r="DG67" s="16"/>
      <c r="DH67" s="28"/>
      <c r="DI67" s="28"/>
      <c r="DJ67" s="28"/>
      <c r="DK67" s="28"/>
      <c r="DL67" s="44"/>
      <c r="DM67" s="43"/>
      <c r="DN67" s="43"/>
      <c r="DO67" s="43"/>
      <c r="DP67" s="43"/>
      <c r="DQ67" s="43"/>
      <c r="DR67" s="43"/>
      <c r="DS67" s="43"/>
      <c r="DT67" s="43"/>
      <c r="DU67" s="43"/>
      <c r="DV67" s="43"/>
      <c r="DW67" s="43"/>
      <c r="DX67" s="44"/>
      <c r="DY67" s="28"/>
      <c r="DZ67" s="28"/>
      <c r="EA67" s="28"/>
      <c r="EB67" s="28"/>
      <c r="EC67" s="28"/>
      <c r="ED67" s="28"/>
      <c r="EE67" s="28"/>
      <c r="EF67" s="28"/>
      <c r="EG67" s="28"/>
      <c r="EH67" s="28"/>
      <c r="EI67" s="42"/>
      <c r="EJ67" s="43"/>
      <c r="EK67" s="43"/>
      <c r="EL67" s="28"/>
      <c r="EM67" s="28"/>
      <c r="EN67" s="28"/>
      <c r="EO67" s="28"/>
      <c r="EP67" s="28"/>
      <c r="EQ67" s="28"/>
      <c r="ER67" s="28"/>
      <c r="ES67" s="28"/>
      <c r="ET67" s="28"/>
      <c r="EU67" s="42"/>
      <c r="EV67" s="43"/>
      <c r="EW67" s="43"/>
      <c r="EX67" s="43"/>
      <c r="EY67" s="43"/>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10"/>
      <c r="FX67" s="9"/>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9"/>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27"/>
      <c r="ME67" s="8"/>
      <c r="MF67" s="12"/>
      <c r="MG67" s="12"/>
      <c r="MH67" s="12"/>
      <c r="MI67" s="12"/>
      <c r="MJ67" s="12"/>
      <c r="MK67" s="12"/>
      <c r="ML67" s="12"/>
      <c r="MM67" s="12"/>
      <c r="MN67" s="12"/>
      <c r="MO67" s="12"/>
      <c r="MP67" s="12"/>
      <c r="MQ67" s="12"/>
      <c r="MR67" s="12"/>
      <c r="MS67" s="12"/>
      <c r="MT67" s="12"/>
      <c r="MU67" s="12"/>
      <c r="MV67" s="12"/>
      <c r="MW67" s="12"/>
      <c r="MX67" s="12"/>
      <c r="MY67" s="18"/>
      <c r="MZ67" s="43"/>
      <c r="NA67" s="43"/>
      <c r="NB67" s="43"/>
      <c r="NC67" s="43"/>
      <c r="ND67" s="43"/>
      <c r="NE67" s="43"/>
      <c r="NF67" s="43"/>
      <c r="NG67" s="43"/>
      <c r="NH67" s="43"/>
      <c r="NI67" s="43"/>
      <c r="NJ67" s="14"/>
      <c r="NK67" s="12"/>
      <c r="NL67" s="12"/>
      <c r="NM67" s="12"/>
      <c r="NN67" s="12"/>
      <c r="NO67" s="55"/>
      <c r="NP67" s="43"/>
      <c r="NQ67" s="43"/>
      <c r="NR67" s="43"/>
      <c r="NS67" s="43"/>
      <c r="NT67" s="47"/>
      <c r="NU67" s="12"/>
      <c r="NV67" s="12"/>
      <c r="NW67" s="12"/>
      <c r="NX67" s="12"/>
      <c r="NY67" s="57"/>
      <c r="NZ67" s="43"/>
      <c r="OA67" s="43"/>
      <c r="OB67" s="43"/>
      <c r="OC67" s="43"/>
      <c r="OD67" s="43"/>
      <c r="OE67" s="43"/>
      <c r="OF67" s="43"/>
      <c r="OG67" s="43"/>
      <c r="OH67" s="43"/>
      <c r="OI67" s="43"/>
      <c r="OJ67" s="51"/>
      <c r="OK67" s="12"/>
      <c r="OL67" s="12"/>
      <c r="OM67" s="18"/>
      <c r="ON67" s="12"/>
      <c r="OO67" s="12"/>
      <c r="OP67" s="12"/>
      <c r="OQ67" s="12"/>
      <c r="OR67" s="12"/>
      <c r="OS67" s="47"/>
      <c r="OT67" s="12"/>
      <c r="OU67" s="48"/>
      <c r="OV67" s="43"/>
      <c r="OW67" s="50"/>
      <c r="OX67" s="33"/>
      <c r="OY67" s="33"/>
      <c r="OZ67" s="12"/>
      <c r="PA67" s="12"/>
      <c r="PB67" s="12"/>
      <c r="PC67" s="12"/>
      <c r="PD67" s="12"/>
      <c r="PE67" s="59"/>
      <c r="PF67" s="13"/>
      <c r="PG67" s="57"/>
      <c r="PH67" s="43"/>
      <c r="PI67" s="43"/>
      <c r="PJ67" s="43"/>
      <c r="PK67" s="50"/>
      <c r="PL67" s="33"/>
      <c r="PM67" s="12"/>
      <c r="PN67" s="12"/>
      <c r="PO67" s="12"/>
      <c r="PP67" s="12"/>
      <c r="PQ67" s="12"/>
      <c r="PR67" s="12"/>
      <c r="PS67" s="12"/>
      <c r="PT67" s="12"/>
      <c r="PU67" s="12"/>
      <c r="PV67" s="12"/>
      <c r="PW67" s="12"/>
      <c r="PX67" s="12"/>
      <c r="PY67" s="12"/>
      <c r="PZ67" s="12"/>
      <c r="QA67" s="12"/>
      <c r="QB67" s="12"/>
      <c r="QC67" s="12"/>
      <c r="QD67" s="12"/>
      <c r="QE67" s="12"/>
      <c r="QF67" s="12"/>
      <c r="QG67" s="14"/>
      <c r="QH67" s="17"/>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8"/>
      <c r="TT67" s="8"/>
    </row>
    <row r="68" spans="1:540" ht="9.6" customHeight="1" x14ac:dyDescent="0.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12"/>
      <c r="BO68" s="32"/>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42"/>
      <c r="CN68" s="43"/>
      <c r="CO68" s="43"/>
      <c r="CP68" s="43"/>
      <c r="CQ68" s="43"/>
      <c r="CR68" s="43"/>
      <c r="CS68" s="43"/>
      <c r="CT68" s="43"/>
      <c r="CU68" s="43"/>
      <c r="CV68" s="43"/>
      <c r="CW68" s="43"/>
      <c r="CX68" s="43"/>
      <c r="CY68" s="16"/>
      <c r="CZ68" s="28"/>
      <c r="DA68" s="28"/>
      <c r="DB68" s="28"/>
      <c r="DC68" s="28"/>
      <c r="DD68" s="44"/>
      <c r="DE68" s="43"/>
      <c r="DF68" s="43"/>
      <c r="DG68" s="28"/>
      <c r="DH68" s="28"/>
      <c r="DI68" s="28"/>
      <c r="DJ68" s="28"/>
      <c r="DK68" s="16"/>
      <c r="DL68" s="43"/>
      <c r="DM68" s="43"/>
      <c r="DN68" s="43"/>
      <c r="DO68" s="43"/>
      <c r="DP68" s="43"/>
      <c r="DQ68" s="43"/>
      <c r="DR68" s="43"/>
      <c r="DS68" s="43"/>
      <c r="DT68" s="43"/>
      <c r="DU68" s="43"/>
      <c r="DV68" s="43"/>
      <c r="DW68" s="43"/>
      <c r="DX68" s="44"/>
      <c r="DY68" s="28"/>
      <c r="DZ68" s="28"/>
      <c r="EA68" s="28"/>
      <c r="EB68" s="28"/>
      <c r="EC68" s="28"/>
      <c r="ED68" s="28"/>
      <c r="EE68" s="28"/>
      <c r="EF68" s="28"/>
      <c r="EG68" s="28"/>
      <c r="EH68" s="28"/>
      <c r="EI68" s="42"/>
      <c r="EJ68" s="43"/>
      <c r="EK68" s="43"/>
      <c r="EL68" s="28"/>
      <c r="EM68" s="28"/>
      <c r="EN68" s="28"/>
      <c r="EO68" s="28"/>
      <c r="EP68" s="28"/>
      <c r="EQ68" s="28"/>
      <c r="ER68" s="28"/>
      <c r="ES68" s="28"/>
      <c r="ET68" s="28"/>
      <c r="EU68" s="42"/>
      <c r="EV68" s="43"/>
      <c r="EW68" s="43"/>
      <c r="EX68" s="43"/>
      <c r="EY68" s="43"/>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36"/>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9"/>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2"/>
      <c r="ME68" s="12"/>
      <c r="MF68" s="12"/>
      <c r="MG68" s="12"/>
      <c r="MH68" s="12"/>
      <c r="MI68" s="12"/>
      <c r="MJ68" s="12"/>
      <c r="MK68" s="12"/>
      <c r="ML68" s="12"/>
      <c r="MM68" s="12"/>
      <c r="MN68" s="12"/>
      <c r="MO68" s="12"/>
      <c r="MP68" s="12"/>
      <c r="MQ68" s="12"/>
      <c r="MR68" s="12"/>
      <c r="MS68" s="12"/>
      <c r="MT68" s="12"/>
      <c r="MU68" s="12"/>
      <c r="MV68" s="12"/>
      <c r="MW68" s="12"/>
      <c r="MX68" s="12"/>
      <c r="MY68" s="18"/>
      <c r="MZ68" s="43"/>
      <c r="NA68" s="43"/>
      <c r="NB68" s="43"/>
      <c r="NC68" s="43"/>
      <c r="ND68" s="43"/>
      <c r="NE68" s="43"/>
      <c r="NF68" s="43"/>
      <c r="NG68" s="43"/>
      <c r="NH68" s="43"/>
      <c r="NI68" s="43"/>
      <c r="NJ68" s="34"/>
      <c r="NK68" s="14"/>
      <c r="NL68" s="12"/>
      <c r="NM68" s="12"/>
      <c r="NN68" s="12"/>
      <c r="NO68" s="48"/>
      <c r="NP68" s="43"/>
      <c r="NQ68" s="43"/>
      <c r="NR68" s="43"/>
      <c r="NS68" s="50"/>
      <c r="NT68" s="13"/>
      <c r="NU68" s="12"/>
      <c r="NV68" s="12"/>
      <c r="NW68" s="12"/>
      <c r="NX68" s="33"/>
      <c r="NY68" s="50"/>
      <c r="NZ68" s="43"/>
      <c r="OA68" s="43"/>
      <c r="OB68" s="43"/>
      <c r="OC68" s="43"/>
      <c r="OD68" s="43"/>
      <c r="OE68" s="43"/>
      <c r="OF68" s="43"/>
      <c r="OG68" s="43"/>
      <c r="OH68" s="43"/>
      <c r="OI68" s="43"/>
      <c r="OJ68" s="51"/>
      <c r="OK68" s="12"/>
      <c r="OL68" s="12"/>
      <c r="OM68" s="12"/>
      <c r="ON68" s="12"/>
      <c r="OO68" s="12"/>
      <c r="OP68" s="12"/>
      <c r="OQ68" s="12"/>
      <c r="OR68" s="12"/>
      <c r="OS68" s="12"/>
      <c r="OT68" s="14"/>
      <c r="OU68" s="48"/>
      <c r="OV68" s="43"/>
      <c r="OW68" s="50"/>
      <c r="OX68" s="12"/>
      <c r="OY68" s="12"/>
      <c r="OZ68" s="12"/>
      <c r="PA68" s="12"/>
      <c r="PB68" s="12"/>
      <c r="PC68" s="12"/>
      <c r="PD68" s="12"/>
      <c r="PE68" s="12"/>
      <c r="PF68" s="14"/>
      <c r="PG68" s="21"/>
      <c r="PH68" s="43"/>
      <c r="PI68" s="43"/>
      <c r="PJ68" s="43"/>
      <c r="PK68" s="50"/>
      <c r="PL68" s="33"/>
      <c r="PM68" s="12"/>
      <c r="PN68" s="12"/>
      <c r="PO68" s="12"/>
      <c r="PP68" s="12"/>
      <c r="PQ68" s="12"/>
      <c r="PR68" s="12"/>
      <c r="PS68" s="12"/>
      <c r="PT68" s="12"/>
      <c r="PU68" s="12"/>
      <c r="PV68" s="12"/>
      <c r="PW68" s="12"/>
      <c r="PX68" s="12"/>
      <c r="PY68" s="12"/>
      <c r="PZ68" s="12"/>
      <c r="QA68" s="12"/>
      <c r="QB68" s="12"/>
      <c r="QC68" s="12"/>
      <c r="QD68" s="12"/>
      <c r="QE68" s="12"/>
      <c r="QF68" s="12"/>
      <c r="QG68" s="1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8"/>
      <c r="TT68" s="8"/>
    </row>
    <row r="69" spans="1:540" ht="9.6" customHeight="1" x14ac:dyDescent="0.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1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42"/>
      <c r="CN69" s="43"/>
      <c r="CO69" s="43"/>
      <c r="CP69" s="43"/>
      <c r="CQ69" s="43"/>
      <c r="CR69" s="43"/>
      <c r="CS69" s="43"/>
      <c r="CT69" s="43"/>
      <c r="CU69" s="43"/>
      <c r="CV69" s="43"/>
      <c r="CW69" s="43"/>
      <c r="CX69" s="43"/>
      <c r="CY69" s="43"/>
      <c r="CZ69" s="28"/>
      <c r="DA69" s="28"/>
      <c r="DB69" s="28"/>
      <c r="DC69" s="28"/>
      <c r="DD69" s="26"/>
      <c r="DE69" s="43"/>
      <c r="DF69" s="44"/>
      <c r="DG69" s="28"/>
      <c r="DH69" s="28"/>
      <c r="DI69" s="28"/>
      <c r="DJ69" s="28"/>
      <c r="DK69" s="42"/>
      <c r="DL69" s="43"/>
      <c r="DM69" s="43"/>
      <c r="DN69" s="43"/>
      <c r="DO69" s="43"/>
      <c r="DP69" s="43"/>
      <c r="DQ69" s="43"/>
      <c r="DR69" s="43"/>
      <c r="DS69" s="43"/>
      <c r="DT69" s="43"/>
      <c r="DU69" s="43"/>
      <c r="DV69" s="43"/>
      <c r="DW69" s="43"/>
      <c r="DX69" s="44"/>
      <c r="DY69" s="28"/>
      <c r="DZ69" s="28"/>
      <c r="EA69" s="28"/>
      <c r="EB69" s="28"/>
      <c r="EC69" s="28"/>
      <c r="ED69" s="28"/>
      <c r="EE69" s="28"/>
      <c r="EF69" s="28"/>
      <c r="EG69" s="28"/>
      <c r="EH69" s="28"/>
      <c r="EI69" s="42"/>
      <c r="EJ69" s="43"/>
      <c r="EK69" s="43"/>
      <c r="EL69" s="28"/>
      <c r="EM69" s="28"/>
      <c r="EN69" s="28"/>
      <c r="EO69" s="28"/>
      <c r="EP69" s="28"/>
      <c r="EQ69" s="28"/>
      <c r="ER69" s="28"/>
      <c r="ES69" s="28"/>
      <c r="ET69" s="28"/>
      <c r="EU69" s="16"/>
      <c r="EV69" s="43"/>
      <c r="EW69" s="43"/>
      <c r="EX69" s="43"/>
      <c r="EY69" s="43"/>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10"/>
      <c r="FY69" s="34"/>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9"/>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37"/>
      <c r="MD69" s="14"/>
      <c r="ME69" s="12"/>
      <c r="MF69" s="12"/>
      <c r="MG69" s="12"/>
      <c r="MH69" s="12"/>
      <c r="MI69" s="12"/>
      <c r="MJ69" s="12"/>
      <c r="MK69" s="12"/>
      <c r="ML69" s="12"/>
      <c r="MM69" s="12"/>
      <c r="MN69" s="12"/>
      <c r="MO69" s="12"/>
      <c r="MP69" s="12"/>
      <c r="MQ69" s="12"/>
      <c r="MR69" s="12"/>
      <c r="MS69" s="12"/>
      <c r="MT69" s="12"/>
      <c r="MU69" s="12"/>
      <c r="MV69" s="12"/>
      <c r="MW69" s="12"/>
      <c r="MX69" s="12"/>
      <c r="MY69" s="18"/>
      <c r="MZ69" s="43"/>
      <c r="NA69" s="43"/>
      <c r="NB69" s="43"/>
      <c r="NC69" s="43"/>
      <c r="ND69" s="43"/>
      <c r="NE69" s="43"/>
      <c r="NF69" s="43"/>
      <c r="NG69" s="43"/>
      <c r="NH69" s="43"/>
      <c r="NI69" s="43"/>
      <c r="NJ69" s="43"/>
      <c r="NK69" s="12"/>
      <c r="NL69" s="12"/>
      <c r="NM69" s="12"/>
      <c r="NN69" s="12"/>
      <c r="NO69" s="33"/>
      <c r="NP69" s="50"/>
      <c r="NQ69" s="43"/>
      <c r="NR69" s="43"/>
      <c r="NS69" s="52"/>
      <c r="NT69" s="12"/>
      <c r="NU69" s="12"/>
      <c r="NV69" s="12"/>
      <c r="NW69" s="12"/>
      <c r="NX69" s="48"/>
      <c r="NY69" s="43"/>
      <c r="NZ69" s="43"/>
      <c r="OA69" s="43"/>
      <c r="OB69" s="43"/>
      <c r="OC69" s="43"/>
      <c r="OD69" s="43"/>
      <c r="OE69" s="43"/>
      <c r="OF69" s="43"/>
      <c r="OG69" s="43"/>
      <c r="OH69" s="43"/>
      <c r="OI69" s="43"/>
      <c r="OJ69" s="51"/>
      <c r="OK69" s="12"/>
      <c r="OL69" s="12"/>
      <c r="OM69" s="12"/>
      <c r="ON69" s="12"/>
      <c r="OO69" s="12"/>
      <c r="OP69" s="12"/>
      <c r="OQ69" s="12"/>
      <c r="OR69" s="12"/>
      <c r="OS69" s="12"/>
      <c r="OT69" s="12"/>
      <c r="OU69" s="47"/>
      <c r="OV69" s="43"/>
      <c r="OW69" s="50"/>
      <c r="OX69" s="13"/>
      <c r="OY69" s="12"/>
      <c r="OZ69" s="12"/>
      <c r="PA69" s="12"/>
      <c r="PB69" s="12"/>
      <c r="PC69" s="12"/>
      <c r="PD69" s="12"/>
      <c r="PE69" s="12"/>
      <c r="PF69" s="12"/>
      <c r="PG69" s="48"/>
      <c r="PH69" s="43"/>
      <c r="PI69" s="43"/>
      <c r="PJ69" s="43"/>
      <c r="PK69" s="50"/>
      <c r="PL69" s="33"/>
      <c r="PM69" s="12"/>
      <c r="PN69" s="12"/>
      <c r="PO69" s="12"/>
      <c r="PP69" s="12"/>
      <c r="PQ69" s="12"/>
      <c r="PR69" s="12"/>
      <c r="PS69" s="12"/>
      <c r="PT69" s="12"/>
      <c r="PU69" s="12"/>
      <c r="PV69" s="12"/>
      <c r="PW69" s="12"/>
      <c r="PX69" s="12"/>
      <c r="PY69" s="12"/>
      <c r="PZ69" s="12"/>
      <c r="QA69" s="12"/>
      <c r="QB69" s="12"/>
      <c r="QC69" s="12"/>
      <c r="QD69" s="12"/>
      <c r="QE69" s="12"/>
      <c r="QF69" s="12"/>
      <c r="QG69" s="12"/>
      <c r="QH69" s="14"/>
      <c r="QI69" s="19"/>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8"/>
      <c r="TT69" s="8"/>
    </row>
    <row r="70" spans="1:540" ht="9.6" customHeight="1" x14ac:dyDescent="0.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27"/>
      <c r="BO70" s="10"/>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42"/>
      <c r="CN70" s="43"/>
      <c r="CO70" s="43"/>
      <c r="CP70" s="43"/>
      <c r="CQ70" s="43"/>
      <c r="CR70" s="43"/>
      <c r="CS70" s="43"/>
      <c r="CT70" s="43"/>
      <c r="CU70" s="43"/>
      <c r="CV70" s="43"/>
      <c r="CW70" s="43"/>
      <c r="CX70" s="43"/>
      <c r="CY70" s="43"/>
      <c r="CZ70" s="26"/>
      <c r="DA70" s="28"/>
      <c r="DB70" s="28"/>
      <c r="DC70" s="28"/>
      <c r="DD70" s="37"/>
      <c r="DE70" s="43"/>
      <c r="DF70" s="16"/>
      <c r="DG70" s="28"/>
      <c r="DH70" s="28"/>
      <c r="DI70" s="28"/>
      <c r="DJ70" s="16"/>
      <c r="DK70" s="43"/>
      <c r="DL70" s="43"/>
      <c r="DM70" s="43"/>
      <c r="DN70" s="43"/>
      <c r="DO70" s="43"/>
      <c r="DP70" s="43"/>
      <c r="DQ70" s="43"/>
      <c r="DR70" s="43"/>
      <c r="DS70" s="43"/>
      <c r="DT70" s="43"/>
      <c r="DU70" s="43"/>
      <c r="DV70" s="43"/>
      <c r="DW70" s="43"/>
      <c r="DX70" s="44"/>
      <c r="DY70" s="28"/>
      <c r="DZ70" s="28"/>
      <c r="EA70" s="28"/>
      <c r="EB70" s="37"/>
      <c r="EC70" s="37"/>
      <c r="ED70" s="37"/>
      <c r="EE70" s="37"/>
      <c r="EF70" s="37"/>
      <c r="EG70" s="37"/>
      <c r="EH70" s="28"/>
      <c r="EI70" s="44"/>
      <c r="EJ70" s="43"/>
      <c r="EK70" s="43"/>
      <c r="EL70" s="28"/>
      <c r="EM70" s="28"/>
      <c r="EN70" s="37"/>
      <c r="EO70" s="37"/>
      <c r="EP70" s="37"/>
      <c r="EQ70" s="37"/>
      <c r="ER70" s="37"/>
      <c r="ES70" s="37"/>
      <c r="ET70" s="28"/>
      <c r="EU70" s="42"/>
      <c r="EV70" s="43"/>
      <c r="EW70" s="43"/>
      <c r="EX70" s="43"/>
      <c r="EY70" s="43"/>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9"/>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9"/>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23"/>
      <c r="MD70" s="12"/>
      <c r="ME70" s="12"/>
      <c r="MF70" s="12"/>
      <c r="MG70" s="12"/>
      <c r="MH70" s="12"/>
      <c r="MI70" s="12"/>
      <c r="MJ70" s="12"/>
      <c r="MK70" s="12"/>
      <c r="ML70" s="12"/>
      <c r="MM70" s="12"/>
      <c r="MN70" s="12"/>
      <c r="MO70" s="12"/>
      <c r="MP70" s="12"/>
      <c r="MQ70" s="12"/>
      <c r="MR70" s="12"/>
      <c r="MS70" s="12"/>
      <c r="MT70" s="12"/>
      <c r="MU70" s="12"/>
      <c r="MV70" s="12"/>
      <c r="MW70" s="12"/>
      <c r="MX70" s="12"/>
      <c r="MY70" s="18"/>
      <c r="MZ70" s="43"/>
      <c r="NA70" s="43"/>
      <c r="NB70" s="43"/>
      <c r="NC70" s="43"/>
      <c r="ND70" s="43"/>
      <c r="NE70" s="43"/>
      <c r="NF70" s="43"/>
      <c r="NG70" s="43"/>
      <c r="NH70" s="43"/>
      <c r="NI70" s="43"/>
      <c r="NJ70" s="43"/>
      <c r="NK70" s="47"/>
      <c r="NL70" s="12"/>
      <c r="NM70" s="12"/>
      <c r="NN70" s="12"/>
      <c r="NO70" s="12"/>
      <c r="NP70" s="57"/>
      <c r="NQ70" s="43"/>
      <c r="NR70" s="43"/>
      <c r="NS70" s="12"/>
      <c r="NT70" s="12"/>
      <c r="NU70" s="12"/>
      <c r="NV70" s="12"/>
      <c r="NW70" s="12"/>
      <c r="NX70" s="43"/>
      <c r="NY70" s="43"/>
      <c r="NZ70" s="43"/>
      <c r="OA70" s="43"/>
      <c r="OB70" s="43"/>
      <c r="OC70" s="43"/>
      <c r="OD70" s="43"/>
      <c r="OE70" s="43"/>
      <c r="OF70" s="43"/>
      <c r="OG70" s="43"/>
      <c r="OH70" s="43"/>
      <c r="OI70" s="43"/>
      <c r="OJ70" s="51"/>
      <c r="OK70" s="12"/>
      <c r="OL70" s="12"/>
      <c r="OM70" s="12"/>
      <c r="ON70" s="12"/>
      <c r="OO70" s="12"/>
      <c r="OP70" s="12"/>
      <c r="OQ70" s="12"/>
      <c r="OR70" s="12"/>
      <c r="OS70" s="12"/>
      <c r="OT70" s="12"/>
      <c r="OU70" s="47"/>
      <c r="OV70" s="43"/>
      <c r="OW70" s="50"/>
      <c r="OX70" s="13"/>
      <c r="OY70" s="12"/>
      <c r="OZ70" s="12"/>
      <c r="PA70" s="12"/>
      <c r="PB70" s="12"/>
      <c r="PC70" s="12"/>
      <c r="PD70" s="12"/>
      <c r="PE70" s="12"/>
      <c r="PF70" s="12"/>
      <c r="PG70" s="48"/>
      <c r="PH70" s="43"/>
      <c r="PI70" s="43"/>
      <c r="PJ70" s="43"/>
      <c r="PK70" s="50"/>
      <c r="PL70" s="33"/>
      <c r="PM70" s="12"/>
      <c r="PN70" s="12"/>
      <c r="PO70" s="12"/>
      <c r="PP70" s="12"/>
      <c r="PQ70" s="12"/>
      <c r="PR70" s="12"/>
      <c r="PS70" s="12"/>
      <c r="PT70" s="12"/>
      <c r="PU70" s="12"/>
      <c r="PV70" s="12"/>
      <c r="PW70" s="12"/>
      <c r="PX70" s="12"/>
      <c r="PY70" s="12"/>
      <c r="PZ70" s="12"/>
      <c r="QA70" s="12"/>
      <c r="QB70" s="12"/>
      <c r="QC70" s="12"/>
      <c r="QD70" s="12"/>
      <c r="QE70" s="12"/>
      <c r="QF70" s="12"/>
      <c r="QG70" s="12"/>
      <c r="QH70" s="12"/>
      <c r="QI70" s="2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8"/>
      <c r="TT70" s="8"/>
    </row>
    <row r="71" spans="1:540" ht="9.6" customHeight="1" x14ac:dyDescent="0.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17"/>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42"/>
      <c r="CN71" s="43"/>
      <c r="CO71" s="43"/>
      <c r="CP71" s="43"/>
      <c r="CQ71" s="43"/>
      <c r="CR71" s="43"/>
      <c r="CS71" s="43"/>
      <c r="CT71" s="43"/>
      <c r="CU71" s="43"/>
      <c r="CV71" s="43"/>
      <c r="CW71" s="43"/>
      <c r="CX71" s="43"/>
      <c r="CY71" s="43"/>
      <c r="CZ71" s="44"/>
      <c r="DA71" s="28"/>
      <c r="DB71" s="28"/>
      <c r="DC71" s="28"/>
      <c r="DD71" s="28"/>
      <c r="DE71" s="44"/>
      <c r="DF71" s="28"/>
      <c r="DG71" s="28"/>
      <c r="DH71" s="28"/>
      <c r="DI71" s="28"/>
      <c r="DJ71" s="42"/>
      <c r="DK71" s="43"/>
      <c r="DL71" s="43"/>
      <c r="DM71" s="43"/>
      <c r="DN71" s="43"/>
      <c r="DO71" s="43"/>
      <c r="DP71" s="43"/>
      <c r="DQ71" s="43"/>
      <c r="DR71" s="43"/>
      <c r="DS71" s="43"/>
      <c r="DT71" s="43"/>
      <c r="DU71" s="43"/>
      <c r="DV71" s="43"/>
      <c r="DW71" s="43"/>
      <c r="DX71" s="44"/>
      <c r="DY71" s="28"/>
      <c r="DZ71" s="28"/>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19"/>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9"/>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8"/>
      <c r="MD71" s="12"/>
      <c r="ME71" s="12"/>
      <c r="MF71" s="12"/>
      <c r="MG71" s="12"/>
      <c r="MH71" s="12"/>
      <c r="MI71" s="12"/>
      <c r="MJ71" s="12"/>
      <c r="MK71" s="12"/>
      <c r="ML71" s="12"/>
      <c r="MM71" s="12"/>
      <c r="MN71" s="12"/>
      <c r="MO71" s="12"/>
      <c r="MP71" s="12"/>
      <c r="MQ71" s="12"/>
      <c r="MR71" s="12"/>
      <c r="MS71" s="12"/>
      <c r="MT71" s="12"/>
      <c r="MU71" s="12"/>
      <c r="MV71" s="12"/>
      <c r="MW71" s="12"/>
      <c r="MX71" s="12"/>
      <c r="MY71" s="18"/>
      <c r="MZ71" s="43"/>
      <c r="NA71" s="43"/>
      <c r="NB71" s="43"/>
      <c r="NC71" s="43"/>
      <c r="ND71" s="43"/>
      <c r="NE71" s="43"/>
      <c r="NF71" s="43"/>
      <c r="NG71" s="43"/>
      <c r="NH71" s="43"/>
      <c r="NI71" s="43"/>
      <c r="NJ71" s="43"/>
      <c r="NK71" s="57"/>
      <c r="NL71" s="12"/>
      <c r="NM71" s="12"/>
      <c r="NN71" s="12"/>
      <c r="NO71" s="12"/>
      <c r="NP71" s="47"/>
      <c r="NQ71" s="43"/>
      <c r="NR71" s="60"/>
      <c r="NS71" s="12"/>
      <c r="NT71" s="12"/>
      <c r="NU71" s="12"/>
      <c r="NV71" s="12"/>
      <c r="NW71" s="34"/>
      <c r="NX71" s="43"/>
      <c r="NY71" s="43"/>
      <c r="NZ71" s="43"/>
      <c r="OA71" s="43"/>
      <c r="OB71" s="43"/>
      <c r="OC71" s="43"/>
      <c r="OD71" s="43"/>
      <c r="OE71" s="43"/>
      <c r="OF71" s="43"/>
      <c r="OG71" s="43"/>
      <c r="OH71" s="43"/>
      <c r="OI71" s="43"/>
      <c r="OJ71" s="51"/>
      <c r="OK71" s="12"/>
      <c r="OL71" s="12"/>
      <c r="OM71" s="12"/>
      <c r="ON71" s="12"/>
      <c r="OO71" s="12"/>
      <c r="OP71" s="12"/>
      <c r="OQ71" s="12"/>
      <c r="OR71" s="12"/>
      <c r="OS71" s="12"/>
      <c r="OT71" s="12"/>
      <c r="OU71" s="48"/>
      <c r="OV71" s="43"/>
      <c r="OW71" s="50"/>
      <c r="OX71" s="13"/>
      <c r="OY71" s="12"/>
      <c r="OZ71" s="12"/>
      <c r="PA71" s="12"/>
      <c r="PB71" s="12"/>
      <c r="PC71" s="12"/>
      <c r="PD71" s="12"/>
      <c r="PE71" s="12"/>
      <c r="PF71" s="12"/>
      <c r="PG71" s="48"/>
      <c r="PH71" s="43"/>
      <c r="PI71" s="43"/>
      <c r="PJ71" s="43"/>
      <c r="PK71" s="50"/>
      <c r="PL71" s="33"/>
      <c r="PM71" s="12"/>
      <c r="PN71" s="12"/>
      <c r="PO71" s="12"/>
      <c r="PP71" s="12"/>
      <c r="PQ71" s="12"/>
      <c r="PR71" s="12"/>
      <c r="PS71" s="12"/>
      <c r="PT71" s="12"/>
      <c r="PU71" s="12"/>
      <c r="PV71" s="12"/>
      <c r="PW71" s="12"/>
      <c r="PX71" s="12"/>
      <c r="PY71" s="12"/>
      <c r="PZ71" s="12"/>
      <c r="QA71" s="12"/>
      <c r="QB71" s="12"/>
      <c r="QC71" s="12"/>
      <c r="QD71" s="12"/>
      <c r="QE71" s="12"/>
      <c r="QF71" s="12"/>
      <c r="QG71" s="12"/>
      <c r="QH71" s="1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8"/>
      <c r="TT71" s="8"/>
    </row>
    <row r="72" spans="1:540" ht="9.6" customHeight="1" x14ac:dyDescent="0.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14"/>
      <c r="BN72" s="10"/>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42"/>
      <c r="CN72" s="43"/>
      <c r="CO72" s="43"/>
      <c r="CP72" s="43"/>
      <c r="CQ72" s="43"/>
      <c r="CR72" s="43"/>
      <c r="CS72" s="43"/>
      <c r="CT72" s="43"/>
      <c r="CU72" s="43"/>
      <c r="CV72" s="43"/>
      <c r="CW72" s="43"/>
      <c r="CX72" s="43"/>
      <c r="CY72" s="43"/>
      <c r="CZ72" s="43"/>
      <c r="DA72" s="19"/>
      <c r="DB72" s="28"/>
      <c r="DC72" s="28"/>
      <c r="DD72" s="28"/>
      <c r="DE72" s="26"/>
      <c r="DF72" s="28"/>
      <c r="DG72" s="28"/>
      <c r="DH72" s="28"/>
      <c r="DI72" s="19"/>
      <c r="DJ72" s="56"/>
      <c r="DK72" s="43"/>
      <c r="DL72" s="43"/>
      <c r="DM72" s="43"/>
      <c r="DN72" s="43"/>
      <c r="DO72" s="43"/>
      <c r="DP72" s="43"/>
      <c r="DQ72" s="43"/>
      <c r="DR72" s="43"/>
      <c r="DS72" s="43"/>
      <c r="DT72" s="43"/>
      <c r="DU72" s="43"/>
      <c r="DV72" s="43"/>
      <c r="DW72" s="43"/>
      <c r="DX72" s="44"/>
      <c r="DY72" s="28"/>
      <c r="DZ72" s="37"/>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12"/>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9"/>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9"/>
      <c r="MC72" s="13"/>
      <c r="MD72" s="12"/>
      <c r="ME72" s="12"/>
      <c r="MF72" s="12"/>
      <c r="MG72" s="12"/>
      <c r="MH72" s="12"/>
      <c r="MI72" s="12"/>
      <c r="MJ72" s="12"/>
      <c r="MK72" s="12"/>
      <c r="ML72" s="12"/>
      <c r="MM72" s="12"/>
      <c r="MN72" s="12"/>
      <c r="MO72" s="12"/>
      <c r="MP72" s="12"/>
      <c r="MQ72" s="12"/>
      <c r="MR72" s="12"/>
      <c r="MS72" s="12"/>
      <c r="MT72" s="12"/>
      <c r="MU72" s="12"/>
      <c r="MV72" s="12"/>
      <c r="MW72" s="12"/>
      <c r="MX72" s="12"/>
      <c r="MY72" s="18"/>
      <c r="MZ72" s="43"/>
      <c r="NA72" s="43"/>
      <c r="NB72" s="43"/>
      <c r="NC72" s="43"/>
      <c r="ND72" s="43"/>
      <c r="NE72" s="43"/>
      <c r="NF72" s="43"/>
      <c r="NG72" s="43"/>
      <c r="NH72" s="43"/>
      <c r="NI72" s="43"/>
      <c r="NJ72" s="43"/>
      <c r="NK72" s="43"/>
      <c r="NL72" s="33"/>
      <c r="NM72" s="12"/>
      <c r="NN72" s="12"/>
      <c r="NO72" s="12"/>
      <c r="NP72" s="12"/>
      <c r="NQ72" s="43"/>
      <c r="NR72" s="52"/>
      <c r="NS72" s="12"/>
      <c r="NT72" s="12"/>
      <c r="NU72" s="12"/>
      <c r="NV72" s="13"/>
      <c r="NW72" s="56"/>
      <c r="NX72" s="43"/>
      <c r="NY72" s="43"/>
      <c r="NZ72" s="43"/>
      <c r="OA72" s="43"/>
      <c r="OB72" s="43"/>
      <c r="OC72" s="43"/>
      <c r="OD72" s="43"/>
      <c r="OE72" s="43"/>
      <c r="OF72" s="43"/>
      <c r="OG72" s="43"/>
      <c r="OH72" s="43"/>
      <c r="OI72" s="43"/>
      <c r="OJ72" s="51"/>
      <c r="OK72" s="12"/>
      <c r="OL72" s="12"/>
      <c r="OM72" s="12"/>
      <c r="ON72" s="12"/>
      <c r="OO72" s="12"/>
      <c r="OP72" s="12"/>
      <c r="OQ72" s="12"/>
      <c r="OR72" s="12"/>
      <c r="OS72" s="12"/>
      <c r="OT72" s="8"/>
      <c r="OU72" s="47"/>
      <c r="OV72" s="43"/>
      <c r="OW72" s="50"/>
      <c r="OX72" s="14"/>
      <c r="OY72" s="14"/>
      <c r="OZ72" s="12"/>
      <c r="PA72" s="12"/>
      <c r="PB72" s="12"/>
      <c r="PC72" s="12"/>
      <c r="PD72" s="12"/>
      <c r="PE72" s="12"/>
      <c r="PF72" s="8"/>
      <c r="PG72" s="48"/>
      <c r="PH72" s="43"/>
      <c r="PI72" s="43"/>
      <c r="PJ72" s="43"/>
      <c r="PK72" s="50"/>
      <c r="PL72" s="33"/>
      <c r="PM72" s="12"/>
      <c r="PN72" s="12"/>
      <c r="PO72" s="12"/>
      <c r="PP72" s="12"/>
      <c r="PQ72" s="12"/>
      <c r="PR72" s="12"/>
      <c r="PS72" s="12"/>
      <c r="PT72" s="12"/>
      <c r="PU72" s="12"/>
      <c r="PV72" s="12"/>
      <c r="PW72" s="12"/>
      <c r="PX72" s="12"/>
      <c r="PY72" s="12"/>
      <c r="PZ72" s="12"/>
      <c r="QA72" s="12"/>
      <c r="QB72" s="12"/>
      <c r="QC72" s="12"/>
      <c r="QD72" s="12"/>
      <c r="QE72" s="12"/>
      <c r="QF72" s="12"/>
      <c r="QG72" s="12"/>
      <c r="QH72" s="12"/>
      <c r="QI72" s="14"/>
      <c r="QJ72" s="17"/>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8"/>
      <c r="TT72" s="8"/>
    </row>
    <row r="73" spans="1:540" ht="9.6" customHeight="1" x14ac:dyDescent="0.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18"/>
      <c r="BN73" s="10"/>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42"/>
      <c r="CN73" s="43"/>
      <c r="CO73" s="43"/>
      <c r="CP73" s="43"/>
      <c r="CQ73" s="43"/>
      <c r="CR73" s="43"/>
      <c r="CS73" s="43"/>
      <c r="CT73" s="43"/>
      <c r="CU73" s="43"/>
      <c r="CV73" s="43"/>
      <c r="CW73" s="43"/>
      <c r="CX73" s="43"/>
      <c r="CY73" s="43"/>
      <c r="CZ73" s="43"/>
      <c r="DA73" s="44"/>
      <c r="DB73" s="28"/>
      <c r="DC73" s="28"/>
      <c r="DD73" s="28"/>
      <c r="DE73" s="28"/>
      <c r="DF73" s="28"/>
      <c r="DG73" s="28"/>
      <c r="DH73" s="28"/>
      <c r="DI73" s="44"/>
      <c r="DJ73" s="43"/>
      <c r="DK73" s="43"/>
      <c r="DL73" s="43"/>
      <c r="DM73" s="43"/>
      <c r="DN73" s="43"/>
      <c r="DO73" s="43"/>
      <c r="DP73" s="43"/>
      <c r="DQ73" s="43"/>
      <c r="DR73" s="43"/>
      <c r="DS73" s="43"/>
      <c r="DT73" s="43"/>
      <c r="DU73" s="43"/>
      <c r="DV73" s="43"/>
      <c r="DW73" s="43"/>
      <c r="DX73" s="44"/>
      <c r="DY73" s="28"/>
      <c r="DZ73" s="28"/>
      <c r="EA73" s="26"/>
      <c r="EB73" s="26"/>
      <c r="EC73" s="26"/>
      <c r="ED73" s="26"/>
      <c r="EE73" s="26"/>
      <c r="EF73" s="26"/>
      <c r="EG73" s="26"/>
      <c r="EH73" s="26"/>
      <c r="EI73" s="44"/>
      <c r="EJ73" s="43"/>
      <c r="EK73" s="43"/>
      <c r="EL73" s="16"/>
      <c r="EM73" s="26"/>
      <c r="EN73" s="26"/>
      <c r="EO73" s="26"/>
      <c r="EP73" s="26"/>
      <c r="EQ73" s="26"/>
      <c r="ER73" s="26"/>
      <c r="ES73" s="26"/>
      <c r="ET73" s="26"/>
      <c r="EU73" s="44"/>
      <c r="EV73" s="43"/>
      <c r="EW73" s="43"/>
      <c r="EX73" s="43"/>
      <c r="EY73" s="43"/>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10"/>
      <c r="FZ73" s="61"/>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9"/>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31"/>
      <c r="MC73" s="12"/>
      <c r="MD73" s="12"/>
      <c r="ME73" s="12"/>
      <c r="MF73" s="12"/>
      <c r="MG73" s="12"/>
      <c r="MH73" s="12"/>
      <c r="MI73" s="12"/>
      <c r="MJ73" s="12"/>
      <c r="MK73" s="12"/>
      <c r="ML73" s="12"/>
      <c r="MM73" s="12"/>
      <c r="MN73" s="12"/>
      <c r="MO73" s="12"/>
      <c r="MP73" s="12"/>
      <c r="MQ73" s="12"/>
      <c r="MR73" s="12"/>
      <c r="MS73" s="12"/>
      <c r="MT73" s="12"/>
      <c r="MU73" s="12"/>
      <c r="MV73" s="12"/>
      <c r="MW73" s="12"/>
      <c r="MX73" s="12"/>
      <c r="MY73" s="18"/>
      <c r="MZ73" s="43"/>
      <c r="NA73" s="43"/>
      <c r="NB73" s="43"/>
      <c r="NC73" s="43"/>
      <c r="ND73" s="43"/>
      <c r="NE73" s="43"/>
      <c r="NF73" s="43"/>
      <c r="NG73" s="43"/>
      <c r="NH73" s="43"/>
      <c r="NI73" s="43"/>
      <c r="NJ73" s="43"/>
      <c r="NK73" s="43"/>
      <c r="NL73" s="57"/>
      <c r="NM73" s="12"/>
      <c r="NN73" s="12"/>
      <c r="NO73" s="12"/>
      <c r="NP73" s="12"/>
      <c r="NQ73" s="55"/>
      <c r="NR73" s="12"/>
      <c r="NS73" s="12"/>
      <c r="NT73" s="12"/>
      <c r="NU73" s="12"/>
      <c r="NV73" s="48"/>
      <c r="NW73" s="43"/>
      <c r="NX73" s="43"/>
      <c r="NY73" s="43"/>
      <c r="NZ73" s="43"/>
      <c r="OA73" s="43"/>
      <c r="OB73" s="43"/>
      <c r="OC73" s="43"/>
      <c r="OD73" s="43"/>
      <c r="OE73" s="43"/>
      <c r="OF73" s="43"/>
      <c r="OG73" s="43"/>
      <c r="OH73" s="43"/>
      <c r="OI73" s="43"/>
      <c r="OJ73" s="51"/>
      <c r="OK73" s="12"/>
      <c r="OL73" s="12"/>
      <c r="OM73" s="49"/>
      <c r="ON73" s="49"/>
      <c r="OO73" s="49"/>
      <c r="OP73" s="49"/>
      <c r="OQ73" s="49"/>
      <c r="OR73" s="49"/>
      <c r="OS73" s="49"/>
      <c r="OT73" s="49"/>
      <c r="OU73" s="50"/>
      <c r="OV73" s="43"/>
      <c r="OW73" s="43"/>
      <c r="OX73" s="51"/>
      <c r="OY73" s="49"/>
      <c r="OZ73" s="49"/>
      <c r="PA73" s="49"/>
      <c r="PB73" s="49"/>
      <c r="PC73" s="49"/>
      <c r="PD73" s="49"/>
      <c r="PE73" s="49"/>
      <c r="PF73" s="49"/>
      <c r="PG73" s="43"/>
      <c r="PH73" s="43"/>
      <c r="PI73" s="43"/>
      <c r="PJ73" s="43"/>
      <c r="PK73" s="50"/>
      <c r="PL73" s="33"/>
      <c r="PM73" s="12"/>
      <c r="PN73" s="12"/>
      <c r="PO73" s="12"/>
      <c r="PP73" s="12"/>
      <c r="PQ73" s="12"/>
      <c r="PR73" s="12"/>
      <c r="PS73" s="12"/>
      <c r="PT73" s="12"/>
      <c r="PU73" s="12"/>
      <c r="PV73" s="12"/>
      <c r="PW73" s="12"/>
      <c r="PX73" s="12"/>
      <c r="PY73" s="12"/>
      <c r="PZ73" s="12"/>
      <c r="QA73" s="12"/>
      <c r="QB73" s="12"/>
      <c r="QC73" s="12"/>
      <c r="QD73" s="12"/>
      <c r="QE73" s="12"/>
      <c r="QF73" s="12"/>
      <c r="QG73" s="12"/>
      <c r="QH73" s="12"/>
      <c r="QI73" s="14"/>
      <c r="QJ73" s="27"/>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8"/>
      <c r="TT73" s="8"/>
    </row>
    <row r="74" spans="1:540" ht="9.6" customHeight="1" x14ac:dyDescent="0.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27"/>
      <c r="BN74" s="10"/>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42"/>
      <c r="CN74" s="43"/>
      <c r="CO74" s="43"/>
      <c r="CP74" s="43"/>
      <c r="CQ74" s="43"/>
      <c r="CR74" s="43"/>
      <c r="CS74" s="43"/>
      <c r="CT74" s="43"/>
      <c r="CU74" s="43"/>
      <c r="CV74" s="43"/>
      <c r="CW74" s="43"/>
      <c r="CX74" s="43"/>
      <c r="CY74" s="43"/>
      <c r="CZ74" s="43"/>
      <c r="DA74" s="43"/>
      <c r="DB74" s="28"/>
      <c r="DC74" s="28"/>
      <c r="DD74" s="28"/>
      <c r="DE74" s="28"/>
      <c r="DF74" s="28"/>
      <c r="DG74" s="28"/>
      <c r="DH74" s="28"/>
      <c r="DI74" s="43"/>
      <c r="DJ74" s="43"/>
      <c r="DK74" s="43"/>
      <c r="DL74" s="43"/>
      <c r="DM74" s="43"/>
      <c r="DN74" s="43"/>
      <c r="DO74" s="43"/>
      <c r="DP74" s="43"/>
      <c r="DQ74" s="43"/>
      <c r="DR74" s="43"/>
      <c r="DS74" s="43"/>
      <c r="DT74" s="43"/>
      <c r="DU74" s="43"/>
      <c r="DV74" s="43"/>
      <c r="DW74" s="43"/>
      <c r="DX74" s="44"/>
      <c r="DY74" s="28"/>
      <c r="DZ74" s="28"/>
      <c r="EA74" s="28"/>
      <c r="EB74" s="28"/>
      <c r="EC74" s="28"/>
      <c r="ED74" s="28"/>
      <c r="EE74" s="28"/>
      <c r="EF74" s="28"/>
      <c r="EG74" s="28"/>
      <c r="EH74" s="28"/>
      <c r="EI74" s="42"/>
      <c r="EJ74" s="43"/>
      <c r="EK74" s="43"/>
      <c r="EL74" s="28"/>
      <c r="EM74" s="28"/>
      <c r="EN74" s="28"/>
      <c r="EO74" s="28"/>
      <c r="EP74" s="28"/>
      <c r="EQ74" s="28"/>
      <c r="ER74" s="28"/>
      <c r="ES74" s="28"/>
      <c r="ET74" s="28"/>
      <c r="EU74" s="42"/>
      <c r="EV74" s="43"/>
      <c r="EW74" s="43"/>
      <c r="EX74" s="43"/>
      <c r="EY74" s="43"/>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1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9"/>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23"/>
      <c r="MC74" s="14"/>
      <c r="MD74" s="12"/>
      <c r="ME74" s="12"/>
      <c r="MF74" s="12"/>
      <c r="MG74" s="12"/>
      <c r="MH74" s="12"/>
      <c r="MI74" s="12"/>
      <c r="MJ74" s="12"/>
      <c r="MK74" s="12"/>
      <c r="ML74" s="12"/>
      <c r="MM74" s="12"/>
      <c r="MN74" s="12"/>
      <c r="MO74" s="12"/>
      <c r="MP74" s="12"/>
      <c r="MQ74" s="12"/>
      <c r="MR74" s="12"/>
      <c r="MS74" s="12"/>
      <c r="MT74" s="12"/>
      <c r="MU74" s="12"/>
      <c r="MV74" s="12"/>
      <c r="MW74" s="12"/>
      <c r="MX74" s="12"/>
      <c r="MY74" s="18"/>
      <c r="MZ74" s="43"/>
      <c r="NA74" s="43"/>
      <c r="NB74" s="43"/>
      <c r="NC74" s="43"/>
      <c r="ND74" s="43"/>
      <c r="NE74" s="43"/>
      <c r="NF74" s="43"/>
      <c r="NG74" s="43"/>
      <c r="NH74" s="43"/>
      <c r="NI74" s="43"/>
      <c r="NJ74" s="43"/>
      <c r="NK74" s="43"/>
      <c r="NL74" s="43"/>
      <c r="NM74" s="33"/>
      <c r="NN74" s="12"/>
      <c r="NO74" s="12"/>
      <c r="NP74" s="12"/>
      <c r="NQ74" s="33"/>
      <c r="NR74" s="12"/>
      <c r="NS74" s="12"/>
      <c r="NT74" s="12"/>
      <c r="NU74" s="12"/>
      <c r="NV74" s="55"/>
      <c r="NW74" s="43"/>
      <c r="NX74" s="43"/>
      <c r="NY74" s="43"/>
      <c r="NZ74" s="43"/>
      <c r="OA74" s="43"/>
      <c r="OB74" s="43"/>
      <c r="OC74" s="43"/>
      <c r="OD74" s="43"/>
      <c r="OE74" s="43"/>
      <c r="OF74" s="43"/>
      <c r="OG74" s="43"/>
      <c r="OH74" s="43"/>
      <c r="OI74" s="43"/>
      <c r="OJ74" s="51"/>
      <c r="OK74" s="12"/>
      <c r="OL74" s="1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50"/>
      <c r="PL74" s="33"/>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8"/>
      <c r="TT74" s="8"/>
    </row>
    <row r="75" spans="1:540" ht="9.6" customHeight="1" x14ac:dyDescent="0.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17"/>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42"/>
      <c r="CN75" s="43"/>
      <c r="CO75" s="43"/>
      <c r="CP75" s="43"/>
      <c r="CQ75" s="43"/>
      <c r="CR75" s="43"/>
      <c r="CS75" s="43"/>
      <c r="CT75" s="43"/>
      <c r="CU75" s="43"/>
      <c r="CV75" s="43"/>
      <c r="CW75" s="43"/>
      <c r="CX75" s="43"/>
      <c r="CY75" s="43"/>
      <c r="CZ75" s="43"/>
      <c r="DA75" s="43"/>
      <c r="DB75" s="42"/>
      <c r="DC75" s="28"/>
      <c r="DD75" s="28"/>
      <c r="DE75" s="28"/>
      <c r="DF75" s="28"/>
      <c r="DG75" s="28"/>
      <c r="DH75" s="26"/>
      <c r="DI75" s="43"/>
      <c r="DJ75" s="43"/>
      <c r="DK75" s="43"/>
      <c r="DL75" s="43"/>
      <c r="DM75" s="43"/>
      <c r="DN75" s="43"/>
      <c r="DO75" s="43"/>
      <c r="DP75" s="43"/>
      <c r="DQ75" s="43"/>
      <c r="DR75" s="43"/>
      <c r="DS75" s="43"/>
      <c r="DT75" s="43"/>
      <c r="DU75" s="43"/>
      <c r="DV75" s="43"/>
      <c r="DW75" s="43"/>
      <c r="DX75" s="44"/>
      <c r="DY75" s="28"/>
      <c r="DZ75" s="28"/>
      <c r="EA75" s="28"/>
      <c r="EB75" s="28"/>
      <c r="EC75" s="28"/>
      <c r="ED75" s="28"/>
      <c r="EE75" s="28"/>
      <c r="EF75" s="28"/>
      <c r="EG75" s="28"/>
      <c r="EH75" s="28"/>
      <c r="EI75" s="42"/>
      <c r="EJ75" s="43"/>
      <c r="EK75" s="43"/>
      <c r="EL75" s="28"/>
      <c r="EM75" s="28"/>
      <c r="EN75" s="28"/>
      <c r="EO75" s="28"/>
      <c r="EP75" s="28"/>
      <c r="EQ75" s="28"/>
      <c r="ER75" s="28"/>
      <c r="ES75" s="28"/>
      <c r="ET75" s="28"/>
      <c r="EU75" s="42"/>
      <c r="EV75" s="43"/>
      <c r="EW75" s="43"/>
      <c r="EX75" s="43"/>
      <c r="EY75" s="43"/>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2"/>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9"/>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8"/>
      <c r="MC75" s="12"/>
      <c r="MD75" s="12"/>
      <c r="ME75" s="12"/>
      <c r="MF75" s="12"/>
      <c r="MG75" s="12"/>
      <c r="MH75" s="12"/>
      <c r="MI75" s="12"/>
      <c r="MJ75" s="12"/>
      <c r="MK75" s="12"/>
      <c r="ML75" s="12"/>
      <c r="MM75" s="12"/>
      <c r="MN75" s="12"/>
      <c r="MO75" s="12"/>
      <c r="MP75" s="12"/>
      <c r="MQ75" s="12"/>
      <c r="MR75" s="12"/>
      <c r="MS75" s="12"/>
      <c r="MT75" s="12"/>
      <c r="MU75" s="12"/>
      <c r="MV75" s="12"/>
      <c r="MW75" s="12"/>
      <c r="MX75" s="12"/>
      <c r="MY75" s="18"/>
      <c r="MZ75" s="43"/>
      <c r="NA75" s="43"/>
      <c r="NB75" s="43"/>
      <c r="NC75" s="43"/>
      <c r="ND75" s="43"/>
      <c r="NE75" s="43"/>
      <c r="NF75" s="43"/>
      <c r="NG75" s="43"/>
      <c r="NH75" s="43"/>
      <c r="NI75" s="43"/>
      <c r="NJ75" s="43"/>
      <c r="NK75" s="43"/>
      <c r="NL75" s="43"/>
      <c r="NM75" s="57"/>
      <c r="NN75" s="12"/>
      <c r="NO75" s="12"/>
      <c r="NP75" s="12"/>
      <c r="NQ75" s="12"/>
      <c r="NR75" s="12"/>
      <c r="NS75" s="12"/>
      <c r="NT75" s="14"/>
      <c r="NU75" s="47"/>
      <c r="NV75" s="43"/>
      <c r="NW75" s="43"/>
      <c r="NX75" s="43"/>
      <c r="NY75" s="43"/>
      <c r="NZ75" s="43"/>
      <c r="OA75" s="43"/>
      <c r="OB75" s="43"/>
      <c r="OC75" s="43"/>
      <c r="OD75" s="43"/>
      <c r="OE75" s="43"/>
      <c r="OF75" s="43"/>
      <c r="OG75" s="43"/>
      <c r="OH75" s="43"/>
      <c r="OI75" s="43"/>
      <c r="OJ75" s="51"/>
      <c r="OK75" s="12"/>
      <c r="OL75" s="13"/>
      <c r="OM75" s="48"/>
      <c r="ON75" s="48"/>
      <c r="OO75" s="48"/>
      <c r="OP75" s="48"/>
      <c r="OQ75" s="48"/>
      <c r="OR75" s="48"/>
      <c r="OS75" s="48"/>
      <c r="OT75" s="52"/>
      <c r="OU75" s="55"/>
      <c r="OV75" s="43"/>
      <c r="OW75" s="43"/>
      <c r="OX75" s="48"/>
      <c r="OY75" s="48"/>
      <c r="OZ75" s="48"/>
      <c r="PA75" s="48"/>
      <c r="PB75" s="48"/>
      <c r="PC75" s="48"/>
      <c r="PD75" s="48"/>
      <c r="PE75" s="48"/>
      <c r="PF75" s="48"/>
      <c r="PG75" s="50"/>
      <c r="PH75" s="43"/>
      <c r="PI75" s="43"/>
      <c r="PJ75" s="43"/>
      <c r="PK75" s="50"/>
      <c r="PL75" s="33"/>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3"/>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8"/>
      <c r="TT75" s="8"/>
    </row>
    <row r="76" spans="1:540" ht="9.6" customHeight="1" x14ac:dyDescent="0.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42"/>
      <c r="CN76" s="43"/>
      <c r="CO76" s="43"/>
      <c r="CP76" s="43"/>
      <c r="CQ76" s="43"/>
      <c r="CR76" s="43"/>
      <c r="CS76" s="43"/>
      <c r="CT76" s="43"/>
      <c r="CU76" s="43"/>
      <c r="CV76" s="43"/>
      <c r="CW76" s="43"/>
      <c r="CX76" s="43"/>
      <c r="CY76" s="43"/>
      <c r="CZ76" s="43"/>
      <c r="DA76" s="43"/>
      <c r="DB76" s="19"/>
      <c r="DC76" s="28"/>
      <c r="DD76" s="28"/>
      <c r="DE76" s="28"/>
      <c r="DF76" s="28"/>
      <c r="DG76" s="28"/>
      <c r="DH76" s="28"/>
      <c r="DI76" s="43"/>
      <c r="DJ76" s="43"/>
      <c r="DK76" s="43"/>
      <c r="DL76" s="43"/>
      <c r="DM76" s="43"/>
      <c r="DN76" s="43"/>
      <c r="DO76" s="43"/>
      <c r="DP76" s="43"/>
      <c r="DQ76" s="43"/>
      <c r="DR76" s="43"/>
      <c r="DS76" s="43"/>
      <c r="DT76" s="43"/>
      <c r="DU76" s="43"/>
      <c r="DV76" s="43"/>
      <c r="DW76" s="43"/>
      <c r="DX76" s="44"/>
      <c r="DY76" s="28"/>
      <c r="DZ76" s="28"/>
      <c r="EA76" s="28"/>
      <c r="EB76" s="28"/>
      <c r="EC76" s="28"/>
      <c r="ED76" s="28"/>
      <c r="EE76" s="28"/>
      <c r="EF76" s="28"/>
      <c r="EG76" s="28"/>
      <c r="EH76" s="28"/>
      <c r="EI76" s="42"/>
      <c r="EJ76" s="43"/>
      <c r="EK76" s="43"/>
      <c r="EL76" s="28"/>
      <c r="EM76" s="28"/>
      <c r="EN76" s="28"/>
      <c r="EO76" s="28"/>
      <c r="EP76" s="28"/>
      <c r="EQ76" s="28"/>
      <c r="ER76" s="28"/>
      <c r="ES76" s="28"/>
      <c r="ET76" s="28"/>
      <c r="EU76" s="42"/>
      <c r="EV76" s="43"/>
      <c r="EW76" s="43"/>
      <c r="EX76" s="43"/>
      <c r="EY76" s="43"/>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7"/>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9"/>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9"/>
      <c r="MB76" s="33"/>
      <c r="MC76" s="12"/>
      <c r="MD76" s="12"/>
      <c r="ME76" s="12"/>
      <c r="MF76" s="12"/>
      <c r="MG76" s="12"/>
      <c r="MH76" s="12"/>
      <c r="MI76" s="12"/>
      <c r="MJ76" s="12"/>
      <c r="MK76" s="12"/>
      <c r="ML76" s="12"/>
      <c r="MM76" s="12"/>
      <c r="MN76" s="12"/>
      <c r="MO76" s="12"/>
      <c r="MP76" s="12"/>
      <c r="MQ76" s="12"/>
      <c r="MR76" s="12"/>
      <c r="MS76" s="12"/>
      <c r="MT76" s="12"/>
      <c r="MU76" s="12"/>
      <c r="MV76" s="12"/>
      <c r="MW76" s="12"/>
      <c r="MX76" s="12"/>
      <c r="MY76" s="18"/>
      <c r="MZ76" s="43"/>
      <c r="NA76" s="43"/>
      <c r="NB76" s="43"/>
      <c r="NC76" s="43"/>
      <c r="ND76" s="43"/>
      <c r="NE76" s="43"/>
      <c r="NF76" s="43"/>
      <c r="NG76" s="43"/>
      <c r="NH76" s="43"/>
      <c r="NI76" s="43"/>
      <c r="NJ76" s="43"/>
      <c r="NK76" s="43"/>
      <c r="NL76" s="43"/>
      <c r="NM76" s="43"/>
      <c r="NN76" s="12"/>
      <c r="NO76" s="12"/>
      <c r="NP76" s="12"/>
      <c r="NQ76" s="12"/>
      <c r="NR76" s="12"/>
      <c r="NS76" s="12"/>
      <c r="NT76" s="12"/>
      <c r="NU76" s="54"/>
      <c r="NV76" s="43"/>
      <c r="NW76" s="43"/>
      <c r="NX76" s="43"/>
      <c r="NY76" s="43"/>
      <c r="NZ76" s="43"/>
      <c r="OA76" s="43"/>
      <c r="OB76" s="43"/>
      <c r="OC76" s="43"/>
      <c r="OD76" s="43"/>
      <c r="OE76" s="43"/>
      <c r="OF76" s="43"/>
      <c r="OG76" s="43"/>
      <c r="OH76" s="43"/>
      <c r="OI76" s="43"/>
      <c r="OJ76" s="51"/>
      <c r="OK76" s="12"/>
      <c r="OL76" s="12"/>
      <c r="OM76" s="14"/>
      <c r="ON76" s="14"/>
      <c r="OO76" s="14"/>
      <c r="OP76" s="14"/>
      <c r="OQ76" s="14"/>
      <c r="OR76" s="14"/>
      <c r="OS76" s="14"/>
      <c r="OT76" s="14"/>
      <c r="OU76" s="48"/>
      <c r="OV76" s="43"/>
      <c r="OW76" s="50"/>
      <c r="OX76" s="14"/>
      <c r="OY76" s="14"/>
      <c r="OZ76" s="14"/>
      <c r="PA76" s="14"/>
      <c r="PB76" s="14"/>
      <c r="PC76" s="14"/>
      <c r="PD76" s="14"/>
      <c r="PE76" s="14"/>
      <c r="PF76" s="14"/>
      <c r="PG76" s="48"/>
      <c r="PH76" s="43"/>
      <c r="PI76" s="43"/>
      <c r="PJ76" s="43"/>
      <c r="PK76" s="50"/>
      <c r="PL76" s="33"/>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3"/>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8"/>
      <c r="TT76" s="8"/>
    </row>
    <row r="77" spans="1:540" ht="9.6" customHeight="1" x14ac:dyDescent="0.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12"/>
      <c r="BM77" s="10"/>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42"/>
      <c r="CN77" s="43"/>
      <c r="CO77" s="43"/>
      <c r="CP77" s="43"/>
      <c r="CQ77" s="43"/>
      <c r="CR77" s="43"/>
      <c r="CS77" s="43"/>
      <c r="CT77" s="43"/>
      <c r="CU77" s="43"/>
      <c r="CV77" s="43"/>
      <c r="CW77" s="43"/>
      <c r="CX77" s="43"/>
      <c r="CY77" s="43"/>
      <c r="CZ77" s="43"/>
      <c r="DA77" s="42"/>
      <c r="DB77" s="28"/>
      <c r="DC77" s="28"/>
      <c r="DD77" s="28"/>
      <c r="DE77" s="28"/>
      <c r="DF77" s="28"/>
      <c r="DG77" s="28"/>
      <c r="DH77" s="28"/>
      <c r="DI77" s="45"/>
      <c r="DJ77" s="43"/>
      <c r="DK77" s="43"/>
      <c r="DL77" s="43"/>
      <c r="DM77" s="43"/>
      <c r="DN77" s="43"/>
      <c r="DO77" s="43"/>
      <c r="DP77" s="43"/>
      <c r="DQ77" s="43"/>
      <c r="DR77" s="43"/>
      <c r="DS77" s="43"/>
      <c r="DT77" s="43"/>
      <c r="DU77" s="43"/>
      <c r="DV77" s="43"/>
      <c r="DW77" s="43"/>
      <c r="DX77" s="44"/>
      <c r="DY77" s="28"/>
      <c r="DZ77" s="28"/>
      <c r="EA77" s="28"/>
      <c r="EB77" s="28"/>
      <c r="EC77" s="28"/>
      <c r="ED77" s="28"/>
      <c r="EE77" s="28"/>
      <c r="EF77" s="28"/>
      <c r="EG77" s="28"/>
      <c r="EH77" s="28"/>
      <c r="EI77" s="42"/>
      <c r="EJ77" s="43"/>
      <c r="EK77" s="43"/>
      <c r="EL77" s="28"/>
      <c r="EM77" s="28"/>
      <c r="EN77" s="28"/>
      <c r="EO77" s="28"/>
      <c r="EP77" s="28"/>
      <c r="EQ77" s="28"/>
      <c r="ER77" s="28"/>
      <c r="ES77" s="28"/>
      <c r="ET77" s="28"/>
      <c r="EU77" s="16"/>
      <c r="EV77" s="43"/>
      <c r="EW77" s="43"/>
      <c r="EX77" s="43"/>
      <c r="EY77" s="43"/>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7"/>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9"/>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7"/>
      <c r="MB77" s="14"/>
      <c r="MC77" s="12"/>
      <c r="MD77" s="12"/>
      <c r="ME77" s="12"/>
      <c r="MF77" s="12"/>
      <c r="MG77" s="12"/>
      <c r="MH77" s="12"/>
      <c r="MI77" s="12"/>
      <c r="MJ77" s="12"/>
      <c r="MK77" s="12"/>
      <c r="ML77" s="12"/>
      <c r="MM77" s="12"/>
      <c r="MN77" s="12"/>
      <c r="MO77" s="12"/>
      <c r="MP77" s="12"/>
      <c r="MQ77" s="12"/>
      <c r="MR77" s="12"/>
      <c r="MS77" s="12"/>
      <c r="MT77" s="12"/>
      <c r="MU77" s="12"/>
      <c r="MV77" s="12"/>
      <c r="MW77" s="12"/>
      <c r="MX77" s="12"/>
      <c r="MY77" s="18"/>
      <c r="MZ77" s="43"/>
      <c r="NA77" s="43"/>
      <c r="NB77" s="43"/>
      <c r="NC77" s="43"/>
      <c r="ND77" s="43"/>
      <c r="NE77" s="43"/>
      <c r="NF77" s="43"/>
      <c r="NG77" s="43"/>
      <c r="NH77" s="43"/>
      <c r="NI77" s="43"/>
      <c r="NJ77" s="43"/>
      <c r="NK77" s="43"/>
      <c r="NL77" s="43"/>
      <c r="NM77" s="43"/>
      <c r="NN77" s="52"/>
      <c r="NO77" s="12"/>
      <c r="NP77" s="12"/>
      <c r="NQ77" s="12"/>
      <c r="NR77" s="12"/>
      <c r="NS77" s="12"/>
      <c r="NT77" s="47"/>
      <c r="NU77" s="43"/>
      <c r="NV77" s="43"/>
      <c r="NW77" s="43"/>
      <c r="NX77" s="43"/>
      <c r="NY77" s="43"/>
      <c r="NZ77" s="43"/>
      <c r="OA77" s="43"/>
      <c r="OB77" s="43"/>
      <c r="OC77" s="43"/>
      <c r="OD77" s="43"/>
      <c r="OE77" s="43"/>
      <c r="OF77" s="43"/>
      <c r="OG77" s="43"/>
      <c r="OH77" s="43"/>
      <c r="OI77" s="43"/>
      <c r="OJ77" s="51"/>
      <c r="OK77" s="12"/>
      <c r="OL77" s="12"/>
      <c r="OM77" s="12"/>
      <c r="ON77" s="12"/>
      <c r="OO77" s="12"/>
      <c r="OP77" s="12"/>
      <c r="OQ77" s="12"/>
      <c r="OR77" s="12"/>
      <c r="OS77" s="12"/>
      <c r="OT77" s="12"/>
      <c r="OU77" s="47"/>
      <c r="OV77" s="43"/>
      <c r="OW77" s="50"/>
      <c r="OX77" s="13"/>
      <c r="OY77" s="12"/>
      <c r="OZ77" s="12"/>
      <c r="PA77" s="12"/>
      <c r="PB77" s="12"/>
      <c r="PC77" s="12"/>
      <c r="PD77" s="12"/>
      <c r="PE77" s="12"/>
      <c r="PF77" s="12"/>
      <c r="PG77" s="48"/>
      <c r="PH77" s="43"/>
      <c r="PI77" s="43"/>
      <c r="PJ77" s="43"/>
      <c r="PK77" s="50"/>
      <c r="PL77" s="33"/>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3"/>
      <c r="QK77" s="17"/>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8"/>
      <c r="TT77" s="8"/>
    </row>
    <row r="78" spans="1:540" ht="9.6" customHeight="1" x14ac:dyDescent="0.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13"/>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42"/>
      <c r="CN78" s="43"/>
      <c r="CO78" s="43"/>
      <c r="CP78" s="43"/>
      <c r="CQ78" s="43"/>
      <c r="CR78" s="43"/>
      <c r="CS78" s="43"/>
      <c r="CT78" s="43"/>
      <c r="CU78" s="43"/>
      <c r="CV78" s="43"/>
      <c r="CW78" s="43"/>
      <c r="CX78" s="43"/>
      <c r="CY78" s="43"/>
      <c r="CZ78" s="43"/>
      <c r="DA78" s="28"/>
      <c r="DB78" s="28"/>
      <c r="DC78" s="28"/>
      <c r="DD78" s="28"/>
      <c r="DE78" s="26"/>
      <c r="DF78" s="28"/>
      <c r="DG78" s="28"/>
      <c r="DH78" s="28"/>
      <c r="DI78" s="28"/>
      <c r="DJ78" s="43"/>
      <c r="DK78" s="43"/>
      <c r="DL78" s="43"/>
      <c r="DM78" s="43"/>
      <c r="DN78" s="43"/>
      <c r="DO78" s="43"/>
      <c r="DP78" s="43"/>
      <c r="DQ78" s="43"/>
      <c r="DR78" s="43"/>
      <c r="DS78" s="43"/>
      <c r="DT78" s="43"/>
      <c r="DU78" s="43"/>
      <c r="DV78" s="43"/>
      <c r="DW78" s="43"/>
      <c r="DX78" s="44"/>
      <c r="DY78" s="28"/>
      <c r="DZ78" s="28"/>
      <c r="EA78" s="28"/>
      <c r="EB78" s="28"/>
      <c r="EC78" s="28"/>
      <c r="ED78" s="28"/>
      <c r="EE78" s="28"/>
      <c r="EF78" s="28"/>
      <c r="EG78" s="28"/>
      <c r="EH78" s="28"/>
      <c r="EI78" s="42"/>
      <c r="EJ78" s="43"/>
      <c r="EK78" s="43"/>
      <c r="EL78" s="28"/>
      <c r="EM78" s="28"/>
      <c r="EN78" s="28"/>
      <c r="EO78" s="28"/>
      <c r="EP78" s="28"/>
      <c r="EQ78" s="28"/>
      <c r="ER78" s="28"/>
      <c r="ES78" s="28"/>
      <c r="ET78" s="28"/>
      <c r="EU78" s="42"/>
      <c r="EV78" s="43"/>
      <c r="EW78" s="43"/>
      <c r="EX78" s="43"/>
      <c r="EY78" s="43"/>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2"/>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9"/>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27"/>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8"/>
      <c r="MZ78" s="43"/>
      <c r="NA78" s="43"/>
      <c r="NB78" s="43"/>
      <c r="NC78" s="43"/>
      <c r="ND78" s="43"/>
      <c r="NE78" s="43"/>
      <c r="NF78" s="43"/>
      <c r="NG78" s="43"/>
      <c r="NH78" s="43"/>
      <c r="NI78" s="43"/>
      <c r="NJ78" s="43"/>
      <c r="NK78" s="43"/>
      <c r="NL78" s="43"/>
      <c r="NM78" s="43"/>
      <c r="NN78" s="33"/>
      <c r="NO78" s="12"/>
      <c r="NP78" s="12"/>
      <c r="NQ78" s="12"/>
      <c r="NR78" s="12"/>
      <c r="NS78" s="12"/>
      <c r="NT78" s="33"/>
      <c r="NU78" s="50"/>
      <c r="NV78" s="43"/>
      <c r="NW78" s="43"/>
      <c r="NX78" s="43"/>
      <c r="NY78" s="43"/>
      <c r="NZ78" s="43"/>
      <c r="OA78" s="43"/>
      <c r="OB78" s="43"/>
      <c r="OC78" s="43"/>
      <c r="OD78" s="43"/>
      <c r="OE78" s="43"/>
      <c r="OF78" s="43"/>
      <c r="OG78" s="43"/>
      <c r="OH78" s="43"/>
      <c r="OI78" s="43"/>
      <c r="OJ78" s="51"/>
      <c r="OK78" s="12"/>
      <c r="OL78" s="12"/>
      <c r="OM78" s="12"/>
      <c r="ON78" s="12"/>
      <c r="OO78" s="12"/>
      <c r="OP78" s="12"/>
      <c r="OQ78" s="12"/>
      <c r="OR78" s="12"/>
      <c r="OS78" s="12"/>
      <c r="OT78" s="12"/>
      <c r="OU78" s="47"/>
      <c r="OV78" s="43"/>
      <c r="OW78" s="50"/>
      <c r="OX78" s="13"/>
      <c r="OY78" s="12"/>
      <c r="OZ78" s="12"/>
      <c r="PA78" s="12"/>
      <c r="PB78" s="12"/>
      <c r="PC78" s="12"/>
      <c r="PD78" s="12"/>
      <c r="PE78" s="12"/>
      <c r="PF78" s="12"/>
      <c r="PG78" s="48"/>
      <c r="PH78" s="43"/>
      <c r="PI78" s="43"/>
      <c r="PJ78" s="43"/>
      <c r="PK78" s="50"/>
      <c r="PL78" s="33"/>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3"/>
      <c r="QK78" s="17"/>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8"/>
      <c r="TT78" s="8"/>
    </row>
    <row r="79" spans="1:540" ht="9.6" customHeight="1" x14ac:dyDescent="0.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18"/>
      <c r="BM79" s="10"/>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42"/>
      <c r="CN79" s="43"/>
      <c r="CO79" s="43"/>
      <c r="CP79" s="43"/>
      <c r="CQ79" s="43"/>
      <c r="CR79" s="43"/>
      <c r="CS79" s="43"/>
      <c r="CT79" s="43"/>
      <c r="CU79" s="43"/>
      <c r="CV79" s="43"/>
      <c r="CW79" s="43"/>
      <c r="CX79" s="43"/>
      <c r="CY79" s="43"/>
      <c r="CZ79" s="26"/>
      <c r="DA79" s="28"/>
      <c r="DB79" s="28"/>
      <c r="DC79" s="28"/>
      <c r="DD79" s="28"/>
      <c r="DE79" s="43"/>
      <c r="DF79" s="28"/>
      <c r="DG79" s="28"/>
      <c r="DH79" s="28"/>
      <c r="DI79" s="28"/>
      <c r="DJ79" s="16"/>
      <c r="DK79" s="43"/>
      <c r="DL79" s="43"/>
      <c r="DM79" s="43"/>
      <c r="DN79" s="43"/>
      <c r="DO79" s="43"/>
      <c r="DP79" s="43"/>
      <c r="DQ79" s="43"/>
      <c r="DR79" s="43"/>
      <c r="DS79" s="43"/>
      <c r="DT79" s="43"/>
      <c r="DU79" s="43"/>
      <c r="DV79" s="43"/>
      <c r="DW79" s="43"/>
      <c r="DX79" s="44"/>
      <c r="DY79" s="28"/>
      <c r="DZ79" s="28"/>
      <c r="EA79" s="44"/>
      <c r="EB79" s="43"/>
      <c r="EC79" s="43"/>
      <c r="ED79" s="43"/>
      <c r="EE79" s="43"/>
      <c r="EF79" s="43"/>
      <c r="EG79" s="43"/>
      <c r="EH79" s="44"/>
      <c r="EI79" s="43"/>
      <c r="EJ79" s="43"/>
      <c r="EK79" s="43"/>
      <c r="EL79" s="42"/>
      <c r="EM79" s="43"/>
      <c r="EN79" s="43"/>
      <c r="EO79" s="43"/>
      <c r="EP79" s="43"/>
      <c r="EQ79" s="43"/>
      <c r="ER79" s="43"/>
      <c r="ES79" s="43"/>
      <c r="ET79" s="44"/>
      <c r="EU79" s="43"/>
      <c r="EV79" s="43"/>
      <c r="EW79" s="43"/>
      <c r="EX79" s="43"/>
      <c r="EY79" s="43"/>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7"/>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9"/>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8"/>
      <c r="MZ79" s="43"/>
      <c r="NA79" s="43"/>
      <c r="NB79" s="43"/>
      <c r="NC79" s="43"/>
      <c r="ND79" s="43"/>
      <c r="NE79" s="43"/>
      <c r="NF79" s="43"/>
      <c r="NG79" s="43"/>
      <c r="NH79" s="43"/>
      <c r="NI79" s="43"/>
      <c r="NJ79" s="43"/>
      <c r="NK79" s="43"/>
      <c r="NL79" s="43"/>
      <c r="NM79" s="50"/>
      <c r="NN79" s="12"/>
      <c r="NO79" s="12"/>
      <c r="NP79" s="12"/>
      <c r="NQ79" s="12"/>
      <c r="NR79" s="12"/>
      <c r="NS79" s="12"/>
      <c r="NT79" s="12"/>
      <c r="NU79" s="52"/>
      <c r="NV79" s="43"/>
      <c r="NW79" s="43"/>
      <c r="NX79" s="43"/>
      <c r="NY79" s="43"/>
      <c r="NZ79" s="43"/>
      <c r="OA79" s="43"/>
      <c r="OB79" s="43"/>
      <c r="OC79" s="43"/>
      <c r="OD79" s="43"/>
      <c r="OE79" s="43"/>
      <c r="OF79" s="43"/>
      <c r="OG79" s="43"/>
      <c r="OH79" s="43"/>
      <c r="OI79" s="43"/>
      <c r="OJ79" s="51"/>
      <c r="OK79" s="12"/>
      <c r="OL79" s="12"/>
      <c r="OM79" s="12"/>
      <c r="ON79" s="12"/>
      <c r="OO79" s="12"/>
      <c r="OP79" s="12"/>
      <c r="OQ79" s="12"/>
      <c r="OR79" s="12"/>
      <c r="OS79" s="12"/>
      <c r="OT79" s="12"/>
      <c r="OU79" s="52"/>
      <c r="OV79" s="43"/>
      <c r="OW79" s="50"/>
      <c r="OX79" s="13"/>
      <c r="OY79" s="12"/>
      <c r="OZ79" s="12"/>
      <c r="PA79" s="12"/>
      <c r="PB79" s="12"/>
      <c r="PC79" s="12"/>
      <c r="PD79" s="12"/>
      <c r="PE79" s="12"/>
      <c r="PF79" s="12"/>
      <c r="PG79" s="48"/>
      <c r="PH79" s="43"/>
      <c r="PI79" s="43"/>
      <c r="PJ79" s="43"/>
      <c r="PK79" s="50"/>
      <c r="PL79" s="33"/>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3"/>
      <c r="QK79" s="17"/>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8"/>
      <c r="TT79" s="8"/>
    </row>
    <row r="80" spans="1:540" ht="9.6" customHeight="1" x14ac:dyDescent="0.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58"/>
      <c r="BM80" s="10"/>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42"/>
      <c r="CN80" s="43"/>
      <c r="CO80" s="43"/>
      <c r="CP80" s="43"/>
      <c r="CQ80" s="43"/>
      <c r="CR80" s="43"/>
      <c r="CS80" s="43"/>
      <c r="CT80" s="43"/>
      <c r="CU80" s="43"/>
      <c r="CV80" s="43"/>
      <c r="CW80" s="43"/>
      <c r="CX80" s="43"/>
      <c r="CY80" s="43"/>
      <c r="CZ80" s="28"/>
      <c r="DA80" s="28"/>
      <c r="DB80" s="28"/>
      <c r="DC80" s="28"/>
      <c r="DD80" s="16"/>
      <c r="DE80" s="56"/>
      <c r="DF80" s="19"/>
      <c r="DG80" s="28"/>
      <c r="DH80" s="28"/>
      <c r="DI80" s="28"/>
      <c r="DJ80" s="28"/>
      <c r="DK80" s="43"/>
      <c r="DL80" s="43"/>
      <c r="DM80" s="43"/>
      <c r="DN80" s="43"/>
      <c r="DO80" s="43"/>
      <c r="DP80" s="43"/>
      <c r="DQ80" s="43"/>
      <c r="DR80" s="43"/>
      <c r="DS80" s="43"/>
      <c r="DT80" s="43"/>
      <c r="DU80" s="43"/>
      <c r="DV80" s="43"/>
      <c r="DW80" s="43"/>
      <c r="DX80" s="44"/>
      <c r="DY80" s="28"/>
      <c r="DZ80" s="28"/>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3"/>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9"/>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23"/>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8"/>
      <c r="MZ80" s="43"/>
      <c r="NA80" s="43"/>
      <c r="NB80" s="43"/>
      <c r="NC80" s="43"/>
      <c r="ND80" s="43"/>
      <c r="NE80" s="43"/>
      <c r="NF80" s="43"/>
      <c r="NG80" s="43"/>
      <c r="NH80" s="43"/>
      <c r="NI80" s="43"/>
      <c r="NJ80" s="43"/>
      <c r="NK80" s="43"/>
      <c r="NL80" s="43"/>
      <c r="NM80" s="47"/>
      <c r="NN80" s="12"/>
      <c r="NO80" s="12"/>
      <c r="NP80" s="12"/>
      <c r="NQ80" s="13"/>
      <c r="NR80" s="12"/>
      <c r="NS80" s="12"/>
      <c r="NT80" s="12"/>
      <c r="NU80" s="12"/>
      <c r="NV80" s="43"/>
      <c r="NW80" s="43"/>
      <c r="NX80" s="43"/>
      <c r="NY80" s="43"/>
      <c r="NZ80" s="43"/>
      <c r="OA80" s="43"/>
      <c r="OB80" s="43"/>
      <c r="OC80" s="43"/>
      <c r="OD80" s="43"/>
      <c r="OE80" s="43"/>
      <c r="OF80" s="43"/>
      <c r="OG80" s="43"/>
      <c r="OH80" s="43"/>
      <c r="OI80" s="43"/>
      <c r="OJ80" s="51"/>
      <c r="OK80" s="12"/>
      <c r="OL80" s="12"/>
      <c r="OM80" s="12"/>
      <c r="ON80" s="14"/>
      <c r="OO80" s="14"/>
      <c r="OP80" s="14"/>
      <c r="OQ80" s="14"/>
      <c r="OR80" s="14"/>
      <c r="OS80" s="14"/>
      <c r="OT80" s="14"/>
      <c r="OU80" s="52"/>
      <c r="OV80" s="43"/>
      <c r="OW80" s="50"/>
      <c r="OX80" s="14"/>
      <c r="OY80" s="14"/>
      <c r="OZ80" s="14"/>
      <c r="PA80" s="14"/>
      <c r="PB80" s="14"/>
      <c r="PC80" s="14"/>
      <c r="PD80" s="14"/>
      <c r="PE80" s="14"/>
      <c r="PF80" s="14"/>
      <c r="PG80" s="48"/>
      <c r="PH80" s="43"/>
      <c r="PI80" s="43"/>
      <c r="PJ80" s="43"/>
      <c r="PK80" s="50"/>
      <c r="PL80" s="33"/>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3"/>
      <c r="QK80" s="17"/>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8"/>
      <c r="TT80" s="8"/>
    </row>
    <row r="81" spans="1:540" ht="9.6" customHeight="1" x14ac:dyDescent="0.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9"/>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42"/>
      <c r="CN81" s="43"/>
      <c r="CO81" s="43"/>
      <c r="CP81" s="43"/>
      <c r="CQ81" s="43"/>
      <c r="CR81" s="43"/>
      <c r="CS81" s="43"/>
      <c r="CT81" s="43"/>
      <c r="CU81" s="43"/>
      <c r="CV81" s="43"/>
      <c r="CW81" s="43"/>
      <c r="CX81" s="43"/>
      <c r="CY81" s="42"/>
      <c r="CZ81" s="28"/>
      <c r="DA81" s="28"/>
      <c r="DB81" s="28"/>
      <c r="DC81" s="28"/>
      <c r="DD81" s="44"/>
      <c r="DE81" s="43"/>
      <c r="DF81" s="42"/>
      <c r="DG81" s="28"/>
      <c r="DH81" s="28"/>
      <c r="DI81" s="28"/>
      <c r="DJ81" s="28"/>
      <c r="DK81" s="45"/>
      <c r="DL81" s="43"/>
      <c r="DM81" s="43"/>
      <c r="DN81" s="43"/>
      <c r="DO81" s="43"/>
      <c r="DP81" s="43"/>
      <c r="DQ81" s="43"/>
      <c r="DR81" s="43"/>
      <c r="DS81" s="43"/>
      <c r="DT81" s="43"/>
      <c r="DU81" s="43"/>
      <c r="DV81" s="43"/>
      <c r="DW81" s="43"/>
      <c r="DX81" s="44"/>
      <c r="DY81" s="28"/>
      <c r="DZ81" s="28"/>
      <c r="EA81" s="44"/>
      <c r="EB81" s="44"/>
      <c r="EC81" s="44"/>
      <c r="ED81" s="44"/>
      <c r="EE81" s="44"/>
      <c r="EF81" s="44"/>
      <c r="EG81" s="44"/>
      <c r="EH81" s="44"/>
      <c r="EI81" s="43"/>
      <c r="EJ81" s="43"/>
      <c r="EK81" s="43"/>
      <c r="EL81" s="44"/>
      <c r="EM81" s="44"/>
      <c r="EN81" s="44"/>
      <c r="EO81" s="44"/>
      <c r="EP81" s="44"/>
      <c r="EQ81" s="44"/>
      <c r="ER81" s="44"/>
      <c r="ES81" s="44"/>
      <c r="ET81" s="44"/>
      <c r="EU81" s="43"/>
      <c r="EV81" s="43"/>
      <c r="EW81" s="43"/>
      <c r="EX81" s="43"/>
      <c r="EY81" s="43"/>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1"/>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9"/>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3"/>
      <c r="MB81" s="14"/>
      <c r="MC81" s="12"/>
      <c r="MD81" s="12"/>
      <c r="ME81" s="12"/>
      <c r="MF81" s="12"/>
      <c r="MG81" s="12"/>
      <c r="MH81" s="12"/>
      <c r="MI81" s="12"/>
      <c r="MJ81" s="12"/>
      <c r="MK81" s="12"/>
      <c r="ML81" s="12"/>
      <c r="MM81" s="12"/>
      <c r="MN81" s="12"/>
      <c r="MO81" s="12"/>
      <c r="MP81" s="12"/>
      <c r="MQ81" s="12"/>
      <c r="MR81" s="12"/>
      <c r="MS81" s="12"/>
      <c r="MT81" s="12"/>
      <c r="MU81" s="12"/>
      <c r="MV81" s="12"/>
      <c r="MW81" s="12"/>
      <c r="MX81" s="12"/>
      <c r="MY81" s="18"/>
      <c r="MZ81" s="43"/>
      <c r="NA81" s="43"/>
      <c r="NB81" s="43"/>
      <c r="NC81" s="43"/>
      <c r="ND81" s="43"/>
      <c r="NE81" s="43"/>
      <c r="NF81" s="43"/>
      <c r="NG81" s="43"/>
      <c r="NH81" s="43"/>
      <c r="NI81" s="43"/>
      <c r="NJ81" s="43"/>
      <c r="NK81" s="43"/>
      <c r="NL81" s="57"/>
      <c r="NM81" s="12"/>
      <c r="NN81" s="12"/>
      <c r="NO81" s="12"/>
      <c r="NP81" s="12"/>
      <c r="NQ81" s="50"/>
      <c r="NR81" s="13"/>
      <c r="NS81" s="12"/>
      <c r="NT81" s="12"/>
      <c r="NU81" s="12"/>
      <c r="NV81" s="48"/>
      <c r="NW81" s="43"/>
      <c r="NX81" s="43"/>
      <c r="NY81" s="43"/>
      <c r="NZ81" s="43"/>
      <c r="OA81" s="43"/>
      <c r="OB81" s="43"/>
      <c r="OC81" s="43"/>
      <c r="OD81" s="43"/>
      <c r="OE81" s="43"/>
      <c r="OF81" s="43"/>
      <c r="OG81" s="43"/>
      <c r="OH81" s="43"/>
      <c r="OI81" s="43"/>
      <c r="OJ81" s="51"/>
      <c r="OK81" s="12"/>
      <c r="OL81" s="12"/>
      <c r="OM81" s="46"/>
      <c r="ON81" s="33"/>
      <c r="OO81" s="33"/>
      <c r="OP81" s="33"/>
      <c r="OQ81" s="33"/>
      <c r="OR81" s="33"/>
      <c r="OS81" s="33"/>
      <c r="OT81" s="33"/>
      <c r="OU81" s="57"/>
      <c r="OV81" s="43"/>
      <c r="OW81" s="50"/>
      <c r="OX81" s="18"/>
      <c r="OY81" s="33"/>
      <c r="OZ81" s="33"/>
      <c r="PA81" s="33"/>
      <c r="PB81" s="33"/>
      <c r="PC81" s="33"/>
      <c r="PD81" s="33"/>
      <c r="PE81" s="33"/>
      <c r="PF81" s="33"/>
      <c r="PG81" s="62"/>
      <c r="PH81" s="43"/>
      <c r="PI81" s="43"/>
      <c r="PJ81" s="43"/>
      <c r="PK81" s="50"/>
      <c r="PL81" s="33"/>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3"/>
      <c r="QK81" s="17"/>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8"/>
      <c r="TT81" s="8"/>
    </row>
    <row r="82" spans="1:540" ht="9.6" customHeight="1" x14ac:dyDescent="0.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14"/>
      <c r="BL82" s="17"/>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42"/>
      <c r="CN82" s="43"/>
      <c r="CO82" s="43"/>
      <c r="CP82" s="43"/>
      <c r="CQ82" s="43"/>
      <c r="CR82" s="43"/>
      <c r="CS82" s="43"/>
      <c r="CT82" s="43"/>
      <c r="CU82" s="43"/>
      <c r="CV82" s="43"/>
      <c r="CW82" s="43"/>
      <c r="CX82" s="43"/>
      <c r="CY82" s="28"/>
      <c r="CZ82" s="28"/>
      <c r="DA82" s="28"/>
      <c r="DB82" s="28"/>
      <c r="DC82" s="26"/>
      <c r="DD82" s="43"/>
      <c r="DE82" s="43"/>
      <c r="DF82" s="43"/>
      <c r="DG82" s="28"/>
      <c r="DH82" s="28"/>
      <c r="DI82" s="28"/>
      <c r="DJ82" s="28"/>
      <c r="DK82" s="28"/>
      <c r="DL82" s="43"/>
      <c r="DM82" s="43"/>
      <c r="DN82" s="43"/>
      <c r="DO82" s="43"/>
      <c r="DP82" s="43"/>
      <c r="DQ82" s="43"/>
      <c r="DR82" s="43"/>
      <c r="DS82" s="43"/>
      <c r="DT82" s="43"/>
      <c r="DU82" s="43"/>
      <c r="DV82" s="43"/>
      <c r="DW82" s="43"/>
      <c r="DX82" s="44"/>
      <c r="DY82" s="28"/>
      <c r="DZ82" s="28"/>
      <c r="EA82" s="28"/>
      <c r="EB82" s="28"/>
      <c r="EC82" s="28"/>
      <c r="ED82" s="28"/>
      <c r="EE82" s="28"/>
      <c r="EF82" s="28"/>
      <c r="EG82" s="28"/>
      <c r="EH82" s="28"/>
      <c r="EI82" s="42"/>
      <c r="EJ82" s="43"/>
      <c r="EK82" s="44"/>
      <c r="EL82" s="28"/>
      <c r="EM82" s="28"/>
      <c r="EN82" s="28"/>
      <c r="EO82" s="28"/>
      <c r="EP82" s="28"/>
      <c r="EQ82" s="28"/>
      <c r="ER82" s="28"/>
      <c r="ES82" s="28"/>
      <c r="ET82" s="28"/>
      <c r="EU82" s="16"/>
      <c r="EV82" s="43"/>
      <c r="EW82" s="43"/>
      <c r="EX82" s="43"/>
      <c r="EY82" s="43"/>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1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9"/>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4"/>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8"/>
      <c r="MZ82" s="43"/>
      <c r="NA82" s="43"/>
      <c r="NB82" s="43"/>
      <c r="NC82" s="43"/>
      <c r="ND82" s="43"/>
      <c r="NE82" s="43"/>
      <c r="NF82" s="43"/>
      <c r="NG82" s="43"/>
      <c r="NH82" s="43"/>
      <c r="NI82" s="43"/>
      <c r="NJ82" s="43"/>
      <c r="NK82" s="43"/>
      <c r="NL82" s="18"/>
      <c r="NM82" s="12"/>
      <c r="NN82" s="12"/>
      <c r="NO82" s="12"/>
      <c r="NP82" s="12"/>
      <c r="NQ82" s="43"/>
      <c r="NR82" s="33"/>
      <c r="NS82" s="12"/>
      <c r="NT82" s="12"/>
      <c r="NU82" s="12"/>
      <c r="NV82" s="13"/>
      <c r="NW82" s="43"/>
      <c r="NX82" s="43"/>
      <c r="NY82" s="43"/>
      <c r="NZ82" s="43"/>
      <c r="OA82" s="43"/>
      <c r="OB82" s="43"/>
      <c r="OC82" s="43"/>
      <c r="OD82" s="43"/>
      <c r="OE82" s="43"/>
      <c r="OF82" s="43"/>
      <c r="OG82" s="43"/>
      <c r="OH82" s="43"/>
      <c r="OI82" s="43"/>
      <c r="OJ82" s="51"/>
      <c r="OK82" s="12"/>
      <c r="OL82" s="13"/>
      <c r="OM82" s="63"/>
      <c r="ON82" s="63"/>
      <c r="OO82" s="44"/>
      <c r="OP82" s="44"/>
      <c r="OQ82" s="44"/>
      <c r="OR82" s="44"/>
      <c r="OS82" s="44"/>
      <c r="OT82" s="44"/>
      <c r="OU82" s="43"/>
      <c r="OV82" s="43"/>
      <c r="OW82" s="43"/>
      <c r="OX82" s="43"/>
      <c r="OY82" s="63"/>
      <c r="OZ82" s="44"/>
      <c r="PA82" s="44"/>
      <c r="PB82" s="44"/>
      <c r="PC82" s="44"/>
      <c r="PD82" s="44"/>
      <c r="PE82" s="44"/>
      <c r="PF82" s="44"/>
      <c r="PG82" s="43"/>
      <c r="PH82" s="43"/>
      <c r="PI82" s="43"/>
      <c r="PJ82" s="43"/>
      <c r="PK82" s="50"/>
      <c r="PL82" s="33"/>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3"/>
      <c r="QK82" s="17"/>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8"/>
      <c r="TT82" s="8"/>
    </row>
    <row r="83" spans="1:540" ht="9.6" customHeight="1" x14ac:dyDescent="0.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14"/>
      <c r="BL83" s="32"/>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42"/>
      <c r="CN83" s="43"/>
      <c r="CO83" s="43"/>
      <c r="CP83" s="43"/>
      <c r="CQ83" s="43"/>
      <c r="CR83" s="43"/>
      <c r="CS83" s="43"/>
      <c r="CT83" s="43"/>
      <c r="CU83" s="43"/>
      <c r="CV83" s="43"/>
      <c r="CW83" s="43"/>
      <c r="CX83" s="45"/>
      <c r="CY83" s="28"/>
      <c r="CZ83" s="28"/>
      <c r="DA83" s="28"/>
      <c r="DB83" s="28"/>
      <c r="DC83" s="42"/>
      <c r="DD83" s="43"/>
      <c r="DE83" s="43"/>
      <c r="DF83" s="43"/>
      <c r="DG83" s="26"/>
      <c r="DH83" s="28"/>
      <c r="DI83" s="28"/>
      <c r="DJ83" s="28"/>
      <c r="DK83" s="28"/>
      <c r="DL83" s="42"/>
      <c r="DM83" s="43"/>
      <c r="DN83" s="43"/>
      <c r="DO83" s="43"/>
      <c r="DP83" s="43"/>
      <c r="DQ83" s="43"/>
      <c r="DR83" s="43"/>
      <c r="DS83" s="43"/>
      <c r="DT83" s="43"/>
      <c r="DU83" s="43"/>
      <c r="DV83" s="43"/>
      <c r="DW83" s="43"/>
      <c r="DX83" s="44"/>
      <c r="DY83" s="28"/>
      <c r="DZ83" s="28"/>
      <c r="EA83" s="28"/>
      <c r="EB83" s="28"/>
      <c r="EC83" s="28"/>
      <c r="ED83" s="28"/>
      <c r="EE83" s="28"/>
      <c r="EF83" s="28"/>
      <c r="EG83" s="28"/>
      <c r="EH83" s="28"/>
      <c r="EI83" s="42"/>
      <c r="EJ83" s="43"/>
      <c r="EK83" s="43"/>
      <c r="EL83" s="28"/>
      <c r="EM83" s="28"/>
      <c r="EN83" s="28"/>
      <c r="EO83" s="28"/>
      <c r="EP83" s="28"/>
      <c r="EQ83" s="28"/>
      <c r="ER83" s="28"/>
      <c r="ES83" s="28"/>
      <c r="ET83" s="28"/>
      <c r="EU83" s="42"/>
      <c r="EV83" s="43"/>
      <c r="EW83" s="43"/>
      <c r="EX83" s="43"/>
      <c r="EY83" s="43"/>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10"/>
      <c r="FZ83" s="1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9"/>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9"/>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8"/>
      <c r="MZ83" s="43"/>
      <c r="NA83" s="43"/>
      <c r="NB83" s="43"/>
      <c r="NC83" s="43"/>
      <c r="ND83" s="43"/>
      <c r="NE83" s="43"/>
      <c r="NF83" s="43"/>
      <c r="NG83" s="43"/>
      <c r="NH83" s="43"/>
      <c r="NI83" s="43"/>
      <c r="NJ83" s="43"/>
      <c r="NK83" s="57"/>
      <c r="NL83" s="12"/>
      <c r="NM83" s="12"/>
      <c r="NN83" s="12"/>
      <c r="NO83" s="14"/>
      <c r="NP83" s="48"/>
      <c r="NQ83" s="43"/>
      <c r="NR83" s="52"/>
      <c r="NS83" s="12"/>
      <c r="NT83" s="12"/>
      <c r="NU83" s="12"/>
      <c r="NV83" s="14"/>
      <c r="NW83" s="48"/>
      <c r="NX83" s="43"/>
      <c r="NY83" s="43"/>
      <c r="NZ83" s="43"/>
      <c r="OA83" s="43"/>
      <c r="OB83" s="43"/>
      <c r="OC83" s="43"/>
      <c r="OD83" s="43"/>
      <c r="OE83" s="43"/>
      <c r="OF83" s="43"/>
      <c r="OG83" s="43"/>
      <c r="OH83" s="43"/>
      <c r="OI83" s="43"/>
      <c r="OJ83" s="51"/>
      <c r="OK83" s="12"/>
      <c r="OL83" s="1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50"/>
      <c r="PL83" s="33"/>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3"/>
      <c r="QK83" s="17"/>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8"/>
      <c r="TT83" s="8"/>
    </row>
    <row r="84" spans="1:540" ht="9.6" customHeight="1" x14ac:dyDescent="0.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12"/>
      <c r="BL84" s="19"/>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42"/>
      <c r="CN84" s="43"/>
      <c r="CO84" s="43"/>
      <c r="CP84" s="43"/>
      <c r="CQ84" s="43"/>
      <c r="CR84" s="43"/>
      <c r="CS84" s="43"/>
      <c r="CT84" s="43"/>
      <c r="CU84" s="43"/>
      <c r="CV84" s="43"/>
      <c r="CW84" s="43"/>
      <c r="CX84" s="28"/>
      <c r="CY84" s="28"/>
      <c r="CZ84" s="28"/>
      <c r="DA84" s="28"/>
      <c r="DB84" s="25"/>
      <c r="DC84" s="43"/>
      <c r="DD84" s="43"/>
      <c r="DE84" s="43"/>
      <c r="DF84" s="43"/>
      <c r="DG84" s="44"/>
      <c r="DH84" s="28"/>
      <c r="DI84" s="28"/>
      <c r="DJ84" s="28"/>
      <c r="DK84" s="28"/>
      <c r="DL84" s="19"/>
      <c r="DM84" s="56"/>
      <c r="DN84" s="43"/>
      <c r="DO84" s="43"/>
      <c r="DP84" s="43"/>
      <c r="DQ84" s="43"/>
      <c r="DR84" s="43"/>
      <c r="DS84" s="43"/>
      <c r="DT84" s="43"/>
      <c r="DU84" s="43"/>
      <c r="DV84" s="43"/>
      <c r="DW84" s="43"/>
      <c r="DX84" s="44"/>
      <c r="DY84" s="28"/>
      <c r="DZ84" s="28"/>
      <c r="EA84" s="28"/>
      <c r="EB84" s="28"/>
      <c r="EC84" s="28"/>
      <c r="ED84" s="28"/>
      <c r="EE84" s="28"/>
      <c r="EF84" s="28"/>
      <c r="EG84" s="28"/>
      <c r="EH84" s="28"/>
      <c r="EI84" s="42"/>
      <c r="EJ84" s="43"/>
      <c r="EK84" s="43"/>
      <c r="EL84" s="28"/>
      <c r="EM84" s="28"/>
      <c r="EN84" s="28"/>
      <c r="EO84" s="28"/>
      <c r="EP84" s="28"/>
      <c r="EQ84" s="28"/>
      <c r="ER84" s="28"/>
      <c r="ES84" s="28"/>
      <c r="ET84" s="28"/>
      <c r="EU84" s="42"/>
      <c r="EV84" s="43"/>
      <c r="EW84" s="43"/>
      <c r="EX84" s="43"/>
      <c r="EY84" s="43"/>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59"/>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9"/>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7"/>
      <c r="MA84" s="14"/>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8"/>
      <c r="MZ84" s="43"/>
      <c r="NA84" s="43"/>
      <c r="NB84" s="43"/>
      <c r="NC84" s="43"/>
      <c r="ND84" s="43"/>
      <c r="NE84" s="43"/>
      <c r="NF84" s="43"/>
      <c r="NG84" s="43"/>
      <c r="NH84" s="43"/>
      <c r="NI84" s="43"/>
      <c r="NJ84" s="43"/>
      <c r="NK84" s="18"/>
      <c r="NL84" s="12"/>
      <c r="NM84" s="12"/>
      <c r="NN84" s="12"/>
      <c r="NO84" s="13"/>
      <c r="NP84" s="50"/>
      <c r="NQ84" s="43"/>
      <c r="NR84" s="54"/>
      <c r="NS84" s="14"/>
      <c r="NT84" s="12"/>
      <c r="NU84" s="12"/>
      <c r="NV84" s="12"/>
      <c r="NW84" s="12"/>
      <c r="NX84" s="43"/>
      <c r="NY84" s="43"/>
      <c r="NZ84" s="43"/>
      <c r="OA84" s="43"/>
      <c r="OB84" s="43"/>
      <c r="OC84" s="43"/>
      <c r="OD84" s="43"/>
      <c r="OE84" s="43"/>
      <c r="OF84" s="43"/>
      <c r="OG84" s="43"/>
      <c r="OH84" s="43"/>
      <c r="OI84" s="43"/>
      <c r="OJ84" s="51"/>
      <c r="OK84" s="12"/>
      <c r="OL84" s="12"/>
      <c r="OM84" s="12"/>
      <c r="ON84" s="14"/>
      <c r="OO84" s="14"/>
      <c r="OP84" s="14"/>
      <c r="OQ84" s="14"/>
      <c r="OR84" s="14"/>
      <c r="OS84" s="12"/>
      <c r="OT84" s="14"/>
      <c r="OU84" s="48"/>
      <c r="OV84" s="43"/>
      <c r="OW84" s="56"/>
      <c r="OX84" s="12"/>
      <c r="OY84" s="12"/>
      <c r="OZ84" s="14"/>
      <c r="PA84" s="14"/>
      <c r="PB84" s="14"/>
      <c r="PC84" s="14"/>
      <c r="PD84" s="14"/>
      <c r="PE84" s="12"/>
      <c r="PF84" s="12"/>
      <c r="PG84" s="48"/>
      <c r="PH84" s="43"/>
      <c r="PI84" s="43"/>
      <c r="PJ84" s="43"/>
      <c r="PK84" s="50"/>
      <c r="PL84" s="33"/>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8"/>
      <c r="QK84" s="19"/>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8"/>
      <c r="TT84" s="8"/>
    </row>
    <row r="85" spans="1:540" ht="9.6" customHeight="1" x14ac:dyDescent="0.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13"/>
      <c r="BL85" s="19"/>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42"/>
      <c r="CN85" s="43"/>
      <c r="CO85" s="43"/>
      <c r="CP85" s="43"/>
      <c r="CQ85" s="43"/>
      <c r="CR85" s="43"/>
      <c r="CS85" s="43"/>
      <c r="CT85" s="43"/>
      <c r="CU85" s="43"/>
      <c r="CV85" s="43"/>
      <c r="CW85" s="26"/>
      <c r="CX85" s="28"/>
      <c r="CY85" s="28"/>
      <c r="CZ85" s="28"/>
      <c r="DA85" s="28"/>
      <c r="DB85" s="42"/>
      <c r="DC85" s="43"/>
      <c r="DD85" s="43"/>
      <c r="DE85" s="43"/>
      <c r="DF85" s="43"/>
      <c r="DG85" s="43"/>
      <c r="DH85" s="26"/>
      <c r="DI85" s="28"/>
      <c r="DJ85" s="28"/>
      <c r="DK85" s="28"/>
      <c r="DL85" s="28"/>
      <c r="DM85" s="64"/>
      <c r="DN85" s="43"/>
      <c r="DO85" s="43"/>
      <c r="DP85" s="43"/>
      <c r="DQ85" s="43"/>
      <c r="DR85" s="43"/>
      <c r="DS85" s="43"/>
      <c r="DT85" s="43"/>
      <c r="DU85" s="43"/>
      <c r="DV85" s="43"/>
      <c r="DW85" s="43"/>
      <c r="DX85" s="44"/>
      <c r="DY85" s="28"/>
      <c r="DZ85" s="28"/>
      <c r="EA85" s="28"/>
      <c r="EB85" s="28"/>
      <c r="EC85" s="28"/>
      <c r="ED85" s="28"/>
      <c r="EE85" s="28"/>
      <c r="EF85" s="28"/>
      <c r="EG85" s="28"/>
      <c r="EH85" s="28"/>
      <c r="EI85" s="42"/>
      <c r="EJ85" s="43"/>
      <c r="EK85" s="43"/>
      <c r="EL85" s="28"/>
      <c r="EM85" s="28"/>
      <c r="EN85" s="28"/>
      <c r="EO85" s="28"/>
      <c r="EP85" s="28"/>
      <c r="EQ85" s="28"/>
      <c r="ER85" s="28"/>
      <c r="ES85" s="28"/>
      <c r="ET85" s="28"/>
      <c r="EU85" s="42"/>
      <c r="EV85" s="43"/>
      <c r="EW85" s="43"/>
      <c r="EX85" s="43"/>
      <c r="EY85" s="43"/>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65"/>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9"/>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7"/>
      <c r="MA85" s="14"/>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8"/>
      <c r="MZ85" s="43"/>
      <c r="NA85" s="43"/>
      <c r="NB85" s="43"/>
      <c r="NC85" s="43"/>
      <c r="ND85" s="43"/>
      <c r="NE85" s="43"/>
      <c r="NF85" s="43"/>
      <c r="NG85" s="43"/>
      <c r="NH85" s="43"/>
      <c r="NI85" s="43"/>
      <c r="NJ85" s="51"/>
      <c r="NK85" s="14"/>
      <c r="NL85" s="12"/>
      <c r="NM85" s="12"/>
      <c r="NN85" s="12"/>
      <c r="NO85" s="47"/>
      <c r="NP85" s="43"/>
      <c r="NQ85" s="43"/>
      <c r="NR85" s="43"/>
      <c r="NS85" s="18"/>
      <c r="NT85" s="12"/>
      <c r="NU85" s="12"/>
      <c r="NV85" s="12"/>
      <c r="NW85" s="12"/>
      <c r="NX85" s="48"/>
      <c r="NY85" s="43"/>
      <c r="NZ85" s="43"/>
      <c r="OA85" s="43"/>
      <c r="OB85" s="43"/>
      <c r="OC85" s="43"/>
      <c r="OD85" s="43"/>
      <c r="OE85" s="43"/>
      <c r="OF85" s="43"/>
      <c r="OG85" s="43"/>
      <c r="OH85" s="43"/>
      <c r="OI85" s="43"/>
      <c r="OJ85" s="51"/>
      <c r="OK85" s="12"/>
      <c r="OL85" s="12"/>
      <c r="OM85" s="12"/>
      <c r="ON85" s="12"/>
      <c r="OO85" s="12"/>
      <c r="OP85" s="12"/>
      <c r="OQ85" s="12"/>
      <c r="OR85" s="12"/>
      <c r="OS85" s="12"/>
      <c r="OT85" s="12"/>
      <c r="OU85" s="47"/>
      <c r="OV85" s="43"/>
      <c r="OW85" s="50"/>
      <c r="OX85" s="13"/>
      <c r="OY85" s="12"/>
      <c r="OZ85" s="12"/>
      <c r="PA85" s="12"/>
      <c r="PB85" s="12"/>
      <c r="PC85" s="12"/>
      <c r="PD85" s="12"/>
      <c r="PE85" s="12"/>
      <c r="PF85" s="14"/>
      <c r="PG85" s="21"/>
      <c r="PH85" s="43"/>
      <c r="PI85" s="43"/>
      <c r="PJ85" s="43"/>
      <c r="PK85" s="50"/>
      <c r="PL85" s="33"/>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3"/>
      <c r="QK85" s="19"/>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8"/>
      <c r="TT85" s="8"/>
    </row>
    <row r="86" spans="1:540" ht="9.6" customHeight="1" x14ac:dyDescent="0.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13"/>
      <c r="BL86" s="19"/>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42"/>
      <c r="CN86" s="43"/>
      <c r="CO86" s="43"/>
      <c r="CP86" s="43"/>
      <c r="CQ86" s="43"/>
      <c r="CR86" s="43"/>
      <c r="CS86" s="43"/>
      <c r="CT86" s="43"/>
      <c r="CU86" s="43"/>
      <c r="CV86" s="43"/>
      <c r="CW86" s="28"/>
      <c r="CX86" s="28"/>
      <c r="CY86" s="28"/>
      <c r="CZ86" s="28"/>
      <c r="DA86" s="28"/>
      <c r="DB86" s="43"/>
      <c r="DC86" s="43"/>
      <c r="DD86" s="43"/>
      <c r="DE86" s="43"/>
      <c r="DF86" s="43"/>
      <c r="DG86" s="43"/>
      <c r="DH86" s="44"/>
      <c r="DI86" s="28"/>
      <c r="DJ86" s="28"/>
      <c r="DK86" s="28"/>
      <c r="DL86" s="28"/>
      <c r="DM86" s="28"/>
      <c r="DN86" s="43"/>
      <c r="DO86" s="43"/>
      <c r="DP86" s="43"/>
      <c r="DQ86" s="43"/>
      <c r="DR86" s="43"/>
      <c r="DS86" s="43"/>
      <c r="DT86" s="43"/>
      <c r="DU86" s="43"/>
      <c r="DV86" s="43"/>
      <c r="DW86" s="43"/>
      <c r="DX86" s="44"/>
      <c r="DY86" s="28"/>
      <c r="DZ86" s="28"/>
      <c r="EA86" s="28"/>
      <c r="EB86" s="28"/>
      <c r="EC86" s="28"/>
      <c r="ED86" s="28"/>
      <c r="EE86" s="28"/>
      <c r="EF86" s="28"/>
      <c r="EG86" s="28"/>
      <c r="EH86" s="28"/>
      <c r="EI86" s="42"/>
      <c r="EJ86" s="43"/>
      <c r="EK86" s="44"/>
      <c r="EL86" s="28"/>
      <c r="EM86" s="28"/>
      <c r="EN86" s="28"/>
      <c r="EO86" s="28"/>
      <c r="EP86" s="28"/>
      <c r="EQ86" s="28"/>
      <c r="ER86" s="28"/>
      <c r="ES86" s="28"/>
      <c r="ET86" s="28"/>
      <c r="EU86" s="16"/>
      <c r="EV86" s="43"/>
      <c r="EW86" s="43"/>
      <c r="EX86" s="43"/>
      <c r="EY86" s="43"/>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14"/>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9"/>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31"/>
      <c r="MA86" s="14"/>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8"/>
      <c r="MZ86" s="43"/>
      <c r="NA86" s="43"/>
      <c r="NB86" s="43"/>
      <c r="NC86" s="43"/>
      <c r="ND86" s="43"/>
      <c r="NE86" s="43"/>
      <c r="NF86" s="43"/>
      <c r="NG86" s="43"/>
      <c r="NH86" s="43"/>
      <c r="NI86" s="43"/>
      <c r="NJ86" s="13"/>
      <c r="NK86" s="12"/>
      <c r="NL86" s="12"/>
      <c r="NM86" s="12"/>
      <c r="NN86" s="12"/>
      <c r="NO86" s="57"/>
      <c r="NP86" s="43"/>
      <c r="NQ86" s="43"/>
      <c r="NR86" s="43"/>
      <c r="NS86" s="57"/>
      <c r="NT86" s="12"/>
      <c r="NU86" s="12"/>
      <c r="NV86" s="12"/>
      <c r="NW86" s="12"/>
      <c r="NX86" s="33"/>
      <c r="NY86" s="50"/>
      <c r="NZ86" s="43"/>
      <c r="OA86" s="43"/>
      <c r="OB86" s="43"/>
      <c r="OC86" s="43"/>
      <c r="OD86" s="43"/>
      <c r="OE86" s="43"/>
      <c r="OF86" s="43"/>
      <c r="OG86" s="43"/>
      <c r="OH86" s="43"/>
      <c r="OI86" s="43"/>
      <c r="OJ86" s="51"/>
      <c r="OK86" s="12"/>
      <c r="OL86" s="12"/>
      <c r="OM86" s="12"/>
      <c r="ON86" s="12"/>
      <c r="OO86" s="12"/>
      <c r="OP86" s="12"/>
      <c r="OQ86" s="12"/>
      <c r="OR86" s="12"/>
      <c r="OS86" s="12"/>
      <c r="OT86" s="12"/>
      <c r="OU86" s="47"/>
      <c r="OV86" s="43"/>
      <c r="OW86" s="50"/>
      <c r="OX86" s="13"/>
      <c r="OY86" s="12"/>
      <c r="OZ86" s="12"/>
      <c r="PA86" s="12"/>
      <c r="PB86" s="12"/>
      <c r="PC86" s="12"/>
      <c r="PD86" s="12"/>
      <c r="PE86" s="12"/>
      <c r="PF86" s="12"/>
      <c r="PG86" s="48"/>
      <c r="PH86" s="43"/>
      <c r="PI86" s="43"/>
      <c r="PJ86" s="43"/>
      <c r="PK86" s="50"/>
      <c r="PL86" s="33"/>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3"/>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8"/>
      <c r="TT86" s="8"/>
    </row>
    <row r="87" spans="1:540" ht="9.6" customHeight="1" x14ac:dyDescent="0.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13"/>
      <c r="BL87" s="19"/>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42"/>
      <c r="CN87" s="43"/>
      <c r="CO87" s="43"/>
      <c r="CP87" s="43"/>
      <c r="CQ87" s="43"/>
      <c r="CR87" s="43"/>
      <c r="CS87" s="43"/>
      <c r="CT87" s="43"/>
      <c r="CU87" s="43"/>
      <c r="CV87" s="43"/>
      <c r="CW87" s="42"/>
      <c r="CX87" s="42"/>
      <c r="CY87" s="42"/>
      <c r="CZ87" s="16"/>
      <c r="DA87" s="42"/>
      <c r="DB87" s="43"/>
      <c r="DC87" s="43"/>
      <c r="DD87" s="43"/>
      <c r="DE87" s="43"/>
      <c r="DF87" s="43"/>
      <c r="DG87" s="43"/>
      <c r="DH87" s="43"/>
      <c r="DI87" s="19"/>
      <c r="DJ87" s="53"/>
      <c r="DK87" s="28"/>
      <c r="DL87" s="28"/>
      <c r="DM87" s="28"/>
      <c r="DN87" s="16"/>
      <c r="DO87" s="43"/>
      <c r="DP87" s="43"/>
      <c r="DQ87" s="43"/>
      <c r="DR87" s="43"/>
      <c r="DS87" s="43"/>
      <c r="DT87" s="43"/>
      <c r="DU87" s="43"/>
      <c r="DV87" s="43"/>
      <c r="DW87" s="43"/>
      <c r="DX87" s="44"/>
      <c r="DY87" s="28"/>
      <c r="DZ87" s="37"/>
      <c r="EA87" s="42"/>
      <c r="EB87" s="44"/>
      <c r="EC87" s="42"/>
      <c r="ED87" s="42"/>
      <c r="EE87" s="42"/>
      <c r="EF87" s="42"/>
      <c r="EG87" s="42"/>
      <c r="EH87" s="16"/>
      <c r="EI87" s="44"/>
      <c r="EJ87" s="43"/>
      <c r="EK87" s="43"/>
      <c r="EL87" s="16"/>
      <c r="EM87" s="16"/>
      <c r="EN87" s="42"/>
      <c r="EO87" s="42"/>
      <c r="EP87" s="42"/>
      <c r="EQ87" s="42"/>
      <c r="ER87" s="42"/>
      <c r="ES87" s="42"/>
      <c r="ET87" s="16"/>
      <c r="EU87" s="44"/>
      <c r="EV87" s="43"/>
      <c r="EW87" s="43"/>
      <c r="EX87" s="43"/>
      <c r="EY87" s="43"/>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41"/>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9"/>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0"/>
      <c r="MA87" s="14"/>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8"/>
      <c r="MZ87" s="43"/>
      <c r="NA87" s="43"/>
      <c r="NB87" s="43"/>
      <c r="NC87" s="43"/>
      <c r="ND87" s="43"/>
      <c r="NE87" s="43"/>
      <c r="NF87" s="43"/>
      <c r="NG87" s="43"/>
      <c r="NH87" s="43"/>
      <c r="NI87" s="50"/>
      <c r="NJ87" s="14"/>
      <c r="NK87" s="12"/>
      <c r="NL87" s="12"/>
      <c r="NM87" s="12"/>
      <c r="NN87" s="13"/>
      <c r="NO87" s="43"/>
      <c r="NP87" s="43"/>
      <c r="NQ87" s="43"/>
      <c r="NR87" s="43"/>
      <c r="NS87" s="43"/>
      <c r="NT87" s="33"/>
      <c r="NU87" s="12"/>
      <c r="NV87" s="12"/>
      <c r="NW87" s="12"/>
      <c r="NX87" s="12"/>
      <c r="NY87" s="57"/>
      <c r="NZ87" s="43"/>
      <c r="OA87" s="43"/>
      <c r="OB87" s="43"/>
      <c r="OC87" s="43"/>
      <c r="OD87" s="43"/>
      <c r="OE87" s="43"/>
      <c r="OF87" s="43"/>
      <c r="OG87" s="43"/>
      <c r="OH87" s="43"/>
      <c r="OI87" s="43"/>
      <c r="OJ87" s="51"/>
      <c r="OK87" s="12"/>
      <c r="OL87" s="12"/>
      <c r="OM87" s="12"/>
      <c r="ON87" s="12"/>
      <c r="OO87" s="12"/>
      <c r="OP87" s="12"/>
      <c r="OQ87" s="12"/>
      <c r="OR87" s="12"/>
      <c r="OS87" s="12"/>
      <c r="OT87" s="12"/>
      <c r="OU87" s="47"/>
      <c r="OV87" s="43"/>
      <c r="OW87" s="50"/>
      <c r="OX87" s="13"/>
      <c r="OY87" s="12"/>
      <c r="OZ87" s="12"/>
      <c r="PA87" s="12"/>
      <c r="PB87" s="12"/>
      <c r="PC87" s="12"/>
      <c r="PD87" s="12"/>
      <c r="PE87" s="12"/>
      <c r="PF87" s="12"/>
      <c r="PG87" s="48"/>
      <c r="PH87" s="43"/>
      <c r="PI87" s="43"/>
      <c r="PJ87" s="43"/>
      <c r="PK87" s="50"/>
      <c r="PL87" s="33"/>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3"/>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8"/>
      <c r="TT87" s="8"/>
    </row>
    <row r="88" spans="1:540" ht="9.6" customHeight="1" x14ac:dyDescent="0.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12"/>
      <c r="BL88" s="19"/>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42"/>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4"/>
      <c r="DM88" s="44"/>
      <c r="DN88" s="44"/>
      <c r="DO88" s="43"/>
      <c r="DP88" s="43"/>
      <c r="DQ88" s="43"/>
      <c r="DR88" s="43"/>
      <c r="DS88" s="43"/>
      <c r="DT88" s="43"/>
      <c r="DU88" s="43"/>
      <c r="DV88" s="43"/>
      <c r="DW88" s="43"/>
      <c r="DX88" s="44"/>
      <c r="DY88" s="28"/>
      <c r="DZ88" s="37"/>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19"/>
      <c r="FX88" s="28"/>
      <c r="FY88" s="25"/>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9"/>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27"/>
      <c r="MA88" s="14"/>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8"/>
      <c r="MZ88" s="43"/>
      <c r="NA88" s="43"/>
      <c r="NB88" s="43"/>
      <c r="NC88" s="43"/>
      <c r="ND88" s="43"/>
      <c r="NE88" s="43"/>
      <c r="NF88" s="43"/>
      <c r="NG88" s="43"/>
      <c r="NH88" s="43"/>
      <c r="NI88" s="12"/>
      <c r="NJ88" s="12"/>
      <c r="NK88" s="12"/>
      <c r="NL88" s="12"/>
      <c r="NM88" s="8"/>
      <c r="NN88" s="57"/>
      <c r="NO88" s="43"/>
      <c r="NP88" s="43"/>
      <c r="NQ88" s="43"/>
      <c r="NR88" s="43"/>
      <c r="NS88" s="43"/>
      <c r="NT88" s="52"/>
      <c r="NU88" s="12"/>
      <c r="NV88" s="12"/>
      <c r="NW88" s="12"/>
      <c r="NX88" s="12"/>
      <c r="NY88" s="33"/>
      <c r="NZ88" s="43"/>
      <c r="OA88" s="43"/>
      <c r="OB88" s="43"/>
      <c r="OC88" s="43"/>
      <c r="OD88" s="43"/>
      <c r="OE88" s="43"/>
      <c r="OF88" s="43"/>
      <c r="OG88" s="43"/>
      <c r="OH88" s="43"/>
      <c r="OI88" s="43"/>
      <c r="OJ88" s="51"/>
      <c r="OK88" s="12"/>
      <c r="OL88" s="12"/>
      <c r="OM88" s="12"/>
      <c r="ON88" s="12"/>
      <c r="OO88" s="12"/>
      <c r="OP88" s="12"/>
      <c r="OQ88" s="12"/>
      <c r="OR88" s="12"/>
      <c r="OS88" s="12"/>
      <c r="OT88" s="12"/>
      <c r="OU88" s="47"/>
      <c r="OV88" s="43"/>
      <c r="OW88" s="50"/>
      <c r="OX88" s="12"/>
      <c r="OY88" s="12"/>
      <c r="OZ88" s="12"/>
      <c r="PA88" s="12"/>
      <c r="PB88" s="12"/>
      <c r="PC88" s="12"/>
      <c r="PD88" s="12"/>
      <c r="PE88" s="12"/>
      <c r="PF88" s="12"/>
      <c r="PG88" s="21"/>
      <c r="PH88" s="43"/>
      <c r="PI88" s="43"/>
      <c r="PJ88" s="43"/>
      <c r="PK88" s="50"/>
      <c r="PL88" s="33"/>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3"/>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8"/>
      <c r="TT88" s="8"/>
    </row>
    <row r="89" spans="1:540" ht="9.6" customHeight="1" x14ac:dyDescent="0.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12"/>
      <c r="BL89" s="17"/>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42"/>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4"/>
      <c r="DY89" s="28"/>
      <c r="DZ89" s="28"/>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5"/>
      <c r="FX89" s="10"/>
      <c r="FY89" s="25"/>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9"/>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27"/>
      <c r="MA89" s="14"/>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8"/>
      <c r="MZ89" s="43"/>
      <c r="NA89" s="43"/>
      <c r="NB89" s="43"/>
      <c r="NC89" s="43"/>
      <c r="ND89" s="43"/>
      <c r="NE89" s="43"/>
      <c r="NF89" s="43"/>
      <c r="NG89" s="43"/>
      <c r="NH89" s="57"/>
      <c r="NI89" s="12"/>
      <c r="NJ89" s="13"/>
      <c r="NK89" s="13"/>
      <c r="NL89" s="12"/>
      <c r="NM89" s="12"/>
      <c r="NN89" s="43"/>
      <c r="NO89" s="43"/>
      <c r="NP89" s="43"/>
      <c r="NQ89" s="43"/>
      <c r="NR89" s="43"/>
      <c r="NS89" s="43"/>
      <c r="NT89" s="50"/>
      <c r="NU89" s="12"/>
      <c r="NV89" s="12"/>
      <c r="NW89" s="12"/>
      <c r="NX89" s="12"/>
      <c r="NY89" s="14"/>
      <c r="NZ89" s="48"/>
      <c r="OA89" s="43"/>
      <c r="OB89" s="43"/>
      <c r="OC89" s="43"/>
      <c r="OD89" s="43"/>
      <c r="OE89" s="43"/>
      <c r="OF89" s="43"/>
      <c r="OG89" s="43"/>
      <c r="OH89" s="43"/>
      <c r="OI89" s="43"/>
      <c r="OJ89" s="51"/>
      <c r="OK89" s="12"/>
      <c r="OL89" s="12"/>
      <c r="OM89" s="13"/>
      <c r="ON89" s="13"/>
      <c r="OO89" s="13"/>
      <c r="OP89" s="13"/>
      <c r="OQ89" s="13"/>
      <c r="OR89" s="13"/>
      <c r="OS89" s="13"/>
      <c r="OT89" s="12"/>
      <c r="OU89" s="52"/>
      <c r="OV89" s="43"/>
      <c r="OW89" s="50"/>
      <c r="OX89" s="12"/>
      <c r="OY89" s="12"/>
      <c r="OZ89" s="13"/>
      <c r="PA89" s="13"/>
      <c r="PB89" s="13"/>
      <c r="PC89" s="13"/>
      <c r="PD89" s="13"/>
      <c r="PE89" s="13"/>
      <c r="PF89" s="14"/>
      <c r="PG89" s="48"/>
      <c r="PH89" s="43"/>
      <c r="PI89" s="43"/>
      <c r="PJ89" s="43"/>
      <c r="PK89" s="50"/>
      <c r="PL89" s="33"/>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2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8"/>
      <c r="TT89" s="8"/>
    </row>
    <row r="90" spans="1:540" ht="9.6" customHeight="1" x14ac:dyDescent="0.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14"/>
      <c r="BL90" s="31"/>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42"/>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4"/>
      <c r="DY90" s="28"/>
      <c r="DZ90" s="28"/>
      <c r="EA90" s="19"/>
      <c r="EB90" s="19"/>
      <c r="EC90" s="19"/>
      <c r="ED90" s="19"/>
      <c r="EE90" s="19"/>
      <c r="EF90" s="19"/>
      <c r="EG90" s="19"/>
      <c r="EH90" s="19"/>
      <c r="EI90" s="44"/>
      <c r="EJ90" s="43"/>
      <c r="EK90" s="43"/>
      <c r="EL90" s="28"/>
      <c r="EM90" s="19"/>
      <c r="EN90" s="19"/>
      <c r="EO90" s="19"/>
      <c r="EP90" s="19"/>
      <c r="EQ90" s="19"/>
      <c r="ER90" s="19"/>
      <c r="ES90" s="19"/>
      <c r="ET90" s="19"/>
      <c r="EU90" s="42"/>
      <c r="EV90" s="43"/>
      <c r="EW90" s="43"/>
      <c r="EX90" s="43"/>
      <c r="EY90" s="43"/>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10"/>
      <c r="FY90" s="17"/>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9"/>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0"/>
      <c r="MA90" s="14"/>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8"/>
      <c r="MZ90" s="43"/>
      <c r="NA90" s="43"/>
      <c r="NB90" s="43"/>
      <c r="NC90" s="43"/>
      <c r="ND90" s="43"/>
      <c r="NE90" s="43"/>
      <c r="NF90" s="43"/>
      <c r="NG90" s="43"/>
      <c r="NH90" s="43"/>
      <c r="NI90" s="50"/>
      <c r="NJ90" s="50"/>
      <c r="NK90" s="50"/>
      <c r="NL90" s="50"/>
      <c r="NM90" s="50"/>
      <c r="NN90" s="43"/>
      <c r="NO90" s="43"/>
      <c r="NP90" s="43"/>
      <c r="NQ90" s="43"/>
      <c r="NR90" s="43"/>
      <c r="NS90" s="43"/>
      <c r="NT90" s="43"/>
      <c r="NU90" s="48"/>
      <c r="NV90" s="18"/>
      <c r="NW90" s="59"/>
      <c r="NX90" s="33"/>
      <c r="NY90" s="12"/>
      <c r="NZ90" s="13"/>
      <c r="OA90" s="43"/>
      <c r="OB90" s="43"/>
      <c r="OC90" s="43"/>
      <c r="OD90" s="43"/>
      <c r="OE90" s="43"/>
      <c r="OF90" s="43"/>
      <c r="OG90" s="43"/>
      <c r="OH90" s="43"/>
      <c r="OI90" s="43"/>
      <c r="OJ90" s="51"/>
      <c r="OK90" s="12"/>
      <c r="OL90" s="12"/>
      <c r="OM90" s="55"/>
      <c r="ON90" s="55"/>
      <c r="OO90" s="55"/>
      <c r="OP90" s="55"/>
      <c r="OQ90" s="55"/>
      <c r="OR90" s="55"/>
      <c r="OS90" s="55"/>
      <c r="OT90" s="55"/>
      <c r="OU90" s="50"/>
      <c r="OV90" s="43"/>
      <c r="OW90" s="43"/>
      <c r="OX90" s="55"/>
      <c r="OY90" s="55"/>
      <c r="OZ90" s="55"/>
      <c r="PA90" s="55"/>
      <c r="PB90" s="55"/>
      <c r="PC90" s="55"/>
      <c r="PD90" s="55"/>
      <c r="PE90" s="55"/>
      <c r="PF90" s="55"/>
      <c r="PG90" s="50"/>
      <c r="PH90" s="43"/>
      <c r="PI90" s="43"/>
      <c r="PJ90" s="43"/>
      <c r="PK90" s="50"/>
      <c r="PL90" s="33"/>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2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8"/>
      <c r="TT90" s="8"/>
    </row>
    <row r="91" spans="1:540" ht="9.6" customHeight="1" x14ac:dyDescent="0.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9"/>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42"/>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4"/>
      <c r="DY91" s="28"/>
      <c r="DZ91" s="28"/>
      <c r="EA91" s="28"/>
      <c r="EB91" s="28"/>
      <c r="EC91" s="28"/>
      <c r="ED91" s="28"/>
      <c r="EE91" s="28"/>
      <c r="EF91" s="28"/>
      <c r="EG91" s="28"/>
      <c r="EH91" s="28"/>
      <c r="EI91" s="42"/>
      <c r="EJ91" s="43"/>
      <c r="EK91" s="43"/>
      <c r="EL91" s="28"/>
      <c r="EM91" s="28"/>
      <c r="EN91" s="28"/>
      <c r="EO91" s="28"/>
      <c r="EP91" s="28"/>
      <c r="EQ91" s="28"/>
      <c r="ER91" s="28"/>
      <c r="ES91" s="28"/>
      <c r="ET91" s="28"/>
      <c r="EU91" s="16"/>
      <c r="EV91" s="43"/>
      <c r="EW91" s="43"/>
      <c r="EX91" s="43"/>
      <c r="EY91" s="43"/>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10"/>
      <c r="FY91" s="27"/>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9"/>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31"/>
      <c r="MA91" s="14"/>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8"/>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50"/>
      <c r="NZ91" s="50"/>
      <c r="OA91" s="43"/>
      <c r="OB91" s="43"/>
      <c r="OC91" s="43"/>
      <c r="OD91" s="43"/>
      <c r="OE91" s="43"/>
      <c r="OF91" s="43"/>
      <c r="OG91" s="43"/>
      <c r="OH91" s="43"/>
      <c r="OI91" s="43"/>
      <c r="OJ91" s="51"/>
      <c r="OK91" s="12"/>
      <c r="OL91" s="1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50"/>
      <c r="PL91" s="33"/>
      <c r="PM91" s="12"/>
      <c r="PN91" s="12"/>
      <c r="PO91" s="12"/>
      <c r="PP91" s="12"/>
      <c r="PQ91" s="12"/>
      <c r="PR91" s="12"/>
      <c r="PS91" s="12"/>
      <c r="PT91" s="12"/>
      <c r="PU91" s="12"/>
      <c r="PV91" s="12"/>
      <c r="PW91" s="12"/>
      <c r="PX91" s="12"/>
      <c r="PY91" s="12"/>
      <c r="PZ91" s="12"/>
      <c r="QA91" s="12"/>
      <c r="QB91" s="12"/>
      <c r="QC91" s="12"/>
      <c r="QD91" s="12"/>
      <c r="QE91" s="12"/>
      <c r="QF91" s="12"/>
      <c r="QG91" s="12"/>
      <c r="QH91" s="12"/>
      <c r="QI91" s="14"/>
      <c r="QJ91" s="27"/>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8"/>
      <c r="TT91" s="8"/>
    </row>
    <row r="92" spans="1:540" ht="9.6" customHeight="1" x14ac:dyDescent="0.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5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42"/>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4"/>
      <c r="DY92" s="28"/>
      <c r="DZ92" s="28"/>
      <c r="EA92" s="28"/>
      <c r="EB92" s="28"/>
      <c r="EC92" s="28"/>
      <c r="ED92" s="28"/>
      <c r="EE92" s="28"/>
      <c r="EF92" s="28"/>
      <c r="EG92" s="28"/>
      <c r="EH92" s="28"/>
      <c r="EI92" s="42"/>
      <c r="EJ92" s="43"/>
      <c r="EK92" s="43"/>
      <c r="EL92" s="28"/>
      <c r="EM92" s="28"/>
      <c r="EN92" s="28"/>
      <c r="EO92" s="28"/>
      <c r="EP92" s="28"/>
      <c r="EQ92" s="28"/>
      <c r="ER92" s="28"/>
      <c r="ES92" s="28"/>
      <c r="ET92" s="28"/>
      <c r="EU92" s="42"/>
      <c r="EV92" s="43"/>
      <c r="EW92" s="43"/>
      <c r="EX92" s="43"/>
      <c r="EY92" s="43"/>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10"/>
      <c r="FY92" s="23"/>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9"/>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7"/>
      <c r="MA92" s="14"/>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8"/>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51"/>
      <c r="OK92" s="12"/>
      <c r="OL92" s="12"/>
      <c r="OM92" s="48"/>
      <c r="ON92" s="51"/>
      <c r="OO92" s="57"/>
      <c r="OP92" s="57"/>
      <c r="OQ92" s="57"/>
      <c r="OR92" s="57"/>
      <c r="OS92" s="51"/>
      <c r="OT92" s="57"/>
      <c r="OU92" s="60"/>
      <c r="OV92" s="43"/>
      <c r="OW92" s="43"/>
      <c r="OX92" s="57"/>
      <c r="OY92" s="51"/>
      <c r="OZ92" s="57"/>
      <c r="PA92" s="57"/>
      <c r="PB92" s="57"/>
      <c r="PC92" s="57"/>
      <c r="PD92" s="57"/>
      <c r="PE92" s="57"/>
      <c r="PF92" s="51"/>
      <c r="PG92" s="55"/>
      <c r="PH92" s="43"/>
      <c r="PI92" s="43"/>
      <c r="PJ92" s="43"/>
      <c r="PK92" s="50"/>
      <c r="PL92" s="33"/>
      <c r="PM92" s="12"/>
      <c r="PN92" s="12"/>
      <c r="PO92" s="12"/>
      <c r="PP92" s="12"/>
      <c r="PQ92" s="12"/>
      <c r="PR92" s="12"/>
      <c r="PS92" s="12"/>
      <c r="PT92" s="12"/>
      <c r="PU92" s="12"/>
      <c r="PV92" s="12"/>
      <c r="PW92" s="12"/>
      <c r="PX92" s="12"/>
      <c r="PY92" s="12"/>
      <c r="PZ92" s="12"/>
      <c r="QA92" s="12"/>
      <c r="QB92" s="12"/>
      <c r="QC92" s="12"/>
      <c r="QD92" s="12"/>
      <c r="QE92" s="12"/>
      <c r="QF92" s="12"/>
      <c r="QG92" s="12"/>
      <c r="QH92" s="12"/>
      <c r="QI92" s="14"/>
      <c r="QJ92" s="9"/>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8"/>
      <c r="TT92" s="8"/>
    </row>
    <row r="93" spans="1:540" ht="9.6" customHeight="1" x14ac:dyDescent="0.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33"/>
      <c r="BM93" s="10"/>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42"/>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4"/>
      <c r="DY93" s="28"/>
      <c r="DZ93" s="28"/>
      <c r="EA93" s="28"/>
      <c r="EB93" s="28"/>
      <c r="EC93" s="28"/>
      <c r="ED93" s="28"/>
      <c r="EE93" s="28"/>
      <c r="EF93" s="28"/>
      <c r="EG93" s="28"/>
      <c r="EH93" s="28"/>
      <c r="EI93" s="42"/>
      <c r="EJ93" s="43"/>
      <c r="EK93" s="43"/>
      <c r="EL93" s="28"/>
      <c r="EM93" s="28"/>
      <c r="EN93" s="28"/>
      <c r="EO93" s="28"/>
      <c r="EP93" s="28"/>
      <c r="EQ93" s="28"/>
      <c r="ER93" s="28"/>
      <c r="ES93" s="28"/>
      <c r="ET93" s="28"/>
      <c r="EU93" s="42"/>
      <c r="EV93" s="43"/>
      <c r="EW93" s="43"/>
      <c r="EX93" s="43"/>
      <c r="EY93" s="43"/>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10"/>
      <c r="FY93" s="1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9"/>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9"/>
      <c r="MA93" s="14"/>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8"/>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51"/>
      <c r="OK93" s="12"/>
      <c r="OL93" s="12"/>
      <c r="OM93" s="12"/>
      <c r="ON93" s="12"/>
      <c r="OO93" s="12"/>
      <c r="OP93" s="12"/>
      <c r="OQ93" s="12"/>
      <c r="OR93" s="12"/>
      <c r="OS93" s="12"/>
      <c r="OT93" s="14"/>
      <c r="OU93" s="47"/>
      <c r="OV93" s="43"/>
      <c r="OW93" s="50"/>
      <c r="OX93" s="14"/>
      <c r="OY93" s="14"/>
      <c r="OZ93" s="12"/>
      <c r="PA93" s="12"/>
      <c r="PB93" s="12"/>
      <c r="PC93" s="12"/>
      <c r="PD93" s="12"/>
      <c r="PE93" s="12"/>
      <c r="PF93" s="8"/>
      <c r="PG93" s="48"/>
      <c r="PH93" s="43"/>
      <c r="PI93" s="43"/>
      <c r="PJ93" s="43"/>
      <c r="PK93" s="50"/>
      <c r="PL93" s="33"/>
      <c r="PM93" s="12"/>
      <c r="PN93" s="12"/>
      <c r="PO93" s="12"/>
      <c r="PP93" s="12"/>
      <c r="PQ93" s="12"/>
      <c r="PR93" s="12"/>
      <c r="PS93" s="12"/>
      <c r="PT93" s="12"/>
      <c r="PU93" s="12"/>
      <c r="PV93" s="12"/>
      <c r="PW93" s="12"/>
      <c r="PX93" s="12"/>
      <c r="PY93" s="12"/>
      <c r="PZ93" s="12"/>
      <c r="QA93" s="12"/>
      <c r="QB93" s="12"/>
      <c r="QC93" s="12"/>
      <c r="QD93" s="12"/>
      <c r="QE93" s="12"/>
      <c r="QF93" s="12"/>
      <c r="QG93" s="12"/>
      <c r="QH93" s="12"/>
      <c r="QI93" s="14"/>
      <c r="QJ93" s="17"/>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8"/>
      <c r="TT93" s="8"/>
    </row>
    <row r="94" spans="1:540" ht="9.6" customHeight="1" x14ac:dyDescent="0.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13"/>
      <c r="BM94" s="10"/>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42"/>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4"/>
      <c r="DY94" s="28"/>
      <c r="DZ94" s="28"/>
      <c r="EA94" s="28"/>
      <c r="EB94" s="28"/>
      <c r="EC94" s="28"/>
      <c r="ED94" s="28"/>
      <c r="EE94" s="28"/>
      <c r="EF94" s="28"/>
      <c r="EG94" s="28"/>
      <c r="EH94" s="28"/>
      <c r="EI94" s="42"/>
      <c r="EJ94" s="43"/>
      <c r="EK94" s="43"/>
      <c r="EL94" s="28"/>
      <c r="EM94" s="28"/>
      <c r="EN94" s="28"/>
      <c r="EO94" s="28"/>
      <c r="EP94" s="28"/>
      <c r="EQ94" s="28"/>
      <c r="ER94" s="28"/>
      <c r="ES94" s="28"/>
      <c r="ET94" s="28"/>
      <c r="EU94" s="16"/>
      <c r="EV94" s="43"/>
      <c r="EW94" s="43"/>
      <c r="EX94" s="43"/>
      <c r="EY94" s="43"/>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10"/>
      <c r="FY94" s="13"/>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9"/>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4"/>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8"/>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51"/>
      <c r="OK94" s="12"/>
      <c r="OL94" s="12"/>
      <c r="OM94" s="12"/>
      <c r="ON94" s="12"/>
      <c r="OO94" s="12"/>
      <c r="OP94" s="12"/>
      <c r="OQ94" s="12"/>
      <c r="OR94" s="12"/>
      <c r="OS94" s="12"/>
      <c r="OT94" s="12"/>
      <c r="OU94" s="48"/>
      <c r="OV94" s="43"/>
      <c r="OW94" s="50"/>
      <c r="OX94" s="12"/>
      <c r="OY94" s="12"/>
      <c r="OZ94" s="12"/>
      <c r="PA94" s="12"/>
      <c r="PB94" s="12"/>
      <c r="PC94" s="12"/>
      <c r="PD94" s="12"/>
      <c r="PE94" s="12"/>
      <c r="PF94" s="12"/>
      <c r="PG94" s="48"/>
      <c r="PH94" s="43"/>
      <c r="PI94" s="43"/>
      <c r="PJ94" s="43"/>
      <c r="PK94" s="50"/>
      <c r="PL94" s="33"/>
      <c r="PM94" s="12"/>
      <c r="PN94" s="12"/>
      <c r="PO94" s="12"/>
      <c r="PP94" s="12"/>
      <c r="PQ94" s="12"/>
      <c r="PR94" s="12"/>
      <c r="PS94" s="12"/>
      <c r="PT94" s="12"/>
      <c r="PU94" s="12"/>
      <c r="PV94" s="12"/>
      <c r="PW94" s="12"/>
      <c r="PX94" s="12"/>
      <c r="PY94" s="12"/>
      <c r="PZ94" s="12"/>
      <c r="QA94" s="12"/>
      <c r="QB94" s="12"/>
      <c r="QC94" s="12"/>
      <c r="QD94" s="12"/>
      <c r="QE94" s="12"/>
      <c r="QF94" s="12"/>
      <c r="QG94" s="12"/>
      <c r="QH94" s="12"/>
      <c r="QI94" s="14"/>
      <c r="QJ94" s="17"/>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8"/>
      <c r="TT94" s="8"/>
    </row>
    <row r="95" spans="1:540" ht="9.6" customHeight="1" x14ac:dyDescent="0.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14"/>
      <c r="BM95" s="10"/>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42"/>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4"/>
      <c r="DY95" s="28"/>
      <c r="DZ95" s="28"/>
      <c r="EA95" s="28"/>
      <c r="EB95" s="28"/>
      <c r="EC95" s="28"/>
      <c r="ED95" s="28"/>
      <c r="EE95" s="28"/>
      <c r="EF95" s="28"/>
      <c r="EG95" s="28"/>
      <c r="EH95" s="28"/>
      <c r="EI95" s="44"/>
      <c r="EJ95" s="43"/>
      <c r="EK95" s="43"/>
      <c r="EL95" s="26"/>
      <c r="EM95" s="28"/>
      <c r="EN95" s="28"/>
      <c r="EO95" s="28"/>
      <c r="EP95" s="28"/>
      <c r="EQ95" s="28"/>
      <c r="ER95" s="28"/>
      <c r="ES95" s="28"/>
      <c r="ET95" s="28"/>
      <c r="EU95" s="42"/>
      <c r="EV95" s="43"/>
      <c r="EW95" s="43"/>
      <c r="EX95" s="43"/>
      <c r="EY95" s="43"/>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10"/>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9"/>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8"/>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8"/>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51"/>
      <c r="OK95" s="12"/>
      <c r="OL95" s="12"/>
      <c r="OM95" s="12"/>
      <c r="ON95" s="12"/>
      <c r="OO95" s="12"/>
      <c r="OP95" s="12"/>
      <c r="OQ95" s="12"/>
      <c r="OR95" s="12"/>
      <c r="OS95" s="12"/>
      <c r="OT95" s="12"/>
      <c r="OU95" s="47"/>
      <c r="OV95" s="43"/>
      <c r="OW95" s="50"/>
      <c r="OX95" s="13"/>
      <c r="OY95" s="12"/>
      <c r="OZ95" s="12"/>
      <c r="PA95" s="12"/>
      <c r="PB95" s="12"/>
      <c r="PC95" s="12"/>
      <c r="PD95" s="12"/>
      <c r="PE95" s="12"/>
      <c r="PF95" s="12"/>
      <c r="PG95" s="48"/>
      <c r="PH95" s="43"/>
      <c r="PI95" s="43"/>
      <c r="PJ95" s="43"/>
      <c r="PK95" s="50"/>
      <c r="PL95" s="33"/>
      <c r="PM95" s="12"/>
      <c r="PN95" s="12"/>
      <c r="PO95" s="12"/>
      <c r="PP95" s="12"/>
      <c r="PQ95" s="12"/>
      <c r="PR95" s="12"/>
      <c r="PS95" s="12"/>
      <c r="PT95" s="12"/>
      <c r="PU95" s="12"/>
      <c r="PV95" s="12"/>
      <c r="PW95" s="12"/>
      <c r="PX95" s="12"/>
      <c r="PY95" s="12"/>
      <c r="PZ95" s="12"/>
      <c r="QA95" s="12"/>
      <c r="QB95" s="12"/>
      <c r="QC95" s="12"/>
      <c r="QD95" s="12"/>
      <c r="QE95" s="12"/>
      <c r="QF95" s="12"/>
      <c r="QG95" s="12"/>
      <c r="QH95" s="12"/>
      <c r="QI95" s="14"/>
      <c r="QJ95" s="17"/>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8"/>
      <c r="TT95" s="8"/>
    </row>
    <row r="96" spans="1:540" ht="9.6" customHeight="1" x14ac:dyDescent="0.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42"/>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4"/>
      <c r="DY96" s="28"/>
      <c r="DZ96" s="28"/>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41"/>
      <c r="FY96" s="14"/>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9"/>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8"/>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51"/>
      <c r="OK96" s="12"/>
      <c r="OL96" s="12"/>
      <c r="OM96" s="12"/>
      <c r="ON96" s="12"/>
      <c r="OO96" s="12"/>
      <c r="OP96" s="12"/>
      <c r="OQ96" s="12"/>
      <c r="OR96" s="12"/>
      <c r="OS96" s="12"/>
      <c r="OT96" s="12"/>
      <c r="OU96" s="47"/>
      <c r="OV96" s="43"/>
      <c r="OW96" s="50"/>
      <c r="OX96" s="13"/>
      <c r="OY96" s="12"/>
      <c r="OZ96" s="12"/>
      <c r="PA96" s="12"/>
      <c r="PB96" s="12"/>
      <c r="PC96" s="12"/>
      <c r="PD96" s="12"/>
      <c r="PE96" s="12"/>
      <c r="PF96" s="12"/>
      <c r="PG96" s="48"/>
      <c r="PH96" s="43"/>
      <c r="PI96" s="43"/>
      <c r="PJ96" s="43"/>
      <c r="PK96" s="50"/>
      <c r="PL96" s="33"/>
      <c r="PM96" s="12"/>
      <c r="PN96" s="12"/>
      <c r="PO96" s="12"/>
      <c r="PP96" s="12"/>
      <c r="PQ96" s="12"/>
      <c r="PR96" s="12"/>
      <c r="PS96" s="12"/>
      <c r="PT96" s="12"/>
      <c r="PU96" s="12"/>
      <c r="PV96" s="12"/>
      <c r="PW96" s="12"/>
      <c r="PX96" s="12"/>
      <c r="PY96" s="12"/>
      <c r="PZ96" s="12"/>
      <c r="QA96" s="12"/>
      <c r="QB96" s="12"/>
      <c r="QC96" s="12"/>
      <c r="QD96" s="12"/>
      <c r="QE96" s="12"/>
      <c r="QF96" s="12"/>
      <c r="QG96" s="12"/>
      <c r="QH96" s="12"/>
      <c r="QI96" s="18"/>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8"/>
      <c r="TT96" s="8"/>
    </row>
    <row r="97" spans="1:540" ht="9.6" customHeight="1" x14ac:dyDescent="0.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27"/>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42"/>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4"/>
      <c r="DY97" s="28"/>
      <c r="DZ97" s="28"/>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19"/>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9"/>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23"/>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8"/>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51"/>
      <c r="OK97" s="12"/>
      <c r="OL97" s="12"/>
      <c r="OM97" s="12"/>
      <c r="ON97" s="12"/>
      <c r="OO97" s="12"/>
      <c r="OP97" s="12"/>
      <c r="OQ97" s="12"/>
      <c r="OR97" s="12"/>
      <c r="OS97" s="12"/>
      <c r="OT97" s="14"/>
      <c r="OU97" s="47"/>
      <c r="OV97" s="43"/>
      <c r="OW97" s="50"/>
      <c r="OX97" s="12"/>
      <c r="OY97" s="12"/>
      <c r="OZ97" s="12"/>
      <c r="PA97" s="12"/>
      <c r="PB97" s="12"/>
      <c r="PC97" s="12"/>
      <c r="PD97" s="12"/>
      <c r="PE97" s="12"/>
      <c r="PF97" s="8"/>
      <c r="PG97" s="21"/>
      <c r="PH97" s="43"/>
      <c r="PI97" s="43"/>
      <c r="PJ97" s="43"/>
      <c r="PK97" s="50"/>
      <c r="PL97" s="33"/>
      <c r="PM97" s="12"/>
      <c r="PN97" s="12"/>
      <c r="PO97" s="12"/>
      <c r="PP97" s="12"/>
      <c r="PQ97" s="12"/>
      <c r="PR97" s="12"/>
      <c r="PS97" s="12"/>
      <c r="PT97" s="12"/>
      <c r="PU97" s="12"/>
      <c r="PV97" s="12"/>
      <c r="PW97" s="12"/>
      <c r="PX97" s="12"/>
      <c r="PY97" s="12"/>
      <c r="PZ97" s="12"/>
      <c r="QA97" s="12"/>
      <c r="QB97" s="12"/>
      <c r="QC97" s="12"/>
      <c r="QD97" s="12"/>
      <c r="QE97" s="12"/>
      <c r="QF97" s="12"/>
      <c r="QG97" s="12"/>
      <c r="QH97" s="12"/>
      <c r="QI97" s="18"/>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8"/>
      <c r="TT97" s="8"/>
    </row>
    <row r="98" spans="1:540" ht="9.6" customHeight="1" x14ac:dyDescent="0.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23"/>
      <c r="BN98" s="28"/>
      <c r="BO98" s="28"/>
      <c r="BP98" s="28"/>
      <c r="BQ98" s="28"/>
      <c r="BR98" s="28"/>
      <c r="BS98" s="28"/>
      <c r="BT98" s="28"/>
      <c r="BU98" s="28"/>
      <c r="BV98" s="28"/>
      <c r="BW98" s="28"/>
      <c r="BX98" s="25"/>
      <c r="BY98" s="27"/>
      <c r="BZ98" s="28"/>
      <c r="CA98" s="28"/>
      <c r="CB98" s="28"/>
      <c r="CC98" s="28"/>
      <c r="CD98" s="28"/>
      <c r="CE98" s="28"/>
      <c r="CF98" s="28"/>
      <c r="CG98" s="28"/>
      <c r="CH98" s="28"/>
      <c r="CI98" s="28"/>
      <c r="CJ98" s="28"/>
      <c r="CK98" s="28"/>
      <c r="CL98" s="28"/>
      <c r="CM98" s="42"/>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4"/>
      <c r="DY98" s="28"/>
      <c r="DZ98" s="28"/>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28"/>
      <c r="FA98" s="28"/>
      <c r="FB98" s="28"/>
      <c r="FC98" s="28"/>
      <c r="FD98" s="28"/>
      <c r="FE98" s="28"/>
      <c r="FF98" s="28"/>
      <c r="FG98" s="28"/>
      <c r="FH98" s="28"/>
      <c r="FI98" s="28"/>
      <c r="FJ98" s="28"/>
      <c r="FK98" s="28"/>
      <c r="FL98" s="28"/>
      <c r="FM98" s="28"/>
      <c r="FN98" s="10"/>
      <c r="FO98" s="28"/>
      <c r="FP98" s="28"/>
      <c r="FQ98" s="28"/>
      <c r="FR98" s="28"/>
      <c r="FS98" s="28"/>
      <c r="FT98" s="28"/>
      <c r="FU98" s="28"/>
      <c r="FV98" s="28"/>
      <c r="FW98" s="28"/>
      <c r="FX98" s="17"/>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9"/>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31"/>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8"/>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51"/>
      <c r="OK98" s="12"/>
      <c r="OL98" s="12"/>
      <c r="OM98" s="47"/>
      <c r="ON98" s="47"/>
      <c r="OO98" s="47"/>
      <c r="OP98" s="47"/>
      <c r="OQ98" s="47"/>
      <c r="OR98" s="47"/>
      <c r="OS98" s="47"/>
      <c r="OT98" s="33"/>
      <c r="OU98" s="57"/>
      <c r="OV98" s="43"/>
      <c r="OW98" s="43"/>
      <c r="OX98" s="18"/>
      <c r="OY98" s="47"/>
      <c r="OZ98" s="47"/>
      <c r="PA98" s="47"/>
      <c r="PB98" s="47"/>
      <c r="PC98" s="47"/>
      <c r="PD98" s="47"/>
      <c r="PE98" s="47"/>
      <c r="PF98" s="33"/>
      <c r="PG98" s="57"/>
      <c r="PH98" s="43"/>
      <c r="PI98" s="43"/>
      <c r="PJ98" s="43"/>
      <c r="PK98" s="50"/>
      <c r="PL98" s="33"/>
      <c r="PM98" s="12"/>
      <c r="PN98" s="12"/>
      <c r="PO98" s="12"/>
      <c r="PP98" s="12"/>
      <c r="PQ98" s="12"/>
      <c r="PR98" s="12"/>
      <c r="PS98" s="12"/>
      <c r="PT98" s="12"/>
      <c r="PU98" s="12"/>
      <c r="PV98" s="12"/>
      <c r="PW98" s="12"/>
      <c r="PX98" s="12"/>
      <c r="PY98" s="12"/>
      <c r="PZ98" s="12"/>
      <c r="QA98" s="12"/>
      <c r="QB98" s="12"/>
      <c r="QC98" s="12"/>
      <c r="QD98" s="12"/>
      <c r="QE98" s="12"/>
      <c r="QF98" s="12"/>
      <c r="QG98" s="12"/>
      <c r="QH98" s="12"/>
      <c r="QI98" s="18"/>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8"/>
      <c r="TT98" s="8"/>
    </row>
    <row r="99" spans="1:540" ht="9.6" customHeight="1" x14ac:dyDescent="0.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13"/>
      <c r="BN99" s="10"/>
      <c r="BO99" s="28"/>
      <c r="BP99" s="28"/>
      <c r="BQ99" s="28"/>
      <c r="BR99" s="28"/>
      <c r="BS99" s="28"/>
      <c r="BT99" s="28"/>
      <c r="BU99" s="28"/>
      <c r="BV99" s="28"/>
      <c r="BW99" s="10"/>
      <c r="BX99" s="9"/>
      <c r="BY99" s="8"/>
      <c r="BZ99" s="23"/>
      <c r="CA99" s="10"/>
      <c r="CB99" s="28"/>
      <c r="CC99" s="28"/>
      <c r="CD99" s="28"/>
      <c r="CE99" s="28"/>
      <c r="CF99" s="28"/>
      <c r="CG99" s="28"/>
      <c r="CH99" s="28"/>
      <c r="CI99" s="28"/>
      <c r="CJ99" s="28"/>
      <c r="CK99" s="28"/>
      <c r="CL99" s="28"/>
      <c r="CM99" s="42"/>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4"/>
      <c r="DY99" s="28"/>
      <c r="DZ99" s="28"/>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28"/>
      <c r="FA99" s="28"/>
      <c r="FB99" s="28"/>
      <c r="FC99" s="28"/>
      <c r="FD99" s="28"/>
      <c r="FE99" s="28"/>
      <c r="FF99" s="28"/>
      <c r="FG99" s="28"/>
      <c r="FH99" s="28"/>
      <c r="FI99" s="28"/>
      <c r="FJ99" s="28"/>
      <c r="FK99" s="28"/>
      <c r="FL99" s="10"/>
      <c r="FM99" s="28"/>
      <c r="FN99" s="17"/>
      <c r="FO99" s="25"/>
      <c r="FP99" s="28"/>
      <c r="FQ99" s="28"/>
      <c r="FR99" s="28"/>
      <c r="FS99" s="28"/>
      <c r="FT99" s="28"/>
      <c r="FU99" s="28"/>
      <c r="FV99" s="28"/>
      <c r="FW99" s="28"/>
      <c r="FX99" s="22"/>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9"/>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7"/>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8"/>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51"/>
      <c r="OK99" s="12"/>
      <c r="OL99" s="1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50"/>
      <c r="PL99" s="33"/>
      <c r="PM99" s="12"/>
      <c r="PN99" s="12"/>
      <c r="PO99" s="12"/>
      <c r="PP99" s="12"/>
      <c r="PQ99" s="12"/>
      <c r="PR99" s="12"/>
      <c r="PS99" s="12"/>
      <c r="PT99" s="12"/>
      <c r="PU99" s="12"/>
      <c r="PV99" s="12"/>
      <c r="PW99" s="12"/>
      <c r="PX99" s="12"/>
      <c r="PY99" s="12"/>
      <c r="PZ99" s="12"/>
      <c r="QA99" s="12"/>
      <c r="QB99" s="12"/>
      <c r="QC99" s="12"/>
      <c r="QD99" s="12"/>
      <c r="QE99" s="12"/>
      <c r="QF99" s="12"/>
      <c r="QG99" s="12"/>
      <c r="QH99" s="12"/>
      <c r="QI99" s="2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8"/>
      <c r="TT99" s="8"/>
    </row>
    <row r="100" spans="1:540" ht="9.6" customHeight="1" x14ac:dyDescent="0.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14"/>
      <c r="BN100" s="10"/>
      <c r="BO100" s="28"/>
      <c r="BP100" s="28"/>
      <c r="BQ100" s="28"/>
      <c r="BR100" s="28"/>
      <c r="BS100" s="28"/>
      <c r="BT100" s="28"/>
      <c r="BU100" s="28"/>
      <c r="BV100" s="28"/>
      <c r="BW100" s="28"/>
      <c r="BX100" s="23"/>
      <c r="BY100" s="8"/>
      <c r="BZ100" s="8"/>
      <c r="CA100" s="27"/>
      <c r="CB100" s="28"/>
      <c r="CC100" s="28"/>
      <c r="CD100" s="28"/>
      <c r="CE100" s="28"/>
      <c r="CF100" s="28"/>
      <c r="CG100" s="28"/>
      <c r="CH100" s="28"/>
      <c r="CI100" s="28"/>
      <c r="CJ100" s="28"/>
      <c r="CK100" s="28"/>
      <c r="CL100" s="28"/>
      <c r="CM100" s="42"/>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4"/>
      <c r="DY100" s="28"/>
      <c r="DZ100" s="28"/>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28"/>
      <c r="FA100" s="28"/>
      <c r="FB100" s="28"/>
      <c r="FC100" s="28"/>
      <c r="FD100" s="28"/>
      <c r="FE100" s="28"/>
      <c r="FF100" s="28"/>
      <c r="FG100" s="28"/>
      <c r="FH100" s="28"/>
      <c r="FI100" s="28"/>
      <c r="FJ100" s="28"/>
      <c r="FK100" s="10"/>
      <c r="FL100" s="21"/>
      <c r="FM100" s="14"/>
      <c r="FN100" s="14"/>
      <c r="FO100" s="17"/>
      <c r="FP100" s="28"/>
      <c r="FQ100" s="28"/>
      <c r="FR100" s="28"/>
      <c r="FS100" s="28"/>
      <c r="FT100" s="28"/>
      <c r="FU100" s="28"/>
      <c r="FV100" s="28"/>
      <c r="FW100" s="10"/>
      <c r="FX100" s="21"/>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9"/>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9"/>
      <c r="MB100" s="33"/>
      <c r="MC100" s="12"/>
      <c r="MD100" s="12"/>
      <c r="ME100" s="12"/>
      <c r="MF100" s="12"/>
      <c r="MG100" s="12"/>
      <c r="MH100" s="12"/>
      <c r="MI100" s="12"/>
      <c r="MJ100" s="12"/>
      <c r="MK100" s="12"/>
      <c r="ML100" s="14"/>
      <c r="MM100" s="14"/>
      <c r="MN100" s="14"/>
      <c r="MO100" s="12"/>
      <c r="MP100" s="12"/>
      <c r="MQ100" s="12"/>
      <c r="MR100" s="12"/>
      <c r="MS100" s="12"/>
      <c r="MT100" s="12"/>
      <c r="MU100" s="12"/>
      <c r="MV100" s="12"/>
      <c r="MW100" s="12"/>
      <c r="MX100" s="12"/>
      <c r="MY100" s="18"/>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51"/>
      <c r="OK100" s="12"/>
      <c r="OL100" s="12"/>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50"/>
      <c r="PL100" s="33"/>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9"/>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8"/>
      <c r="TT100" s="8"/>
    </row>
    <row r="101" spans="1:540" ht="9.6" customHeight="1" x14ac:dyDescent="0.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17"/>
      <c r="BO101" s="28"/>
      <c r="BP101" s="28"/>
      <c r="BQ101" s="28"/>
      <c r="BR101" s="28"/>
      <c r="BS101" s="28"/>
      <c r="BT101" s="28"/>
      <c r="BU101" s="28"/>
      <c r="BV101" s="28"/>
      <c r="BW101" s="41"/>
      <c r="BX101" s="18"/>
      <c r="BY101" s="8"/>
      <c r="BZ101" s="8"/>
      <c r="CA101" s="14"/>
      <c r="CB101" s="17"/>
      <c r="CC101" s="28"/>
      <c r="CD101" s="28"/>
      <c r="CE101" s="28"/>
      <c r="CF101" s="28"/>
      <c r="CG101" s="28"/>
      <c r="CH101" s="28"/>
      <c r="CI101" s="28"/>
      <c r="CJ101" s="28"/>
      <c r="CK101" s="28"/>
      <c r="CL101" s="28"/>
      <c r="CM101" s="42"/>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4"/>
      <c r="DY101" s="28"/>
      <c r="DZ101" s="28"/>
      <c r="EA101" s="44"/>
      <c r="EB101" s="43"/>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3"/>
      <c r="EY101" s="16"/>
      <c r="EZ101" s="28"/>
      <c r="FA101" s="28"/>
      <c r="FB101" s="28"/>
      <c r="FC101" s="28"/>
      <c r="FD101" s="28"/>
      <c r="FE101" s="28"/>
      <c r="FF101" s="28"/>
      <c r="FG101" s="28"/>
      <c r="FH101" s="28"/>
      <c r="FI101" s="28"/>
      <c r="FJ101" s="32"/>
      <c r="FK101" s="12"/>
      <c r="FL101" s="8"/>
      <c r="FM101" s="8"/>
      <c r="FN101" s="13"/>
      <c r="FO101" s="28"/>
      <c r="FP101" s="28"/>
      <c r="FQ101" s="28"/>
      <c r="FR101" s="28"/>
      <c r="FS101" s="28"/>
      <c r="FT101" s="28"/>
      <c r="FU101" s="28"/>
      <c r="FV101" s="28"/>
      <c r="FW101" s="10"/>
      <c r="FX101" s="39"/>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9"/>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8"/>
      <c r="MC101" s="12"/>
      <c r="MD101" s="12"/>
      <c r="ME101" s="12"/>
      <c r="MF101" s="12"/>
      <c r="MG101" s="12"/>
      <c r="MH101" s="12"/>
      <c r="MI101" s="12"/>
      <c r="MJ101" s="12"/>
      <c r="MK101" s="12"/>
      <c r="ML101" s="12"/>
      <c r="MM101" s="10"/>
      <c r="MN101" s="9"/>
      <c r="MO101" s="14"/>
      <c r="MP101" s="12"/>
      <c r="MQ101" s="12"/>
      <c r="MR101" s="12"/>
      <c r="MS101" s="12"/>
      <c r="MT101" s="12"/>
      <c r="MU101" s="12"/>
      <c r="MV101" s="12"/>
      <c r="MW101" s="12"/>
      <c r="MX101" s="12"/>
      <c r="MY101" s="18"/>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51"/>
      <c r="OK101" s="12"/>
      <c r="OL101" s="12"/>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50"/>
      <c r="PL101" s="33"/>
      <c r="PM101" s="12"/>
      <c r="PN101" s="12"/>
      <c r="PO101" s="12"/>
      <c r="PP101" s="12"/>
      <c r="PQ101" s="12"/>
      <c r="PR101" s="12"/>
      <c r="PS101" s="12"/>
      <c r="PT101" s="12"/>
      <c r="PU101" s="12"/>
      <c r="PV101" s="12"/>
      <c r="PW101" s="14"/>
      <c r="PX101" s="12"/>
      <c r="PY101" s="12"/>
      <c r="PZ101" s="12"/>
      <c r="QA101" s="12"/>
      <c r="QB101" s="12"/>
      <c r="QC101" s="12"/>
      <c r="QD101" s="12"/>
      <c r="QE101" s="12"/>
      <c r="QF101" s="12"/>
      <c r="QG101" s="12"/>
      <c r="QH101" s="12"/>
      <c r="QI101" s="17"/>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8"/>
      <c r="TT101" s="8"/>
    </row>
    <row r="102" spans="1:540" ht="9.6" customHeight="1" x14ac:dyDescent="0.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9"/>
      <c r="BO102" s="10"/>
      <c r="BP102" s="28"/>
      <c r="BQ102" s="28"/>
      <c r="BR102" s="28"/>
      <c r="BS102" s="28"/>
      <c r="BT102" s="28"/>
      <c r="BU102" s="28"/>
      <c r="BV102" s="28"/>
      <c r="BW102" s="28"/>
      <c r="BX102" s="29"/>
      <c r="BY102" s="8"/>
      <c r="BZ102" s="8"/>
      <c r="CA102" s="8"/>
      <c r="CB102" s="14"/>
      <c r="CC102" s="19"/>
      <c r="CD102" s="28"/>
      <c r="CE102" s="28"/>
      <c r="CF102" s="28"/>
      <c r="CG102" s="28"/>
      <c r="CH102" s="28"/>
      <c r="CI102" s="28"/>
      <c r="CJ102" s="28"/>
      <c r="CK102" s="28"/>
      <c r="CL102" s="28"/>
      <c r="CM102" s="42"/>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4"/>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14"/>
      <c r="FK102" s="8"/>
      <c r="FL102" s="8"/>
      <c r="FM102" s="8"/>
      <c r="FN102" s="18"/>
      <c r="FO102" s="10"/>
      <c r="FP102" s="28"/>
      <c r="FQ102" s="28"/>
      <c r="FR102" s="28"/>
      <c r="FS102" s="28"/>
      <c r="FT102" s="28"/>
      <c r="FU102" s="28"/>
      <c r="FV102" s="28"/>
      <c r="FW102" s="28"/>
      <c r="FX102" s="13"/>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9"/>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8"/>
      <c r="MC102" s="14"/>
      <c r="MD102" s="12"/>
      <c r="ME102" s="12"/>
      <c r="MF102" s="12"/>
      <c r="MG102" s="12"/>
      <c r="MH102" s="12"/>
      <c r="MI102" s="12"/>
      <c r="MJ102" s="12"/>
      <c r="MK102" s="12"/>
      <c r="ML102" s="14"/>
      <c r="MM102" s="10"/>
      <c r="MN102" s="10"/>
      <c r="MO102" s="23"/>
      <c r="MP102" s="14"/>
      <c r="MQ102" s="12"/>
      <c r="MR102" s="12"/>
      <c r="MS102" s="12"/>
      <c r="MT102" s="12"/>
      <c r="MU102" s="12"/>
      <c r="MV102" s="12"/>
      <c r="MW102" s="12"/>
      <c r="MX102" s="12"/>
      <c r="MY102" s="18"/>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51"/>
      <c r="OK102" s="12"/>
      <c r="OL102" s="12"/>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50"/>
      <c r="PL102" s="33"/>
      <c r="PM102" s="12"/>
      <c r="PN102" s="12"/>
      <c r="PO102" s="12"/>
      <c r="PP102" s="12"/>
      <c r="PQ102" s="12"/>
      <c r="PR102" s="12"/>
      <c r="PS102" s="12"/>
      <c r="PT102" s="12"/>
      <c r="PU102" s="12"/>
      <c r="PV102" s="12"/>
      <c r="PW102" s="18"/>
      <c r="PX102" s="17"/>
      <c r="PY102" s="22"/>
      <c r="PZ102" s="12"/>
      <c r="QA102" s="12"/>
      <c r="QB102" s="12"/>
      <c r="QC102" s="12"/>
      <c r="QD102" s="12"/>
      <c r="QE102" s="12"/>
      <c r="QF102" s="12"/>
      <c r="QG102" s="12"/>
      <c r="QH102" s="1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8"/>
      <c r="TT102" s="8"/>
    </row>
    <row r="103" spans="1:540" ht="9.6" customHeight="1" x14ac:dyDescent="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23"/>
      <c r="BO103" s="10"/>
      <c r="BP103" s="28"/>
      <c r="BQ103" s="28"/>
      <c r="BR103" s="28"/>
      <c r="BS103" s="28"/>
      <c r="BT103" s="28"/>
      <c r="BU103" s="28"/>
      <c r="BV103" s="28"/>
      <c r="BW103" s="28"/>
      <c r="BX103" s="13"/>
      <c r="BY103" s="8"/>
      <c r="BZ103" s="8"/>
      <c r="CA103" s="8"/>
      <c r="CB103" s="8"/>
      <c r="CC103" s="18"/>
      <c r="CD103" s="10"/>
      <c r="CE103" s="28"/>
      <c r="CF103" s="28"/>
      <c r="CG103" s="28"/>
      <c r="CH103" s="28"/>
      <c r="CI103" s="28"/>
      <c r="CJ103" s="28"/>
      <c r="CK103" s="28"/>
      <c r="CL103" s="28"/>
      <c r="CM103" s="28"/>
      <c r="CN103" s="16"/>
      <c r="CO103" s="26"/>
      <c r="CP103" s="42"/>
      <c r="CQ103" s="42"/>
      <c r="CR103" s="43"/>
      <c r="CS103" s="43"/>
      <c r="CT103" s="43"/>
      <c r="CU103" s="56"/>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4"/>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10"/>
      <c r="FI103" s="23"/>
      <c r="FJ103" s="8"/>
      <c r="FK103" s="8"/>
      <c r="FL103" s="8"/>
      <c r="FM103" s="8"/>
      <c r="FN103" s="23"/>
      <c r="FO103" s="28"/>
      <c r="FP103" s="28"/>
      <c r="FQ103" s="28"/>
      <c r="FR103" s="28"/>
      <c r="FS103" s="28"/>
      <c r="FT103" s="28"/>
      <c r="FU103" s="28"/>
      <c r="FV103" s="28"/>
      <c r="FW103" s="19"/>
      <c r="FX103" s="13"/>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9"/>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23"/>
      <c r="MC103" s="12"/>
      <c r="MD103" s="12"/>
      <c r="ME103" s="12"/>
      <c r="MF103" s="12"/>
      <c r="MG103" s="12"/>
      <c r="MH103" s="12"/>
      <c r="MI103" s="12"/>
      <c r="MJ103" s="12"/>
      <c r="MK103" s="12"/>
      <c r="ML103" s="13"/>
      <c r="MM103" s="10"/>
      <c r="MN103" s="10"/>
      <c r="MO103" s="10"/>
      <c r="MP103" s="13"/>
      <c r="MQ103" s="14"/>
      <c r="MR103" s="12"/>
      <c r="MS103" s="12"/>
      <c r="MT103" s="12"/>
      <c r="MU103" s="12"/>
      <c r="MV103" s="12"/>
      <c r="MW103" s="12"/>
      <c r="MX103" s="12"/>
      <c r="MY103" s="18"/>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51"/>
      <c r="OK103" s="12"/>
      <c r="OL103" s="12"/>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33"/>
      <c r="PM103" s="12"/>
      <c r="PN103" s="12"/>
      <c r="PO103" s="12"/>
      <c r="PP103" s="12"/>
      <c r="PQ103" s="12"/>
      <c r="PR103" s="12"/>
      <c r="PS103" s="12"/>
      <c r="PT103" s="14"/>
      <c r="PU103" s="14"/>
      <c r="PV103" s="9"/>
      <c r="PW103" s="10"/>
      <c r="PX103" s="10"/>
      <c r="PY103" s="23"/>
      <c r="PZ103" s="12"/>
      <c r="QA103" s="12"/>
      <c r="QB103" s="12"/>
      <c r="QC103" s="12"/>
      <c r="QD103" s="12"/>
      <c r="QE103" s="12"/>
      <c r="QF103" s="12"/>
      <c r="QG103" s="12"/>
      <c r="QH103" s="1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8"/>
      <c r="TT103" s="8"/>
    </row>
    <row r="104" spans="1:540" ht="9.6" customHeight="1" x14ac:dyDescent="0.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18"/>
      <c r="BO104" s="10"/>
      <c r="BP104" s="28"/>
      <c r="BQ104" s="28"/>
      <c r="BR104" s="28"/>
      <c r="BS104" s="28"/>
      <c r="BT104" s="28"/>
      <c r="BU104" s="28"/>
      <c r="BV104" s="28"/>
      <c r="BW104" s="32"/>
      <c r="BX104" s="14"/>
      <c r="BY104" s="8"/>
      <c r="BZ104" s="8"/>
      <c r="CA104" s="8"/>
      <c r="CB104" s="8"/>
      <c r="CC104" s="8"/>
      <c r="CD104" s="19"/>
      <c r="CE104" s="28"/>
      <c r="CF104" s="28"/>
      <c r="CG104" s="28"/>
      <c r="CH104" s="28"/>
      <c r="CI104" s="28"/>
      <c r="CJ104" s="28"/>
      <c r="CK104" s="28"/>
      <c r="CL104" s="28"/>
      <c r="CM104" s="28"/>
      <c r="CN104" s="28"/>
      <c r="CO104" s="28"/>
      <c r="CP104" s="28"/>
      <c r="CQ104" s="28"/>
      <c r="CR104" s="28"/>
      <c r="CS104" s="28"/>
      <c r="CT104" s="28"/>
      <c r="CU104" s="28"/>
      <c r="CV104" s="42"/>
      <c r="CW104" s="42"/>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4"/>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10"/>
      <c r="FI104" s="14"/>
      <c r="FJ104" s="8"/>
      <c r="FK104" s="8"/>
      <c r="FL104" s="8"/>
      <c r="FM104" s="8"/>
      <c r="FN104" s="23"/>
      <c r="FO104" s="28"/>
      <c r="FP104" s="28"/>
      <c r="FQ104" s="28"/>
      <c r="FR104" s="28"/>
      <c r="FS104" s="28"/>
      <c r="FT104" s="28"/>
      <c r="FU104" s="28"/>
      <c r="FV104" s="28"/>
      <c r="FW104" s="19"/>
      <c r="FX104" s="12"/>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9"/>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7"/>
      <c r="MC104" s="12"/>
      <c r="MD104" s="12"/>
      <c r="ME104" s="12"/>
      <c r="MF104" s="12"/>
      <c r="MG104" s="12"/>
      <c r="MH104" s="12"/>
      <c r="MI104" s="12"/>
      <c r="MJ104" s="12"/>
      <c r="MK104" s="14"/>
      <c r="ML104" s="61"/>
      <c r="MM104" s="10"/>
      <c r="MN104" s="10"/>
      <c r="MO104" s="10"/>
      <c r="MP104" s="19"/>
      <c r="MQ104" s="14"/>
      <c r="MR104" s="12"/>
      <c r="MS104" s="12"/>
      <c r="MT104" s="12"/>
      <c r="MU104" s="12"/>
      <c r="MV104" s="12"/>
      <c r="MW104" s="12"/>
      <c r="MX104" s="12"/>
      <c r="MY104" s="46"/>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51"/>
      <c r="OK104" s="12"/>
      <c r="OL104" s="13"/>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66"/>
      <c r="PL104" s="12"/>
      <c r="PM104" s="12"/>
      <c r="PN104" s="12"/>
      <c r="PO104" s="12"/>
      <c r="PP104" s="12"/>
      <c r="PQ104" s="12"/>
      <c r="PR104" s="12"/>
      <c r="PS104" s="12"/>
      <c r="PT104" s="12"/>
      <c r="PU104" s="17"/>
      <c r="PV104" s="10"/>
      <c r="PW104" s="10"/>
      <c r="PX104" s="10"/>
      <c r="PY104" s="13"/>
      <c r="PZ104" s="13"/>
      <c r="QA104" s="12"/>
      <c r="QB104" s="12"/>
      <c r="QC104" s="12"/>
      <c r="QD104" s="12"/>
      <c r="QE104" s="12"/>
      <c r="QF104" s="12"/>
      <c r="QG104" s="12"/>
      <c r="QH104" s="14"/>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8"/>
      <c r="TT104" s="8"/>
    </row>
    <row r="105" spans="1:540" ht="9.6" customHeight="1" x14ac:dyDescent="0.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12"/>
      <c r="BO105" s="28"/>
      <c r="BP105" s="28"/>
      <c r="BQ105" s="28"/>
      <c r="BR105" s="28"/>
      <c r="BS105" s="28"/>
      <c r="BT105" s="28"/>
      <c r="BU105" s="28"/>
      <c r="BV105" s="28"/>
      <c r="BW105" s="32"/>
      <c r="BX105" s="14"/>
      <c r="BY105" s="8"/>
      <c r="BZ105" s="8"/>
      <c r="CA105" s="8"/>
      <c r="CB105" s="8"/>
      <c r="CC105" s="8"/>
      <c r="CD105" s="13"/>
      <c r="CE105" s="10"/>
      <c r="CF105" s="28"/>
      <c r="CG105" s="28"/>
      <c r="CH105" s="28"/>
      <c r="CI105" s="28"/>
      <c r="CJ105" s="28"/>
      <c r="CK105" s="28"/>
      <c r="CL105" s="28"/>
      <c r="CM105" s="28"/>
      <c r="CN105" s="28"/>
      <c r="CO105" s="28"/>
      <c r="CP105" s="28"/>
      <c r="CQ105" s="28"/>
      <c r="CR105" s="28"/>
      <c r="CS105" s="28"/>
      <c r="CT105" s="28"/>
      <c r="CU105" s="28"/>
      <c r="CV105" s="28"/>
      <c r="CW105" s="28"/>
      <c r="CX105" s="28"/>
      <c r="CY105" s="28"/>
      <c r="CZ105" s="25"/>
      <c r="DA105" s="26"/>
      <c r="DB105" s="45"/>
      <c r="DC105" s="44"/>
      <c r="DD105" s="44"/>
      <c r="DE105" s="44"/>
      <c r="DF105" s="43"/>
      <c r="DG105" s="43"/>
      <c r="DH105" s="43"/>
      <c r="DI105" s="43"/>
      <c r="DJ105" s="43"/>
      <c r="DK105" s="43"/>
      <c r="DL105" s="43"/>
      <c r="DM105" s="43"/>
      <c r="DN105" s="43"/>
      <c r="DO105" s="43"/>
      <c r="DP105" s="43"/>
      <c r="DQ105" s="43"/>
      <c r="DR105" s="43"/>
      <c r="DS105" s="43"/>
      <c r="DT105" s="43"/>
      <c r="DU105" s="43"/>
      <c r="DV105" s="43"/>
      <c r="DW105" s="43"/>
      <c r="DX105" s="44"/>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9"/>
      <c r="FI105" s="8"/>
      <c r="FJ105" s="8"/>
      <c r="FK105" s="8"/>
      <c r="FL105" s="8"/>
      <c r="FM105" s="8"/>
      <c r="FN105" s="23"/>
      <c r="FO105" s="28"/>
      <c r="FP105" s="28"/>
      <c r="FQ105" s="28"/>
      <c r="FR105" s="28"/>
      <c r="FS105" s="28"/>
      <c r="FT105" s="28"/>
      <c r="FU105" s="28"/>
      <c r="FV105" s="28"/>
      <c r="FW105" s="9"/>
      <c r="FX105" s="14"/>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9"/>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9"/>
      <c r="MC105" s="13"/>
      <c r="MD105" s="12"/>
      <c r="ME105" s="12"/>
      <c r="MF105" s="12"/>
      <c r="MG105" s="12"/>
      <c r="MH105" s="12"/>
      <c r="MI105" s="12"/>
      <c r="MJ105" s="12"/>
      <c r="MK105" s="14"/>
      <c r="ML105" s="18"/>
      <c r="MM105" s="10"/>
      <c r="MN105" s="10"/>
      <c r="MO105" s="10"/>
      <c r="MP105" s="10"/>
      <c r="MQ105" s="23"/>
      <c r="MR105" s="14"/>
      <c r="MS105" s="12"/>
      <c r="MT105" s="12"/>
      <c r="MU105" s="12"/>
      <c r="MV105" s="12"/>
      <c r="MW105" s="12"/>
      <c r="MX105" s="12"/>
      <c r="MY105" s="3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51"/>
      <c r="OK105" s="12"/>
      <c r="OL105" s="12"/>
      <c r="OM105" s="12"/>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2"/>
      <c r="PL105" s="12"/>
      <c r="PM105" s="12"/>
      <c r="PN105" s="12"/>
      <c r="PO105" s="12"/>
      <c r="PP105" s="12"/>
      <c r="PQ105" s="12"/>
      <c r="PR105" s="12"/>
      <c r="PS105" s="12"/>
      <c r="PT105" s="23"/>
      <c r="PU105" s="10"/>
      <c r="PV105" s="10"/>
      <c r="PW105" s="10"/>
      <c r="PX105" s="10"/>
      <c r="PY105" s="13"/>
      <c r="PZ105" s="12"/>
      <c r="QA105" s="12"/>
      <c r="QB105" s="12"/>
      <c r="QC105" s="12"/>
      <c r="QD105" s="12"/>
      <c r="QE105" s="12"/>
      <c r="QF105" s="12"/>
      <c r="QG105" s="1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8"/>
      <c r="TT105" s="8"/>
    </row>
    <row r="106" spans="1:540" ht="9.6" customHeight="1" x14ac:dyDescent="0.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14"/>
      <c r="BO106" s="17"/>
      <c r="BP106" s="28"/>
      <c r="BQ106" s="28"/>
      <c r="BR106" s="28"/>
      <c r="BS106" s="28"/>
      <c r="BT106" s="28"/>
      <c r="BU106" s="28"/>
      <c r="BV106" s="10"/>
      <c r="BW106" s="32"/>
      <c r="BX106" s="14"/>
      <c r="BY106" s="8"/>
      <c r="BZ106" s="8"/>
      <c r="CA106" s="8"/>
      <c r="CB106" s="8"/>
      <c r="CC106" s="8"/>
      <c r="CD106" s="13"/>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5"/>
      <c r="DF106" s="28"/>
      <c r="DG106" s="16"/>
      <c r="DH106" s="16"/>
      <c r="DI106" s="42"/>
      <c r="DJ106" s="42"/>
      <c r="DK106" s="43"/>
      <c r="DL106" s="43"/>
      <c r="DM106" s="43"/>
      <c r="DN106" s="43"/>
      <c r="DO106" s="43"/>
      <c r="DP106" s="43"/>
      <c r="DQ106" s="43"/>
      <c r="DR106" s="43"/>
      <c r="DS106" s="43"/>
      <c r="DT106" s="43"/>
      <c r="DU106" s="43"/>
      <c r="DV106" s="43"/>
      <c r="DW106" s="43"/>
      <c r="DX106" s="44"/>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10"/>
      <c r="FH106" s="21"/>
      <c r="FI106" s="8"/>
      <c r="FJ106" s="8"/>
      <c r="FK106" s="8"/>
      <c r="FL106" s="8"/>
      <c r="FM106" s="8"/>
      <c r="FN106" s="34"/>
      <c r="FO106" s="10"/>
      <c r="FP106" s="28"/>
      <c r="FQ106" s="28"/>
      <c r="FR106" s="28"/>
      <c r="FS106" s="28"/>
      <c r="FT106" s="28"/>
      <c r="FU106" s="28"/>
      <c r="FV106" s="28"/>
      <c r="FW106" s="9"/>
      <c r="FX106" s="14"/>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9"/>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8"/>
      <c r="MD106" s="12"/>
      <c r="ME106" s="12"/>
      <c r="MF106" s="12"/>
      <c r="MG106" s="12"/>
      <c r="MH106" s="12"/>
      <c r="MI106" s="12"/>
      <c r="MJ106" s="12"/>
      <c r="MK106" s="12"/>
      <c r="ML106" s="23"/>
      <c r="MM106" s="10"/>
      <c r="MN106" s="10"/>
      <c r="MO106" s="10"/>
      <c r="MP106" s="10"/>
      <c r="MQ106" s="19"/>
      <c r="MR106" s="13"/>
      <c r="MS106" s="12"/>
      <c r="MT106" s="12"/>
      <c r="MU106" s="12"/>
      <c r="MV106" s="12"/>
      <c r="MW106" s="12"/>
      <c r="MX106" s="12"/>
      <c r="MY106" s="12"/>
      <c r="MZ106" s="12"/>
      <c r="NA106" s="33"/>
      <c r="NB106" s="18"/>
      <c r="NC106" s="48"/>
      <c r="ND106" s="57"/>
      <c r="NE106" s="50"/>
      <c r="NF106" s="50"/>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51"/>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7"/>
      <c r="PU106" s="10"/>
      <c r="PV106" s="10"/>
      <c r="PW106" s="10"/>
      <c r="PX106" s="10"/>
      <c r="PY106" s="13"/>
      <c r="PZ106" s="12"/>
      <c r="QA106" s="12"/>
      <c r="QB106" s="12"/>
      <c r="QC106" s="12"/>
      <c r="QD106" s="12"/>
      <c r="QE106" s="12"/>
      <c r="QF106" s="12"/>
      <c r="QG106" s="12"/>
      <c r="QH106" s="18"/>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8"/>
      <c r="TT106" s="8"/>
    </row>
    <row r="107" spans="1:540" ht="9.6" customHeight="1" x14ac:dyDescent="0.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22"/>
      <c r="BP107" s="28"/>
      <c r="BQ107" s="28"/>
      <c r="BR107" s="28"/>
      <c r="BS107" s="28"/>
      <c r="BT107" s="28"/>
      <c r="BU107" s="28"/>
      <c r="BV107" s="10"/>
      <c r="BW107" s="21"/>
      <c r="BX107" s="8"/>
      <c r="BY107" s="8"/>
      <c r="BZ107" s="8"/>
      <c r="CA107" s="8"/>
      <c r="CB107" s="8"/>
      <c r="CC107" s="8"/>
      <c r="CD107" s="13"/>
      <c r="CE107" s="10"/>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37"/>
      <c r="DM107" s="37"/>
      <c r="DN107" s="16"/>
      <c r="DO107" s="16"/>
      <c r="DP107" s="42"/>
      <c r="DQ107" s="44"/>
      <c r="DR107" s="43"/>
      <c r="DS107" s="43"/>
      <c r="DT107" s="43"/>
      <c r="DU107" s="43"/>
      <c r="DV107" s="43"/>
      <c r="DW107" s="43"/>
      <c r="DX107" s="44"/>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10"/>
      <c r="FH107" s="15"/>
      <c r="FI107" s="8"/>
      <c r="FJ107" s="8"/>
      <c r="FK107" s="8"/>
      <c r="FL107" s="8"/>
      <c r="FM107" s="8"/>
      <c r="FN107" s="13"/>
      <c r="FO107" s="10"/>
      <c r="FP107" s="28"/>
      <c r="FQ107" s="28"/>
      <c r="FR107" s="28"/>
      <c r="FS107" s="28"/>
      <c r="FT107" s="28"/>
      <c r="FU107" s="28"/>
      <c r="FV107" s="28"/>
      <c r="FW107" s="30"/>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9"/>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23"/>
      <c r="MD107" s="12"/>
      <c r="ME107" s="12"/>
      <c r="MF107" s="12"/>
      <c r="MG107" s="12"/>
      <c r="MH107" s="12"/>
      <c r="MI107" s="12"/>
      <c r="MJ107" s="12"/>
      <c r="MK107" s="14"/>
      <c r="ML107" s="9"/>
      <c r="MM107" s="10"/>
      <c r="MN107" s="10"/>
      <c r="MO107" s="10"/>
      <c r="MP107" s="10"/>
      <c r="MQ107" s="10"/>
      <c r="MR107" s="23"/>
      <c r="MS107" s="12"/>
      <c r="MT107" s="12"/>
      <c r="MU107" s="12"/>
      <c r="MV107" s="12"/>
      <c r="MW107" s="12"/>
      <c r="MX107" s="12"/>
      <c r="MY107" s="12"/>
      <c r="MZ107" s="12"/>
      <c r="NA107" s="12"/>
      <c r="NB107" s="14"/>
      <c r="NC107" s="12"/>
      <c r="ND107" s="12"/>
      <c r="NE107" s="13"/>
      <c r="NF107" s="33"/>
      <c r="NG107" s="33"/>
      <c r="NH107" s="18"/>
      <c r="NI107" s="48"/>
      <c r="NJ107" s="57"/>
      <c r="NK107" s="54"/>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51"/>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4"/>
      <c r="PT107" s="10"/>
      <c r="PU107" s="10"/>
      <c r="PV107" s="10"/>
      <c r="PW107" s="10"/>
      <c r="PX107" s="10"/>
      <c r="PY107" s="13"/>
      <c r="PZ107" s="12"/>
      <c r="QA107" s="12"/>
      <c r="QB107" s="12"/>
      <c r="QC107" s="12"/>
      <c r="QD107" s="12"/>
      <c r="QE107" s="12"/>
      <c r="QF107" s="12"/>
      <c r="QG107" s="12"/>
      <c r="QH107" s="27"/>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8"/>
      <c r="TT107" s="8"/>
    </row>
    <row r="108" spans="1:540" ht="9.6" customHeight="1" x14ac:dyDescent="0.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23"/>
      <c r="BP108" s="28"/>
      <c r="BQ108" s="28"/>
      <c r="BR108" s="28"/>
      <c r="BS108" s="28"/>
      <c r="BT108" s="28"/>
      <c r="BU108" s="28"/>
      <c r="BV108" s="10"/>
      <c r="BW108" s="18"/>
      <c r="BX108" s="8"/>
      <c r="BY108" s="8"/>
      <c r="BZ108" s="8"/>
      <c r="CA108" s="8"/>
      <c r="CB108" s="8"/>
      <c r="CC108" s="8"/>
      <c r="CD108" s="15"/>
      <c r="CE108" s="10"/>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6"/>
      <c r="DT108" s="16"/>
      <c r="DU108" s="44"/>
      <c r="DV108" s="44"/>
      <c r="DW108" s="43"/>
      <c r="DX108" s="45"/>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10"/>
      <c r="FH108" s="18"/>
      <c r="FI108" s="8"/>
      <c r="FJ108" s="8"/>
      <c r="FK108" s="8"/>
      <c r="FL108" s="8"/>
      <c r="FM108" s="8"/>
      <c r="FN108" s="14"/>
      <c r="FO108" s="17"/>
      <c r="FP108" s="28"/>
      <c r="FQ108" s="28"/>
      <c r="FR108" s="28"/>
      <c r="FS108" s="28"/>
      <c r="FT108" s="28"/>
      <c r="FU108" s="28"/>
      <c r="FV108" s="28"/>
      <c r="FW108" s="1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9"/>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27"/>
      <c r="MD108" s="12"/>
      <c r="ME108" s="12"/>
      <c r="MF108" s="12"/>
      <c r="MG108" s="12"/>
      <c r="MH108" s="12"/>
      <c r="MI108" s="12"/>
      <c r="MJ108" s="12"/>
      <c r="MK108" s="8"/>
      <c r="ML108" s="17"/>
      <c r="MM108" s="10"/>
      <c r="MN108" s="10"/>
      <c r="MO108" s="10"/>
      <c r="MP108" s="10"/>
      <c r="MQ108" s="10"/>
      <c r="MR108" s="27"/>
      <c r="MS108" s="14"/>
      <c r="MT108" s="12"/>
      <c r="MU108" s="12"/>
      <c r="MV108" s="12"/>
      <c r="MW108" s="12"/>
      <c r="MX108" s="12"/>
      <c r="MY108" s="12"/>
      <c r="MZ108" s="12"/>
      <c r="NA108" s="12"/>
      <c r="NB108" s="12"/>
      <c r="NC108" s="12"/>
      <c r="ND108" s="12"/>
      <c r="NE108" s="12"/>
      <c r="NF108" s="12"/>
      <c r="NG108" s="12"/>
      <c r="NH108" s="12"/>
      <c r="NI108" s="12"/>
      <c r="NJ108" s="12"/>
      <c r="NK108" s="12"/>
      <c r="NL108" s="13"/>
      <c r="NM108" s="12"/>
      <c r="NN108" s="48"/>
      <c r="NO108" s="48"/>
      <c r="NP108" s="57"/>
      <c r="NQ108" s="50"/>
      <c r="NR108" s="43"/>
      <c r="NS108" s="43"/>
      <c r="NT108" s="43"/>
      <c r="NU108" s="43"/>
      <c r="NV108" s="43"/>
      <c r="NW108" s="43"/>
      <c r="NX108" s="43"/>
      <c r="NY108" s="43"/>
      <c r="NZ108" s="43"/>
      <c r="OA108" s="43"/>
      <c r="OB108" s="43"/>
      <c r="OC108" s="43"/>
      <c r="OD108" s="43"/>
      <c r="OE108" s="43"/>
      <c r="OF108" s="43"/>
      <c r="OG108" s="43"/>
      <c r="OH108" s="43"/>
      <c r="OI108" s="43"/>
      <c r="OJ108" s="51"/>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33"/>
      <c r="PT108" s="10"/>
      <c r="PU108" s="10"/>
      <c r="PV108" s="10"/>
      <c r="PW108" s="10"/>
      <c r="PX108" s="10"/>
      <c r="PY108" s="13"/>
      <c r="PZ108" s="12"/>
      <c r="QA108" s="12"/>
      <c r="QB108" s="12"/>
      <c r="QC108" s="12"/>
      <c r="QD108" s="12"/>
      <c r="QE108" s="12"/>
      <c r="QF108" s="12"/>
      <c r="QG108" s="14"/>
      <c r="QH108" s="32"/>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8"/>
      <c r="TT108" s="8"/>
    </row>
    <row r="109" spans="1:540" ht="9.6" customHeight="1" x14ac:dyDescent="0.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13"/>
      <c r="BP109" s="28"/>
      <c r="BQ109" s="28"/>
      <c r="BR109" s="28"/>
      <c r="BS109" s="28"/>
      <c r="BT109" s="28"/>
      <c r="BU109" s="10"/>
      <c r="BV109" s="19"/>
      <c r="BW109" s="12"/>
      <c r="BX109" s="8"/>
      <c r="BY109" s="8"/>
      <c r="BZ109" s="8"/>
      <c r="CA109" s="8"/>
      <c r="CB109" s="8"/>
      <c r="CC109" s="8"/>
      <c r="CD109" s="17"/>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0"/>
      <c r="FI109" s="8"/>
      <c r="FJ109" s="8"/>
      <c r="FK109" s="8"/>
      <c r="FL109" s="8"/>
      <c r="FM109" s="8"/>
      <c r="FN109" s="8"/>
      <c r="FO109" s="18"/>
      <c r="FP109" s="10"/>
      <c r="FQ109" s="28"/>
      <c r="FR109" s="28"/>
      <c r="FS109" s="28"/>
      <c r="FT109" s="28"/>
      <c r="FU109" s="28"/>
      <c r="FV109" s="28"/>
      <c r="FW109" s="13"/>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9"/>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7"/>
      <c r="MD109" s="12"/>
      <c r="ME109" s="12"/>
      <c r="MF109" s="12"/>
      <c r="MG109" s="12"/>
      <c r="MH109" s="12"/>
      <c r="MI109" s="12"/>
      <c r="MJ109" s="12"/>
      <c r="MK109" s="14"/>
      <c r="ML109" s="10"/>
      <c r="MM109" s="10"/>
      <c r="MN109" s="10"/>
      <c r="MO109" s="10"/>
      <c r="MP109" s="10"/>
      <c r="MQ109" s="10"/>
      <c r="MR109" s="27"/>
      <c r="MS109" s="14"/>
      <c r="MT109" s="12"/>
      <c r="MU109" s="12"/>
      <c r="MV109" s="12"/>
      <c r="MW109" s="12"/>
      <c r="MX109" s="12"/>
      <c r="MY109" s="12"/>
      <c r="MZ109" s="12"/>
      <c r="NA109" s="12"/>
      <c r="NB109" s="12"/>
      <c r="NC109" s="12"/>
      <c r="ND109" s="12"/>
      <c r="NE109" s="12"/>
      <c r="NF109" s="12"/>
      <c r="NG109" s="12"/>
      <c r="NH109" s="12"/>
      <c r="NI109" s="12"/>
      <c r="NJ109" s="12"/>
      <c r="NK109" s="12"/>
      <c r="NL109" s="12"/>
      <c r="NM109" s="14"/>
      <c r="NN109" s="12"/>
      <c r="NO109" s="12"/>
      <c r="NP109" s="12"/>
      <c r="NQ109" s="12"/>
      <c r="NR109" s="12"/>
      <c r="NS109" s="33"/>
      <c r="NT109" s="18"/>
      <c r="NU109" s="48"/>
      <c r="NV109" s="57"/>
      <c r="NW109" s="54"/>
      <c r="NX109" s="50"/>
      <c r="NY109" s="43"/>
      <c r="NZ109" s="43"/>
      <c r="OA109" s="43"/>
      <c r="OB109" s="43"/>
      <c r="OC109" s="43"/>
      <c r="OD109" s="43"/>
      <c r="OE109" s="43"/>
      <c r="OF109" s="43"/>
      <c r="OG109" s="43"/>
      <c r="OH109" s="43"/>
      <c r="OI109" s="43"/>
      <c r="OJ109" s="51"/>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33"/>
      <c r="PT109" s="10"/>
      <c r="PU109" s="10"/>
      <c r="PV109" s="10"/>
      <c r="PW109" s="10"/>
      <c r="PX109" s="10"/>
      <c r="PY109" s="23"/>
      <c r="PZ109" s="12"/>
      <c r="QA109" s="12"/>
      <c r="QB109" s="12"/>
      <c r="QC109" s="12"/>
      <c r="QD109" s="12"/>
      <c r="QE109" s="12"/>
      <c r="QF109" s="12"/>
      <c r="QG109" s="14"/>
      <c r="QH109" s="17"/>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8"/>
      <c r="TT109" s="8"/>
    </row>
    <row r="110" spans="1:540" ht="9.6" customHeight="1" x14ac:dyDescent="0.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14"/>
      <c r="BP110" s="10"/>
      <c r="BQ110" s="28"/>
      <c r="BR110" s="28"/>
      <c r="BS110" s="28"/>
      <c r="BT110" s="28"/>
      <c r="BU110" s="10"/>
      <c r="BV110" s="23"/>
      <c r="BW110" s="8"/>
      <c r="BX110" s="8"/>
      <c r="BY110" s="8"/>
      <c r="BZ110" s="8"/>
      <c r="CA110" s="8"/>
      <c r="CB110" s="8"/>
      <c r="CC110" s="13"/>
      <c r="CD110" s="10"/>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67"/>
      <c r="FI110" s="8"/>
      <c r="FJ110" s="8"/>
      <c r="FK110" s="8"/>
      <c r="FL110" s="8"/>
      <c r="FM110" s="8"/>
      <c r="FN110" s="8"/>
      <c r="FO110" s="14"/>
      <c r="FP110" s="17"/>
      <c r="FQ110" s="28"/>
      <c r="FR110" s="28"/>
      <c r="FS110" s="28"/>
      <c r="FT110" s="28"/>
      <c r="FU110" s="28"/>
      <c r="FV110" s="17"/>
      <c r="FW110" s="12"/>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9"/>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4"/>
      <c r="ME110" s="12"/>
      <c r="MF110" s="12"/>
      <c r="MG110" s="12"/>
      <c r="MH110" s="12"/>
      <c r="MI110" s="12"/>
      <c r="MJ110" s="12"/>
      <c r="MK110" s="12"/>
      <c r="ML110" s="10"/>
      <c r="MM110" s="10"/>
      <c r="MN110" s="10"/>
      <c r="MO110" s="10"/>
      <c r="MP110" s="10"/>
      <c r="MQ110" s="10"/>
      <c r="MR110" s="23"/>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3"/>
      <c r="NX110" s="13"/>
      <c r="NY110" s="33"/>
      <c r="NZ110" s="47"/>
      <c r="OA110" s="57"/>
      <c r="OB110" s="57"/>
      <c r="OC110" s="51"/>
      <c r="OD110" s="50"/>
      <c r="OE110" s="43"/>
      <c r="OF110" s="43"/>
      <c r="OG110" s="43"/>
      <c r="OH110" s="43"/>
      <c r="OI110" s="43"/>
      <c r="OJ110" s="51"/>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33"/>
      <c r="PT110" s="10"/>
      <c r="PU110" s="10"/>
      <c r="PV110" s="10"/>
      <c r="PW110" s="10"/>
      <c r="PX110" s="10"/>
      <c r="PY110" s="19"/>
      <c r="PZ110" s="8"/>
      <c r="QA110" s="12"/>
      <c r="QB110" s="12"/>
      <c r="QC110" s="12"/>
      <c r="QD110" s="12"/>
      <c r="QE110" s="12"/>
      <c r="QF110" s="12"/>
      <c r="QG110" s="1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8"/>
      <c r="TT110" s="8"/>
    </row>
    <row r="111" spans="1:540" ht="9.6" customHeight="1" x14ac:dyDescent="0.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7"/>
      <c r="BQ111" s="28"/>
      <c r="BR111" s="28"/>
      <c r="BS111" s="28"/>
      <c r="BT111" s="28"/>
      <c r="BU111" s="28"/>
      <c r="BV111" s="14"/>
      <c r="BW111" s="8"/>
      <c r="BX111" s="8"/>
      <c r="BY111" s="8"/>
      <c r="BZ111" s="8"/>
      <c r="CA111" s="8"/>
      <c r="CB111" s="8"/>
      <c r="CC111" s="19"/>
      <c r="CD111" s="10"/>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10"/>
      <c r="FI111" s="18"/>
      <c r="FJ111" s="8"/>
      <c r="FK111" s="8"/>
      <c r="FL111" s="8"/>
      <c r="FM111" s="8"/>
      <c r="FN111" s="8"/>
      <c r="FO111" s="8"/>
      <c r="FP111" s="13"/>
      <c r="FQ111" s="28"/>
      <c r="FR111" s="28"/>
      <c r="FS111" s="28"/>
      <c r="FT111" s="28"/>
      <c r="FU111" s="28"/>
      <c r="FV111" s="32"/>
      <c r="FW111" s="14"/>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9"/>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3"/>
      <c r="ME111" s="12"/>
      <c r="MF111" s="12"/>
      <c r="MG111" s="12"/>
      <c r="MH111" s="12"/>
      <c r="MI111" s="12"/>
      <c r="MJ111" s="14"/>
      <c r="MK111" s="23"/>
      <c r="ML111" s="10"/>
      <c r="MM111" s="10"/>
      <c r="MN111" s="10"/>
      <c r="MO111" s="10"/>
      <c r="MP111" s="10"/>
      <c r="MQ111" s="19"/>
      <c r="MR111" s="13"/>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33"/>
      <c r="OF111" s="18"/>
      <c r="OG111" s="47"/>
      <c r="OH111" s="57"/>
      <c r="OI111" s="55"/>
      <c r="OJ111" s="48"/>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3"/>
      <c r="PT111" s="10"/>
      <c r="PU111" s="10"/>
      <c r="PV111" s="10"/>
      <c r="PW111" s="10"/>
      <c r="PX111" s="10"/>
      <c r="PY111" s="10"/>
      <c r="PZ111" s="13"/>
      <c r="QA111" s="14"/>
      <c r="QB111" s="12"/>
      <c r="QC111" s="12"/>
      <c r="QD111" s="12"/>
      <c r="QE111" s="12"/>
      <c r="QF111" s="12"/>
      <c r="QG111" s="1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8"/>
      <c r="TT111" s="8"/>
    </row>
    <row r="112" spans="1:540" ht="9.6" customHeight="1" x14ac:dyDescent="0.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38"/>
      <c r="BQ112" s="10"/>
      <c r="BR112" s="28"/>
      <c r="BS112" s="28"/>
      <c r="BT112" s="28"/>
      <c r="BU112" s="23"/>
      <c r="BV112" s="8"/>
      <c r="BW112" s="8"/>
      <c r="BX112" s="8"/>
      <c r="BY112" s="8"/>
      <c r="BZ112" s="8"/>
      <c r="CA112" s="8"/>
      <c r="CB112" s="22"/>
      <c r="CC112" s="10"/>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19"/>
      <c r="FJ112" s="13"/>
      <c r="FK112" s="8"/>
      <c r="FL112" s="8"/>
      <c r="FM112" s="8"/>
      <c r="FN112" s="8"/>
      <c r="FO112" s="8"/>
      <c r="FP112" s="8"/>
      <c r="FQ112" s="9"/>
      <c r="FR112" s="10"/>
      <c r="FS112" s="28"/>
      <c r="FT112" s="28"/>
      <c r="FU112" s="28"/>
      <c r="FV112" s="9"/>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9"/>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8"/>
      <c r="ME112" s="14"/>
      <c r="MF112" s="12"/>
      <c r="MG112" s="12"/>
      <c r="MH112" s="12"/>
      <c r="MI112" s="12"/>
      <c r="MJ112" s="14"/>
      <c r="MK112" s="19"/>
      <c r="ML112" s="10"/>
      <c r="MM112" s="10"/>
      <c r="MN112" s="10"/>
      <c r="MO112" s="10"/>
      <c r="MP112" s="10"/>
      <c r="MQ112" s="17"/>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4"/>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9"/>
      <c r="PU112" s="10"/>
      <c r="PV112" s="10"/>
      <c r="PW112" s="10"/>
      <c r="PX112" s="10"/>
      <c r="PY112" s="10"/>
      <c r="PZ112" s="19"/>
      <c r="QA112" s="8"/>
      <c r="QB112" s="12"/>
      <c r="QC112" s="12"/>
      <c r="QD112" s="12"/>
      <c r="QE112" s="12"/>
      <c r="QF112" s="14"/>
      <c r="QG112" s="18"/>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8"/>
      <c r="TT112" s="8"/>
    </row>
    <row r="113" spans="1:540" ht="9.6" customHeight="1" x14ac:dyDescent="0.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29"/>
      <c r="BQ113" s="10"/>
      <c r="BR113" s="53"/>
      <c r="BS113" s="10"/>
      <c r="BT113" s="68"/>
      <c r="BU113" s="8"/>
      <c r="BV113" s="8"/>
      <c r="BW113" s="8"/>
      <c r="BX113" s="8"/>
      <c r="BY113" s="8"/>
      <c r="BZ113" s="12"/>
      <c r="CA113" s="9"/>
      <c r="CB113" s="41"/>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10"/>
      <c r="FK113" s="19"/>
      <c r="FL113" s="34"/>
      <c r="FM113" s="14"/>
      <c r="FN113" s="8"/>
      <c r="FO113" s="8"/>
      <c r="FP113" s="8"/>
      <c r="FQ113" s="8"/>
      <c r="FR113" s="25"/>
      <c r="FS113" s="10"/>
      <c r="FT113" s="28"/>
      <c r="FU113" s="28"/>
      <c r="FV113" s="34"/>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9"/>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7"/>
      <c r="ME113" s="8"/>
      <c r="MF113" s="13"/>
      <c r="MG113" s="12"/>
      <c r="MH113" s="12"/>
      <c r="MI113" s="14"/>
      <c r="MJ113" s="23"/>
      <c r="MK113" s="10"/>
      <c r="ML113" s="10"/>
      <c r="MM113" s="10"/>
      <c r="MN113" s="10"/>
      <c r="MO113" s="10"/>
      <c r="MP113" s="19"/>
      <c r="MQ113" s="14"/>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8"/>
      <c r="PU113" s="10"/>
      <c r="PV113" s="10"/>
      <c r="PW113" s="10"/>
      <c r="PX113" s="10"/>
      <c r="PY113" s="10"/>
      <c r="PZ113" s="10"/>
      <c r="QA113" s="23"/>
      <c r="QB113" s="12"/>
      <c r="QC113" s="12"/>
      <c r="QD113" s="12"/>
      <c r="QE113" s="12"/>
      <c r="QF113" s="14"/>
      <c r="QG113" s="2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8"/>
      <c r="TT113" s="8"/>
    </row>
    <row r="114" spans="1:540" ht="9.6" customHeight="1" x14ac:dyDescent="0.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2"/>
      <c r="BQ114" s="10"/>
      <c r="BR114" s="10"/>
      <c r="BS114" s="19"/>
      <c r="BT114" s="14"/>
      <c r="BU114" s="8"/>
      <c r="BV114" s="8"/>
      <c r="BW114" s="8"/>
      <c r="BX114" s="14"/>
      <c r="BY114" s="13"/>
      <c r="BZ114" s="25"/>
      <c r="CA114" s="10"/>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10"/>
      <c r="FL114" s="10"/>
      <c r="FM114" s="25"/>
      <c r="FN114" s="27"/>
      <c r="FO114" s="13"/>
      <c r="FP114" s="14"/>
      <c r="FQ114" s="8"/>
      <c r="FR114" s="14"/>
      <c r="FS114" s="19"/>
      <c r="FT114" s="28"/>
      <c r="FU114" s="28"/>
      <c r="FV114" s="39"/>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9"/>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8"/>
      <c r="MF114" s="12"/>
      <c r="MG114" s="12"/>
      <c r="MH114" s="12"/>
      <c r="MI114" s="13"/>
      <c r="MJ114" s="19"/>
      <c r="MK114" s="10"/>
      <c r="ML114" s="10"/>
      <c r="MM114" s="10"/>
      <c r="MN114" s="10"/>
      <c r="MO114" s="10"/>
      <c r="MP114" s="13"/>
      <c r="MQ114" s="14"/>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8"/>
      <c r="PV114" s="17"/>
      <c r="PW114" s="10"/>
      <c r="PX114" s="10"/>
      <c r="PY114" s="10"/>
      <c r="PZ114" s="10"/>
      <c r="QA114" s="19"/>
      <c r="QB114" s="13"/>
      <c r="QC114" s="12"/>
      <c r="QD114" s="12"/>
      <c r="QE114" s="12"/>
      <c r="QF114" s="14"/>
      <c r="QG114" s="32"/>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8"/>
      <c r="TT114" s="8"/>
    </row>
    <row r="115" spans="1:540" ht="9.6" customHeight="1" x14ac:dyDescent="0.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14"/>
      <c r="BQ115" s="10"/>
      <c r="BR115" s="17"/>
      <c r="BS115" s="13"/>
      <c r="BT115" s="8"/>
      <c r="BU115" s="8"/>
      <c r="BV115" s="12"/>
      <c r="BW115" s="23"/>
      <c r="BX115" s="32"/>
      <c r="BY115" s="10"/>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19"/>
      <c r="FM115" s="28"/>
      <c r="FN115" s="10"/>
      <c r="FO115" s="19"/>
      <c r="FP115" s="32"/>
      <c r="FQ115" s="18"/>
      <c r="FR115" s="8"/>
      <c r="FS115" s="13"/>
      <c r="FT115" s="25"/>
      <c r="FU115" s="10"/>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9"/>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2"/>
      <c r="MF115" s="12"/>
      <c r="MG115" s="12"/>
      <c r="MH115" s="12"/>
      <c r="MI115" s="9"/>
      <c r="MJ115" s="10"/>
      <c r="MK115" s="10"/>
      <c r="ML115" s="10"/>
      <c r="MM115" s="10"/>
      <c r="MN115" s="17"/>
      <c r="MO115" s="13"/>
      <c r="MP115" s="14"/>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4"/>
      <c r="PV115" s="12"/>
      <c r="PW115" s="18"/>
      <c r="PX115" s="17"/>
      <c r="PY115" s="10"/>
      <c r="PZ115" s="10"/>
      <c r="QA115" s="10"/>
      <c r="QB115" s="17"/>
      <c r="QC115" s="14"/>
      <c r="QD115" s="12"/>
      <c r="QE115" s="12"/>
      <c r="QF115" s="14"/>
      <c r="QG115" s="17"/>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8"/>
      <c r="TT115" s="8"/>
    </row>
    <row r="116" spans="1:540" ht="9.6" customHeight="1" x14ac:dyDescent="0.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12"/>
      <c r="BR116" s="14"/>
      <c r="BS116" s="8"/>
      <c r="BT116" s="8"/>
      <c r="BU116" s="18"/>
      <c r="BV116" s="19"/>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10"/>
      <c r="FR116" s="27"/>
      <c r="FS116" s="8"/>
      <c r="FT116" s="14"/>
      <c r="FU116" s="13"/>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9"/>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12"/>
      <c r="MG116" s="8"/>
      <c r="MH116" s="23"/>
      <c r="MI116" s="10"/>
      <c r="MJ116" s="10"/>
      <c r="MK116" s="10"/>
      <c r="ML116" s="19"/>
      <c r="MM116" s="23"/>
      <c r="MN116" s="12"/>
      <c r="MO116" s="14"/>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4"/>
      <c r="PX116" s="14"/>
      <c r="PY116" s="13"/>
      <c r="PZ116" s="23"/>
      <c r="QA116" s="10"/>
      <c r="QB116" s="10"/>
      <c r="QC116" s="35"/>
      <c r="QD116" s="14"/>
      <c r="QE116" s="12"/>
      <c r="QF116" s="13"/>
      <c r="QG116" s="19"/>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8"/>
      <c r="TT116" s="8"/>
    </row>
    <row r="117" spans="1:540" ht="9.6" customHeight="1" x14ac:dyDescent="0.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12"/>
      <c r="BT117" s="17"/>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10"/>
      <c r="FS117" s="6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9"/>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27"/>
      <c r="MF117" s="8"/>
      <c r="MG117" s="23"/>
      <c r="MH117" s="10"/>
      <c r="MI117" s="10"/>
      <c r="MJ117" s="19"/>
      <c r="MK117" s="13"/>
      <c r="ML117" s="14"/>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4"/>
      <c r="QA117" s="14"/>
      <c r="QB117" s="23"/>
      <c r="QC117" s="10"/>
      <c r="QD117" s="23"/>
      <c r="QE117" s="8"/>
      <c r="QF117" s="18"/>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8"/>
      <c r="TT117" s="8"/>
    </row>
    <row r="118" spans="1:540" ht="9.6" customHeight="1" x14ac:dyDescent="0.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12"/>
      <c r="BS118" s="32"/>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10"/>
      <c r="CT118" s="10"/>
      <c r="CU118" s="10"/>
      <c r="CV118" s="10"/>
      <c r="CW118" s="10"/>
      <c r="CX118" s="28"/>
      <c r="CY118" s="10"/>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10"/>
      <c r="EU118" s="10"/>
      <c r="EV118" s="10"/>
      <c r="EW118" s="10"/>
      <c r="EX118" s="10"/>
      <c r="EY118" s="28"/>
      <c r="EZ118" s="28"/>
      <c r="FA118" s="28"/>
      <c r="FB118" s="28"/>
      <c r="FC118" s="28"/>
      <c r="FD118" s="28"/>
      <c r="FE118" s="28"/>
      <c r="FF118" s="28"/>
      <c r="FG118" s="28"/>
      <c r="FH118" s="28"/>
      <c r="FI118" s="28"/>
      <c r="FJ118" s="28"/>
      <c r="FK118" s="28"/>
      <c r="FL118" s="28"/>
      <c r="FM118" s="28"/>
      <c r="FN118" s="28"/>
      <c r="FO118" s="28"/>
      <c r="FP118" s="28"/>
      <c r="FQ118" s="28"/>
      <c r="FR118" s="28"/>
      <c r="FS118" s="10"/>
      <c r="FT118" s="21"/>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9"/>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9"/>
      <c r="MG118" s="10"/>
      <c r="MH118" s="10"/>
      <c r="MI118" s="23"/>
      <c r="MJ118" s="12"/>
      <c r="MK118" s="14"/>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4"/>
      <c r="QC118" s="18"/>
      <c r="QD118" s="10"/>
      <c r="QE118" s="17"/>
      <c r="QF118" s="19"/>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8"/>
      <c r="TT118" s="8"/>
    </row>
    <row r="119" spans="1:540" ht="9.6" customHeight="1" x14ac:dyDescent="0.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12"/>
      <c r="BR119" s="17"/>
      <c r="BS119" s="28"/>
      <c r="BT119" s="28"/>
      <c r="BU119" s="28"/>
      <c r="BV119" s="28"/>
      <c r="BW119" s="28"/>
      <c r="BX119" s="28"/>
      <c r="BY119" s="28"/>
      <c r="BZ119" s="28"/>
      <c r="CA119" s="28"/>
      <c r="CB119" s="28"/>
      <c r="CC119" s="28"/>
      <c r="CD119" s="28"/>
      <c r="CE119" s="28"/>
      <c r="CF119" s="28"/>
      <c r="CG119" s="28"/>
      <c r="CH119" s="10"/>
      <c r="CI119" s="28"/>
      <c r="CJ119" s="10"/>
      <c r="CK119" s="10"/>
      <c r="CL119" s="41"/>
      <c r="CM119" s="19"/>
      <c r="CN119" s="17"/>
      <c r="CO119" s="17"/>
      <c r="CP119" s="9"/>
      <c r="CQ119" s="23"/>
      <c r="CR119" s="23"/>
      <c r="CS119" s="18"/>
      <c r="CT119" s="18"/>
      <c r="CU119" s="18"/>
      <c r="CV119" s="18"/>
      <c r="CW119" s="18"/>
      <c r="CX119" s="18"/>
      <c r="CY119" s="18"/>
      <c r="CZ119" s="23"/>
      <c r="DA119" s="58"/>
      <c r="DB119" s="19"/>
      <c r="DC119" s="10"/>
      <c r="DD119" s="28"/>
      <c r="DE119" s="10"/>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10"/>
      <c r="EI119" s="10"/>
      <c r="EJ119" s="28"/>
      <c r="EK119" s="17"/>
      <c r="EL119" s="17"/>
      <c r="EM119" s="9"/>
      <c r="EN119" s="9"/>
      <c r="EO119" s="27"/>
      <c r="EP119" s="21"/>
      <c r="EQ119" s="21"/>
      <c r="ER119" s="34"/>
      <c r="ES119" s="18"/>
      <c r="ET119" s="18"/>
      <c r="EU119" s="18"/>
      <c r="EV119" s="18"/>
      <c r="EW119" s="18"/>
      <c r="EX119" s="18"/>
      <c r="EY119" s="18"/>
      <c r="EZ119" s="18"/>
      <c r="FA119" s="21"/>
      <c r="FB119" s="9"/>
      <c r="FC119" s="10"/>
      <c r="FD119" s="10"/>
      <c r="FE119" s="10"/>
      <c r="FF119" s="28"/>
      <c r="FG119" s="28"/>
      <c r="FH119" s="28"/>
      <c r="FI119" s="28"/>
      <c r="FJ119" s="28"/>
      <c r="FK119" s="28"/>
      <c r="FL119" s="28"/>
      <c r="FM119" s="28"/>
      <c r="FN119" s="28"/>
      <c r="FO119" s="28"/>
      <c r="FP119" s="28"/>
      <c r="FQ119" s="28"/>
      <c r="FR119" s="28"/>
      <c r="FS119" s="28"/>
      <c r="FT119" s="28"/>
      <c r="FU119" s="12"/>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9"/>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3"/>
      <c r="MI119" s="14"/>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4"/>
      <c r="QD119" s="18"/>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8"/>
      <c r="TT119" s="8"/>
    </row>
    <row r="120" spans="1:540" ht="9.6" customHeight="1" x14ac:dyDescent="0.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28"/>
      <c r="BR120" s="28"/>
      <c r="BS120" s="28"/>
      <c r="BT120" s="28"/>
      <c r="BU120" s="28"/>
      <c r="BV120" s="28"/>
      <c r="BW120" s="28"/>
      <c r="BX120" s="28"/>
      <c r="BY120" s="28"/>
      <c r="BZ120" s="28"/>
      <c r="CA120" s="28"/>
      <c r="CB120" s="28"/>
      <c r="CC120" s="28"/>
      <c r="CD120" s="28"/>
      <c r="CE120" s="28"/>
      <c r="CF120" s="10"/>
      <c r="CG120" s="10"/>
      <c r="CH120" s="10"/>
      <c r="CI120" s="32"/>
      <c r="CJ120" s="18"/>
      <c r="CK120" s="13"/>
      <c r="CL120" s="14"/>
      <c r="CM120" s="14"/>
      <c r="CN120" s="14"/>
      <c r="CO120" s="8"/>
      <c r="CP120" s="8"/>
      <c r="CQ120" s="8"/>
      <c r="CR120" s="8"/>
      <c r="CS120" s="8"/>
      <c r="CT120" s="8"/>
      <c r="CU120" s="8"/>
      <c r="CV120" s="8"/>
      <c r="CW120" s="8"/>
      <c r="CX120" s="8"/>
      <c r="CY120" s="8"/>
      <c r="CZ120" s="8"/>
      <c r="DA120" s="8"/>
      <c r="DB120" s="14"/>
      <c r="DC120" s="14"/>
      <c r="DD120" s="15"/>
      <c r="DE120" s="17"/>
      <c r="DF120" s="10"/>
      <c r="DG120" s="28"/>
      <c r="DH120" s="28"/>
      <c r="DI120" s="19"/>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10"/>
      <c r="EF120" s="10"/>
      <c r="EG120" s="28"/>
      <c r="EH120" s="30"/>
      <c r="EI120" s="13"/>
      <c r="EJ120" s="14"/>
      <c r="EK120" s="14"/>
      <c r="EL120" s="14"/>
      <c r="EM120" s="14"/>
      <c r="EN120" s="8"/>
      <c r="EO120" s="8"/>
      <c r="EP120" s="8"/>
      <c r="EQ120" s="8"/>
      <c r="ER120" s="8"/>
      <c r="ES120" s="8"/>
      <c r="ET120" s="8"/>
      <c r="EU120" s="8"/>
      <c r="EV120" s="8"/>
      <c r="EW120" s="8"/>
      <c r="EX120" s="8"/>
      <c r="EY120" s="8"/>
      <c r="EZ120" s="8"/>
      <c r="FA120" s="8"/>
      <c r="FB120" s="8"/>
      <c r="FC120" s="14"/>
      <c r="FD120" s="13"/>
      <c r="FE120" s="27"/>
      <c r="FF120" s="10"/>
      <c r="FG120" s="10"/>
      <c r="FH120" s="28"/>
      <c r="FI120" s="28"/>
      <c r="FJ120" s="28"/>
      <c r="FK120" s="28"/>
      <c r="FL120" s="28"/>
      <c r="FM120" s="28"/>
      <c r="FN120" s="28"/>
      <c r="FO120" s="28"/>
      <c r="FP120" s="28"/>
      <c r="FQ120" s="28"/>
      <c r="FR120" s="28"/>
      <c r="FS120" s="28"/>
      <c r="FT120" s="10"/>
      <c r="FU120" s="17"/>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9"/>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3"/>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4"/>
      <c r="QE120" s="27"/>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8"/>
      <c r="TT120" s="8"/>
    </row>
    <row r="121" spans="1:540" ht="9.6" customHeight="1" x14ac:dyDescent="0.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14"/>
      <c r="BP121" s="25"/>
      <c r="BQ121" s="28"/>
      <c r="BR121" s="28"/>
      <c r="BS121" s="28"/>
      <c r="BT121" s="28"/>
      <c r="BU121" s="28"/>
      <c r="BV121" s="28"/>
      <c r="BW121" s="28"/>
      <c r="BX121" s="28"/>
      <c r="BY121" s="28"/>
      <c r="BZ121" s="28"/>
      <c r="CA121" s="28"/>
      <c r="CB121" s="28"/>
      <c r="CC121" s="28"/>
      <c r="CD121" s="10"/>
      <c r="CE121" s="17"/>
      <c r="CF121" s="15"/>
      <c r="CG121" s="14"/>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13"/>
      <c r="DG121" s="19"/>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10"/>
      <c r="EE121" s="17"/>
      <c r="EF121" s="13"/>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13"/>
      <c r="FH121" s="31"/>
      <c r="FI121" s="28"/>
      <c r="FJ121" s="28"/>
      <c r="FK121" s="28"/>
      <c r="FL121" s="28"/>
      <c r="FM121" s="28"/>
      <c r="FN121" s="28"/>
      <c r="FO121" s="28"/>
      <c r="FP121" s="28"/>
      <c r="FQ121" s="28"/>
      <c r="FR121" s="28"/>
      <c r="FS121" s="28"/>
      <c r="FT121" s="28"/>
      <c r="FU121" s="10"/>
      <c r="FV121" s="23"/>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9"/>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9"/>
      <c r="MF121" s="12"/>
      <c r="MG121" s="12"/>
      <c r="MH121" s="12"/>
      <c r="MI121" s="12"/>
      <c r="MJ121" s="12"/>
      <c r="MK121" s="12"/>
      <c r="ML121" s="12"/>
      <c r="MM121" s="12"/>
      <c r="MN121" s="12"/>
      <c r="MO121" s="12"/>
      <c r="MP121" s="12"/>
      <c r="MQ121" s="12"/>
      <c r="MR121" s="12"/>
      <c r="MS121" s="12"/>
      <c r="MT121" s="12"/>
      <c r="MU121" s="12"/>
      <c r="MV121" s="12"/>
      <c r="MW121" s="14"/>
      <c r="MX121" s="12"/>
      <c r="MY121" s="12"/>
      <c r="MZ121" s="13"/>
      <c r="NA121" s="33"/>
      <c r="NB121" s="13"/>
      <c r="NC121" s="34"/>
      <c r="ND121" s="23"/>
      <c r="NE121" s="22"/>
      <c r="NF121" s="27"/>
      <c r="NG121" s="27"/>
      <c r="NH121" s="27"/>
      <c r="NI121" s="27"/>
      <c r="NJ121" s="27"/>
      <c r="NK121" s="27"/>
      <c r="NL121" s="27"/>
      <c r="NM121" s="27"/>
      <c r="NN121" s="23"/>
      <c r="NO121" s="13"/>
      <c r="NP121" s="12"/>
      <c r="NQ121" s="14"/>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4"/>
      <c r="OU121" s="12"/>
      <c r="OV121" s="13"/>
      <c r="OW121" s="13"/>
      <c r="OX121" s="18"/>
      <c r="OY121" s="15"/>
      <c r="OZ121" s="23"/>
      <c r="PA121" s="22"/>
      <c r="PB121" s="22"/>
      <c r="PC121" s="22"/>
      <c r="PD121" s="27"/>
      <c r="PE121" s="27"/>
      <c r="PF121" s="27"/>
      <c r="PG121" s="27"/>
      <c r="PH121" s="27"/>
      <c r="PI121" s="27"/>
      <c r="PJ121" s="27"/>
      <c r="PK121" s="27"/>
      <c r="PL121" s="27"/>
      <c r="PM121" s="23"/>
      <c r="PN121" s="13"/>
      <c r="PO121" s="12"/>
      <c r="PP121" s="14"/>
      <c r="PQ121" s="12"/>
      <c r="PR121" s="12"/>
      <c r="PS121" s="12"/>
      <c r="PT121" s="12"/>
      <c r="PU121" s="12"/>
      <c r="PV121" s="12"/>
      <c r="PW121" s="12"/>
      <c r="PX121" s="12"/>
      <c r="PY121" s="12"/>
      <c r="PZ121" s="12"/>
      <c r="QA121" s="12"/>
      <c r="QB121" s="12"/>
      <c r="QC121" s="12"/>
      <c r="QD121" s="12"/>
      <c r="QE121" s="14"/>
      <c r="QF121" s="19"/>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8"/>
      <c r="TT121" s="8"/>
    </row>
    <row r="122" spans="1:540" ht="9.6" customHeight="1" x14ac:dyDescent="0.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23"/>
      <c r="BP122" s="28"/>
      <c r="BQ122" s="28"/>
      <c r="BR122" s="28"/>
      <c r="BS122" s="28"/>
      <c r="BT122" s="28"/>
      <c r="BU122" s="28"/>
      <c r="BV122" s="28"/>
      <c r="BW122" s="28"/>
      <c r="BX122" s="28"/>
      <c r="BY122" s="28"/>
      <c r="BZ122" s="28"/>
      <c r="CA122" s="28"/>
      <c r="CB122" s="10"/>
      <c r="CC122" s="23"/>
      <c r="CD122" s="12"/>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14"/>
      <c r="DH122" s="17"/>
      <c r="DI122" s="28"/>
      <c r="DJ122" s="28"/>
      <c r="DK122" s="28"/>
      <c r="DL122" s="28"/>
      <c r="DM122" s="28"/>
      <c r="DN122" s="28"/>
      <c r="DO122" s="28"/>
      <c r="DP122" s="28"/>
      <c r="DQ122" s="28"/>
      <c r="DR122" s="28"/>
      <c r="DS122" s="28"/>
      <c r="DT122" s="28"/>
      <c r="DU122" s="28"/>
      <c r="DV122" s="28"/>
      <c r="DW122" s="28"/>
      <c r="DX122" s="28"/>
      <c r="DY122" s="28"/>
      <c r="DZ122" s="28"/>
      <c r="EA122" s="28"/>
      <c r="EB122" s="28"/>
      <c r="EC122" s="10"/>
      <c r="ED122" s="34"/>
      <c r="EE122" s="14"/>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13"/>
      <c r="FJ122" s="22"/>
      <c r="FK122" s="10"/>
      <c r="FL122" s="10"/>
      <c r="FM122" s="28"/>
      <c r="FN122" s="28"/>
      <c r="FO122" s="28"/>
      <c r="FP122" s="28"/>
      <c r="FQ122" s="28"/>
      <c r="FR122" s="28"/>
      <c r="FS122" s="28"/>
      <c r="FT122" s="28"/>
      <c r="FU122" s="28"/>
      <c r="FV122" s="28"/>
      <c r="FW122" s="13"/>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9"/>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3"/>
      <c r="MF122" s="14"/>
      <c r="MG122" s="12"/>
      <c r="MH122" s="12"/>
      <c r="MI122" s="12"/>
      <c r="MJ122" s="12"/>
      <c r="MK122" s="12"/>
      <c r="ML122" s="12"/>
      <c r="MM122" s="12"/>
      <c r="MN122" s="12"/>
      <c r="MO122" s="12"/>
      <c r="MP122" s="12"/>
      <c r="MQ122" s="12"/>
      <c r="MR122" s="12"/>
      <c r="MS122" s="12"/>
      <c r="MT122" s="12"/>
      <c r="MU122" s="12"/>
      <c r="MV122" s="13"/>
      <c r="MW122" s="18"/>
      <c r="MX122" s="23"/>
      <c r="MY122" s="17"/>
      <c r="MZ122" s="19"/>
      <c r="NA122" s="10"/>
      <c r="NB122" s="10"/>
      <c r="NC122" s="10"/>
      <c r="ND122" s="10"/>
      <c r="NE122" s="10"/>
      <c r="NF122" s="10"/>
      <c r="NG122" s="10"/>
      <c r="NH122" s="10"/>
      <c r="NI122" s="10"/>
      <c r="NJ122" s="10"/>
      <c r="NK122" s="10"/>
      <c r="NL122" s="10"/>
      <c r="NM122" s="10"/>
      <c r="NN122" s="10"/>
      <c r="NO122" s="10"/>
      <c r="NP122" s="19"/>
      <c r="NQ122" s="23"/>
      <c r="NR122" s="18"/>
      <c r="NS122" s="14"/>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3"/>
      <c r="OT122" s="23"/>
      <c r="OU122" s="19"/>
      <c r="OV122" s="10"/>
      <c r="OW122" s="10"/>
      <c r="OX122" s="10"/>
      <c r="OY122" s="10"/>
      <c r="OZ122" s="10"/>
      <c r="PA122" s="10"/>
      <c r="PB122" s="10"/>
      <c r="PC122" s="10"/>
      <c r="PD122" s="10"/>
      <c r="PE122" s="10"/>
      <c r="PF122" s="10"/>
      <c r="PG122" s="10"/>
      <c r="PH122" s="10"/>
      <c r="PI122" s="10"/>
      <c r="PJ122" s="10"/>
      <c r="PK122" s="10"/>
      <c r="PL122" s="10"/>
      <c r="PM122" s="10"/>
      <c r="PN122" s="10"/>
      <c r="PO122" s="17"/>
      <c r="PP122" s="23"/>
      <c r="PQ122" s="18"/>
      <c r="PR122" s="12"/>
      <c r="PS122" s="12"/>
      <c r="PT122" s="12"/>
      <c r="PU122" s="12"/>
      <c r="PV122" s="12"/>
      <c r="PW122" s="12"/>
      <c r="PX122" s="12"/>
      <c r="PY122" s="12"/>
      <c r="PZ122" s="12"/>
      <c r="QA122" s="12"/>
      <c r="QB122" s="12"/>
      <c r="QC122" s="12"/>
      <c r="QD122" s="12"/>
      <c r="QE122" s="12"/>
      <c r="QF122" s="18"/>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8"/>
      <c r="TT122" s="8"/>
    </row>
    <row r="123" spans="1:540" ht="9.6" customHeight="1" x14ac:dyDescent="0.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18"/>
      <c r="BO123" s="28"/>
      <c r="BP123" s="28"/>
      <c r="BQ123" s="28"/>
      <c r="BR123" s="28"/>
      <c r="BS123" s="28"/>
      <c r="BT123" s="28"/>
      <c r="BU123" s="28"/>
      <c r="BV123" s="28"/>
      <c r="BW123" s="28"/>
      <c r="BX123" s="28"/>
      <c r="BY123" s="28"/>
      <c r="BZ123" s="19"/>
      <c r="CA123" s="23"/>
      <c r="CB123" s="12"/>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12"/>
      <c r="DI123" s="19"/>
      <c r="DJ123" s="28"/>
      <c r="DK123" s="28"/>
      <c r="DL123" s="28"/>
      <c r="DM123" s="28"/>
      <c r="DN123" s="28"/>
      <c r="DO123" s="28"/>
      <c r="DP123" s="28"/>
      <c r="DQ123" s="28"/>
      <c r="DR123" s="28"/>
      <c r="DS123" s="28"/>
      <c r="DT123" s="28"/>
      <c r="DU123" s="28"/>
      <c r="DV123" s="28"/>
      <c r="DW123" s="28"/>
      <c r="DX123" s="28"/>
      <c r="DY123" s="28"/>
      <c r="DZ123" s="28"/>
      <c r="EA123" s="28"/>
      <c r="EB123" s="10"/>
      <c r="EC123" s="33"/>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13"/>
      <c r="FL123" s="21"/>
      <c r="FM123" s="10"/>
      <c r="FN123" s="28"/>
      <c r="FO123" s="28"/>
      <c r="FP123" s="28"/>
      <c r="FQ123" s="28"/>
      <c r="FR123" s="28"/>
      <c r="FS123" s="28"/>
      <c r="FT123" s="28"/>
      <c r="FU123" s="28"/>
      <c r="FV123" s="28"/>
      <c r="FW123" s="17"/>
      <c r="FX123" s="14"/>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9"/>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8"/>
      <c r="ME123" s="14"/>
      <c r="MF123" s="12"/>
      <c r="MG123" s="12"/>
      <c r="MH123" s="12"/>
      <c r="MI123" s="12"/>
      <c r="MJ123" s="12"/>
      <c r="MK123" s="12"/>
      <c r="ML123" s="12"/>
      <c r="MM123" s="12"/>
      <c r="MN123" s="12"/>
      <c r="MO123" s="12"/>
      <c r="MP123" s="12"/>
      <c r="MQ123" s="14"/>
      <c r="MR123" s="14"/>
      <c r="MS123" s="18"/>
      <c r="MT123" s="27"/>
      <c r="MU123" s="17"/>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4"/>
      <c r="NT123" s="13"/>
      <c r="NU123" s="14"/>
      <c r="NV123" s="12"/>
      <c r="NW123" s="12"/>
      <c r="NX123" s="12"/>
      <c r="NY123" s="12"/>
      <c r="NZ123" s="12"/>
      <c r="OA123" s="12"/>
      <c r="OB123" s="12"/>
      <c r="OC123" s="12"/>
      <c r="OD123" s="12"/>
      <c r="OE123" s="12"/>
      <c r="OF123" s="12"/>
      <c r="OG123" s="12"/>
      <c r="OH123" s="12"/>
      <c r="OI123" s="12"/>
      <c r="OJ123" s="12"/>
      <c r="OK123" s="12"/>
      <c r="OL123" s="12"/>
      <c r="OM123" s="12"/>
      <c r="ON123" s="12"/>
      <c r="OO123" s="12"/>
      <c r="OP123" s="14"/>
      <c r="OQ123" s="13"/>
      <c r="OR123" s="68"/>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7"/>
      <c r="PS123" s="15"/>
      <c r="PT123" s="12"/>
      <c r="PU123" s="14"/>
      <c r="PV123" s="12"/>
      <c r="PW123" s="12"/>
      <c r="PX123" s="12"/>
      <c r="PY123" s="12"/>
      <c r="PZ123" s="12"/>
      <c r="QA123" s="12"/>
      <c r="QB123" s="12"/>
      <c r="QC123" s="12"/>
      <c r="QD123" s="12"/>
      <c r="QE123" s="12"/>
      <c r="QF123" s="14"/>
      <c r="QG123" s="27"/>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8"/>
      <c r="TT123" s="8"/>
    </row>
    <row r="124" spans="1:540" ht="9.6" customHeight="1" x14ac:dyDescent="0.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28"/>
      <c r="BO124" s="28"/>
      <c r="BP124" s="28"/>
      <c r="BQ124" s="28"/>
      <c r="BR124" s="28"/>
      <c r="BS124" s="28"/>
      <c r="BT124" s="28"/>
      <c r="BU124" s="28"/>
      <c r="BV124" s="28"/>
      <c r="BW124" s="28"/>
      <c r="BX124" s="28"/>
      <c r="BY124" s="17"/>
      <c r="BZ124" s="13"/>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33"/>
      <c r="DJ124" s="10"/>
      <c r="DK124" s="28"/>
      <c r="DL124" s="28"/>
      <c r="DM124" s="28"/>
      <c r="DN124" s="28"/>
      <c r="DO124" s="28"/>
      <c r="DP124" s="28"/>
      <c r="DQ124" s="28"/>
      <c r="DR124" s="28"/>
      <c r="DS124" s="28"/>
      <c r="DT124" s="28"/>
      <c r="DU124" s="28"/>
      <c r="DV124" s="28"/>
      <c r="DW124" s="28"/>
      <c r="DX124" s="28"/>
      <c r="DY124" s="28"/>
      <c r="DZ124" s="28"/>
      <c r="EA124" s="10"/>
      <c r="EB124" s="23"/>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3"/>
      <c r="FN124" s="19"/>
      <c r="FO124" s="28"/>
      <c r="FP124" s="28"/>
      <c r="FQ124" s="28"/>
      <c r="FR124" s="28"/>
      <c r="FS124" s="28"/>
      <c r="FT124" s="28"/>
      <c r="FU124" s="28"/>
      <c r="FV124" s="28"/>
      <c r="FW124" s="10"/>
      <c r="FX124" s="15"/>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9"/>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27"/>
      <c r="MD124" s="8"/>
      <c r="ME124" s="12"/>
      <c r="MF124" s="12"/>
      <c r="MG124" s="12"/>
      <c r="MH124" s="12"/>
      <c r="MI124" s="12"/>
      <c r="MJ124" s="12"/>
      <c r="MK124" s="12"/>
      <c r="ML124" s="12"/>
      <c r="MM124" s="12"/>
      <c r="MN124" s="12"/>
      <c r="MO124" s="14"/>
      <c r="MP124" s="14"/>
      <c r="MQ124" s="23"/>
      <c r="MR124" s="19"/>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9"/>
      <c r="NU124" s="13"/>
      <c r="NV124" s="14"/>
      <c r="NW124" s="12"/>
      <c r="NX124" s="12"/>
      <c r="NY124" s="12"/>
      <c r="NZ124" s="12"/>
      <c r="OA124" s="12"/>
      <c r="OB124" s="12"/>
      <c r="OC124" s="12"/>
      <c r="OD124" s="12"/>
      <c r="OE124" s="12"/>
      <c r="OF124" s="12"/>
      <c r="OG124" s="12"/>
      <c r="OH124" s="12"/>
      <c r="OI124" s="12"/>
      <c r="OJ124" s="12"/>
      <c r="OK124" s="12"/>
      <c r="OL124" s="12"/>
      <c r="OM124" s="12"/>
      <c r="ON124" s="12"/>
      <c r="OO124" s="14"/>
      <c r="OP124" s="18"/>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9"/>
      <c r="PU124" s="23"/>
      <c r="PV124" s="8"/>
      <c r="PW124" s="14"/>
      <c r="PX124" s="12"/>
      <c r="PY124" s="12"/>
      <c r="PZ124" s="12"/>
      <c r="QA124" s="12"/>
      <c r="QB124" s="12"/>
      <c r="QC124" s="12"/>
      <c r="QD124" s="12"/>
      <c r="QE124" s="12"/>
      <c r="QF124" s="12"/>
      <c r="QG124" s="14"/>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8"/>
      <c r="TT124" s="8"/>
    </row>
    <row r="125" spans="1:540" ht="9.6" customHeight="1" x14ac:dyDescent="0.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9"/>
      <c r="BN125" s="28"/>
      <c r="BO125" s="28"/>
      <c r="BP125" s="28"/>
      <c r="BQ125" s="28"/>
      <c r="BR125" s="28"/>
      <c r="BS125" s="28"/>
      <c r="BT125" s="28"/>
      <c r="BU125" s="28"/>
      <c r="BV125" s="28"/>
      <c r="BW125" s="10"/>
      <c r="BX125" s="23"/>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14"/>
      <c r="DJ125" s="19"/>
      <c r="DK125" s="28"/>
      <c r="DL125" s="28"/>
      <c r="DM125" s="28"/>
      <c r="DN125" s="28"/>
      <c r="DO125" s="28"/>
      <c r="DP125" s="28"/>
      <c r="DQ125" s="28"/>
      <c r="DR125" s="28"/>
      <c r="DS125" s="28"/>
      <c r="DT125" s="28"/>
      <c r="DU125" s="28"/>
      <c r="DV125" s="28"/>
      <c r="DW125" s="28"/>
      <c r="DX125" s="28"/>
      <c r="DY125" s="28"/>
      <c r="DZ125" s="28"/>
      <c r="EA125" s="10"/>
      <c r="EB125" s="13"/>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27"/>
      <c r="FP125" s="10"/>
      <c r="FQ125" s="28"/>
      <c r="FR125" s="28"/>
      <c r="FS125" s="28"/>
      <c r="FT125" s="28"/>
      <c r="FU125" s="28"/>
      <c r="FV125" s="28"/>
      <c r="FW125" s="28"/>
      <c r="FX125" s="10"/>
      <c r="FY125" s="14"/>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9"/>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7"/>
      <c r="MC125" s="12"/>
      <c r="MD125" s="12"/>
      <c r="ME125" s="12"/>
      <c r="MF125" s="12"/>
      <c r="MG125" s="12"/>
      <c r="MH125" s="12"/>
      <c r="MI125" s="12"/>
      <c r="MJ125" s="12"/>
      <c r="MK125" s="12"/>
      <c r="ML125" s="12"/>
      <c r="MM125" s="12"/>
      <c r="MN125" s="12"/>
      <c r="MO125" s="2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9"/>
      <c r="NV125" s="12"/>
      <c r="NW125" s="12"/>
      <c r="NX125" s="12"/>
      <c r="NY125" s="12"/>
      <c r="NZ125" s="12"/>
      <c r="OA125" s="12"/>
      <c r="OB125" s="12"/>
      <c r="OC125" s="12"/>
      <c r="OD125" s="12"/>
      <c r="OE125" s="12"/>
      <c r="OF125" s="12"/>
      <c r="OG125" s="12"/>
      <c r="OH125" s="12"/>
      <c r="OI125" s="12"/>
      <c r="OJ125" s="12"/>
      <c r="OK125" s="12"/>
      <c r="OL125" s="12"/>
      <c r="OM125" s="12"/>
      <c r="ON125" s="12"/>
      <c r="OO125" s="27"/>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8"/>
      <c r="PX125" s="14"/>
      <c r="PY125" s="12"/>
      <c r="PZ125" s="12"/>
      <c r="QA125" s="12"/>
      <c r="QB125" s="12"/>
      <c r="QC125" s="12"/>
      <c r="QD125" s="12"/>
      <c r="QE125" s="12"/>
      <c r="QF125" s="12"/>
      <c r="QG125" s="14"/>
      <c r="QH125" s="13"/>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8"/>
      <c r="TT125" s="8"/>
    </row>
    <row r="126" spans="1:540" ht="9.6" customHeight="1" x14ac:dyDescent="0.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12"/>
      <c r="BM126" s="10"/>
      <c r="BN126" s="28"/>
      <c r="BO126" s="28"/>
      <c r="BP126" s="28"/>
      <c r="BQ126" s="28"/>
      <c r="BR126" s="28"/>
      <c r="BS126" s="28"/>
      <c r="BT126" s="28"/>
      <c r="BU126" s="28"/>
      <c r="BV126" s="10"/>
      <c r="BW126" s="23"/>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32"/>
      <c r="DK126" s="28"/>
      <c r="DL126" s="28"/>
      <c r="DM126" s="28"/>
      <c r="DN126" s="28"/>
      <c r="DO126" s="28"/>
      <c r="DP126" s="28"/>
      <c r="DQ126" s="28"/>
      <c r="DR126" s="28"/>
      <c r="DS126" s="28"/>
      <c r="DT126" s="28"/>
      <c r="DU126" s="28"/>
      <c r="DV126" s="28"/>
      <c r="DW126" s="28"/>
      <c r="DX126" s="28"/>
      <c r="DY126" s="28"/>
      <c r="DZ126" s="28"/>
      <c r="EA126" s="25"/>
      <c r="EB126" s="12"/>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17"/>
      <c r="FQ126" s="28"/>
      <c r="FR126" s="28"/>
      <c r="FS126" s="28"/>
      <c r="FT126" s="28"/>
      <c r="FU126" s="28"/>
      <c r="FV126" s="28"/>
      <c r="FW126" s="28"/>
      <c r="FX126" s="10"/>
      <c r="FY126" s="23"/>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9"/>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8"/>
      <c r="MC126" s="12"/>
      <c r="MD126" s="12"/>
      <c r="ME126" s="12"/>
      <c r="MF126" s="12"/>
      <c r="MG126" s="12"/>
      <c r="MH126" s="12"/>
      <c r="MI126" s="12"/>
      <c r="MJ126" s="12"/>
      <c r="MK126" s="12"/>
      <c r="ML126" s="14"/>
      <c r="MM126" s="12"/>
      <c r="MN126" s="17"/>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22"/>
      <c r="NW126" s="12"/>
      <c r="NX126" s="12"/>
      <c r="NY126" s="12"/>
      <c r="NZ126" s="12"/>
      <c r="OA126" s="12"/>
      <c r="OB126" s="12"/>
      <c r="OC126" s="12"/>
      <c r="OD126" s="12"/>
      <c r="OE126" s="12"/>
      <c r="OF126" s="12"/>
      <c r="OG126" s="12"/>
      <c r="OH126" s="12"/>
      <c r="OI126" s="12"/>
      <c r="OJ126" s="12"/>
      <c r="OK126" s="12"/>
      <c r="OL126" s="12"/>
      <c r="OM126" s="12"/>
      <c r="ON126" s="13"/>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7"/>
      <c r="PY126" s="14"/>
      <c r="PZ126" s="14"/>
      <c r="QA126" s="12"/>
      <c r="QB126" s="12"/>
      <c r="QC126" s="12"/>
      <c r="QD126" s="12"/>
      <c r="QE126" s="12"/>
      <c r="QF126" s="12"/>
      <c r="QG126" s="12"/>
      <c r="QH126" s="14"/>
      <c r="QI126" s="17"/>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8"/>
      <c r="TT126" s="8"/>
    </row>
    <row r="127" spans="1:540" ht="9.6" customHeight="1" x14ac:dyDescent="0.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22"/>
      <c r="BM127" s="28"/>
      <c r="BN127" s="28"/>
      <c r="BO127" s="28"/>
      <c r="BP127" s="28"/>
      <c r="BQ127" s="28"/>
      <c r="BR127" s="28"/>
      <c r="BS127" s="28"/>
      <c r="BT127" s="28"/>
      <c r="BU127" s="28"/>
      <c r="BV127" s="32"/>
      <c r="BW127" s="14"/>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9"/>
      <c r="DK127" s="28"/>
      <c r="DL127" s="28"/>
      <c r="DM127" s="28"/>
      <c r="DN127" s="28"/>
      <c r="DO127" s="28"/>
      <c r="DP127" s="28"/>
      <c r="DQ127" s="28"/>
      <c r="DR127" s="28"/>
      <c r="DS127" s="28"/>
      <c r="DT127" s="28"/>
      <c r="DU127" s="28"/>
      <c r="DV127" s="28"/>
      <c r="DW127" s="28"/>
      <c r="DX127" s="28"/>
      <c r="DY127" s="28"/>
      <c r="DZ127" s="28"/>
      <c r="EA127" s="17"/>
      <c r="EB127" s="14"/>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13"/>
      <c r="FQ127" s="28"/>
      <c r="FR127" s="28"/>
      <c r="FS127" s="28"/>
      <c r="FT127" s="28"/>
      <c r="FU127" s="28"/>
      <c r="FV127" s="28"/>
      <c r="FW127" s="28"/>
      <c r="FX127" s="28"/>
      <c r="FY127" s="17"/>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9"/>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9"/>
      <c r="MB127" s="14"/>
      <c r="MC127" s="12"/>
      <c r="MD127" s="12"/>
      <c r="ME127" s="12"/>
      <c r="MF127" s="12"/>
      <c r="MG127" s="12"/>
      <c r="MH127" s="12"/>
      <c r="MI127" s="12"/>
      <c r="MJ127" s="12"/>
      <c r="MK127" s="14"/>
      <c r="ML127" s="18"/>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7"/>
      <c r="NW127" s="14"/>
      <c r="NX127" s="12"/>
      <c r="NY127" s="12"/>
      <c r="NZ127" s="12"/>
      <c r="OA127" s="12"/>
      <c r="OB127" s="12"/>
      <c r="OC127" s="12"/>
      <c r="OD127" s="12"/>
      <c r="OE127" s="12"/>
      <c r="OF127" s="12"/>
      <c r="OG127" s="12"/>
      <c r="OH127" s="12"/>
      <c r="OI127" s="12"/>
      <c r="OJ127" s="12"/>
      <c r="OK127" s="12"/>
      <c r="OL127" s="12"/>
      <c r="OM127" s="12"/>
      <c r="ON127" s="2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9"/>
      <c r="PZ127" s="12"/>
      <c r="QA127" s="14"/>
      <c r="QB127" s="12"/>
      <c r="QC127" s="12"/>
      <c r="QD127" s="12"/>
      <c r="QE127" s="12"/>
      <c r="QF127" s="12"/>
      <c r="QG127" s="12"/>
      <c r="QH127" s="12"/>
      <c r="QI127" s="13"/>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8"/>
      <c r="TT127" s="8"/>
    </row>
    <row r="128" spans="1:540" ht="9.6" customHeight="1" x14ac:dyDescent="0.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12"/>
      <c r="BL128" s="25"/>
      <c r="BM128" s="28"/>
      <c r="BN128" s="28"/>
      <c r="BO128" s="28"/>
      <c r="BP128" s="28"/>
      <c r="BQ128" s="28"/>
      <c r="BR128" s="28"/>
      <c r="BS128" s="28"/>
      <c r="BT128" s="28"/>
      <c r="BU128" s="10"/>
      <c r="BV128" s="27"/>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21"/>
      <c r="DK128" s="28"/>
      <c r="DL128" s="28"/>
      <c r="DM128" s="28"/>
      <c r="DN128" s="28"/>
      <c r="DO128" s="28"/>
      <c r="DP128" s="28"/>
      <c r="DQ128" s="28"/>
      <c r="DR128" s="28"/>
      <c r="DS128" s="28"/>
      <c r="DT128" s="28"/>
      <c r="DU128" s="28"/>
      <c r="DV128" s="28"/>
      <c r="DW128" s="28"/>
      <c r="DX128" s="28"/>
      <c r="DY128" s="28"/>
      <c r="DZ128" s="10"/>
      <c r="EA128" s="24"/>
      <c r="EB128" s="14"/>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13"/>
      <c r="FQ128" s="19"/>
      <c r="FR128" s="28"/>
      <c r="FS128" s="28"/>
      <c r="FT128" s="28"/>
      <c r="FU128" s="28"/>
      <c r="FV128" s="28"/>
      <c r="FW128" s="28"/>
      <c r="FX128" s="28"/>
      <c r="FY128" s="41"/>
      <c r="FZ128" s="14"/>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9"/>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8"/>
      <c r="MB128" s="14"/>
      <c r="MC128" s="12"/>
      <c r="MD128" s="12"/>
      <c r="ME128" s="12"/>
      <c r="MF128" s="12"/>
      <c r="MG128" s="12"/>
      <c r="MH128" s="12"/>
      <c r="MI128" s="12"/>
      <c r="MJ128" s="12"/>
      <c r="MK128" s="1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2"/>
      <c r="NX128" s="12"/>
      <c r="NY128" s="12"/>
      <c r="NZ128" s="12"/>
      <c r="OA128" s="12"/>
      <c r="OB128" s="12"/>
      <c r="OC128" s="12"/>
      <c r="OD128" s="12"/>
      <c r="OE128" s="12"/>
      <c r="OF128" s="12"/>
      <c r="OG128" s="12"/>
      <c r="OH128" s="12"/>
      <c r="OI128" s="12"/>
      <c r="OJ128" s="12"/>
      <c r="OK128" s="12"/>
      <c r="OL128" s="12"/>
      <c r="OM128" s="12"/>
      <c r="ON128" s="2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8"/>
      <c r="QB128" s="12"/>
      <c r="QC128" s="12"/>
      <c r="QD128" s="12"/>
      <c r="QE128" s="12"/>
      <c r="QF128" s="12"/>
      <c r="QG128" s="12"/>
      <c r="QH128" s="12"/>
      <c r="QI128" s="14"/>
      <c r="QJ128" s="9"/>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8"/>
      <c r="TT128" s="8"/>
    </row>
    <row r="129" spans="1:540" ht="9.6" customHeight="1" x14ac:dyDescent="0.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33"/>
      <c r="BL129" s="28"/>
      <c r="BM129" s="28"/>
      <c r="BN129" s="28"/>
      <c r="BO129" s="28"/>
      <c r="BP129" s="28"/>
      <c r="BQ129" s="28"/>
      <c r="BR129" s="28"/>
      <c r="BS129" s="28"/>
      <c r="BT129" s="28"/>
      <c r="BU129" s="10"/>
      <c r="BV129" s="5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23"/>
      <c r="DK129" s="28"/>
      <c r="DL129" s="28"/>
      <c r="DM129" s="28"/>
      <c r="DN129" s="28"/>
      <c r="DO129" s="28"/>
      <c r="DP129" s="28"/>
      <c r="DQ129" s="28"/>
      <c r="DR129" s="28"/>
      <c r="DS129" s="28"/>
      <c r="DT129" s="28"/>
      <c r="DU129" s="28"/>
      <c r="DV129" s="28"/>
      <c r="DW129" s="28"/>
      <c r="DX129" s="28"/>
      <c r="DY129" s="28"/>
      <c r="DZ129" s="10"/>
      <c r="EA129" s="27"/>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13"/>
      <c r="FQ129" s="41"/>
      <c r="FR129" s="28"/>
      <c r="FS129" s="28"/>
      <c r="FT129" s="28"/>
      <c r="FU129" s="28"/>
      <c r="FV129" s="28"/>
      <c r="FW129" s="28"/>
      <c r="FX129" s="28"/>
      <c r="FY129" s="19"/>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9"/>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5"/>
      <c r="MA129" s="12"/>
      <c r="MB129" s="12"/>
      <c r="MC129" s="12"/>
      <c r="MD129" s="12"/>
      <c r="ME129" s="12"/>
      <c r="MF129" s="12"/>
      <c r="MG129" s="12"/>
      <c r="MH129" s="12"/>
      <c r="MI129" s="12"/>
      <c r="MJ129" s="12"/>
      <c r="MK129" s="19"/>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3"/>
      <c r="NX129" s="12"/>
      <c r="NY129" s="12"/>
      <c r="NZ129" s="12"/>
      <c r="OA129" s="12"/>
      <c r="OB129" s="12"/>
      <c r="OC129" s="12"/>
      <c r="OD129" s="12"/>
      <c r="OE129" s="12"/>
      <c r="OF129" s="12"/>
      <c r="OG129" s="12"/>
      <c r="OH129" s="12"/>
      <c r="OI129" s="12"/>
      <c r="OJ129" s="12"/>
      <c r="OK129" s="12"/>
      <c r="OL129" s="12"/>
      <c r="OM129" s="12"/>
      <c r="ON129" s="2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23"/>
      <c r="QB129" s="12"/>
      <c r="QC129" s="12"/>
      <c r="QD129" s="12"/>
      <c r="QE129" s="12"/>
      <c r="QF129" s="12"/>
      <c r="QG129" s="12"/>
      <c r="QH129" s="12"/>
      <c r="QI129" s="12"/>
      <c r="QJ129" s="2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8"/>
      <c r="TT129" s="8"/>
    </row>
    <row r="130" spans="1:540" ht="9.6" customHeight="1" x14ac:dyDescent="0.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13"/>
      <c r="BL130" s="28"/>
      <c r="BM130" s="28"/>
      <c r="BN130" s="28"/>
      <c r="BO130" s="28"/>
      <c r="BP130" s="28"/>
      <c r="BQ130" s="28"/>
      <c r="BR130" s="28"/>
      <c r="BS130" s="28"/>
      <c r="BT130" s="28"/>
      <c r="BU130" s="10"/>
      <c r="BV130" s="9"/>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69"/>
      <c r="DK130" s="28"/>
      <c r="DL130" s="28"/>
      <c r="DM130" s="28"/>
      <c r="DN130" s="28"/>
      <c r="DO130" s="28"/>
      <c r="DP130" s="28"/>
      <c r="DQ130" s="28"/>
      <c r="DR130" s="28"/>
      <c r="DS130" s="28"/>
      <c r="DT130" s="28"/>
      <c r="DU130" s="28"/>
      <c r="DV130" s="28"/>
      <c r="DW130" s="28"/>
      <c r="DX130" s="28"/>
      <c r="DY130" s="28"/>
      <c r="DZ130" s="10"/>
      <c r="EA130" s="27"/>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18"/>
      <c r="FQ130" s="10"/>
      <c r="FR130" s="28"/>
      <c r="FS130" s="28"/>
      <c r="FT130" s="28"/>
      <c r="FU130" s="28"/>
      <c r="FV130" s="28"/>
      <c r="FW130" s="28"/>
      <c r="FX130" s="10"/>
      <c r="FY130" s="17"/>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9"/>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22"/>
      <c r="MA130" s="8"/>
      <c r="MB130" s="12"/>
      <c r="MC130" s="12"/>
      <c r="MD130" s="12"/>
      <c r="ME130" s="12"/>
      <c r="MF130" s="12"/>
      <c r="MG130" s="12"/>
      <c r="MH130" s="12"/>
      <c r="MI130" s="12"/>
      <c r="MJ130" s="14"/>
      <c r="MK130" s="19"/>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3"/>
      <c r="NX130" s="12"/>
      <c r="NY130" s="12"/>
      <c r="NZ130" s="12"/>
      <c r="OA130" s="12"/>
      <c r="OB130" s="12"/>
      <c r="OC130" s="12"/>
      <c r="OD130" s="12"/>
      <c r="OE130" s="12"/>
      <c r="OF130" s="12"/>
      <c r="OG130" s="12"/>
      <c r="OH130" s="12"/>
      <c r="OI130" s="12"/>
      <c r="OJ130" s="12"/>
      <c r="OK130" s="12"/>
      <c r="OL130" s="12"/>
      <c r="OM130" s="14"/>
      <c r="ON130" s="17"/>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23"/>
      <c r="QB130" s="12"/>
      <c r="QC130" s="12"/>
      <c r="QD130" s="12"/>
      <c r="QE130" s="12"/>
      <c r="QF130" s="12"/>
      <c r="QG130" s="12"/>
      <c r="QH130" s="12"/>
      <c r="QI130" s="12"/>
      <c r="QJ130" s="2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8"/>
      <c r="TT130" s="8"/>
    </row>
    <row r="131" spans="1:540" ht="9.6" customHeight="1" x14ac:dyDescent="0.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14"/>
      <c r="BL131" s="9"/>
      <c r="BM131" s="10"/>
      <c r="BN131" s="28"/>
      <c r="BO131" s="28"/>
      <c r="BP131" s="28"/>
      <c r="BQ131" s="28"/>
      <c r="BR131" s="28"/>
      <c r="BS131" s="28"/>
      <c r="BT131" s="28"/>
      <c r="BU131" s="10"/>
      <c r="BV131" s="32"/>
      <c r="BW131" s="14"/>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18"/>
      <c r="DK131" s="28"/>
      <c r="DL131" s="28"/>
      <c r="DM131" s="28"/>
      <c r="DN131" s="28"/>
      <c r="DO131" s="28"/>
      <c r="DP131" s="28"/>
      <c r="DQ131" s="28"/>
      <c r="DR131" s="28"/>
      <c r="DS131" s="28"/>
      <c r="DT131" s="28"/>
      <c r="DU131" s="28"/>
      <c r="DV131" s="28"/>
      <c r="DW131" s="28"/>
      <c r="DX131" s="28"/>
      <c r="DY131" s="28"/>
      <c r="DZ131" s="10"/>
      <c r="EA131" s="27"/>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23"/>
      <c r="FQ131" s="28"/>
      <c r="FR131" s="28"/>
      <c r="FS131" s="28"/>
      <c r="FT131" s="28"/>
      <c r="FU131" s="28"/>
      <c r="FV131" s="28"/>
      <c r="FW131" s="28"/>
      <c r="FX131" s="10"/>
      <c r="FY131" s="1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9"/>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23"/>
      <c r="MA131" s="14"/>
      <c r="MB131" s="12"/>
      <c r="MC131" s="12"/>
      <c r="MD131" s="12"/>
      <c r="ME131" s="12"/>
      <c r="MF131" s="12"/>
      <c r="MG131" s="12"/>
      <c r="MH131" s="12"/>
      <c r="MI131" s="12"/>
      <c r="MJ131" s="14"/>
      <c r="MK131" s="19"/>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3"/>
      <c r="NX131" s="12"/>
      <c r="NY131" s="12"/>
      <c r="NZ131" s="12"/>
      <c r="OA131" s="12"/>
      <c r="OB131" s="12"/>
      <c r="OC131" s="12"/>
      <c r="OD131" s="12"/>
      <c r="OE131" s="12"/>
      <c r="OF131" s="12"/>
      <c r="OG131" s="12"/>
      <c r="OH131" s="12"/>
      <c r="OI131" s="12"/>
      <c r="OJ131" s="12"/>
      <c r="OK131" s="12"/>
      <c r="OL131" s="12"/>
      <c r="OM131" s="14"/>
      <c r="ON131" s="19"/>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8"/>
      <c r="QB131" s="12"/>
      <c r="QC131" s="12"/>
      <c r="QD131" s="12"/>
      <c r="QE131" s="12"/>
      <c r="QF131" s="12"/>
      <c r="QG131" s="12"/>
      <c r="QH131" s="12"/>
      <c r="QI131" s="14"/>
      <c r="QJ131" s="27"/>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8"/>
      <c r="TT131" s="8"/>
    </row>
    <row r="132" spans="1:540" ht="9.6" customHeight="1" x14ac:dyDescent="0.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70"/>
      <c r="BM132" s="10"/>
      <c r="BN132" s="28"/>
      <c r="BO132" s="28"/>
      <c r="BP132" s="28"/>
      <c r="BQ132" s="28"/>
      <c r="BR132" s="28"/>
      <c r="BS132" s="28"/>
      <c r="BT132" s="28"/>
      <c r="BU132" s="10"/>
      <c r="BV132" s="17"/>
      <c r="BW132" s="14"/>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18"/>
      <c r="DK132" s="10"/>
      <c r="DL132" s="28"/>
      <c r="DM132" s="28"/>
      <c r="DN132" s="28"/>
      <c r="DO132" s="28"/>
      <c r="DP132" s="28"/>
      <c r="DQ132" s="28"/>
      <c r="DR132" s="28"/>
      <c r="DS132" s="28"/>
      <c r="DT132" s="28"/>
      <c r="DU132" s="28"/>
      <c r="DV132" s="28"/>
      <c r="DW132" s="28"/>
      <c r="DX132" s="28"/>
      <c r="DY132" s="28"/>
      <c r="DZ132" s="10"/>
      <c r="EA132" s="27"/>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9"/>
      <c r="FQ132" s="10"/>
      <c r="FR132" s="28"/>
      <c r="FS132" s="28"/>
      <c r="FT132" s="28"/>
      <c r="FU132" s="28"/>
      <c r="FV132" s="28"/>
      <c r="FW132" s="28"/>
      <c r="FX132" s="10"/>
      <c r="FY132" s="14"/>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9"/>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9"/>
      <c r="MA132" s="8"/>
      <c r="MB132" s="12"/>
      <c r="MC132" s="12"/>
      <c r="MD132" s="12"/>
      <c r="ME132" s="12"/>
      <c r="MF132" s="12"/>
      <c r="MG132" s="12"/>
      <c r="MH132" s="12"/>
      <c r="MI132" s="12"/>
      <c r="MJ132" s="12"/>
      <c r="MK132" s="19"/>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8"/>
      <c r="NX132" s="12"/>
      <c r="NY132" s="12"/>
      <c r="NZ132" s="12"/>
      <c r="OA132" s="12"/>
      <c r="OB132" s="12"/>
      <c r="OC132" s="12"/>
      <c r="OD132" s="12"/>
      <c r="OE132" s="12"/>
      <c r="OF132" s="12"/>
      <c r="OG132" s="12"/>
      <c r="OH132" s="12"/>
      <c r="OI132" s="12"/>
      <c r="OJ132" s="12"/>
      <c r="OK132" s="12"/>
      <c r="OL132" s="12"/>
      <c r="OM132" s="14"/>
      <c r="ON132" s="19"/>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3"/>
      <c r="QB132" s="12"/>
      <c r="QC132" s="12"/>
      <c r="QD132" s="12"/>
      <c r="QE132" s="12"/>
      <c r="QF132" s="12"/>
      <c r="QG132" s="12"/>
      <c r="QH132" s="12"/>
      <c r="QI132" s="14"/>
      <c r="QJ132" s="17"/>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8"/>
      <c r="TT132" s="8"/>
    </row>
    <row r="133" spans="1:540" ht="9.6" customHeight="1" x14ac:dyDescent="0.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25"/>
      <c r="BN133" s="28"/>
      <c r="BO133" s="28"/>
      <c r="BP133" s="28"/>
      <c r="BQ133" s="28"/>
      <c r="BR133" s="28"/>
      <c r="BS133" s="28"/>
      <c r="BT133" s="28"/>
      <c r="BU133" s="28"/>
      <c r="BV133" s="17"/>
      <c r="BW133" s="14"/>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18"/>
      <c r="DK133" s="10"/>
      <c r="DL133" s="28"/>
      <c r="DM133" s="28"/>
      <c r="DN133" s="28"/>
      <c r="DO133" s="28"/>
      <c r="DP133" s="28"/>
      <c r="DQ133" s="28"/>
      <c r="DR133" s="28"/>
      <c r="DS133" s="28"/>
      <c r="DT133" s="28"/>
      <c r="DU133" s="28"/>
      <c r="DV133" s="28"/>
      <c r="DW133" s="28"/>
      <c r="DX133" s="28"/>
      <c r="DY133" s="28"/>
      <c r="DZ133" s="10"/>
      <c r="EA133" s="22"/>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16"/>
      <c r="FQ133" s="28"/>
      <c r="FR133" s="28"/>
      <c r="FS133" s="28"/>
      <c r="FT133" s="28"/>
      <c r="FU133" s="28"/>
      <c r="FV133" s="28"/>
      <c r="FW133" s="28"/>
      <c r="FX133" s="32"/>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9"/>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2"/>
      <c r="MB133" s="14"/>
      <c r="MC133" s="12"/>
      <c r="MD133" s="12"/>
      <c r="ME133" s="12"/>
      <c r="MF133" s="12"/>
      <c r="MG133" s="12"/>
      <c r="MH133" s="12"/>
      <c r="MI133" s="12"/>
      <c r="MJ133" s="14"/>
      <c r="MK133" s="9"/>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12"/>
      <c r="NY133" s="12"/>
      <c r="NZ133" s="12"/>
      <c r="OA133" s="12"/>
      <c r="OB133" s="12"/>
      <c r="OC133" s="12"/>
      <c r="OD133" s="12"/>
      <c r="OE133" s="12"/>
      <c r="OF133" s="12"/>
      <c r="OG133" s="12"/>
      <c r="OH133" s="12"/>
      <c r="OI133" s="12"/>
      <c r="OJ133" s="12"/>
      <c r="OK133" s="12"/>
      <c r="OL133" s="12"/>
      <c r="OM133" s="14"/>
      <c r="ON133" s="19"/>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4"/>
      <c r="QB133" s="12"/>
      <c r="QC133" s="12"/>
      <c r="QD133" s="12"/>
      <c r="QE133" s="12"/>
      <c r="QF133" s="12"/>
      <c r="QG133" s="12"/>
      <c r="QH133" s="12"/>
      <c r="QI133" s="13"/>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8"/>
      <c r="TT133" s="8"/>
    </row>
    <row r="134" spans="1:540" ht="9.6" customHeight="1" x14ac:dyDescent="0.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12"/>
      <c r="BN134" s="10"/>
      <c r="BO134" s="28"/>
      <c r="BP134" s="28"/>
      <c r="BQ134" s="28"/>
      <c r="BR134" s="28"/>
      <c r="BS134" s="28"/>
      <c r="BT134" s="28"/>
      <c r="BU134" s="28"/>
      <c r="BV134" s="28"/>
      <c r="BW134" s="12"/>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18"/>
      <c r="DK134" s="10"/>
      <c r="DL134" s="28"/>
      <c r="DM134" s="28"/>
      <c r="DN134" s="28"/>
      <c r="DO134" s="28"/>
      <c r="DP134" s="28"/>
      <c r="DQ134" s="28"/>
      <c r="DR134" s="28"/>
      <c r="DS134" s="28"/>
      <c r="DT134" s="28"/>
      <c r="DU134" s="28"/>
      <c r="DV134" s="28"/>
      <c r="DW134" s="28"/>
      <c r="DX134" s="28"/>
      <c r="DY134" s="28"/>
      <c r="DZ134" s="10"/>
      <c r="EA134" s="27"/>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13"/>
      <c r="FP134" s="19"/>
      <c r="FQ134" s="28"/>
      <c r="FR134" s="28"/>
      <c r="FS134" s="28"/>
      <c r="FT134" s="28"/>
      <c r="FU134" s="28"/>
      <c r="FV134" s="28"/>
      <c r="FW134" s="10"/>
      <c r="FX134" s="23"/>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9"/>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23"/>
      <c r="MB134" s="14"/>
      <c r="MC134" s="12"/>
      <c r="MD134" s="12"/>
      <c r="ME134" s="12"/>
      <c r="MF134" s="12"/>
      <c r="MG134" s="12"/>
      <c r="MH134" s="12"/>
      <c r="MI134" s="12"/>
      <c r="MJ134" s="14"/>
      <c r="MK134" s="27"/>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12"/>
      <c r="NY134" s="12"/>
      <c r="NZ134" s="12"/>
      <c r="OA134" s="12"/>
      <c r="OB134" s="12"/>
      <c r="OC134" s="12"/>
      <c r="OD134" s="12"/>
      <c r="OE134" s="12"/>
      <c r="OF134" s="12"/>
      <c r="OG134" s="12"/>
      <c r="OH134" s="12"/>
      <c r="OI134" s="12"/>
      <c r="OJ134" s="12"/>
      <c r="OK134" s="12"/>
      <c r="OL134" s="12"/>
      <c r="OM134" s="14"/>
      <c r="ON134" s="19"/>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8"/>
      <c r="QB134" s="12"/>
      <c r="QC134" s="12"/>
      <c r="QD134" s="12"/>
      <c r="QE134" s="12"/>
      <c r="QF134" s="12"/>
      <c r="QG134" s="12"/>
      <c r="QH134" s="12"/>
      <c r="QI134" s="18"/>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8"/>
      <c r="TT134" s="8"/>
    </row>
    <row r="135" spans="1:540" ht="9.6" customHeight="1" x14ac:dyDescent="0.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21"/>
      <c r="BO135" s="10"/>
      <c r="BP135" s="28"/>
      <c r="BQ135" s="28"/>
      <c r="BR135" s="28"/>
      <c r="BS135" s="28"/>
      <c r="BT135" s="28"/>
      <c r="BU135" s="28"/>
      <c r="BV135" s="10"/>
      <c r="BW135" s="13"/>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18"/>
      <c r="DK135" s="10"/>
      <c r="DL135" s="28"/>
      <c r="DM135" s="28"/>
      <c r="DN135" s="28"/>
      <c r="DO135" s="28"/>
      <c r="DP135" s="28"/>
      <c r="DQ135" s="28"/>
      <c r="DR135" s="28"/>
      <c r="DS135" s="28"/>
      <c r="DT135" s="28"/>
      <c r="DU135" s="28"/>
      <c r="DV135" s="28"/>
      <c r="DW135" s="28"/>
      <c r="DX135" s="28"/>
      <c r="DY135" s="28"/>
      <c r="DZ135" s="10"/>
      <c r="EA135" s="27"/>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13"/>
      <c r="FP135" s="28"/>
      <c r="FQ135" s="28"/>
      <c r="FR135" s="28"/>
      <c r="FS135" s="28"/>
      <c r="FT135" s="28"/>
      <c r="FU135" s="28"/>
      <c r="FV135" s="28"/>
      <c r="FW135" s="19"/>
      <c r="FX135" s="33"/>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9"/>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9"/>
      <c r="MB135" s="12"/>
      <c r="MC135" s="12"/>
      <c r="MD135" s="12"/>
      <c r="ME135" s="12"/>
      <c r="MF135" s="12"/>
      <c r="MG135" s="12"/>
      <c r="MH135" s="12"/>
      <c r="MI135" s="12"/>
      <c r="MJ135" s="14"/>
      <c r="MK135" s="2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12"/>
      <c r="NY135" s="12"/>
      <c r="NZ135" s="12"/>
      <c r="OA135" s="12"/>
      <c r="OB135" s="12"/>
      <c r="OC135" s="12"/>
      <c r="OD135" s="12"/>
      <c r="OE135" s="12"/>
      <c r="OF135" s="12"/>
      <c r="OG135" s="12"/>
      <c r="OH135" s="12"/>
      <c r="OI135" s="12"/>
      <c r="OJ135" s="12"/>
      <c r="OK135" s="12"/>
      <c r="OL135" s="12"/>
      <c r="OM135" s="14"/>
      <c r="ON135" s="19"/>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9"/>
      <c r="QA135" s="8"/>
      <c r="QB135" s="12"/>
      <c r="QC135" s="12"/>
      <c r="QD135" s="12"/>
      <c r="QE135" s="12"/>
      <c r="QF135" s="12"/>
      <c r="QG135" s="12"/>
      <c r="QH135" s="12"/>
      <c r="QI135" s="17"/>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8"/>
      <c r="TT135" s="8"/>
    </row>
    <row r="136" spans="1:540" ht="9.6" customHeight="1" x14ac:dyDescent="0.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14"/>
      <c r="BO136" s="32"/>
      <c r="BP136" s="28"/>
      <c r="BQ136" s="28"/>
      <c r="BR136" s="28"/>
      <c r="BS136" s="28"/>
      <c r="BT136" s="28"/>
      <c r="BU136" s="28"/>
      <c r="BV136" s="10"/>
      <c r="BW136" s="39"/>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18"/>
      <c r="DK136" s="10"/>
      <c r="DL136" s="28"/>
      <c r="DM136" s="28"/>
      <c r="DN136" s="28"/>
      <c r="DO136" s="28"/>
      <c r="DP136" s="28"/>
      <c r="DQ136" s="28"/>
      <c r="DR136" s="28"/>
      <c r="DS136" s="28"/>
      <c r="DT136" s="28"/>
      <c r="DU136" s="28"/>
      <c r="DV136" s="28"/>
      <c r="DW136" s="28"/>
      <c r="DX136" s="28"/>
      <c r="DY136" s="28"/>
      <c r="DZ136" s="10"/>
      <c r="EA136" s="27"/>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18"/>
      <c r="FP136" s="28"/>
      <c r="FQ136" s="28"/>
      <c r="FR136" s="28"/>
      <c r="FS136" s="28"/>
      <c r="FT136" s="28"/>
      <c r="FU136" s="28"/>
      <c r="FV136" s="28"/>
      <c r="FW136" s="28"/>
      <c r="FX136" s="13"/>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9"/>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23"/>
      <c r="MC136" s="14"/>
      <c r="MD136" s="12"/>
      <c r="ME136" s="12"/>
      <c r="MF136" s="12"/>
      <c r="MG136" s="12"/>
      <c r="MH136" s="12"/>
      <c r="MI136" s="12"/>
      <c r="MJ136" s="14"/>
      <c r="MK136" s="18"/>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12"/>
      <c r="NY136" s="12"/>
      <c r="NZ136" s="12"/>
      <c r="OA136" s="12"/>
      <c r="OB136" s="12"/>
      <c r="OC136" s="12"/>
      <c r="OD136" s="12"/>
      <c r="OE136" s="12"/>
      <c r="OF136" s="12"/>
      <c r="OG136" s="12"/>
      <c r="OH136" s="12"/>
      <c r="OI136" s="12"/>
      <c r="OJ136" s="12"/>
      <c r="OK136" s="12"/>
      <c r="OL136" s="12"/>
      <c r="OM136" s="14"/>
      <c r="ON136" s="19"/>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23"/>
      <c r="QA136" s="8"/>
      <c r="QB136" s="13"/>
      <c r="QC136" s="12"/>
      <c r="QD136" s="12"/>
      <c r="QE136" s="12"/>
      <c r="QF136" s="12"/>
      <c r="QG136" s="12"/>
      <c r="QH136" s="1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8"/>
      <c r="TT136" s="8"/>
    </row>
    <row r="137" spans="1:540" ht="9.6" customHeight="1" x14ac:dyDescent="0.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18"/>
      <c r="BP137" s="28"/>
      <c r="BQ137" s="28"/>
      <c r="BR137" s="28"/>
      <c r="BS137" s="28"/>
      <c r="BT137" s="28"/>
      <c r="BU137" s="28"/>
      <c r="BV137" s="10"/>
      <c r="BW137" s="34"/>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34"/>
      <c r="DK137" s="10"/>
      <c r="DL137" s="28"/>
      <c r="DM137" s="28"/>
      <c r="DN137" s="28"/>
      <c r="DO137" s="28"/>
      <c r="DP137" s="28"/>
      <c r="DQ137" s="28"/>
      <c r="DR137" s="28"/>
      <c r="DS137" s="28"/>
      <c r="DT137" s="28"/>
      <c r="DU137" s="28"/>
      <c r="DV137" s="28"/>
      <c r="DW137" s="28"/>
      <c r="DX137" s="28"/>
      <c r="DY137" s="28"/>
      <c r="DZ137" s="28"/>
      <c r="EA137" s="40"/>
      <c r="EB137" s="14"/>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39"/>
      <c r="FP137" s="28"/>
      <c r="FQ137" s="28"/>
      <c r="FR137" s="28"/>
      <c r="FS137" s="28"/>
      <c r="FT137" s="28"/>
      <c r="FU137" s="28"/>
      <c r="FV137" s="28"/>
      <c r="FW137" s="17"/>
      <c r="FX137" s="14"/>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9"/>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9"/>
      <c r="MD137" s="12"/>
      <c r="ME137" s="12"/>
      <c r="MF137" s="12"/>
      <c r="MG137" s="12"/>
      <c r="MH137" s="12"/>
      <c r="MI137" s="12"/>
      <c r="MJ137" s="12"/>
      <c r="MK137" s="1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12"/>
      <c r="NY137" s="12"/>
      <c r="NZ137" s="12"/>
      <c r="OA137" s="12"/>
      <c r="OB137" s="12"/>
      <c r="OC137" s="12"/>
      <c r="OD137" s="12"/>
      <c r="OE137" s="12"/>
      <c r="OF137" s="12"/>
      <c r="OG137" s="12"/>
      <c r="OH137" s="12"/>
      <c r="OI137" s="12"/>
      <c r="OJ137" s="12"/>
      <c r="OK137" s="12"/>
      <c r="OL137" s="12"/>
      <c r="OM137" s="14"/>
      <c r="ON137" s="19"/>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9"/>
      <c r="QA137" s="14"/>
      <c r="QB137" s="12"/>
      <c r="QC137" s="12"/>
      <c r="QD137" s="12"/>
      <c r="QE137" s="12"/>
      <c r="QF137" s="12"/>
      <c r="QG137" s="12"/>
      <c r="QH137" s="18"/>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8"/>
      <c r="TT137" s="8"/>
    </row>
    <row r="138" spans="1:540" ht="9.6" customHeight="1" x14ac:dyDescent="0.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13"/>
      <c r="BP138" s="28"/>
      <c r="BQ138" s="28"/>
      <c r="BR138" s="28"/>
      <c r="BS138" s="28"/>
      <c r="BT138" s="28"/>
      <c r="BU138" s="28"/>
      <c r="BV138" s="28"/>
      <c r="BW138" s="1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9"/>
      <c r="DK138" s="28"/>
      <c r="DL138" s="28"/>
      <c r="DM138" s="28"/>
      <c r="DN138" s="28"/>
      <c r="DO138" s="28"/>
      <c r="DP138" s="28"/>
      <c r="DQ138" s="28"/>
      <c r="DR138" s="28"/>
      <c r="DS138" s="28"/>
      <c r="DT138" s="28"/>
      <c r="DU138" s="28"/>
      <c r="DV138" s="28"/>
      <c r="DW138" s="28"/>
      <c r="DX138" s="28"/>
      <c r="DY138" s="28"/>
      <c r="DZ138" s="28"/>
      <c r="EA138" s="28"/>
      <c r="EB138" s="23"/>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18"/>
      <c r="FP138" s="28"/>
      <c r="FQ138" s="28"/>
      <c r="FR138" s="28"/>
      <c r="FS138" s="28"/>
      <c r="FT138" s="28"/>
      <c r="FU138" s="28"/>
      <c r="FV138" s="10"/>
      <c r="FW138" s="17"/>
      <c r="FX138" s="14"/>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9"/>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9"/>
      <c r="MD138" s="14"/>
      <c r="ME138" s="12"/>
      <c r="MF138" s="12"/>
      <c r="MG138" s="12"/>
      <c r="MH138" s="12"/>
      <c r="MI138" s="12"/>
      <c r="MJ138" s="12"/>
      <c r="MK138" s="14"/>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3"/>
      <c r="NX138" s="12"/>
      <c r="NY138" s="12"/>
      <c r="NZ138" s="12"/>
      <c r="OA138" s="12"/>
      <c r="OB138" s="12"/>
      <c r="OC138" s="12"/>
      <c r="OD138" s="12"/>
      <c r="OE138" s="12"/>
      <c r="OF138" s="12"/>
      <c r="OG138" s="12"/>
      <c r="OH138" s="12"/>
      <c r="OI138" s="12"/>
      <c r="OJ138" s="12"/>
      <c r="OK138" s="12"/>
      <c r="OL138" s="12"/>
      <c r="OM138" s="14"/>
      <c r="ON138" s="17"/>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3"/>
      <c r="QA138" s="14"/>
      <c r="QB138" s="12"/>
      <c r="QC138" s="12"/>
      <c r="QD138" s="12"/>
      <c r="QE138" s="12"/>
      <c r="QF138" s="12"/>
      <c r="QG138" s="12"/>
      <c r="QH138" s="15"/>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8"/>
      <c r="TT138" s="8"/>
    </row>
    <row r="139" spans="1:540" ht="9.6" customHeight="1" x14ac:dyDescent="0.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18"/>
      <c r="BP139" s="28"/>
      <c r="BQ139" s="28"/>
      <c r="BR139" s="28"/>
      <c r="BS139" s="28"/>
      <c r="BT139" s="28"/>
      <c r="BU139" s="28"/>
      <c r="BV139" s="28"/>
      <c r="BW139" s="1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12"/>
      <c r="DJ139" s="19"/>
      <c r="DK139" s="28"/>
      <c r="DL139" s="28"/>
      <c r="DM139" s="28"/>
      <c r="DN139" s="28"/>
      <c r="DO139" s="28"/>
      <c r="DP139" s="28"/>
      <c r="DQ139" s="28"/>
      <c r="DR139" s="28"/>
      <c r="DS139" s="28"/>
      <c r="DT139" s="28"/>
      <c r="DU139" s="28"/>
      <c r="DV139" s="28"/>
      <c r="DW139" s="28"/>
      <c r="DX139" s="28"/>
      <c r="DY139" s="28"/>
      <c r="DZ139" s="28"/>
      <c r="EA139" s="28"/>
      <c r="EB139" s="10"/>
      <c r="EC139" s="13"/>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18"/>
      <c r="FP139" s="28"/>
      <c r="FQ139" s="28"/>
      <c r="FR139" s="28"/>
      <c r="FS139" s="28"/>
      <c r="FT139" s="28"/>
      <c r="FU139" s="28"/>
      <c r="FV139" s="28"/>
      <c r="FW139" s="25"/>
      <c r="FX139" s="12"/>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9"/>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2"/>
      <c r="ME139" s="12"/>
      <c r="MF139" s="12"/>
      <c r="MG139" s="12"/>
      <c r="MH139" s="12"/>
      <c r="MI139" s="12"/>
      <c r="MJ139" s="12"/>
      <c r="MK139" s="14"/>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3"/>
      <c r="NX139" s="12"/>
      <c r="NY139" s="12"/>
      <c r="NZ139" s="12"/>
      <c r="OA139" s="12"/>
      <c r="OB139" s="12"/>
      <c r="OC139" s="12"/>
      <c r="OD139" s="12"/>
      <c r="OE139" s="12"/>
      <c r="OF139" s="12"/>
      <c r="OG139" s="12"/>
      <c r="OH139" s="12"/>
      <c r="OI139" s="12"/>
      <c r="OJ139" s="12"/>
      <c r="OK139" s="12"/>
      <c r="OL139" s="12"/>
      <c r="OM139" s="12"/>
      <c r="ON139" s="2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3"/>
      <c r="QA139" s="14"/>
      <c r="QB139" s="12"/>
      <c r="QC139" s="12"/>
      <c r="QD139" s="12"/>
      <c r="QE139" s="12"/>
      <c r="QF139" s="12"/>
      <c r="QG139" s="1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8"/>
      <c r="TT139" s="8"/>
    </row>
    <row r="140" spans="1:540" ht="9.6" customHeight="1" x14ac:dyDescent="0.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14"/>
      <c r="BO140" s="9"/>
      <c r="BP140" s="28"/>
      <c r="BQ140" s="28"/>
      <c r="BR140" s="28"/>
      <c r="BS140" s="28"/>
      <c r="BT140" s="28"/>
      <c r="BU140" s="28"/>
      <c r="BV140" s="28"/>
      <c r="BW140" s="1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12"/>
      <c r="DI140" s="19"/>
      <c r="DJ140" s="28"/>
      <c r="DK140" s="28"/>
      <c r="DL140" s="28"/>
      <c r="DM140" s="28"/>
      <c r="DN140" s="28"/>
      <c r="DO140" s="28"/>
      <c r="DP140" s="28"/>
      <c r="DQ140" s="28"/>
      <c r="DR140" s="28"/>
      <c r="DS140" s="28"/>
      <c r="DT140" s="28"/>
      <c r="DU140" s="28"/>
      <c r="DV140" s="28"/>
      <c r="DW140" s="28"/>
      <c r="DX140" s="28"/>
      <c r="DY140" s="28"/>
      <c r="DZ140" s="28"/>
      <c r="EA140" s="28"/>
      <c r="EB140" s="28"/>
      <c r="EC140" s="10"/>
      <c r="ED140" s="12"/>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23"/>
      <c r="FP140" s="10"/>
      <c r="FQ140" s="28"/>
      <c r="FR140" s="28"/>
      <c r="FS140" s="28"/>
      <c r="FT140" s="28"/>
      <c r="FU140" s="28"/>
      <c r="FV140" s="28"/>
      <c r="FW140" s="28"/>
      <c r="FX140" s="1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9"/>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2"/>
      <c r="ME140" s="12"/>
      <c r="MF140" s="12"/>
      <c r="MG140" s="12"/>
      <c r="MH140" s="12"/>
      <c r="MI140" s="12"/>
      <c r="MJ140" s="12"/>
      <c r="MK140" s="14"/>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9"/>
      <c r="NW140" s="12"/>
      <c r="NX140" s="12"/>
      <c r="NY140" s="12"/>
      <c r="NZ140" s="12"/>
      <c r="OA140" s="12"/>
      <c r="OB140" s="12"/>
      <c r="OC140" s="12"/>
      <c r="OD140" s="12"/>
      <c r="OE140" s="12"/>
      <c r="OF140" s="12"/>
      <c r="OG140" s="12"/>
      <c r="OH140" s="12"/>
      <c r="OI140" s="12"/>
      <c r="OJ140" s="12"/>
      <c r="OK140" s="12"/>
      <c r="OL140" s="12"/>
      <c r="OM140" s="12"/>
      <c r="ON140" s="14"/>
      <c r="OO140" s="17"/>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3"/>
      <c r="QA140" s="14"/>
      <c r="QB140" s="12"/>
      <c r="QC140" s="12"/>
      <c r="QD140" s="12"/>
      <c r="QE140" s="12"/>
      <c r="QF140" s="12"/>
      <c r="QG140" s="12"/>
      <c r="QH140" s="21"/>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8"/>
      <c r="TT140" s="8"/>
    </row>
    <row r="141" spans="1:540" ht="9.6" customHeight="1" x14ac:dyDescent="0.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14"/>
      <c r="BN141" s="9"/>
      <c r="BO141" s="10"/>
      <c r="BP141" s="19"/>
      <c r="BQ141" s="28"/>
      <c r="BR141" s="28"/>
      <c r="BS141" s="28"/>
      <c r="BT141" s="28"/>
      <c r="BU141" s="28"/>
      <c r="BV141" s="10"/>
      <c r="BW141" s="23"/>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12"/>
      <c r="DG141" s="23"/>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10"/>
      <c r="EE141" s="1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14"/>
      <c r="FO141" s="24"/>
      <c r="FP141" s="10"/>
      <c r="FQ141" s="28"/>
      <c r="FR141" s="28"/>
      <c r="FS141" s="28"/>
      <c r="FT141" s="28"/>
      <c r="FU141" s="28"/>
      <c r="FV141" s="28"/>
      <c r="FW141" s="28"/>
      <c r="FX141" s="10"/>
      <c r="FY141" s="14"/>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9"/>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7"/>
      <c r="MD141" s="14"/>
      <c r="ME141" s="12"/>
      <c r="MF141" s="12"/>
      <c r="MG141" s="12"/>
      <c r="MH141" s="12"/>
      <c r="MI141" s="12"/>
      <c r="MJ141" s="12"/>
      <c r="MK141" s="14"/>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3"/>
      <c r="NW141" s="14"/>
      <c r="NX141" s="12"/>
      <c r="NY141" s="12"/>
      <c r="NZ141" s="12"/>
      <c r="OA141" s="12"/>
      <c r="OB141" s="12"/>
      <c r="OC141" s="12"/>
      <c r="OD141" s="12"/>
      <c r="OE141" s="12"/>
      <c r="OF141" s="12"/>
      <c r="OG141" s="12"/>
      <c r="OH141" s="12"/>
      <c r="OI141" s="12"/>
      <c r="OJ141" s="12"/>
      <c r="OK141" s="12"/>
      <c r="OL141" s="12"/>
      <c r="OM141" s="12"/>
      <c r="ON141" s="12"/>
      <c r="OO141" s="14"/>
      <c r="OP141" s="19"/>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4"/>
      <c r="QA141" s="13"/>
      <c r="QB141" s="12"/>
      <c r="QC141" s="12"/>
      <c r="QD141" s="12"/>
      <c r="QE141" s="12"/>
      <c r="QF141" s="12"/>
      <c r="QG141" s="12"/>
      <c r="QH141" s="13"/>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8"/>
      <c r="TT141" s="8"/>
    </row>
    <row r="142" spans="1:540" ht="9.6" customHeight="1" x14ac:dyDescent="0.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14"/>
      <c r="BM142" s="31"/>
      <c r="BN142" s="10"/>
      <c r="BO142" s="28"/>
      <c r="BP142" s="28"/>
      <c r="BQ142" s="28"/>
      <c r="BR142" s="28"/>
      <c r="BS142" s="28"/>
      <c r="BT142" s="28"/>
      <c r="BU142" s="28"/>
      <c r="BV142" s="28"/>
      <c r="BW142" s="9"/>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14"/>
      <c r="DE142" s="23"/>
      <c r="DF142" s="19"/>
      <c r="DG142" s="10"/>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41"/>
      <c r="EF142" s="23"/>
      <c r="EG142" s="14"/>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12"/>
      <c r="FO142" s="19"/>
      <c r="FP142" s="28"/>
      <c r="FQ142" s="28"/>
      <c r="FR142" s="28"/>
      <c r="FS142" s="28"/>
      <c r="FT142" s="28"/>
      <c r="FU142" s="28"/>
      <c r="FV142" s="28"/>
      <c r="FW142" s="28"/>
      <c r="FX142" s="10"/>
      <c r="FY142" s="9"/>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9"/>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8"/>
      <c r="MD142" s="12"/>
      <c r="ME142" s="12"/>
      <c r="MF142" s="12"/>
      <c r="MG142" s="12"/>
      <c r="MH142" s="12"/>
      <c r="MI142" s="12"/>
      <c r="MJ142" s="12"/>
      <c r="MK142" s="14"/>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7"/>
      <c r="NU142" s="13"/>
      <c r="NV142" s="14"/>
      <c r="NW142" s="12"/>
      <c r="NX142" s="12"/>
      <c r="NY142" s="12"/>
      <c r="NZ142" s="12"/>
      <c r="OA142" s="12"/>
      <c r="OB142" s="12"/>
      <c r="OC142" s="12"/>
      <c r="OD142" s="12"/>
      <c r="OE142" s="12"/>
      <c r="OF142" s="12"/>
      <c r="OG142" s="12"/>
      <c r="OH142" s="12"/>
      <c r="OI142" s="12"/>
      <c r="OJ142" s="12"/>
      <c r="OK142" s="12"/>
      <c r="OL142" s="12"/>
      <c r="OM142" s="12"/>
      <c r="ON142" s="12"/>
      <c r="OO142" s="14"/>
      <c r="OP142" s="14"/>
      <c r="OQ142" s="19"/>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8"/>
      <c r="PZ142" s="8"/>
      <c r="QA142" s="12"/>
      <c r="QB142" s="12"/>
      <c r="QC142" s="12"/>
      <c r="QD142" s="12"/>
      <c r="QE142" s="12"/>
      <c r="QF142" s="12"/>
      <c r="QG142" s="12"/>
      <c r="QH142" s="14"/>
      <c r="QI142" s="9"/>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8"/>
      <c r="TT142" s="8"/>
    </row>
    <row r="143" spans="1:540" ht="9.6" customHeight="1" x14ac:dyDescent="0.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14"/>
      <c r="BL143" s="24"/>
      <c r="BM143" s="10"/>
      <c r="BN143" s="28"/>
      <c r="BO143" s="28"/>
      <c r="BP143" s="28"/>
      <c r="BQ143" s="28"/>
      <c r="BR143" s="28"/>
      <c r="BS143" s="28"/>
      <c r="BT143" s="28"/>
      <c r="BU143" s="28"/>
      <c r="BV143" s="28"/>
      <c r="BW143" s="17"/>
      <c r="BX143" s="12"/>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4"/>
      <c r="DC143" s="23"/>
      <c r="DD143" s="17"/>
      <c r="DE143" s="10"/>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32"/>
      <c r="EH143" s="13"/>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18"/>
      <c r="FO143" s="28"/>
      <c r="FP143" s="28"/>
      <c r="FQ143" s="28"/>
      <c r="FR143" s="28"/>
      <c r="FS143" s="28"/>
      <c r="FT143" s="28"/>
      <c r="FU143" s="28"/>
      <c r="FV143" s="28"/>
      <c r="FW143" s="28"/>
      <c r="FX143" s="28"/>
      <c r="FY143" s="10"/>
      <c r="FZ143" s="13"/>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9"/>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8"/>
      <c r="MC143" s="12"/>
      <c r="MD143" s="12"/>
      <c r="ME143" s="12"/>
      <c r="MF143" s="12"/>
      <c r="MG143" s="12"/>
      <c r="MH143" s="12"/>
      <c r="MI143" s="12"/>
      <c r="MJ143" s="13"/>
      <c r="MK143" s="8"/>
      <c r="ML143" s="19"/>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7"/>
      <c r="NS143" s="18"/>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9"/>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4"/>
      <c r="PZ143" s="14"/>
      <c r="QA143" s="12"/>
      <c r="QB143" s="12"/>
      <c r="QC143" s="12"/>
      <c r="QD143" s="12"/>
      <c r="QE143" s="12"/>
      <c r="QF143" s="12"/>
      <c r="QG143" s="12"/>
      <c r="QH143" s="12"/>
      <c r="QI143" s="12"/>
      <c r="QJ143" s="19"/>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8"/>
      <c r="TT143" s="8"/>
    </row>
    <row r="144" spans="1:540" ht="9.6" customHeight="1" x14ac:dyDescent="0.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18"/>
      <c r="BL144" s="28"/>
      <c r="BM144" s="28"/>
      <c r="BN144" s="28"/>
      <c r="BO144" s="28"/>
      <c r="BP144" s="28"/>
      <c r="BQ144" s="28"/>
      <c r="BR144" s="28"/>
      <c r="BS144" s="28"/>
      <c r="BT144" s="28"/>
      <c r="BU144" s="28"/>
      <c r="BV144" s="28"/>
      <c r="BW144" s="28"/>
      <c r="BX144" s="15"/>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23"/>
      <c r="DB144" s="19"/>
      <c r="DC144" s="28"/>
      <c r="DD144" s="28"/>
      <c r="DE144" s="28"/>
      <c r="DF144" s="28"/>
      <c r="DG144" s="28"/>
      <c r="DH144" s="28"/>
      <c r="DI144" s="28"/>
      <c r="DJ144" s="28"/>
      <c r="DK144" s="28"/>
      <c r="DL144" s="28"/>
      <c r="DM144" s="28"/>
      <c r="DN144" s="28"/>
      <c r="DO144" s="28"/>
      <c r="DP144" s="28"/>
      <c r="DQ144" s="28"/>
      <c r="DR144" s="10"/>
      <c r="DS144" s="28"/>
      <c r="DT144" s="28"/>
      <c r="DU144" s="28"/>
      <c r="DV144" s="28"/>
      <c r="DW144" s="28"/>
      <c r="DX144" s="28"/>
      <c r="DY144" s="28"/>
      <c r="DZ144" s="28"/>
      <c r="EA144" s="28"/>
      <c r="EB144" s="28"/>
      <c r="EC144" s="28"/>
      <c r="ED144" s="28"/>
      <c r="EE144" s="28"/>
      <c r="EF144" s="28"/>
      <c r="EG144" s="28"/>
      <c r="EH144" s="10"/>
      <c r="EI144" s="9"/>
      <c r="EJ144" s="14"/>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9"/>
      <c r="FO144" s="28"/>
      <c r="FP144" s="28"/>
      <c r="FQ144" s="28"/>
      <c r="FR144" s="28"/>
      <c r="FS144" s="28"/>
      <c r="FT144" s="28"/>
      <c r="FU144" s="28"/>
      <c r="FV144" s="28"/>
      <c r="FW144" s="28"/>
      <c r="FX144" s="28"/>
      <c r="FY144" s="28"/>
      <c r="FZ144" s="9"/>
      <c r="GA144" s="14"/>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9"/>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3"/>
      <c r="MB144" s="14"/>
      <c r="MC144" s="12"/>
      <c r="MD144" s="12"/>
      <c r="ME144" s="12"/>
      <c r="MF144" s="12"/>
      <c r="MG144" s="12"/>
      <c r="MH144" s="12"/>
      <c r="MI144" s="12"/>
      <c r="MJ144" s="12"/>
      <c r="MK144" s="14"/>
      <c r="ML144" s="9"/>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9"/>
      <c r="NQ144" s="18"/>
      <c r="NR144" s="14"/>
      <c r="NS144" s="14"/>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4"/>
      <c r="OS144" s="18"/>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23"/>
      <c r="PZ144" s="12"/>
      <c r="QA144" s="12"/>
      <c r="QB144" s="12"/>
      <c r="QC144" s="12"/>
      <c r="QD144" s="12"/>
      <c r="QE144" s="12"/>
      <c r="QF144" s="12"/>
      <c r="QG144" s="12"/>
      <c r="QH144" s="12"/>
      <c r="QI144" s="14"/>
      <c r="QJ144" s="18"/>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8"/>
      <c r="TT144" s="8"/>
    </row>
    <row r="145" spans="1:540" ht="9.6" customHeight="1" x14ac:dyDescent="0.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9"/>
      <c r="BL145" s="10"/>
      <c r="BM145" s="28"/>
      <c r="BN145" s="28"/>
      <c r="BO145" s="28"/>
      <c r="BP145" s="28"/>
      <c r="BQ145" s="28"/>
      <c r="BR145" s="28"/>
      <c r="BS145" s="28"/>
      <c r="BT145" s="28"/>
      <c r="BU145" s="28"/>
      <c r="BV145" s="28"/>
      <c r="BW145" s="28"/>
      <c r="BX145" s="10"/>
      <c r="BY145" s="14"/>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14"/>
      <c r="CY145" s="18"/>
      <c r="CZ145" s="10"/>
      <c r="DA145" s="28"/>
      <c r="DB145" s="28"/>
      <c r="DC145" s="28"/>
      <c r="DD145" s="28"/>
      <c r="DE145" s="28"/>
      <c r="DF145" s="28"/>
      <c r="DG145" s="28"/>
      <c r="DH145" s="28"/>
      <c r="DI145" s="28"/>
      <c r="DJ145" s="28"/>
      <c r="DK145" s="28"/>
      <c r="DL145" s="28"/>
      <c r="DM145" s="28"/>
      <c r="DN145" s="28"/>
      <c r="DO145" s="28"/>
      <c r="DP145" s="19"/>
      <c r="DQ145" s="28"/>
      <c r="DR145" s="18"/>
      <c r="DS145" s="17"/>
      <c r="DT145" s="28"/>
      <c r="DU145" s="28"/>
      <c r="DV145" s="28"/>
      <c r="DW145" s="28"/>
      <c r="DX145" s="28"/>
      <c r="DY145" s="28"/>
      <c r="DZ145" s="28"/>
      <c r="EA145" s="28"/>
      <c r="EB145" s="28"/>
      <c r="EC145" s="28"/>
      <c r="ED145" s="28"/>
      <c r="EE145" s="28"/>
      <c r="EF145" s="28"/>
      <c r="EG145" s="28"/>
      <c r="EH145" s="28"/>
      <c r="EI145" s="10"/>
      <c r="EJ145" s="10"/>
      <c r="EK145" s="27"/>
      <c r="EL145" s="13"/>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3"/>
      <c r="FN145" s="10"/>
      <c r="FO145" s="28"/>
      <c r="FP145" s="28"/>
      <c r="FQ145" s="28"/>
      <c r="FR145" s="28"/>
      <c r="FS145" s="28"/>
      <c r="FT145" s="28"/>
      <c r="FU145" s="28"/>
      <c r="FV145" s="28"/>
      <c r="FW145" s="28"/>
      <c r="FX145" s="28"/>
      <c r="FY145" s="28"/>
      <c r="FZ145" s="10"/>
      <c r="GA145" s="13"/>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9"/>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23"/>
      <c r="MA145" s="14"/>
      <c r="MB145" s="12"/>
      <c r="MC145" s="12"/>
      <c r="MD145" s="12"/>
      <c r="ME145" s="12"/>
      <c r="MF145" s="12"/>
      <c r="MG145" s="12"/>
      <c r="MH145" s="12"/>
      <c r="MI145" s="12"/>
      <c r="MJ145" s="12"/>
      <c r="MK145" s="12"/>
      <c r="ML145" s="39"/>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7"/>
      <c r="NO145" s="13"/>
      <c r="NP145" s="8"/>
      <c r="NQ145" s="14"/>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4"/>
      <c r="OT145" s="12"/>
      <c r="OU145" s="9"/>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2"/>
      <c r="PZ145" s="12"/>
      <c r="QA145" s="12"/>
      <c r="QB145" s="12"/>
      <c r="QC145" s="12"/>
      <c r="QD145" s="12"/>
      <c r="QE145" s="12"/>
      <c r="QF145" s="12"/>
      <c r="QG145" s="12"/>
      <c r="QH145" s="12"/>
      <c r="QI145" s="12"/>
      <c r="QJ145" s="12"/>
      <c r="QK145" s="17"/>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8"/>
      <c r="TT145" s="8"/>
    </row>
    <row r="146" spans="1:540" ht="9.6" customHeight="1" x14ac:dyDescent="0.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14"/>
      <c r="BK146" s="9"/>
      <c r="BL146" s="10"/>
      <c r="BM146" s="28"/>
      <c r="BN146" s="28"/>
      <c r="BO146" s="28"/>
      <c r="BP146" s="28"/>
      <c r="BQ146" s="28"/>
      <c r="BR146" s="28"/>
      <c r="BS146" s="28"/>
      <c r="BT146" s="28"/>
      <c r="BU146" s="28"/>
      <c r="BV146" s="28"/>
      <c r="BW146" s="28"/>
      <c r="BX146" s="10"/>
      <c r="BY146" s="17"/>
      <c r="BZ146" s="8"/>
      <c r="CA146" s="8"/>
      <c r="CB146" s="8"/>
      <c r="CC146" s="8"/>
      <c r="CD146" s="8"/>
      <c r="CE146" s="8"/>
      <c r="CF146" s="8"/>
      <c r="CG146" s="8"/>
      <c r="CH146" s="8"/>
      <c r="CI146" s="8"/>
      <c r="CJ146" s="8"/>
      <c r="CK146" s="8"/>
      <c r="CL146" s="8"/>
      <c r="CM146" s="8"/>
      <c r="CN146" s="8"/>
      <c r="CO146" s="8"/>
      <c r="CP146" s="8"/>
      <c r="CQ146" s="8"/>
      <c r="CR146" s="8"/>
      <c r="CS146" s="8"/>
      <c r="CT146" s="8"/>
      <c r="CU146" s="8"/>
      <c r="CV146" s="14"/>
      <c r="CW146" s="13"/>
      <c r="CX146" s="17"/>
      <c r="CY146" s="10"/>
      <c r="CZ146" s="28"/>
      <c r="DA146" s="28"/>
      <c r="DB146" s="28"/>
      <c r="DC146" s="28"/>
      <c r="DD146" s="28"/>
      <c r="DE146" s="28"/>
      <c r="DF146" s="28"/>
      <c r="DG146" s="28"/>
      <c r="DH146" s="28"/>
      <c r="DI146" s="28"/>
      <c r="DJ146" s="28"/>
      <c r="DK146" s="28"/>
      <c r="DL146" s="28"/>
      <c r="DM146" s="28"/>
      <c r="DN146" s="28"/>
      <c r="DO146" s="28"/>
      <c r="DP146" s="10"/>
      <c r="DQ146" s="35"/>
      <c r="DR146" s="8"/>
      <c r="DS146" s="12"/>
      <c r="DT146" s="17"/>
      <c r="DU146" s="28"/>
      <c r="DV146" s="28"/>
      <c r="DW146" s="28"/>
      <c r="DX146" s="28"/>
      <c r="DY146" s="28"/>
      <c r="DZ146" s="28"/>
      <c r="EA146" s="28"/>
      <c r="EB146" s="28"/>
      <c r="EC146" s="28"/>
      <c r="ED146" s="28"/>
      <c r="EE146" s="28"/>
      <c r="EF146" s="28"/>
      <c r="EG146" s="28"/>
      <c r="EH146" s="28"/>
      <c r="EI146" s="28"/>
      <c r="EJ146" s="28"/>
      <c r="EK146" s="28"/>
      <c r="EL146" s="10"/>
      <c r="EM146" s="9"/>
      <c r="EN146" s="29"/>
      <c r="EO146" s="12"/>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9"/>
      <c r="FN146" s="28"/>
      <c r="FO146" s="28"/>
      <c r="FP146" s="28"/>
      <c r="FQ146" s="28"/>
      <c r="FR146" s="28"/>
      <c r="FS146" s="28"/>
      <c r="FT146" s="28"/>
      <c r="FU146" s="28"/>
      <c r="FV146" s="28"/>
      <c r="FW146" s="28"/>
      <c r="FX146" s="28"/>
      <c r="FY146" s="28"/>
      <c r="FZ146" s="10"/>
      <c r="GA146" s="23"/>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9"/>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2"/>
      <c r="MA146" s="12"/>
      <c r="MB146" s="12"/>
      <c r="MC146" s="12"/>
      <c r="MD146" s="12"/>
      <c r="ME146" s="12"/>
      <c r="MF146" s="12"/>
      <c r="MG146" s="12"/>
      <c r="MH146" s="12"/>
      <c r="MI146" s="12"/>
      <c r="MJ146" s="12"/>
      <c r="MK146" s="12"/>
      <c r="ML146" s="12"/>
      <c r="MM146" s="17"/>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9"/>
      <c r="NM146" s="18"/>
      <c r="NN146" s="14"/>
      <c r="NO146" s="14"/>
      <c r="NP146" s="12"/>
      <c r="NQ146" s="12"/>
      <c r="NR146" s="12"/>
      <c r="NS146" s="12"/>
      <c r="NT146" s="12"/>
      <c r="NU146" s="12"/>
      <c r="NV146" s="12"/>
      <c r="NW146" s="12"/>
      <c r="NX146" s="12"/>
      <c r="NY146" s="12"/>
      <c r="NZ146" s="12"/>
      <c r="OA146" s="12"/>
      <c r="OB146" s="12"/>
      <c r="OC146" s="12"/>
      <c r="OD146" s="14"/>
      <c r="OE146" s="12"/>
      <c r="OF146" s="12"/>
      <c r="OG146" s="12"/>
      <c r="OH146" s="12"/>
      <c r="OI146" s="12"/>
      <c r="OJ146" s="12"/>
      <c r="OK146" s="12"/>
      <c r="OL146" s="12"/>
      <c r="OM146" s="12"/>
      <c r="ON146" s="12"/>
      <c r="OO146" s="12"/>
      <c r="OP146" s="12"/>
      <c r="OQ146" s="12"/>
      <c r="OR146" s="12"/>
      <c r="OS146" s="12"/>
      <c r="OT146" s="12"/>
      <c r="OU146" s="14"/>
      <c r="OV146" s="13"/>
      <c r="OW146" s="9"/>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27"/>
      <c r="PY146" s="12"/>
      <c r="PZ146" s="12"/>
      <c r="QA146" s="12"/>
      <c r="QB146" s="12"/>
      <c r="QC146" s="12"/>
      <c r="QD146" s="12"/>
      <c r="QE146" s="12"/>
      <c r="QF146" s="12"/>
      <c r="QG146" s="12"/>
      <c r="QH146" s="12"/>
      <c r="QI146" s="12"/>
      <c r="QJ146" s="14"/>
      <c r="QK146" s="2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8"/>
      <c r="TT146" s="8"/>
    </row>
    <row r="147" spans="1:540" ht="9.6" customHeight="1" x14ac:dyDescent="0.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14"/>
      <c r="BK147" s="17"/>
      <c r="BL147" s="10"/>
      <c r="BM147" s="28"/>
      <c r="BN147" s="28"/>
      <c r="BO147" s="28"/>
      <c r="BP147" s="28"/>
      <c r="BQ147" s="28"/>
      <c r="BR147" s="28"/>
      <c r="BS147" s="28"/>
      <c r="BT147" s="28"/>
      <c r="BU147" s="28"/>
      <c r="BV147" s="28"/>
      <c r="BW147" s="28"/>
      <c r="BX147" s="28"/>
      <c r="BY147" s="10"/>
      <c r="BZ147" s="27"/>
      <c r="CA147" s="14"/>
      <c r="CB147" s="8"/>
      <c r="CC147" s="8"/>
      <c r="CD147" s="8"/>
      <c r="CE147" s="8"/>
      <c r="CF147" s="8"/>
      <c r="CG147" s="8"/>
      <c r="CH147" s="8"/>
      <c r="CI147" s="8"/>
      <c r="CJ147" s="8"/>
      <c r="CK147" s="8"/>
      <c r="CL147" s="8"/>
      <c r="CM147" s="8"/>
      <c r="CN147" s="8"/>
      <c r="CO147" s="8"/>
      <c r="CP147" s="8"/>
      <c r="CQ147" s="8"/>
      <c r="CR147" s="8"/>
      <c r="CS147" s="8"/>
      <c r="CT147" s="14"/>
      <c r="CU147" s="18"/>
      <c r="CV147" s="24"/>
      <c r="CW147" s="10"/>
      <c r="CX147" s="28"/>
      <c r="CY147" s="28"/>
      <c r="CZ147" s="28"/>
      <c r="DA147" s="28"/>
      <c r="DB147" s="28"/>
      <c r="DC147" s="28"/>
      <c r="DD147" s="28"/>
      <c r="DE147" s="28"/>
      <c r="DF147" s="28"/>
      <c r="DG147" s="28"/>
      <c r="DH147" s="28"/>
      <c r="DI147" s="28"/>
      <c r="DJ147" s="28"/>
      <c r="DK147" s="28"/>
      <c r="DL147" s="28"/>
      <c r="DM147" s="28"/>
      <c r="DN147" s="28"/>
      <c r="DO147" s="10"/>
      <c r="DP147" s="27"/>
      <c r="DQ147" s="8"/>
      <c r="DR147" s="8"/>
      <c r="DS147" s="8"/>
      <c r="DT147" s="14"/>
      <c r="DU147" s="25"/>
      <c r="DV147" s="10"/>
      <c r="DW147" s="28"/>
      <c r="DX147" s="28"/>
      <c r="DY147" s="28"/>
      <c r="DZ147" s="28"/>
      <c r="EA147" s="28"/>
      <c r="EB147" s="28"/>
      <c r="EC147" s="28"/>
      <c r="ED147" s="28"/>
      <c r="EE147" s="28"/>
      <c r="EF147" s="28"/>
      <c r="EG147" s="28"/>
      <c r="EH147" s="28"/>
      <c r="EI147" s="28"/>
      <c r="EJ147" s="28"/>
      <c r="EK147" s="28"/>
      <c r="EL147" s="28"/>
      <c r="EM147" s="28"/>
      <c r="EN147" s="10"/>
      <c r="EO147" s="25"/>
      <c r="EP147" s="23"/>
      <c r="EQ147" s="29"/>
      <c r="ER147" s="14"/>
      <c r="ES147" s="8"/>
      <c r="ET147" s="8"/>
      <c r="EU147" s="8"/>
      <c r="EV147" s="8"/>
      <c r="EW147" s="8"/>
      <c r="EX147" s="8"/>
      <c r="EY147" s="8"/>
      <c r="EZ147" s="8"/>
      <c r="FA147" s="8"/>
      <c r="FB147" s="8"/>
      <c r="FC147" s="8"/>
      <c r="FD147" s="8"/>
      <c r="FE147" s="8"/>
      <c r="FF147" s="8"/>
      <c r="FG147" s="8"/>
      <c r="FH147" s="8"/>
      <c r="FI147" s="8"/>
      <c r="FJ147" s="8"/>
      <c r="FK147" s="8"/>
      <c r="FL147" s="18"/>
      <c r="FM147" s="10"/>
      <c r="FN147" s="28"/>
      <c r="FO147" s="28"/>
      <c r="FP147" s="28"/>
      <c r="FQ147" s="28"/>
      <c r="FR147" s="28"/>
      <c r="FS147" s="28"/>
      <c r="FT147" s="28"/>
      <c r="FU147" s="28"/>
      <c r="FV147" s="28"/>
      <c r="FW147" s="28"/>
      <c r="FX147" s="28"/>
      <c r="FY147" s="28"/>
      <c r="FZ147" s="10"/>
      <c r="GA147" s="23"/>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9"/>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4"/>
      <c r="MA147" s="12"/>
      <c r="MB147" s="12"/>
      <c r="MC147" s="12"/>
      <c r="MD147" s="12"/>
      <c r="ME147" s="12"/>
      <c r="MF147" s="12"/>
      <c r="MG147" s="12"/>
      <c r="MH147" s="12"/>
      <c r="MI147" s="12"/>
      <c r="MJ147" s="12"/>
      <c r="MK147" s="12"/>
      <c r="ML147" s="12"/>
      <c r="MM147" s="12"/>
      <c r="MN147" s="26"/>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1"/>
      <c r="NL147" s="12"/>
      <c r="NM147" s="14"/>
      <c r="NN147" s="12"/>
      <c r="NO147" s="12"/>
      <c r="NP147" s="12"/>
      <c r="NQ147" s="12"/>
      <c r="NR147" s="12"/>
      <c r="NS147" s="12"/>
      <c r="NT147" s="12"/>
      <c r="NU147" s="12"/>
      <c r="NV147" s="12"/>
      <c r="NW147" s="12"/>
      <c r="NX147" s="12"/>
      <c r="NY147" s="12"/>
      <c r="NZ147" s="12"/>
      <c r="OA147" s="12"/>
      <c r="OB147" s="12"/>
      <c r="OC147" s="14"/>
      <c r="OD147" s="18"/>
      <c r="OE147" s="19"/>
      <c r="OF147" s="12"/>
      <c r="OG147" s="12"/>
      <c r="OH147" s="12"/>
      <c r="OI147" s="12"/>
      <c r="OJ147" s="12"/>
      <c r="OK147" s="12"/>
      <c r="OL147" s="12"/>
      <c r="OM147" s="12"/>
      <c r="ON147" s="12"/>
      <c r="OO147" s="12"/>
      <c r="OP147" s="12"/>
      <c r="OQ147" s="12"/>
      <c r="OR147" s="12"/>
      <c r="OS147" s="12"/>
      <c r="OT147" s="12"/>
      <c r="OU147" s="12"/>
      <c r="OV147" s="12"/>
      <c r="OW147" s="14"/>
      <c r="OX147" s="18"/>
      <c r="OY147" s="9"/>
      <c r="OZ147" s="19"/>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3"/>
      <c r="PY147" s="12"/>
      <c r="PZ147" s="12"/>
      <c r="QA147" s="12"/>
      <c r="QB147" s="12"/>
      <c r="QC147" s="12"/>
      <c r="QD147" s="12"/>
      <c r="QE147" s="12"/>
      <c r="QF147" s="12"/>
      <c r="QG147" s="12"/>
      <c r="QH147" s="12"/>
      <c r="QI147" s="12"/>
      <c r="QJ147" s="12"/>
      <c r="QK147" s="13"/>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8"/>
      <c r="TT147" s="8"/>
    </row>
    <row r="148" spans="1:540" ht="9.6" customHeight="1" x14ac:dyDescent="0.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14"/>
      <c r="BK148" s="17"/>
      <c r="BL148" s="10"/>
      <c r="BM148" s="28"/>
      <c r="BN148" s="28"/>
      <c r="BO148" s="28"/>
      <c r="BP148" s="28"/>
      <c r="BQ148" s="28"/>
      <c r="BR148" s="28"/>
      <c r="BS148" s="28"/>
      <c r="BT148" s="28"/>
      <c r="BU148" s="28"/>
      <c r="BV148" s="28"/>
      <c r="BW148" s="28"/>
      <c r="BX148" s="28"/>
      <c r="BY148" s="28"/>
      <c r="BZ148" s="28"/>
      <c r="CA148" s="9"/>
      <c r="CB148" s="14"/>
      <c r="CC148" s="8"/>
      <c r="CD148" s="8"/>
      <c r="CE148" s="8"/>
      <c r="CF148" s="8"/>
      <c r="CG148" s="8"/>
      <c r="CH148" s="8"/>
      <c r="CI148" s="8"/>
      <c r="CJ148" s="8"/>
      <c r="CK148" s="8"/>
      <c r="CL148" s="8"/>
      <c r="CM148" s="8"/>
      <c r="CN148" s="8"/>
      <c r="CO148" s="8"/>
      <c r="CP148" s="8"/>
      <c r="CQ148" s="14"/>
      <c r="CR148" s="13"/>
      <c r="CS148" s="27"/>
      <c r="CT148" s="17"/>
      <c r="CU148" s="28"/>
      <c r="CV148" s="10"/>
      <c r="CW148" s="28"/>
      <c r="CX148" s="28"/>
      <c r="CY148" s="28"/>
      <c r="CZ148" s="28"/>
      <c r="DA148" s="28"/>
      <c r="DB148" s="28"/>
      <c r="DC148" s="28"/>
      <c r="DD148" s="28"/>
      <c r="DE148" s="28"/>
      <c r="DF148" s="28"/>
      <c r="DG148" s="28"/>
      <c r="DH148" s="28"/>
      <c r="DI148" s="28"/>
      <c r="DJ148" s="28"/>
      <c r="DK148" s="28"/>
      <c r="DL148" s="28"/>
      <c r="DM148" s="28"/>
      <c r="DN148" s="28"/>
      <c r="DO148" s="28"/>
      <c r="DP148" s="12"/>
      <c r="DQ148" s="8"/>
      <c r="DR148" s="8"/>
      <c r="DS148" s="8"/>
      <c r="DT148" s="8"/>
      <c r="DU148" s="14"/>
      <c r="DV148" s="19"/>
      <c r="DW148" s="28"/>
      <c r="DX148" s="28"/>
      <c r="DY148" s="28"/>
      <c r="DZ148" s="28"/>
      <c r="EA148" s="28"/>
      <c r="EB148" s="28"/>
      <c r="EC148" s="28"/>
      <c r="ED148" s="28"/>
      <c r="EE148" s="28"/>
      <c r="EF148" s="28"/>
      <c r="EG148" s="28"/>
      <c r="EH148" s="28"/>
      <c r="EI148" s="28"/>
      <c r="EJ148" s="28"/>
      <c r="EK148" s="28"/>
      <c r="EL148" s="28"/>
      <c r="EM148" s="28"/>
      <c r="EN148" s="28"/>
      <c r="EO148" s="28"/>
      <c r="EP148" s="10"/>
      <c r="EQ148" s="28"/>
      <c r="ER148" s="10"/>
      <c r="ES148" s="22"/>
      <c r="ET148" s="59"/>
      <c r="EU148" s="14"/>
      <c r="EV148" s="8"/>
      <c r="EW148" s="8"/>
      <c r="EX148" s="8"/>
      <c r="EY148" s="8"/>
      <c r="EZ148" s="8"/>
      <c r="FA148" s="8"/>
      <c r="FB148" s="8"/>
      <c r="FC148" s="8"/>
      <c r="FD148" s="8"/>
      <c r="FE148" s="8"/>
      <c r="FF148" s="8"/>
      <c r="FG148" s="8"/>
      <c r="FH148" s="8"/>
      <c r="FI148" s="8"/>
      <c r="FJ148" s="12"/>
      <c r="FK148" s="27"/>
      <c r="FL148" s="10"/>
      <c r="FM148" s="28"/>
      <c r="FN148" s="28"/>
      <c r="FO148" s="28"/>
      <c r="FP148" s="28"/>
      <c r="FQ148" s="28"/>
      <c r="FR148" s="28"/>
      <c r="FS148" s="28"/>
      <c r="FT148" s="28"/>
      <c r="FU148" s="28"/>
      <c r="FV148" s="28"/>
      <c r="FW148" s="28"/>
      <c r="FX148" s="28"/>
      <c r="FY148" s="28"/>
      <c r="FZ148" s="10"/>
      <c r="GA148" s="1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9"/>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9"/>
      <c r="LZ148" s="14"/>
      <c r="MA148" s="12"/>
      <c r="MB148" s="12"/>
      <c r="MC148" s="12"/>
      <c r="MD148" s="12"/>
      <c r="ME148" s="12"/>
      <c r="MF148" s="12"/>
      <c r="MG148" s="12"/>
      <c r="MH148" s="12"/>
      <c r="MI148" s="12"/>
      <c r="MJ148" s="12"/>
      <c r="MK148" s="12"/>
      <c r="ML148" s="12"/>
      <c r="MM148" s="12"/>
      <c r="MN148" s="18"/>
      <c r="MO148" s="10"/>
      <c r="MP148" s="10"/>
      <c r="MQ148" s="10"/>
      <c r="MR148" s="10"/>
      <c r="MS148" s="10"/>
      <c r="MT148" s="10"/>
      <c r="MU148" s="10"/>
      <c r="MV148" s="10"/>
      <c r="MW148" s="10"/>
      <c r="MX148" s="10"/>
      <c r="MY148" s="10"/>
      <c r="MZ148" s="10"/>
      <c r="NA148" s="10"/>
      <c r="NB148" s="10"/>
      <c r="NC148" s="10"/>
      <c r="ND148" s="10"/>
      <c r="NE148" s="10"/>
      <c r="NF148" s="10"/>
      <c r="NG148" s="10"/>
      <c r="NH148" s="10"/>
      <c r="NI148" s="27"/>
      <c r="NJ148" s="12"/>
      <c r="NK148" s="12"/>
      <c r="NL148" s="12"/>
      <c r="NM148" s="12"/>
      <c r="NN148" s="12"/>
      <c r="NO148" s="12"/>
      <c r="NP148" s="12"/>
      <c r="NQ148" s="12"/>
      <c r="NR148" s="12"/>
      <c r="NS148" s="12"/>
      <c r="NT148" s="12"/>
      <c r="NU148" s="12"/>
      <c r="NV148" s="12"/>
      <c r="NW148" s="12"/>
      <c r="NX148" s="12"/>
      <c r="NY148" s="12"/>
      <c r="NZ148" s="12"/>
      <c r="OA148" s="12"/>
      <c r="OB148" s="12"/>
      <c r="OC148" s="12"/>
      <c r="OD148" s="10"/>
      <c r="OE148" s="10"/>
      <c r="OF148" s="19"/>
      <c r="OG148" s="14"/>
      <c r="OH148" s="12"/>
      <c r="OI148" s="12"/>
      <c r="OJ148" s="12"/>
      <c r="OK148" s="12"/>
      <c r="OL148" s="12"/>
      <c r="OM148" s="12"/>
      <c r="ON148" s="12"/>
      <c r="OO148" s="12"/>
      <c r="OP148" s="12"/>
      <c r="OQ148" s="12"/>
      <c r="OR148" s="12"/>
      <c r="OS148" s="12"/>
      <c r="OT148" s="12"/>
      <c r="OU148" s="12"/>
      <c r="OV148" s="12"/>
      <c r="OW148" s="12"/>
      <c r="OX148" s="12"/>
      <c r="OY148" s="12"/>
      <c r="OZ148" s="12"/>
      <c r="PA148" s="13"/>
      <c r="PB148" s="27"/>
      <c r="PC148" s="10"/>
      <c r="PD148" s="10"/>
      <c r="PE148" s="10"/>
      <c r="PF148" s="10"/>
      <c r="PG148" s="10"/>
      <c r="PH148" s="10"/>
      <c r="PI148" s="10"/>
      <c r="PJ148" s="10"/>
      <c r="PK148" s="10"/>
      <c r="PL148" s="10"/>
      <c r="PM148" s="10"/>
      <c r="PN148" s="10"/>
      <c r="PO148" s="10"/>
      <c r="PP148" s="10"/>
      <c r="PQ148" s="10"/>
      <c r="PR148" s="10"/>
      <c r="PS148" s="10"/>
      <c r="PT148" s="10"/>
      <c r="PU148" s="10"/>
      <c r="PV148" s="10"/>
      <c r="PW148" s="23"/>
      <c r="PX148" s="14"/>
      <c r="PY148" s="12"/>
      <c r="PZ148" s="12"/>
      <c r="QA148" s="12"/>
      <c r="QB148" s="12"/>
      <c r="QC148" s="12"/>
      <c r="QD148" s="12"/>
      <c r="QE148" s="12"/>
      <c r="QF148" s="12"/>
      <c r="QG148" s="12"/>
      <c r="QH148" s="12"/>
      <c r="QI148" s="12"/>
      <c r="QJ148" s="12"/>
      <c r="QK148" s="1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8"/>
      <c r="TT148" s="8"/>
    </row>
    <row r="149" spans="1:540" ht="9.6" customHeight="1" x14ac:dyDescent="0.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9"/>
      <c r="BL149" s="10"/>
      <c r="BM149" s="28"/>
      <c r="BN149" s="28"/>
      <c r="BO149" s="28"/>
      <c r="BP149" s="28"/>
      <c r="BQ149" s="28"/>
      <c r="BR149" s="28"/>
      <c r="BS149" s="28"/>
      <c r="BT149" s="28"/>
      <c r="BU149" s="28"/>
      <c r="BV149" s="28"/>
      <c r="BW149" s="28"/>
      <c r="BX149" s="28"/>
      <c r="BY149" s="28"/>
      <c r="BZ149" s="28"/>
      <c r="CA149" s="28"/>
      <c r="CB149" s="10"/>
      <c r="CC149" s="23"/>
      <c r="CD149" s="14"/>
      <c r="CE149" s="8"/>
      <c r="CF149" s="8"/>
      <c r="CG149" s="8"/>
      <c r="CH149" s="8"/>
      <c r="CI149" s="8"/>
      <c r="CJ149" s="8"/>
      <c r="CK149" s="8"/>
      <c r="CL149" s="14"/>
      <c r="CM149" s="14"/>
      <c r="CN149" s="18"/>
      <c r="CO149" s="23"/>
      <c r="CP149" s="25"/>
      <c r="CQ149" s="10"/>
      <c r="CR149" s="10"/>
      <c r="CS149" s="10"/>
      <c r="CT149" s="28"/>
      <c r="CU149" s="28"/>
      <c r="CV149" s="28"/>
      <c r="CW149" s="28"/>
      <c r="CX149" s="28"/>
      <c r="CY149" s="28"/>
      <c r="CZ149" s="28"/>
      <c r="DA149" s="28"/>
      <c r="DB149" s="28"/>
      <c r="DC149" s="28"/>
      <c r="DD149" s="28"/>
      <c r="DE149" s="28"/>
      <c r="DF149" s="28"/>
      <c r="DG149" s="28"/>
      <c r="DH149" s="28"/>
      <c r="DI149" s="28"/>
      <c r="DJ149" s="28"/>
      <c r="DK149" s="28"/>
      <c r="DL149" s="28"/>
      <c r="DM149" s="28"/>
      <c r="DN149" s="10"/>
      <c r="DO149" s="13"/>
      <c r="DP149" s="8"/>
      <c r="DQ149" s="8"/>
      <c r="DR149" s="8"/>
      <c r="DS149" s="8"/>
      <c r="DT149" s="8"/>
      <c r="DU149" s="8"/>
      <c r="DV149" s="14"/>
      <c r="DW149" s="25"/>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10"/>
      <c r="EU149" s="10"/>
      <c r="EV149" s="10"/>
      <c r="EW149" s="71"/>
      <c r="EX149" s="23"/>
      <c r="EY149" s="13"/>
      <c r="EZ149" s="14"/>
      <c r="FA149" s="14"/>
      <c r="FB149" s="14"/>
      <c r="FC149" s="14"/>
      <c r="FD149" s="14"/>
      <c r="FE149" s="14"/>
      <c r="FF149" s="12"/>
      <c r="FG149" s="13"/>
      <c r="FH149" s="9"/>
      <c r="FI149" s="10"/>
      <c r="FJ149" s="10"/>
      <c r="FK149" s="10"/>
      <c r="FL149" s="28"/>
      <c r="FM149" s="28"/>
      <c r="FN149" s="28"/>
      <c r="FO149" s="28"/>
      <c r="FP149" s="28"/>
      <c r="FQ149" s="28"/>
      <c r="FR149" s="28"/>
      <c r="FS149" s="28"/>
      <c r="FT149" s="28"/>
      <c r="FU149" s="28"/>
      <c r="FV149" s="28"/>
      <c r="FW149" s="28"/>
      <c r="FX149" s="28"/>
      <c r="FY149" s="28"/>
      <c r="FZ149" s="17"/>
      <c r="GA149" s="12"/>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9"/>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9"/>
      <c r="LZ149" s="14"/>
      <c r="MA149" s="12"/>
      <c r="MB149" s="12"/>
      <c r="MC149" s="12"/>
      <c r="MD149" s="12"/>
      <c r="ME149" s="12"/>
      <c r="MF149" s="12"/>
      <c r="MG149" s="12"/>
      <c r="MH149" s="12"/>
      <c r="MI149" s="12"/>
      <c r="MJ149" s="12"/>
      <c r="MK149" s="12"/>
      <c r="ML149" s="12"/>
      <c r="MM149" s="12"/>
      <c r="MN149" s="14"/>
      <c r="MO149" s="12"/>
      <c r="MP149" s="19"/>
      <c r="MQ149" s="10"/>
      <c r="MR149" s="10"/>
      <c r="MS149" s="10"/>
      <c r="MT149" s="10"/>
      <c r="MU149" s="10"/>
      <c r="MV149" s="10"/>
      <c r="MW149" s="10"/>
      <c r="MX149" s="10"/>
      <c r="MY149" s="10"/>
      <c r="MZ149" s="10"/>
      <c r="NA149" s="10"/>
      <c r="NB149" s="10"/>
      <c r="NC149" s="10"/>
      <c r="ND149" s="10"/>
      <c r="NE149" s="10"/>
      <c r="NF149" s="19"/>
      <c r="NG149" s="15"/>
      <c r="NH149" s="8"/>
      <c r="NI149" s="14"/>
      <c r="NJ149" s="12"/>
      <c r="NK149" s="12"/>
      <c r="NL149" s="12"/>
      <c r="NM149" s="12"/>
      <c r="NN149" s="12"/>
      <c r="NO149" s="12"/>
      <c r="NP149" s="12"/>
      <c r="NQ149" s="12"/>
      <c r="NR149" s="12"/>
      <c r="NS149" s="12"/>
      <c r="NT149" s="12"/>
      <c r="NU149" s="12"/>
      <c r="NV149" s="12"/>
      <c r="NW149" s="12"/>
      <c r="NX149" s="12"/>
      <c r="NY149" s="12"/>
      <c r="NZ149" s="12"/>
      <c r="OA149" s="12"/>
      <c r="OB149" s="14"/>
      <c r="OC149" s="19"/>
      <c r="OD149" s="10"/>
      <c r="OE149" s="10"/>
      <c r="OF149" s="10"/>
      <c r="OG149" s="19"/>
      <c r="OH149" s="14"/>
      <c r="OI149" s="12"/>
      <c r="OJ149" s="12"/>
      <c r="OK149" s="12"/>
      <c r="OL149" s="12"/>
      <c r="OM149" s="12"/>
      <c r="ON149" s="12"/>
      <c r="OO149" s="12"/>
      <c r="OP149" s="12"/>
      <c r="OQ149" s="12"/>
      <c r="OR149" s="12"/>
      <c r="OS149" s="12"/>
      <c r="OT149" s="12"/>
      <c r="OU149" s="12"/>
      <c r="OV149" s="12"/>
      <c r="OW149" s="12"/>
      <c r="OX149" s="12"/>
      <c r="OY149" s="12"/>
      <c r="OZ149" s="12"/>
      <c r="PA149" s="12"/>
      <c r="PB149" s="14"/>
      <c r="PC149" s="8"/>
      <c r="PD149" s="13"/>
      <c r="PE149" s="17"/>
      <c r="PF149" s="19"/>
      <c r="PG149" s="10"/>
      <c r="PH149" s="10"/>
      <c r="PI149" s="10"/>
      <c r="PJ149" s="10"/>
      <c r="PK149" s="10"/>
      <c r="PL149" s="10"/>
      <c r="PM149" s="10"/>
      <c r="PN149" s="10"/>
      <c r="PO149" s="10"/>
      <c r="PP149" s="10"/>
      <c r="PQ149" s="10"/>
      <c r="PR149" s="10"/>
      <c r="PS149" s="10"/>
      <c r="PT149" s="10"/>
      <c r="PU149" s="10"/>
      <c r="PV149" s="23"/>
      <c r="PW149" s="8"/>
      <c r="PX149" s="12"/>
      <c r="PY149" s="12"/>
      <c r="PZ149" s="12"/>
      <c r="QA149" s="12"/>
      <c r="QB149" s="12"/>
      <c r="QC149" s="12"/>
      <c r="QD149" s="12"/>
      <c r="QE149" s="12"/>
      <c r="QF149" s="12"/>
      <c r="QG149" s="12"/>
      <c r="QH149" s="12"/>
      <c r="QI149" s="12"/>
      <c r="QJ149" s="12"/>
      <c r="QK149" s="1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8"/>
      <c r="TT149" s="8"/>
    </row>
    <row r="150" spans="1:540" ht="9.6" customHeight="1" x14ac:dyDescent="0.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23"/>
      <c r="BL150" s="28"/>
      <c r="BM150" s="28"/>
      <c r="BN150" s="28"/>
      <c r="BO150" s="28"/>
      <c r="BP150" s="28"/>
      <c r="BQ150" s="28"/>
      <c r="BR150" s="28"/>
      <c r="BS150" s="28"/>
      <c r="BT150" s="28"/>
      <c r="BU150" s="28"/>
      <c r="BV150" s="28"/>
      <c r="BW150" s="28"/>
      <c r="BX150" s="28"/>
      <c r="BY150" s="28"/>
      <c r="BZ150" s="28"/>
      <c r="CA150" s="28"/>
      <c r="CB150" s="10"/>
      <c r="CC150" s="28"/>
      <c r="CD150" s="28"/>
      <c r="CE150" s="21"/>
      <c r="CF150" s="18"/>
      <c r="CG150" s="18"/>
      <c r="CH150" s="18"/>
      <c r="CI150" s="23"/>
      <c r="CJ150" s="27"/>
      <c r="CK150" s="9"/>
      <c r="CL150" s="17"/>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10"/>
      <c r="DN150" s="18"/>
      <c r="DO150" s="8"/>
      <c r="DP150" s="8"/>
      <c r="DQ150" s="8"/>
      <c r="DR150" s="8"/>
      <c r="DS150" s="8"/>
      <c r="DT150" s="8"/>
      <c r="DU150" s="8"/>
      <c r="DV150" s="8"/>
      <c r="DW150" s="13"/>
      <c r="DX150" s="25"/>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19"/>
      <c r="FA150" s="25"/>
      <c r="FB150" s="17"/>
      <c r="FC150" s="17"/>
      <c r="FD150" s="25"/>
      <c r="FE150" s="28"/>
      <c r="FF150" s="28"/>
      <c r="FG150" s="10"/>
      <c r="FH150" s="10"/>
      <c r="FI150" s="10"/>
      <c r="FJ150" s="28"/>
      <c r="FK150" s="28"/>
      <c r="FL150" s="28"/>
      <c r="FM150" s="28"/>
      <c r="FN150" s="28"/>
      <c r="FO150" s="28"/>
      <c r="FP150" s="28"/>
      <c r="FQ150" s="28"/>
      <c r="FR150" s="28"/>
      <c r="FS150" s="28"/>
      <c r="FT150" s="28"/>
      <c r="FU150" s="28"/>
      <c r="FV150" s="28"/>
      <c r="FW150" s="28"/>
      <c r="FX150" s="28"/>
      <c r="FY150" s="28"/>
      <c r="FZ150" s="27"/>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9"/>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9"/>
      <c r="LZ150" s="14"/>
      <c r="MA150" s="12"/>
      <c r="MB150" s="12"/>
      <c r="MC150" s="12"/>
      <c r="MD150" s="12"/>
      <c r="ME150" s="12"/>
      <c r="MF150" s="12"/>
      <c r="MG150" s="12"/>
      <c r="MH150" s="12"/>
      <c r="MI150" s="12"/>
      <c r="MJ150" s="12"/>
      <c r="MK150" s="12"/>
      <c r="ML150" s="12"/>
      <c r="MM150" s="12"/>
      <c r="MN150" s="12"/>
      <c r="MO150" s="14"/>
      <c r="MP150" s="14"/>
      <c r="MQ150" s="9"/>
      <c r="MR150" s="10"/>
      <c r="MS150" s="10"/>
      <c r="MT150" s="10"/>
      <c r="MU150" s="10"/>
      <c r="MV150" s="10"/>
      <c r="MW150" s="10"/>
      <c r="MX150" s="10"/>
      <c r="MY150" s="10"/>
      <c r="MZ150" s="10"/>
      <c r="NA150" s="10"/>
      <c r="NB150" s="17"/>
      <c r="NC150" s="27"/>
      <c r="ND150" s="34"/>
      <c r="NE150" s="14"/>
      <c r="NF150" s="14"/>
      <c r="NG150" s="14"/>
      <c r="NH150" s="12"/>
      <c r="NI150" s="12"/>
      <c r="NJ150" s="12"/>
      <c r="NK150" s="12"/>
      <c r="NL150" s="12"/>
      <c r="NM150" s="12"/>
      <c r="NN150" s="12"/>
      <c r="NO150" s="12"/>
      <c r="NP150" s="12"/>
      <c r="NQ150" s="12"/>
      <c r="NR150" s="12"/>
      <c r="NS150" s="12"/>
      <c r="NT150" s="12"/>
      <c r="NU150" s="12"/>
      <c r="NV150" s="12"/>
      <c r="NW150" s="12"/>
      <c r="NX150" s="12"/>
      <c r="NY150" s="12"/>
      <c r="NZ150" s="12"/>
      <c r="OA150" s="12"/>
      <c r="OB150" s="27"/>
      <c r="OC150" s="10"/>
      <c r="OD150" s="10"/>
      <c r="OE150" s="10"/>
      <c r="OF150" s="10"/>
      <c r="OG150" s="10"/>
      <c r="OH150" s="17"/>
      <c r="OI150" s="14"/>
      <c r="OJ150" s="12"/>
      <c r="OK150" s="12"/>
      <c r="OL150" s="12"/>
      <c r="OM150" s="12"/>
      <c r="ON150" s="12"/>
      <c r="OO150" s="12"/>
      <c r="OP150" s="12"/>
      <c r="OQ150" s="12"/>
      <c r="OR150" s="12"/>
      <c r="OS150" s="12"/>
      <c r="OT150" s="12"/>
      <c r="OU150" s="12"/>
      <c r="OV150" s="12"/>
      <c r="OW150" s="12"/>
      <c r="OX150" s="12"/>
      <c r="OY150" s="12"/>
      <c r="OZ150" s="12"/>
      <c r="PA150" s="12"/>
      <c r="PB150" s="13"/>
      <c r="PC150" s="12"/>
      <c r="PD150" s="14"/>
      <c r="PE150" s="14"/>
      <c r="PF150" s="14"/>
      <c r="PG150" s="13"/>
      <c r="PH150" s="23"/>
      <c r="PI150" s="9"/>
      <c r="PJ150" s="25"/>
      <c r="PK150" s="19"/>
      <c r="PL150" s="10"/>
      <c r="PM150" s="10"/>
      <c r="PN150" s="10"/>
      <c r="PO150" s="10"/>
      <c r="PP150" s="10"/>
      <c r="PQ150" s="10"/>
      <c r="PR150" s="17"/>
      <c r="PS150" s="9"/>
      <c r="PT150" s="18"/>
      <c r="PU150" s="14"/>
      <c r="PV150" s="14"/>
      <c r="PW150" s="12"/>
      <c r="PX150" s="12"/>
      <c r="PY150" s="12"/>
      <c r="PZ150" s="12"/>
      <c r="QA150" s="12"/>
      <c r="QB150" s="12"/>
      <c r="QC150" s="12"/>
      <c r="QD150" s="12"/>
      <c r="QE150" s="12"/>
      <c r="QF150" s="12"/>
      <c r="QG150" s="12"/>
      <c r="QH150" s="12"/>
      <c r="QI150" s="12"/>
      <c r="QJ150" s="14"/>
      <c r="QK150" s="18"/>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8"/>
      <c r="TT150" s="8"/>
    </row>
    <row r="151" spans="1:540" ht="9.6" customHeight="1" x14ac:dyDescent="0.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18"/>
      <c r="BL151" s="28"/>
      <c r="BM151" s="28"/>
      <c r="BN151" s="28"/>
      <c r="BO151" s="28"/>
      <c r="BP151" s="28"/>
      <c r="BQ151" s="28"/>
      <c r="BR151" s="28"/>
      <c r="BS151" s="28"/>
      <c r="BT151" s="28"/>
      <c r="BU151" s="28"/>
      <c r="BV151" s="28"/>
      <c r="BW151" s="28"/>
      <c r="BX151" s="28"/>
      <c r="BY151" s="28"/>
      <c r="BZ151" s="28"/>
      <c r="CA151" s="28"/>
      <c r="CB151" s="28"/>
      <c r="CC151" s="28"/>
      <c r="CD151" s="28"/>
      <c r="CE151" s="10"/>
      <c r="CF151" s="28"/>
      <c r="CG151" s="10"/>
      <c r="CH151" s="10"/>
      <c r="CI151" s="10"/>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19"/>
      <c r="DN151" s="14"/>
      <c r="DO151" s="8"/>
      <c r="DP151" s="8"/>
      <c r="DQ151" s="8"/>
      <c r="DR151" s="8"/>
      <c r="DS151" s="8"/>
      <c r="DT151" s="8"/>
      <c r="DU151" s="8"/>
      <c r="DV151" s="8"/>
      <c r="DW151" s="8"/>
      <c r="DX151" s="18"/>
      <c r="DY151" s="10"/>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13"/>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9"/>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4"/>
      <c r="MA151" s="12"/>
      <c r="MB151" s="12"/>
      <c r="MC151" s="12"/>
      <c r="MD151" s="12"/>
      <c r="ME151" s="12"/>
      <c r="MF151" s="12"/>
      <c r="MG151" s="12"/>
      <c r="MH151" s="12"/>
      <c r="MI151" s="12"/>
      <c r="MJ151" s="12"/>
      <c r="MK151" s="12"/>
      <c r="ML151" s="12"/>
      <c r="MM151" s="12"/>
      <c r="MN151" s="12"/>
      <c r="MO151" s="12"/>
      <c r="MP151" s="12"/>
      <c r="MQ151" s="14"/>
      <c r="MR151" s="13"/>
      <c r="MS151" s="23"/>
      <c r="MT151" s="17"/>
      <c r="MU151" s="17"/>
      <c r="MV151" s="17"/>
      <c r="MW151" s="27"/>
      <c r="MX151" s="27"/>
      <c r="MY151" s="15"/>
      <c r="MZ151" s="39"/>
      <c r="NA151" s="13"/>
      <c r="NB151" s="12"/>
      <c r="NC151" s="14"/>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8"/>
      <c r="OB151" s="10"/>
      <c r="OC151" s="10"/>
      <c r="OD151" s="10"/>
      <c r="OE151" s="10"/>
      <c r="OF151" s="10"/>
      <c r="OG151" s="10"/>
      <c r="OH151" s="10"/>
      <c r="OI151" s="9"/>
      <c r="OJ151" s="14"/>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4"/>
      <c r="PI151" s="14"/>
      <c r="PJ151" s="12"/>
      <c r="PK151" s="13"/>
      <c r="PL151" s="13"/>
      <c r="PM151" s="13"/>
      <c r="PN151" s="39"/>
      <c r="PO151" s="13"/>
      <c r="PP151" s="13"/>
      <c r="PQ151" s="13"/>
      <c r="PR151" s="12"/>
      <c r="PS151" s="14"/>
      <c r="PT151" s="14"/>
      <c r="PU151" s="12"/>
      <c r="PV151" s="12"/>
      <c r="PW151" s="12"/>
      <c r="PX151" s="12"/>
      <c r="PY151" s="12"/>
      <c r="PZ151" s="12"/>
      <c r="QA151" s="12"/>
      <c r="QB151" s="12"/>
      <c r="QC151" s="12"/>
      <c r="QD151" s="12"/>
      <c r="QE151" s="12"/>
      <c r="QF151" s="12"/>
      <c r="QG151" s="12"/>
      <c r="QH151" s="12"/>
      <c r="QI151" s="12"/>
      <c r="QJ151" s="12"/>
      <c r="QK151" s="9"/>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8"/>
      <c r="TT151" s="8"/>
    </row>
    <row r="152" spans="1:540" ht="9.6" customHeight="1" x14ac:dyDescent="0.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13"/>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10"/>
      <c r="DM152" s="13"/>
      <c r="DN152" s="8"/>
      <c r="DO152" s="8"/>
      <c r="DP152" s="8"/>
      <c r="DQ152" s="8"/>
      <c r="DR152" s="8"/>
      <c r="DS152" s="8"/>
      <c r="DT152" s="8"/>
      <c r="DU152" s="8"/>
      <c r="DV152" s="8"/>
      <c r="DW152" s="8"/>
      <c r="DX152" s="8"/>
      <c r="DY152" s="18"/>
      <c r="DZ152" s="10"/>
      <c r="EA152" s="19"/>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19"/>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9"/>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2"/>
      <c r="MA152" s="12"/>
      <c r="MB152" s="12"/>
      <c r="MC152" s="12"/>
      <c r="MD152" s="12"/>
      <c r="ME152" s="12"/>
      <c r="MF152" s="12"/>
      <c r="MG152" s="12"/>
      <c r="MH152" s="12"/>
      <c r="MI152" s="12"/>
      <c r="MJ152" s="12"/>
      <c r="MK152" s="12"/>
      <c r="ML152" s="12"/>
      <c r="MM152" s="12"/>
      <c r="MN152" s="12"/>
      <c r="MO152" s="12"/>
      <c r="MP152" s="12"/>
      <c r="MQ152" s="12"/>
      <c r="MR152" s="12"/>
      <c r="MS152" s="12"/>
      <c r="MT152" s="14"/>
      <c r="MU152" s="14"/>
      <c r="MV152" s="14"/>
      <c r="MW152" s="8"/>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4"/>
      <c r="OA152" s="19"/>
      <c r="OB152" s="10"/>
      <c r="OC152" s="10"/>
      <c r="OD152" s="10"/>
      <c r="OE152" s="10"/>
      <c r="OF152" s="10"/>
      <c r="OG152" s="10"/>
      <c r="OH152" s="10"/>
      <c r="OI152" s="10"/>
      <c r="OJ152" s="23"/>
      <c r="OK152" s="14"/>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9"/>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8"/>
      <c r="TT152" s="8"/>
    </row>
    <row r="153" spans="1:540" ht="9.6" customHeight="1" x14ac:dyDescent="0.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6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3"/>
      <c r="DM153" s="8"/>
      <c r="DN153" s="8"/>
      <c r="DO153" s="8"/>
      <c r="DP153" s="8"/>
      <c r="DQ153" s="8"/>
      <c r="DR153" s="8"/>
      <c r="DS153" s="8"/>
      <c r="DT153" s="8"/>
      <c r="DU153" s="8"/>
      <c r="DV153" s="8"/>
      <c r="DW153" s="8"/>
      <c r="DX153" s="8"/>
      <c r="DY153" s="8"/>
      <c r="DZ153" s="27"/>
      <c r="EA153" s="10"/>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10"/>
      <c r="FX153" s="10"/>
      <c r="FY153" s="12"/>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9"/>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8"/>
      <c r="MA153" s="14"/>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8"/>
      <c r="NZ153" s="9"/>
      <c r="OA153" s="10"/>
      <c r="OB153" s="10"/>
      <c r="OC153" s="10"/>
      <c r="OD153" s="10"/>
      <c r="OE153" s="10"/>
      <c r="OF153" s="10"/>
      <c r="OG153" s="10"/>
      <c r="OH153" s="10"/>
      <c r="OI153" s="10"/>
      <c r="OJ153" s="10"/>
      <c r="OK153" s="23"/>
      <c r="OL153" s="14"/>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4"/>
      <c r="QJ153" s="21"/>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8"/>
      <c r="TT153" s="8"/>
    </row>
    <row r="154" spans="1:540" ht="9.6" customHeight="1" x14ac:dyDescent="0.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12"/>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67"/>
      <c r="DL154" s="12"/>
      <c r="DM154" s="8"/>
      <c r="DN154" s="8"/>
      <c r="DO154" s="8"/>
      <c r="DP154" s="8"/>
      <c r="DQ154" s="8"/>
      <c r="DR154" s="8"/>
      <c r="DS154" s="8"/>
      <c r="DT154" s="8"/>
      <c r="DU154" s="8"/>
      <c r="DV154" s="8"/>
      <c r="DW154" s="8"/>
      <c r="DX154" s="8"/>
      <c r="DY154" s="8"/>
      <c r="DZ154" s="14"/>
      <c r="EA154" s="17"/>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10"/>
      <c r="FX154" s="2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9"/>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7"/>
      <c r="MA154" s="14"/>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4"/>
      <c r="NY154" s="13"/>
      <c r="NZ154" s="10"/>
      <c r="OA154" s="10"/>
      <c r="OB154" s="10"/>
      <c r="OC154" s="10"/>
      <c r="OD154" s="10"/>
      <c r="OE154" s="10"/>
      <c r="OF154" s="10"/>
      <c r="OG154" s="10"/>
      <c r="OH154" s="10"/>
      <c r="OI154" s="10"/>
      <c r="OJ154" s="10"/>
      <c r="OK154" s="10"/>
      <c r="OL154" s="13"/>
      <c r="OM154" s="14"/>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9"/>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8"/>
      <c r="TT154" s="8"/>
    </row>
    <row r="155" spans="1:540" ht="9.6" customHeight="1" x14ac:dyDescent="0.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13"/>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35"/>
      <c r="DL155" s="8"/>
      <c r="DM155" s="8"/>
      <c r="DN155" s="8"/>
      <c r="DO155" s="8"/>
      <c r="DP155" s="8"/>
      <c r="DQ155" s="8"/>
      <c r="DR155" s="8"/>
      <c r="DS155" s="8"/>
      <c r="DT155" s="8"/>
      <c r="DU155" s="8"/>
      <c r="DV155" s="8"/>
      <c r="DW155" s="8"/>
      <c r="DX155" s="8"/>
      <c r="DY155" s="8"/>
      <c r="DZ155" s="8"/>
      <c r="EA155" s="23"/>
      <c r="EB155" s="10"/>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32"/>
      <c r="FX155" s="12"/>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9"/>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8"/>
      <c r="MB155" s="14"/>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4"/>
      <c r="NY155" s="17"/>
      <c r="NZ155" s="10"/>
      <c r="OA155" s="10"/>
      <c r="OB155" s="10"/>
      <c r="OC155" s="10"/>
      <c r="OD155" s="10"/>
      <c r="OE155" s="10"/>
      <c r="OF155" s="10"/>
      <c r="OG155" s="10"/>
      <c r="OH155" s="10"/>
      <c r="OI155" s="10"/>
      <c r="OJ155" s="10"/>
      <c r="OK155" s="10"/>
      <c r="OL155" s="25"/>
      <c r="OM155" s="14"/>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4"/>
      <c r="QI155" s="21"/>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8"/>
      <c r="TT155" s="8"/>
    </row>
    <row r="156" spans="1:540" ht="9.6" customHeight="1" x14ac:dyDescent="0.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13"/>
      <c r="BO156" s="10"/>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19"/>
      <c r="DK156" s="12"/>
      <c r="DL156" s="8"/>
      <c r="DM156" s="8"/>
      <c r="DN156" s="8"/>
      <c r="DO156" s="8"/>
      <c r="DP156" s="8"/>
      <c r="DQ156" s="8"/>
      <c r="DR156" s="12"/>
      <c r="DS156" s="18"/>
      <c r="DT156" s="14"/>
      <c r="DU156" s="8"/>
      <c r="DV156" s="8"/>
      <c r="DW156" s="8"/>
      <c r="DX156" s="8"/>
      <c r="DY156" s="8"/>
      <c r="DZ156" s="8"/>
      <c r="EA156" s="13"/>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1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9"/>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9"/>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8"/>
      <c r="NY156" s="10"/>
      <c r="NZ156" s="10"/>
      <c r="OA156" s="10"/>
      <c r="OB156" s="10"/>
      <c r="OC156" s="10"/>
      <c r="OD156" s="10"/>
      <c r="OE156" s="10"/>
      <c r="OF156" s="10"/>
      <c r="OG156" s="10"/>
      <c r="OH156" s="10"/>
      <c r="OI156" s="10"/>
      <c r="OJ156" s="10"/>
      <c r="OK156" s="10"/>
      <c r="OL156" s="10"/>
      <c r="OM156" s="58"/>
      <c r="ON156" s="14"/>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3"/>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8"/>
      <c r="TT156" s="8"/>
    </row>
    <row r="157" spans="1:540" ht="9.6" customHeight="1" x14ac:dyDescent="0.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13"/>
      <c r="BP157" s="10"/>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3"/>
      <c r="DK157" s="8"/>
      <c r="DL157" s="8"/>
      <c r="DM157" s="8"/>
      <c r="DN157" s="8"/>
      <c r="DO157" s="8"/>
      <c r="DP157" s="8"/>
      <c r="DQ157" s="8"/>
      <c r="DR157" s="9"/>
      <c r="DS157" s="19"/>
      <c r="DT157" s="14"/>
      <c r="DU157" s="8"/>
      <c r="DV157" s="8"/>
      <c r="DW157" s="8"/>
      <c r="DX157" s="8"/>
      <c r="DY157" s="8"/>
      <c r="DZ157" s="8"/>
      <c r="EA157" s="14"/>
      <c r="EB157" s="19"/>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10"/>
      <c r="FV157" s="30"/>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9"/>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9"/>
      <c r="MC157" s="13"/>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3"/>
      <c r="NW157" s="14"/>
      <c r="NX157" s="17"/>
      <c r="NY157" s="10"/>
      <c r="NZ157" s="10"/>
      <c r="OA157" s="10"/>
      <c r="OB157" s="10"/>
      <c r="OC157" s="10"/>
      <c r="OD157" s="10"/>
      <c r="OE157" s="9"/>
      <c r="OF157" s="17"/>
      <c r="OG157" s="10"/>
      <c r="OH157" s="10"/>
      <c r="OI157" s="10"/>
      <c r="OJ157" s="10"/>
      <c r="OK157" s="10"/>
      <c r="OL157" s="10"/>
      <c r="OM157" s="19"/>
      <c r="ON157" s="14"/>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4"/>
      <c r="QH157" s="19"/>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8"/>
      <c r="TT157" s="8"/>
    </row>
    <row r="158" spans="1:540" ht="9.6" customHeight="1" x14ac:dyDescent="0.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12"/>
      <c r="AF158" s="12"/>
      <c r="AG158" s="12"/>
      <c r="AH158" s="14"/>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8"/>
      <c r="BQ158" s="10"/>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12"/>
      <c r="DK158" s="8"/>
      <c r="DL158" s="8"/>
      <c r="DM158" s="8"/>
      <c r="DN158" s="8"/>
      <c r="DO158" s="8"/>
      <c r="DP158" s="8"/>
      <c r="DQ158" s="8"/>
      <c r="DR158" s="9"/>
      <c r="DS158" s="10"/>
      <c r="DT158" s="12"/>
      <c r="DU158" s="8"/>
      <c r="DV158" s="8"/>
      <c r="DW158" s="8"/>
      <c r="DX158" s="8"/>
      <c r="DY158" s="8"/>
      <c r="DZ158" s="8"/>
      <c r="EA158" s="14"/>
      <c r="EB158" s="32"/>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10"/>
      <c r="FU158" s="25"/>
      <c r="FV158" s="14"/>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9"/>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9"/>
      <c r="MD158" s="14"/>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3"/>
      <c r="NX158" s="10"/>
      <c r="NY158" s="10"/>
      <c r="NZ158" s="10"/>
      <c r="OA158" s="10"/>
      <c r="OB158" s="10"/>
      <c r="OC158" s="10"/>
      <c r="OD158" s="10"/>
      <c r="OE158" s="8"/>
      <c r="OF158" s="23"/>
      <c r="OG158" s="10"/>
      <c r="OH158" s="10"/>
      <c r="OI158" s="10"/>
      <c r="OJ158" s="10"/>
      <c r="OK158" s="10"/>
      <c r="OL158" s="10"/>
      <c r="OM158" s="19"/>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4"/>
      <c r="QG158" s="2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8"/>
      <c r="TT158" s="8"/>
    </row>
    <row r="159" spans="1:540" ht="9.6" customHeight="1" x14ac:dyDescent="0.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23"/>
      <c r="AD159" s="32"/>
      <c r="AE159" s="17"/>
      <c r="AF159" s="37"/>
      <c r="AG159" s="19"/>
      <c r="AH159" s="17"/>
      <c r="AI159" s="27"/>
      <c r="AJ159" s="14"/>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27"/>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36"/>
      <c r="DJ159" s="8"/>
      <c r="DK159" s="8"/>
      <c r="DL159" s="8"/>
      <c r="DM159" s="8"/>
      <c r="DN159" s="8"/>
      <c r="DO159" s="8"/>
      <c r="DP159" s="8"/>
      <c r="DQ159" s="8"/>
      <c r="DR159" s="17"/>
      <c r="DS159" s="10"/>
      <c r="DT159" s="18"/>
      <c r="DU159" s="8"/>
      <c r="DV159" s="8"/>
      <c r="DW159" s="8"/>
      <c r="DX159" s="8"/>
      <c r="DY159" s="8"/>
      <c r="DZ159" s="8"/>
      <c r="EA159" s="8"/>
      <c r="EB159" s="22"/>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10"/>
      <c r="FT159" s="28"/>
      <c r="FU159" s="12"/>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9"/>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9"/>
      <c r="KV159" s="19"/>
      <c r="KW159" s="19"/>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7"/>
      <c r="ME159" s="8"/>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4"/>
      <c r="NW159" s="9"/>
      <c r="NX159" s="10"/>
      <c r="NY159" s="10"/>
      <c r="NZ159" s="10"/>
      <c r="OA159" s="10"/>
      <c r="OB159" s="10"/>
      <c r="OC159" s="10"/>
      <c r="OD159" s="17"/>
      <c r="OE159" s="8"/>
      <c r="OF159" s="18"/>
      <c r="OG159" s="10"/>
      <c r="OH159" s="10"/>
      <c r="OI159" s="10"/>
      <c r="OJ159" s="10"/>
      <c r="OK159" s="10"/>
      <c r="OL159" s="10"/>
      <c r="OM159" s="10"/>
      <c r="ON159" s="18"/>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8"/>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8"/>
      <c r="TT159" s="8"/>
    </row>
    <row r="160" spans="1:540" ht="9.6" customHeight="1" x14ac:dyDescent="0.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14"/>
      <c r="AB160" s="23"/>
      <c r="AC160" s="10"/>
      <c r="AD160" s="28"/>
      <c r="AE160" s="28"/>
      <c r="AF160" s="28"/>
      <c r="AG160" s="28"/>
      <c r="AH160" s="28"/>
      <c r="AI160" s="10"/>
      <c r="AJ160" s="27"/>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14"/>
      <c r="BR160" s="32"/>
      <c r="BS160" s="10"/>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19"/>
      <c r="DJ160" s="14"/>
      <c r="DK160" s="8"/>
      <c r="DL160" s="8"/>
      <c r="DM160" s="8"/>
      <c r="DN160" s="8"/>
      <c r="DO160" s="8"/>
      <c r="DP160" s="8"/>
      <c r="DQ160" s="14"/>
      <c r="DR160" s="28"/>
      <c r="DS160" s="28"/>
      <c r="DT160" s="23"/>
      <c r="DU160" s="8"/>
      <c r="DV160" s="8"/>
      <c r="DW160" s="8"/>
      <c r="DX160" s="8"/>
      <c r="DY160" s="8"/>
      <c r="DZ160" s="8"/>
      <c r="EA160" s="8"/>
      <c r="EB160" s="21"/>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1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9"/>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2"/>
      <c r="KT160" s="13"/>
      <c r="KU160" s="14"/>
      <c r="KV160" s="12"/>
      <c r="KW160" s="14"/>
      <c r="KX160" s="18"/>
      <c r="KY160" s="27"/>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1"/>
      <c r="MF160" s="14"/>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9"/>
      <c r="NX160" s="10"/>
      <c r="NY160" s="10"/>
      <c r="NZ160" s="10"/>
      <c r="OA160" s="10"/>
      <c r="OB160" s="10"/>
      <c r="OC160" s="10"/>
      <c r="OD160" s="27"/>
      <c r="OE160" s="14"/>
      <c r="OF160" s="14"/>
      <c r="OG160" s="19"/>
      <c r="OH160" s="10"/>
      <c r="OI160" s="10"/>
      <c r="OJ160" s="10"/>
      <c r="OK160" s="10"/>
      <c r="OL160" s="10"/>
      <c r="OM160" s="10"/>
      <c r="ON160" s="34"/>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4"/>
      <c r="QF160" s="19"/>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8"/>
      <c r="TT160" s="8"/>
    </row>
    <row r="161" spans="1:540" ht="9.6" customHeight="1" x14ac:dyDescent="0.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12"/>
      <c r="AA161" s="28"/>
      <c r="AB161" s="10"/>
      <c r="AC161" s="28"/>
      <c r="AD161" s="28"/>
      <c r="AE161" s="28"/>
      <c r="AF161" s="28"/>
      <c r="AG161" s="28"/>
      <c r="AH161" s="28"/>
      <c r="AI161" s="28"/>
      <c r="AJ161" s="2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12"/>
      <c r="BS161" s="25"/>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8"/>
      <c r="DK161" s="8"/>
      <c r="DL161" s="8"/>
      <c r="DM161" s="8"/>
      <c r="DN161" s="8"/>
      <c r="DO161" s="8"/>
      <c r="DP161" s="8"/>
      <c r="DQ161" s="12"/>
      <c r="DR161" s="28"/>
      <c r="DS161" s="28"/>
      <c r="DT161" s="19"/>
      <c r="DU161" s="8"/>
      <c r="DV161" s="8"/>
      <c r="DW161" s="8"/>
      <c r="DX161" s="8"/>
      <c r="DY161" s="8"/>
      <c r="DZ161" s="8"/>
      <c r="EA161" s="8"/>
      <c r="EB161" s="15"/>
      <c r="EC161" s="10"/>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34"/>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9"/>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8"/>
      <c r="KS161" s="14"/>
      <c r="KT161" s="12"/>
      <c r="KU161" s="12"/>
      <c r="KV161" s="12"/>
      <c r="KW161" s="12"/>
      <c r="KX161" s="12"/>
      <c r="KY161" s="14"/>
      <c r="KZ161" s="2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23"/>
      <c r="MG161" s="14"/>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4"/>
      <c r="NW161" s="10"/>
      <c r="NX161" s="10"/>
      <c r="NY161" s="10"/>
      <c r="NZ161" s="10"/>
      <c r="OA161" s="10"/>
      <c r="OB161" s="10"/>
      <c r="OC161" s="10"/>
      <c r="OD161" s="20"/>
      <c r="OE161" s="12"/>
      <c r="OF161" s="8"/>
      <c r="OG161" s="17"/>
      <c r="OH161" s="10"/>
      <c r="OI161" s="10"/>
      <c r="OJ161" s="10"/>
      <c r="OK161" s="10"/>
      <c r="OL161" s="10"/>
      <c r="OM161" s="10"/>
      <c r="ON161" s="23"/>
      <c r="OO161" s="14"/>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4"/>
      <c r="QE161" s="19"/>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8"/>
      <c r="TT161" s="8"/>
    </row>
    <row r="162" spans="1:540" ht="9.6" customHeight="1" x14ac:dyDescent="0.3">
      <c r="A162" s="8"/>
      <c r="B162" s="8"/>
      <c r="C162" s="8"/>
      <c r="D162" s="8"/>
      <c r="E162" s="8"/>
      <c r="F162" s="8"/>
      <c r="G162" s="8"/>
      <c r="H162" s="8"/>
      <c r="I162" s="8"/>
      <c r="J162" s="8"/>
      <c r="K162" s="8"/>
      <c r="L162" s="8"/>
      <c r="M162" s="8"/>
      <c r="N162" s="8"/>
      <c r="O162" s="8"/>
      <c r="P162" s="8"/>
      <c r="Q162" s="8"/>
      <c r="R162" s="8"/>
      <c r="S162" s="8"/>
      <c r="T162" s="8"/>
      <c r="U162" s="8"/>
      <c r="V162" s="8"/>
      <c r="W162" s="8"/>
      <c r="X162" s="8"/>
      <c r="Y162" s="12"/>
      <c r="Z162" s="17"/>
      <c r="AA162" s="28"/>
      <c r="AB162" s="28"/>
      <c r="AC162" s="28"/>
      <c r="AD162" s="28"/>
      <c r="AE162" s="28"/>
      <c r="AF162" s="28"/>
      <c r="AG162" s="28"/>
      <c r="AH162" s="28"/>
      <c r="AI162" s="28"/>
      <c r="AJ162" s="10"/>
      <c r="AK162" s="14"/>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13"/>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12"/>
      <c r="DK162" s="8"/>
      <c r="DL162" s="8"/>
      <c r="DM162" s="8"/>
      <c r="DN162" s="8"/>
      <c r="DO162" s="8"/>
      <c r="DP162" s="8"/>
      <c r="DQ162" s="13"/>
      <c r="DR162" s="28"/>
      <c r="DS162" s="28"/>
      <c r="DT162" s="41"/>
      <c r="DU162" s="12"/>
      <c r="DV162" s="8"/>
      <c r="DW162" s="8"/>
      <c r="DX162" s="8"/>
      <c r="DY162" s="8"/>
      <c r="DZ162" s="8"/>
      <c r="EA162" s="8"/>
      <c r="EB162" s="15"/>
      <c r="EC162" s="10"/>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10"/>
      <c r="FR162" s="34"/>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9"/>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9"/>
      <c r="KQ162" s="18"/>
      <c r="KR162" s="14"/>
      <c r="KS162" s="12"/>
      <c r="KT162" s="12"/>
      <c r="KU162" s="12"/>
      <c r="KV162" s="12"/>
      <c r="KW162" s="12"/>
      <c r="KX162" s="12"/>
      <c r="KY162" s="12"/>
      <c r="KZ162" s="1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3"/>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9"/>
      <c r="NX162" s="10"/>
      <c r="NY162" s="10"/>
      <c r="NZ162" s="10"/>
      <c r="OA162" s="10"/>
      <c r="OB162" s="10"/>
      <c r="OC162" s="10"/>
      <c r="OD162" s="18"/>
      <c r="OE162" s="12"/>
      <c r="OF162" s="14"/>
      <c r="OG162" s="23"/>
      <c r="OH162" s="10"/>
      <c r="OI162" s="10"/>
      <c r="OJ162" s="10"/>
      <c r="OK162" s="10"/>
      <c r="OL162" s="10"/>
      <c r="OM162" s="10"/>
      <c r="ON162" s="27"/>
      <c r="OO162" s="14"/>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4"/>
      <c r="QD162" s="27"/>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8"/>
      <c r="TT162" s="8"/>
    </row>
    <row r="163" spans="1:540" ht="9.6" customHeight="1" x14ac:dyDescent="0.3">
      <c r="A163" s="8"/>
      <c r="B163" s="8"/>
      <c r="C163" s="8"/>
      <c r="D163" s="8"/>
      <c r="E163" s="8"/>
      <c r="F163" s="8"/>
      <c r="G163" s="8"/>
      <c r="H163" s="8"/>
      <c r="I163" s="8"/>
      <c r="J163" s="8"/>
      <c r="K163" s="8"/>
      <c r="L163" s="8"/>
      <c r="M163" s="8"/>
      <c r="N163" s="8"/>
      <c r="O163" s="8"/>
      <c r="P163" s="8"/>
      <c r="Q163" s="8"/>
      <c r="R163" s="8"/>
      <c r="S163" s="8"/>
      <c r="T163" s="8"/>
      <c r="U163" s="8"/>
      <c r="V163" s="8"/>
      <c r="W163" s="8"/>
      <c r="X163" s="14"/>
      <c r="Y163" s="17"/>
      <c r="Z163" s="28"/>
      <c r="AA163" s="28"/>
      <c r="AB163" s="28"/>
      <c r="AC163" s="28"/>
      <c r="AD163" s="28"/>
      <c r="AE163" s="28"/>
      <c r="AF163" s="28"/>
      <c r="AG163" s="28"/>
      <c r="AH163" s="28"/>
      <c r="AI163" s="28"/>
      <c r="AJ163" s="10"/>
      <c r="AK163" s="13"/>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29"/>
      <c r="BU163" s="10"/>
      <c r="BV163" s="28"/>
      <c r="BW163" s="28"/>
      <c r="BX163" s="28"/>
      <c r="BY163" s="28"/>
      <c r="BZ163" s="28"/>
      <c r="CA163" s="28"/>
      <c r="CB163" s="28"/>
      <c r="CC163" s="28"/>
      <c r="CD163" s="19"/>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10"/>
      <c r="DJ163" s="18"/>
      <c r="DK163" s="8"/>
      <c r="DL163" s="8"/>
      <c r="DM163" s="8"/>
      <c r="DN163" s="8"/>
      <c r="DO163" s="8"/>
      <c r="DP163" s="8"/>
      <c r="DQ163" s="15"/>
      <c r="DR163" s="28"/>
      <c r="DS163" s="28"/>
      <c r="DT163" s="10"/>
      <c r="DU163" s="33"/>
      <c r="DV163" s="8"/>
      <c r="DW163" s="8"/>
      <c r="DX163" s="8"/>
      <c r="DY163" s="8"/>
      <c r="DZ163" s="8"/>
      <c r="EA163" s="8"/>
      <c r="EB163" s="15"/>
      <c r="EC163" s="10"/>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10"/>
      <c r="FQ163" s="27"/>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9"/>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3"/>
      <c r="KQ163" s="12"/>
      <c r="KR163" s="12"/>
      <c r="KS163" s="12"/>
      <c r="KT163" s="12"/>
      <c r="KU163" s="12"/>
      <c r="KV163" s="12"/>
      <c r="KW163" s="12"/>
      <c r="KX163" s="12"/>
      <c r="KY163" s="12"/>
      <c r="KZ163" s="14"/>
      <c r="LA163" s="19"/>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9"/>
      <c r="MH163" s="14"/>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4"/>
      <c r="NW163" s="17"/>
      <c r="NX163" s="10"/>
      <c r="NY163" s="10"/>
      <c r="NZ163" s="10"/>
      <c r="OA163" s="10"/>
      <c r="OB163" s="10"/>
      <c r="OC163" s="10"/>
      <c r="OD163" s="13"/>
      <c r="OE163" s="12"/>
      <c r="OF163" s="12"/>
      <c r="OG163" s="13"/>
      <c r="OH163" s="10"/>
      <c r="OI163" s="10"/>
      <c r="OJ163" s="10"/>
      <c r="OK163" s="10"/>
      <c r="OL163" s="10"/>
      <c r="OM163" s="10"/>
      <c r="ON163" s="9"/>
      <c r="OO163" s="14"/>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4"/>
      <c r="QC163" s="2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8"/>
      <c r="TT163" s="8"/>
    </row>
    <row r="164" spans="1:540" ht="9.6" customHeight="1" x14ac:dyDescent="0.3">
      <c r="A164" s="8"/>
      <c r="B164" s="8"/>
      <c r="C164" s="8"/>
      <c r="D164" s="8"/>
      <c r="E164" s="8"/>
      <c r="F164" s="8"/>
      <c r="G164" s="8"/>
      <c r="H164" s="8"/>
      <c r="I164" s="8"/>
      <c r="J164" s="8"/>
      <c r="K164" s="8"/>
      <c r="L164" s="8"/>
      <c r="M164" s="8"/>
      <c r="N164" s="8"/>
      <c r="O164" s="8"/>
      <c r="P164" s="8"/>
      <c r="Q164" s="8"/>
      <c r="R164" s="8"/>
      <c r="S164" s="8"/>
      <c r="T164" s="8"/>
      <c r="U164" s="8"/>
      <c r="V164" s="8"/>
      <c r="W164" s="8"/>
      <c r="X164" s="23"/>
      <c r="Y164" s="10"/>
      <c r="Z164" s="28"/>
      <c r="AA164" s="28"/>
      <c r="AB164" s="28"/>
      <c r="AC164" s="28"/>
      <c r="AD164" s="28"/>
      <c r="AE164" s="28"/>
      <c r="AF164" s="28"/>
      <c r="AG164" s="28"/>
      <c r="AH164" s="28"/>
      <c r="AI164" s="28"/>
      <c r="AJ164" s="28"/>
      <c r="AK164" s="29"/>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18"/>
      <c r="BV164" s="10"/>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17"/>
      <c r="DK164" s="14"/>
      <c r="DL164" s="8"/>
      <c r="DM164" s="8"/>
      <c r="DN164" s="8"/>
      <c r="DO164" s="8"/>
      <c r="DP164" s="8"/>
      <c r="DQ164" s="23"/>
      <c r="DR164" s="10"/>
      <c r="DS164" s="28"/>
      <c r="DT164" s="10"/>
      <c r="DU164" s="23"/>
      <c r="DV164" s="8"/>
      <c r="DW164" s="8"/>
      <c r="DX164" s="8"/>
      <c r="DY164" s="8"/>
      <c r="DZ164" s="8"/>
      <c r="EA164" s="8"/>
      <c r="EB164" s="69"/>
      <c r="EC164" s="10"/>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10"/>
      <c r="FP164" s="23"/>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13"/>
      <c r="HE164" s="23"/>
      <c r="HF164" s="21"/>
      <c r="HG164" s="27"/>
      <c r="HH164" s="72"/>
      <c r="HI164" s="27"/>
      <c r="HJ164" s="40"/>
      <c r="HK164" s="27"/>
      <c r="HL164" s="27"/>
      <c r="HM164" s="27"/>
      <c r="HN164" s="13"/>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9"/>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35"/>
      <c r="KP164" s="14"/>
      <c r="KQ164" s="12"/>
      <c r="KR164" s="12"/>
      <c r="KS164" s="12"/>
      <c r="KT164" s="12"/>
      <c r="KU164" s="12"/>
      <c r="KV164" s="12"/>
      <c r="KW164" s="12"/>
      <c r="KX164" s="12"/>
      <c r="KY164" s="12"/>
      <c r="KZ164" s="14"/>
      <c r="LA164" s="19"/>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27"/>
      <c r="MI164" s="14"/>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4"/>
      <c r="NW164" s="22"/>
      <c r="NX164" s="10"/>
      <c r="NY164" s="10"/>
      <c r="NZ164" s="10"/>
      <c r="OA164" s="10"/>
      <c r="OB164" s="10"/>
      <c r="OC164" s="10"/>
      <c r="OD164" s="13"/>
      <c r="OE164" s="12"/>
      <c r="OF164" s="12"/>
      <c r="OG164" s="12"/>
      <c r="OH164" s="10"/>
      <c r="OI164" s="10"/>
      <c r="OJ164" s="10"/>
      <c r="OK164" s="10"/>
      <c r="OL164" s="10"/>
      <c r="OM164" s="10"/>
      <c r="ON164" s="27"/>
      <c r="OO164" s="14"/>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4"/>
      <c r="QB164" s="13"/>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8"/>
      <c r="TT164" s="8"/>
    </row>
    <row r="165" spans="1:540" ht="9.6" customHeight="1" x14ac:dyDescent="0.3">
      <c r="A165" s="8"/>
      <c r="B165" s="8"/>
      <c r="C165" s="8"/>
      <c r="D165" s="8"/>
      <c r="E165" s="8"/>
      <c r="F165" s="8"/>
      <c r="G165" s="8"/>
      <c r="H165" s="8"/>
      <c r="I165" s="8"/>
      <c r="J165" s="8"/>
      <c r="K165" s="8"/>
      <c r="L165" s="8"/>
      <c r="M165" s="8"/>
      <c r="N165" s="8"/>
      <c r="O165" s="8"/>
      <c r="P165" s="8"/>
      <c r="Q165" s="8"/>
      <c r="R165" s="8"/>
      <c r="S165" s="8"/>
      <c r="T165" s="8"/>
      <c r="U165" s="8"/>
      <c r="V165" s="8"/>
      <c r="W165" s="13"/>
      <c r="X165" s="10"/>
      <c r="Y165" s="28"/>
      <c r="Z165" s="28"/>
      <c r="AA165" s="28"/>
      <c r="AB165" s="28"/>
      <c r="AC165" s="28"/>
      <c r="AD165" s="28"/>
      <c r="AE165" s="28"/>
      <c r="AF165" s="28"/>
      <c r="AG165" s="28"/>
      <c r="AH165" s="28"/>
      <c r="AI165" s="28"/>
      <c r="AJ165" s="10"/>
      <c r="AK165" s="20"/>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12"/>
      <c r="BW165" s="17"/>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10"/>
      <c r="DK165" s="18"/>
      <c r="DL165" s="8"/>
      <c r="DM165" s="8"/>
      <c r="DN165" s="8"/>
      <c r="DO165" s="8"/>
      <c r="DP165" s="8"/>
      <c r="DQ165" s="17"/>
      <c r="DR165" s="28"/>
      <c r="DS165" s="28"/>
      <c r="DT165" s="28"/>
      <c r="DU165" s="32"/>
      <c r="DV165" s="8"/>
      <c r="DW165" s="8"/>
      <c r="DX165" s="8"/>
      <c r="DY165" s="8"/>
      <c r="DZ165" s="8"/>
      <c r="EA165" s="8"/>
      <c r="EB165" s="4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15"/>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14"/>
      <c r="HB165" s="17"/>
      <c r="HC165" s="28"/>
      <c r="HD165" s="36"/>
      <c r="HE165" s="28"/>
      <c r="HF165" s="10"/>
      <c r="HG165" s="10"/>
      <c r="HH165" s="10"/>
      <c r="HI165" s="28"/>
      <c r="HJ165" s="10"/>
      <c r="HK165" s="10"/>
      <c r="HL165" s="10"/>
      <c r="HM165" s="28"/>
      <c r="HN165" s="10"/>
      <c r="HO165" s="68"/>
      <c r="HP165" s="14"/>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9"/>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23"/>
      <c r="KO165" s="8"/>
      <c r="KP165" s="12"/>
      <c r="KQ165" s="12"/>
      <c r="KR165" s="12"/>
      <c r="KS165" s="12"/>
      <c r="KT165" s="12"/>
      <c r="KU165" s="12"/>
      <c r="KV165" s="12"/>
      <c r="KW165" s="12"/>
      <c r="KX165" s="12"/>
      <c r="KY165" s="12"/>
      <c r="KZ165" s="14"/>
      <c r="LA165" s="31"/>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9"/>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3"/>
      <c r="NX165" s="10"/>
      <c r="NY165" s="10"/>
      <c r="NZ165" s="10"/>
      <c r="OA165" s="10"/>
      <c r="OB165" s="10"/>
      <c r="OC165" s="19"/>
      <c r="OD165" s="12"/>
      <c r="OE165" s="12"/>
      <c r="OF165" s="12"/>
      <c r="OG165" s="12"/>
      <c r="OH165" s="17"/>
      <c r="OI165" s="10"/>
      <c r="OJ165" s="10"/>
      <c r="OK165" s="10"/>
      <c r="OL165" s="10"/>
      <c r="OM165" s="10"/>
      <c r="ON165" s="27"/>
      <c r="OO165" s="14"/>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4"/>
      <c r="QA165" s="18"/>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9"/>
      <c r="RN165" s="19"/>
      <c r="RO165" s="23"/>
      <c r="RP165" s="18"/>
      <c r="RQ165" s="13"/>
      <c r="RR165" s="13"/>
      <c r="RS165" s="13"/>
      <c r="RT165" s="13"/>
      <c r="RU165" s="13"/>
      <c r="RV165" s="23"/>
      <c r="RW165" s="19"/>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8"/>
      <c r="TT165" s="8"/>
    </row>
    <row r="166" spans="1:540" ht="9.6" customHeight="1" x14ac:dyDescent="0.3">
      <c r="A166" s="8"/>
      <c r="B166" s="8"/>
      <c r="C166" s="8"/>
      <c r="D166" s="8"/>
      <c r="E166" s="8"/>
      <c r="F166" s="8"/>
      <c r="G166" s="8"/>
      <c r="H166" s="8"/>
      <c r="I166" s="8"/>
      <c r="J166" s="8"/>
      <c r="K166" s="8"/>
      <c r="L166" s="8"/>
      <c r="M166" s="8"/>
      <c r="N166" s="8"/>
      <c r="O166" s="8"/>
      <c r="P166" s="8"/>
      <c r="Q166" s="8"/>
      <c r="R166" s="8"/>
      <c r="S166" s="8"/>
      <c r="T166" s="8"/>
      <c r="U166" s="8"/>
      <c r="V166" s="8"/>
      <c r="W166" s="27"/>
      <c r="X166" s="28"/>
      <c r="Y166" s="28"/>
      <c r="Z166" s="28"/>
      <c r="AA166" s="28"/>
      <c r="AB166" s="28"/>
      <c r="AC166" s="28"/>
      <c r="AD166" s="28"/>
      <c r="AE166" s="28"/>
      <c r="AF166" s="28"/>
      <c r="AG166" s="28"/>
      <c r="AH166" s="28"/>
      <c r="AI166" s="28"/>
      <c r="AJ166" s="28"/>
      <c r="AK166" s="31"/>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14"/>
      <c r="BX166" s="58"/>
      <c r="BY166" s="10"/>
      <c r="BZ166" s="10"/>
      <c r="CA166" s="28"/>
      <c r="CB166" s="28"/>
      <c r="CC166" s="28"/>
      <c r="CD166" s="28"/>
      <c r="CE166" s="10"/>
      <c r="CF166" s="10"/>
      <c r="CG166" s="19"/>
      <c r="CH166" s="10"/>
      <c r="CI166" s="28"/>
      <c r="CJ166" s="19"/>
      <c r="CK166" s="36"/>
      <c r="CL166" s="36"/>
      <c r="CM166" s="36"/>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17"/>
      <c r="DL166" s="12"/>
      <c r="DM166" s="8"/>
      <c r="DN166" s="8"/>
      <c r="DO166" s="8"/>
      <c r="DP166" s="8"/>
      <c r="DQ166" s="19"/>
      <c r="DR166" s="28"/>
      <c r="DS166" s="28"/>
      <c r="DT166" s="28"/>
      <c r="DU166" s="10"/>
      <c r="DV166" s="14"/>
      <c r="DW166" s="8"/>
      <c r="DX166" s="8"/>
      <c r="DY166" s="8"/>
      <c r="DZ166" s="8"/>
      <c r="EA166" s="8"/>
      <c r="EB166" s="27"/>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10"/>
      <c r="EY166" s="10"/>
      <c r="EZ166" s="19"/>
      <c r="FA166" s="16"/>
      <c r="FB166" s="9"/>
      <c r="FC166" s="23"/>
      <c r="FD166" s="15"/>
      <c r="FE166" s="27"/>
      <c r="FF166" s="17"/>
      <c r="FG166" s="10"/>
      <c r="FH166" s="10"/>
      <c r="FI166" s="28"/>
      <c r="FJ166" s="10"/>
      <c r="FK166" s="10"/>
      <c r="FL166" s="28"/>
      <c r="FM166" s="17"/>
      <c r="FN166" s="33"/>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12"/>
      <c r="HA166" s="28"/>
      <c r="HB166" s="10"/>
      <c r="HC166" s="28"/>
      <c r="HD166" s="28"/>
      <c r="HE166" s="28"/>
      <c r="HF166" s="28"/>
      <c r="HG166" s="28"/>
      <c r="HH166" s="28"/>
      <c r="HI166" s="28"/>
      <c r="HJ166" s="28"/>
      <c r="HK166" s="28"/>
      <c r="HL166" s="28"/>
      <c r="HM166" s="28"/>
      <c r="HN166" s="28"/>
      <c r="HO166" s="10"/>
      <c r="HP166" s="17"/>
      <c r="HQ166" s="14"/>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9"/>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9"/>
      <c r="KN166" s="12"/>
      <c r="KO166" s="12"/>
      <c r="KP166" s="12"/>
      <c r="KQ166" s="12"/>
      <c r="KR166" s="12"/>
      <c r="KS166" s="12"/>
      <c r="KT166" s="12"/>
      <c r="KU166" s="12"/>
      <c r="KV166" s="12"/>
      <c r="KW166" s="12"/>
      <c r="KX166" s="12"/>
      <c r="KY166" s="12"/>
      <c r="KZ166" s="14"/>
      <c r="LA166" s="27"/>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7"/>
      <c r="MK166" s="12"/>
      <c r="ML166" s="14"/>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3"/>
      <c r="NW166" s="14"/>
      <c r="NX166" s="27"/>
      <c r="NY166" s="10"/>
      <c r="NZ166" s="10"/>
      <c r="OA166" s="10"/>
      <c r="OB166" s="10"/>
      <c r="OC166" s="17"/>
      <c r="OD166" s="12"/>
      <c r="OE166" s="12"/>
      <c r="OF166" s="12"/>
      <c r="OG166" s="12"/>
      <c r="OH166" s="27"/>
      <c r="OI166" s="10"/>
      <c r="OJ166" s="10"/>
      <c r="OK166" s="10"/>
      <c r="OL166" s="10"/>
      <c r="OM166" s="10"/>
      <c r="ON166" s="23"/>
      <c r="OO166" s="14"/>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8"/>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23"/>
      <c r="RL166" s="13"/>
      <c r="RM166" s="14"/>
      <c r="RN166" s="14"/>
      <c r="RO166" s="14"/>
      <c r="RP166" s="14"/>
      <c r="RQ166" s="14"/>
      <c r="RR166" s="14"/>
      <c r="RS166" s="14"/>
      <c r="RT166" s="14"/>
      <c r="RU166" s="14"/>
      <c r="RV166" s="14"/>
      <c r="RW166" s="14"/>
      <c r="RX166" s="2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8"/>
      <c r="TT166" s="8"/>
    </row>
    <row r="167" spans="1:540" ht="9.6" customHeight="1" x14ac:dyDescent="0.3">
      <c r="A167" s="8"/>
      <c r="B167" s="8"/>
      <c r="C167" s="8"/>
      <c r="D167" s="8"/>
      <c r="E167" s="8"/>
      <c r="F167" s="8"/>
      <c r="G167" s="8"/>
      <c r="H167" s="8"/>
      <c r="I167" s="8"/>
      <c r="J167" s="8"/>
      <c r="K167" s="8"/>
      <c r="L167" s="8"/>
      <c r="M167" s="8"/>
      <c r="N167" s="8"/>
      <c r="O167" s="8"/>
      <c r="P167" s="8"/>
      <c r="Q167" s="8"/>
      <c r="R167" s="8"/>
      <c r="S167" s="8"/>
      <c r="T167" s="8"/>
      <c r="U167" s="8"/>
      <c r="V167" s="14"/>
      <c r="W167" s="17"/>
      <c r="X167" s="28"/>
      <c r="Y167" s="28"/>
      <c r="Z167" s="28"/>
      <c r="AA167" s="28"/>
      <c r="AB167" s="28"/>
      <c r="AC167" s="28"/>
      <c r="AD167" s="28"/>
      <c r="AE167" s="28"/>
      <c r="AF167" s="28"/>
      <c r="AG167" s="28"/>
      <c r="AH167" s="28"/>
      <c r="AI167" s="28"/>
      <c r="AJ167" s="28"/>
      <c r="AK167" s="19"/>
      <c r="AL167" s="14"/>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18"/>
      <c r="BZ167" s="24"/>
      <c r="CA167" s="19"/>
      <c r="CB167" s="28"/>
      <c r="CC167" s="28"/>
      <c r="CD167" s="25"/>
      <c r="CE167" s="9"/>
      <c r="CF167" s="23"/>
      <c r="CG167" s="29"/>
      <c r="CH167" s="13"/>
      <c r="CI167" s="13"/>
      <c r="CJ167" s="13"/>
      <c r="CK167" s="13"/>
      <c r="CL167" s="13"/>
      <c r="CM167" s="33"/>
      <c r="CN167" s="15"/>
      <c r="CO167" s="22"/>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10"/>
      <c r="DL167" s="17"/>
      <c r="DM167" s="8"/>
      <c r="DN167" s="8"/>
      <c r="DO167" s="8"/>
      <c r="DP167" s="18"/>
      <c r="DQ167" s="28"/>
      <c r="DR167" s="28"/>
      <c r="DS167" s="28"/>
      <c r="DT167" s="28"/>
      <c r="DU167" s="10"/>
      <c r="DV167" s="23"/>
      <c r="DW167" s="8"/>
      <c r="DX167" s="8"/>
      <c r="DY167" s="8"/>
      <c r="DZ167" s="8"/>
      <c r="EA167" s="13"/>
      <c r="EB167" s="25"/>
      <c r="EC167" s="28"/>
      <c r="ED167" s="28"/>
      <c r="EE167" s="28"/>
      <c r="EF167" s="28"/>
      <c r="EG167" s="28"/>
      <c r="EH167" s="28"/>
      <c r="EI167" s="28"/>
      <c r="EJ167" s="28"/>
      <c r="EK167" s="28"/>
      <c r="EL167" s="28"/>
      <c r="EM167" s="28"/>
      <c r="EN167" s="28"/>
      <c r="EO167" s="28"/>
      <c r="EP167" s="28"/>
      <c r="EQ167" s="28"/>
      <c r="ER167" s="28"/>
      <c r="ES167" s="28"/>
      <c r="ET167" s="28"/>
      <c r="EU167" s="28"/>
      <c r="EV167" s="10"/>
      <c r="EW167" s="32"/>
      <c r="EX167" s="23"/>
      <c r="EY167" s="18"/>
      <c r="EZ167" s="13"/>
      <c r="FA167" s="14"/>
      <c r="FB167" s="14"/>
      <c r="FC167" s="8"/>
      <c r="FD167" s="8"/>
      <c r="FE167" s="8"/>
      <c r="FF167" s="12"/>
      <c r="FG167" s="18"/>
      <c r="FH167" s="27"/>
      <c r="FI167" s="17"/>
      <c r="FJ167" s="28"/>
      <c r="FK167" s="17"/>
      <c r="FL167" s="23"/>
      <c r="FM167" s="14"/>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14"/>
      <c r="GZ167" s="32"/>
      <c r="HA167" s="28"/>
      <c r="HB167" s="28"/>
      <c r="HC167" s="28"/>
      <c r="HD167" s="28"/>
      <c r="HE167" s="28"/>
      <c r="HF167" s="28"/>
      <c r="HG167" s="28"/>
      <c r="HH167" s="28"/>
      <c r="HI167" s="28"/>
      <c r="HJ167" s="28"/>
      <c r="HK167" s="28"/>
      <c r="HL167" s="28"/>
      <c r="HM167" s="28"/>
      <c r="HN167" s="28"/>
      <c r="HO167" s="28"/>
      <c r="HP167" s="28"/>
      <c r="HQ167" s="1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9"/>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22"/>
      <c r="KN167" s="14"/>
      <c r="KO167" s="12"/>
      <c r="KP167" s="12"/>
      <c r="KQ167" s="12"/>
      <c r="KR167" s="12"/>
      <c r="KS167" s="12"/>
      <c r="KT167" s="12"/>
      <c r="KU167" s="12"/>
      <c r="KV167" s="12"/>
      <c r="KW167" s="12"/>
      <c r="KX167" s="12"/>
      <c r="KY167" s="12"/>
      <c r="KZ167" s="14"/>
      <c r="LA167" s="39"/>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9"/>
      <c r="ML167" s="13"/>
      <c r="MM167" s="14"/>
      <c r="MN167" s="12"/>
      <c r="MO167" s="12"/>
      <c r="MP167" s="12"/>
      <c r="MQ167" s="12"/>
      <c r="MR167" s="12"/>
      <c r="MS167" s="12"/>
      <c r="MT167" s="14"/>
      <c r="MU167" s="14"/>
      <c r="MV167" s="12"/>
      <c r="MW167" s="12"/>
      <c r="MX167" s="12"/>
      <c r="MY167" s="12"/>
      <c r="MZ167" s="12"/>
      <c r="NA167" s="12"/>
      <c r="NB167" s="14"/>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3"/>
      <c r="NY167" s="10"/>
      <c r="NZ167" s="10"/>
      <c r="OA167" s="10"/>
      <c r="OB167" s="10"/>
      <c r="OC167" s="23"/>
      <c r="OD167" s="14"/>
      <c r="OE167" s="12"/>
      <c r="OF167" s="12"/>
      <c r="OG167" s="12"/>
      <c r="OH167" s="18"/>
      <c r="OI167" s="10"/>
      <c r="OJ167" s="10"/>
      <c r="OK167" s="10"/>
      <c r="OL167" s="10"/>
      <c r="OM167" s="10"/>
      <c r="ON167" s="23"/>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4"/>
      <c r="PK167" s="12"/>
      <c r="PL167" s="14"/>
      <c r="PM167" s="14"/>
      <c r="PN167" s="12"/>
      <c r="PO167" s="18"/>
      <c r="PP167" s="13"/>
      <c r="PQ167" s="12"/>
      <c r="PR167" s="14"/>
      <c r="PS167" s="12"/>
      <c r="PT167" s="12"/>
      <c r="PU167" s="12"/>
      <c r="PV167" s="12"/>
      <c r="PW167" s="14"/>
      <c r="PX167" s="12"/>
      <c r="PY167" s="2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3"/>
      <c r="RK167" s="14"/>
      <c r="RL167" s="12"/>
      <c r="RM167" s="12"/>
      <c r="RN167" s="12"/>
      <c r="RO167" s="12"/>
      <c r="RP167" s="12"/>
      <c r="RQ167" s="12"/>
      <c r="RR167" s="12"/>
      <c r="RS167" s="12"/>
      <c r="RT167" s="12"/>
      <c r="RU167" s="12"/>
      <c r="RV167" s="12"/>
      <c r="RW167" s="12"/>
      <c r="RX167" s="14"/>
      <c r="RY167" s="2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8"/>
      <c r="TT167" s="8"/>
    </row>
    <row r="168" spans="1:540" ht="9.6" customHeight="1" x14ac:dyDescent="0.3">
      <c r="A168" s="8"/>
      <c r="B168" s="8"/>
      <c r="C168" s="8"/>
      <c r="D168" s="8"/>
      <c r="E168" s="8"/>
      <c r="F168" s="8"/>
      <c r="G168" s="8"/>
      <c r="H168" s="8"/>
      <c r="I168" s="8"/>
      <c r="J168" s="8"/>
      <c r="K168" s="8"/>
      <c r="L168" s="8"/>
      <c r="M168" s="8"/>
      <c r="N168" s="8"/>
      <c r="O168" s="8"/>
      <c r="P168" s="8"/>
      <c r="Q168" s="8"/>
      <c r="R168" s="8"/>
      <c r="S168" s="8"/>
      <c r="T168" s="8"/>
      <c r="U168" s="8"/>
      <c r="V168" s="12"/>
      <c r="W168" s="17"/>
      <c r="X168" s="28"/>
      <c r="Y168" s="28"/>
      <c r="Z168" s="28"/>
      <c r="AA168" s="28"/>
      <c r="AB168" s="28"/>
      <c r="AC168" s="28"/>
      <c r="AD168" s="28"/>
      <c r="AE168" s="28"/>
      <c r="AF168" s="28"/>
      <c r="AG168" s="28"/>
      <c r="AH168" s="28"/>
      <c r="AI168" s="28"/>
      <c r="AJ168" s="28"/>
      <c r="AK168" s="10"/>
      <c r="AL168" s="13"/>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14"/>
      <c r="CA168" s="12"/>
      <c r="CB168" s="18"/>
      <c r="CC168" s="18"/>
      <c r="CD168" s="14"/>
      <c r="CE168" s="14"/>
      <c r="CF168" s="8"/>
      <c r="CG168" s="8"/>
      <c r="CH168" s="8"/>
      <c r="CI168" s="8"/>
      <c r="CJ168" s="8"/>
      <c r="CK168" s="8"/>
      <c r="CL168" s="8"/>
      <c r="CM168" s="8"/>
      <c r="CN168" s="8"/>
      <c r="CO168" s="8"/>
      <c r="CP168" s="29"/>
      <c r="CQ168" s="10"/>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7"/>
      <c r="DN168" s="8"/>
      <c r="DO168" s="14"/>
      <c r="DP168" s="17"/>
      <c r="DQ168" s="28"/>
      <c r="DR168" s="28"/>
      <c r="DS168" s="28"/>
      <c r="DT168" s="28"/>
      <c r="DU168" s="28"/>
      <c r="DV168" s="10"/>
      <c r="DW168" s="18"/>
      <c r="DX168" s="14"/>
      <c r="DY168" s="14"/>
      <c r="DZ168" s="29"/>
      <c r="EA168" s="17"/>
      <c r="EB168" s="28"/>
      <c r="EC168" s="28"/>
      <c r="ED168" s="28"/>
      <c r="EE168" s="28"/>
      <c r="EF168" s="28"/>
      <c r="EG168" s="28"/>
      <c r="EH168" s="28"/>
      <c r="EI168" s="28"/>
      <c r="EJ168" s="28"/>
      <c r="EK168" s="28"/>
      <c r="EL168" s="28"/>
      <c r="EM168" s="28"/>
      <c r="EN168" s="28"/>
      <c r="EO168" s="28"/>
      <c r="EP168" s="28"/>
      <c r="EQ168" s="28"/>
      <c r="ER168" s="28"/>
      <c r="ES168" s="28"/>
      <c r="ET168" s="10"/>
      <c r="EU168" s="32"/>
      <c r="EV168" s="13"/>
      <c r="EW168" s="14"/>
      <c r="EX168" s="8"/>
      <c r="EY168" s="8"/>
      <c r="EZ168" s="8"/>
      <c r="FA168" s="8"/>
      <c r="FB168" s="8"/>
      <c r="FC168" s="8"/>
      <c r="FD168" s="8"/>
      <c r="FE168" s="8"/>
      <c r="FF168" s="8"/>
      <c r="FG168" s="8"/>
      <c r="FH168" s="8"/>
      <c r="FI168" s="14"/>
      <c r="FJ168" s="14"/>
      <c r="FK168" s="14"/>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18"/>
      <c r="GZ168" s="10"/>
      <c r="HA168" s="28"/>
      <c r="HB168" s="28"/>
      <c r="HC168" s="28"/>
      <c r="HD168" s="28"/>
      <c r="HE168" s="28"/>
      <c r="HF168" s="28"/>
      <c r="HG168" s="28"/>
      <c r="HH168" s="28"/>
      <c r="HI168" s="28"/>
      <c r="HJ168" s="28"/>
      <c r="HK168" s="28"/>
      <c r="HL168" s="28"/>
      <c r="HM168" s="28"/>
      <c r="HN168" s="28"/>
      <c r="HO168" s="28"/>
      <c r="HP168" s="10"/>
      <c r="HQ168" s="19"/>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9"/>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8"/>
      <c r="KN168" s="12"/>
      <c r="KO168" s="12"/>
      <c r="KP168" s="12"/>
      <c r="KQ168" s="12"/>
      <c r="KR168" s="12"/>
      <c r="KS168" s="12"/>
      <c r="KT168" s="12"/>
      <c r="KU168" s="12"/>
      <c r="KV168" s="12"/>
      <c r="KW168" s="12"/>
      <c r="KX168" s="12"/>
      <c r="KY168" s="12"/>
      <c r="KZ168" s="12"/>
      <c r="LA168" s="1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22"/>
      <c r="MN168" s="14"/>
      <c r="MO168" s="8"/>
      <c r="MP168" s="12"/>
      <c r="MQ168" s="12"/>
      <c r="MR168" s="8"/>
      <c r="MS168" s="14"/>
      <c r="MT168" s="13"/>
      <c r="MU168" s="18"/>
      <c r="MV168" s="23"/>
      <c r="MW168" s="20"/>
      <c r="MX168" s="23"/>
      <c r="MY168" s="20"/>
      <c r="MZ168" s="23"/>
      <c r="NA168" s="18"/>
      <c r="NB168" s="13"/>
      <c r="NC168" s="14"/>
      <c r="ND168" s="14"/>
      <c r="NE168" s="12"/>
      <c r="NF168" s="12"/>
      <c r="NG168" s="12"/>
      <c r="NH168" s="12"/>
      <c r="NI168" s="12"/>
      <c r="NJ168" s="12"/>
      <c r="NK168" s="12"/>
      <c r="NL168" s="12"/>
      <c r="NM168" s="12"/>
      <c r="NN168" s="12"/>
      <c r="NO168" s="12"/>
      <c r="NP168" s="12"/>
      <c r="NQ168" s="12"/>
      <c r="NR168" s="12"/>
      <c r="NS168" s="12"/>
      <c r="NT168" s="12"/>
      <c r="NU168" s="12"/>
      <c r="NV168" s="12"/>
      <c r="NW168" s="12"/>
      <c r="NX168" s="14"/>
      <c r="NY168" s="69"/>
      <c r="NZ168" s="10"/>
      <c r="OA168" s="10"/>
      <c r="OB168" s="10"/>
      <c r="OC168" s="18"/>
      <c r="OD168" s="12"/>
      <c r="OE168" s="12"/>
      <c r="OF168" s="12"/>
      <c r="OG168" s="12"/>
      <c r="OH168" s="13"/>
      <c r="OI168" s="19"/>
      <c r="OJ168" s="10"/>
      <c r="OK168" s="10"/>
      <c r="OL168" s="10"/>
      <c r="OM168" s="10"/>
      <c r="ON168" s="13"/>
      <c r="OO168" s="12"/>
      <c r="OP168" s="12"/>
      <c r="OQ168" s="12"/>
      <c r="OR168" s="12"/>
      <c r="OS168" s="12"/>
      <c r="OT168" s="12"/>
      <c r="OU168" s="12"/>
      <c r="OV168" s="12"/>
      <c r="OW168" s="12"/>
      <c r="OX168" s="12"/>
      <c r="OY168" s="12"/>
      <c r="OZ168" s="12"/>
      <c r="PA168" s="12"/>
      <c r="PB168" s="12"/>
      <c r="PC168" s="12"/>
      <c r="PD168" s="12"/>
      <c r="PE168" s="12"/>
      <c r="PF168" s="12"/>
      <c r="PG168" s="12"/>
      <c r="PH168" s="8"/>
      <c r="PI168" s="14"/>
      <c r="PJ168" s="13"/>
      <c r="PK168" s="34"/>
      <c r="PL168" s="17"/>
      <c r="PM168" s="10"/>
      <c r="PN168" s="10"/>
      <c r="PO168" s="10"/>
      <c r="PP168" s="10"/>
      <c r="PQ168" s="17"/>
      <c r="PR168" s="18"/>
      <c r="PS168" s="14"/>
      <c r="PT168" s="8"/>
      <c r="PU168" s="8"/>
      <c r="PV168" s="14"/>
      <c r="PW168" s="18"/>
      <c r="PX168" s="17"/>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23"/>
      <c r="RJ168" s="14"/>
      <c r="RK168" s="12"/>
      <c r="RL168" s="12"/>
      <c r="RM168" s="12"/>
      <c r="RN168" s="12"/>
      <c r="RO168" s="12"/>
      <c r="RP168" s="12"/>
      <c r="RQ168" s="12"/>
      <c r="RR168" s="12"/>
      <c r="RS168" s="12"/>
      <c r="RT168" s="12"/>
      <c r="RU168" s="12"/>
      <c r="RV168" s="12"/>
      <c r="RW168" s="12"/>
      <c r="RX168" s="12"/>
      <c r="RY168" s="8"/>
      <c r="RZ168" s="37"/>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8"/>
      <c r="TT168" s="8"/>
    </row>
    <row r="169" spans="1:540" ht="9.6" customHeight="1" x14ac:dyDescent="0.3">
      <c r="A169" s="8"/>
      <c r="B169" s="8"/>
      <c r="C169" s="8"/>
      <c r="D169" s="8"/>
      <c r="E169" s="8"/>
      <c r="F169" s="8"/>
      <c r="G169" s="8"/>
      <c r="H169" s="8"/>
      <c r="I169" s="8"/>
      <c r="J169" s="8"/>
      <c r="K169" s="8"/>
      <c r="L169" s="8"/>
      <c r="M169" s="8"/>
      <c r="N169" s="8"/>
      <c r="O169" s="8"/>
      <c r="P169" s="8"/>
      <c r="Q169" s="8"/>
      <c r="R169" s="8"/>
      <c r="S169" s="8"/>
      <c r="T169" s="8"/>
      <c r="U169" s="8"/>
      <c r="V169" s="13"/>
      <c r="W169" s="28"/>
      <c r="X169" s="28"/>
      <c r="Y169" s="28"/>
      <c r="Z169" s="28"/>
      <c r="AA169" s="28"/>
      <c r="AB169" s="28"/>
      <c r="AC169" s="28"/>
      <c r="AD169" s="28"/>
      <c r="AE169" s="28"/>
      <c r="AF169" s="28"/>
      <c r="AG169" s="28"/>
      <c r="AH169" s="28"/>
      <c r="AI169" s="28"/>
      <c r="AJ169" s="28"/>
      <c r="AK169" s="28"/>
      <c r="AL169" s="23"/>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23"/>
      <c r="CR169" s="36"/>
      <c r="CS169" s="28"/>
      <c r="CT169" s="28"/>
      <c r="CU169" s="28"/>
      <c r="CV169" s="28"/>
      <c r="CW169" s="28"/>
      <c r="CX169" s="28"/>
      <c r="CY169" s="28"/>
      <c r="CZ169" s="28"/>
      <c r="DA169" s="28"/>
      <c r="DB169" s="28"/>
      <c r="DC169" s="28"/>
      <c r="DD169" s="28"/>
      <c r="DE169" s="28"/>
      <c r="DF169" s="28"/>
      <c r="DG169" s="28"/>
      <c r="DH169" s="28"/>
      <c r="DI169" s="28"/>
      <c r="DJ169" s="28"/>
      <c r="DK169" s="28"/>
      <c r="DL169" s="28"/>
      <c r="DM169" s="10"/>
      <c r="DN169" s="27"/>
      <c r="DO169" s="17"/>
      <c r="DP169" s="28"/>
      <c r="DQ169" s="28"/>
      <c r="DR169" s="28"/>
      <c r="DS169" s="28"/>
      <c r="DT169" s="28"/>
      <c r="DU169" s="28"/>
      <c r="DV169" s="28"/>
      <c r="DW169" s="28"/>
      <c r="DX169" s="10"/>
      <c r="DY169" s="10"/>
      <c r="DZ169" s="28"/>
      <c r="EA169" s="28"/>
      <c r="EB169" s="28"/>
      <c r="EC169" s="28"/>
      <c r="ED169" s="28"/>
      <c r="EE169" s="28"/>
      <c r="EF169" s="28"/>
      <c r="EG169" s="28"/>
      <c r="EH169" s="28"/>
      <c r="EI169" s="28"/>
      <c r="EJ169" s="28"/>
      <c r="EK169" s="28"/>
      <c r="EL169" s="28"/>
      <c r="EM169" s="28"/>
      <c r="EN169" s="28"/>
      <c r="EO169" s="28"/>
      <c r="EP169" s="28"/>
      <c r="EQ169" s="28"/>
      <c r="ER169" s="28"/>
      <c r="ES169" s="73"/>
      <c r="ET169" s="12"/>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12"/>
      <c r="GY169" s="41"/>
      <c r="GZ169" s="28"/>
      <c r="HA169" s="28"/>
      <c r="HB169" s="28"/>
      <c r="HC169" s="28"/>
      <c r="HD169" s="28"/>
      <c r="HE169" s="28"/>
      <c r="HF169" s="28"/>
      <c r="HG169" s="28"/>
      <c r="HH169" s="28"/>
      <c r="HI169" s="28"/>
      <c r="HJ169" s="28"/>
      <c r="HK169" s="28"/>
      <c r="HL169" s="28"/>
      <c r="HM169" s="28"/>
      <c r="HN169" s="28"/>
      <c r="HO169" s="28"/>
      <c r="HP169" s="28"/>
      <c r="HQ169" s="10"/>
      <c r="HR169" s="12"/>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9"/>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12"/>
      <c r="KO169" s="12"/>
      <c r="KP169" s="12"/>
      <c r="KQ169" s="12"/>
      <c r="KR169" s="12"/>
      <c r="KS169" s="12"/>
      <c r="KT169" s="12"/>
      <c r="KU169" s="12"/>
      <c r="KV169" s="12"/>
      <c r="KW169" s="12"/>
      <c r="KX169" s="12"/>
      <c r="KY169" s="12"/>
      <c r="KZ169" s="12"/>
      <c r="LA169" s="8"/>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7"/>
      <c r="MP169" s="18"/>
      <c r="MQ169" s="34"/>
      <c r="MR169" s="17"/>
      <c r="MS169" s="10"/>
      <c r="MT169" s="10"/>
      <c r="MU169" s="10"/>
      <c r="MV169" s="10"/>
      <c r="MW169" s="10"/>
      <c r="MX169" s="10"/>
      <c r="MY169" s="10"/>
      <c r="MZ169" s="10"/>
      <c r="NA169" s="10"/>
      <c r="NB169" s="10"/>
      <c r="NC169" s="19"/>
      <c r="ND169" s="13"/>
      <c r="NE169" s="14"/>
      <c r="NF169" s="12"/>
      <c r="NG169" s="12"/>
      <c r="NH169" s="12"/>
      <c r="NI169" s="12"/>
      <c r="NJ169" s="12"/>
      <c r="NK169" s="12"/>
      <c r="NL169" s="12"/>
      <c r="NM169" s="12"/>
      <c r="NN169" s="12"/>
      <c r="NO169" s="12"/>
      <c r="NP169" s="12"/>
      <c r="NQ169" s="12"/>
      <c r="NR169" s="12"/>
      <c r="NS169" s="12"/>
      <c r="NT169" s="12"/>
      <c r="NU169" s="12"/>
      <c r="NV169" s="12"/>
      <c r="NW169" s="12"/>
      <c r="NX169" s="12"/>
      <c r="NY169" s="14"/>
      <c r="NZ169" s="23"/>
      <c r="OA169" s="10"/>
      <c r="OB169" s="27"/>
      <c r="OC169" s="14"/>
      <c r="OD169" s="12"/>
      <c r="OE169" s="12"/>
      <c r="OF169" s="12"/>
      <c r="OG169" s="12"/>
      <c r="OH169" s="12"/>
      <c r="OI169" s="13"/>
      <c r="OJ169" s="17"/>
      <c r="OK169" s="25"/>
      <c r="OL169" s="68"/>
      <c r="OM169" s="13"/>
      <c r="ON169" s="12"/>
      <c r="OO169" s="12"/>
      <c r="OP169" s="12"/>
      <c r="OQ169" s="12"/>
      <c r="OR169" s="12"/>
      <c r="OS169" s="12"/>
      <c r="OT169" s="12"/>
      <c r="OU169" s="12"/>
      <c r="OV169" s="12"/>
      <c r="OW169" s="12"/>
      <c r="OX169" s="12"/>
      <c r="OY169" s="12"/>
      <c r="OZ169" s="12"/>
      <c r="PA169" s="12"/>
      <c r="PB169" s="12"/>
      <c r="PC169" s="12"/>
      <c r="PD169" s="12"/>
      <c r="PE169" s="12"/>
      <c r="PF169" s="14"/>
      <c r="PG169" s="13"/>
      <c r="PH169" s="17"/>
      <c r="PI169" s="10"/>
      <c r="PJ169" s="10"/>
      <c r="PK169" s="10"/>
      <c r="PL169" s="10"/>
      <c r="PM169" s="10"/>
      <c r="PN169" s="10"/>
      <c r="PO169" s="10"/>
      <c r="PP169" s="10"/>
      <c r="PQ169" s="10"/>
      <c r="PR169" s="10"/>
      <c r="PS169" s="10"/>
      <c r="PT169" s="19"/>
      <c r="PU169" s="19"/>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7"/>
      <c r="RI169" s="14"/>
      <c r="RJ169" s="12"/>
      <c r="RK169" s="12"/>
      <c r="RL169" s="12"/>
      <c r="RM169" s="12"/>
      <c r="RN169" s="12"/>
      <c r="RO169" s="12"/>
      <c r="RP169" s="12"/>
      <c r="RQ169" s="12"/>
      <c r="RR169" s="12"/>
      <c r="RS169" s="12"/>
      <c r="RT169" s="12"/>
      <c r="RU169" s="12"/>
      <c r="RV169" s="12"/>
      <c r="RW169" s="12"/>
      <c r="RX169" s="12"/>
      <c r="RY169" s="14"/>
      <c r="RZ169" s="1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8"/>
      <c r="TT169" s="8"/>
    </row>
    <row r="170" spans="1:540" ht="9.6" customHeight="1" x14ac:dyDescent="0.3">
      <c r="A170" s="8"/>
      <c r="B170" s="8"/>
      <c r="C170" s="8"/>
      <c r="D170" s="8"/>
      <c r="E170" s="8"/>
      <c r="F170" s="8"/>
      <c r="G170" s="8"/>
      <c r="H170" s="8"/>
      <c r="I170" s="8"/>
      <c r="J170" s="8"/>
      <c r="K170" s="8"/>
      <c r="L170" s="8"/>
      <c r="M170" s="8"/>
      <c r="N170" s="8"/>
      <c r="O170" s="8"/>
      <c r="P170" s="8"/>
      <c r="Q170" s="8"/>
      <c r="R170" s="8"/>
      <c r="S170" s="8"/>
      <c r="T170" s="8"/>
      <c r="U170" s="8"/>
      <c r="V170" s="39"/>
      <c r="W170" s="28"/>
      <c r="X170" s="28"/>
      <c r="Y170" s="28"/>
      <c r="Z170" s="28"/>
      <c r="AA170" s="28"/>
      <c r="AB170" s="28"/>
      <c r="AC170" s="28"/>
      <c r="AD170" s="28"/>
      <c r="AE170" s="28"/>
      <c r="AF170" s="28"/>
      <c r="AG170" s="28"/>
      <c r="AH170" s="28"/>
      <c r="AI170" s="28"/>
      <c r="AJ170" s="28"/>
      <c r="AK170" s="28"/>
      <c r="AL170" s="32"/>
      <c r="AM170" s="14"/>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14"/>
      <c r="CR170" s="32"/>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10"/>
      <c r="ES170" s="1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23"/>
      <c r="GY170" s="28"/>
      <c r="GZ170" s="28"/>
      <c r="HA170" s="28"/>
      <c r="HB170" s="28"/>
      <c r="HC170" s="28"/>
      <c r="HD170" s="28"/>
      <c r="HE170" s="28"/>
      <c r="HF170" s="28"/>
      <c r="HG170" s="28"/>
      <c r="HH170" s="28"/>
      <c r="HI170" s="28"/>
      <c r="HJ170" s="28"/>
      <c r="HK170" s="28"/>
      <c r="HL170" s="28"/>
      <c r="HM170" s="28"/>
      <c r="HN170" s="28"/>
      <c r="HO170" s="28"/>
      <c r="HP170" s="28"/>
      <c r="HQ170" s="10"/>
      <c r="HR170" s="12"/>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9"/>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3"/>
      <c r="KN170" s="12"/>
      <c r="KO170" s="12"/>
      <c r="KP170" s="12"/>
      <c r="KQ170" s="12"/>
      <c r="KR170" s="12"/>
      <c r="KS170" s="12"/>
      <c r="KT170" s="12"/>
      <c r="KU170" s="12"/>
      <c r="KV170" s="12"/>
      <c r="KW170" s="12"/>
      <c r="KX170" s="12"/>
      <c r="KY170" s="12"/>
      <c r="KZ170" s="12"/>
      <c r="LA170" s="14"/>
      <c r="LB170" s="27"/>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7"/>
      <c r="NE170" s="14"/>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8"/>
      <c r="OB170" s="13"/>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3"/>
      <c r="PF170" s="4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12"/>
      <c r="RJ170" s="12"/>
      <c r="RK170" s="12"/>
      <c r="RL170" s="12"/>
      <c r="RM170" s="12"/>
      <c r="RN170" s="12"/>
      <c r="RO170" s="12"/>
      <c r="RP170" s="12"/>
      <c r="RQ170" s="12"/>
      <c r="RR170" s="12"/>
      <c r="RS170" s="12"/>
      <c r="RT170" s="12"/>
      <c r="RU170" s="12"/>
      <c r="RV170" s="12"/>
      <c r="RW170" s="12"/>
      <c r="RX170" s="12"/>
      <c r="RY170" s="12"/>
      <c r="RZ170" s="8"/>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8"/>
      <c r="TT170" s="8"/>
    </row>
    <row r="171" spans="1:540" ht="9.6" customHeight="1" x14ac:dyDescent="0.3">
      <c r="A171" s="8"/>
      <c r="B171" s="8"/>
      <c r="C171" s="8"/>
      <c r="D171" s="8"/>
      <c r="E171" s="8"/>
      <c r="F171" s="8"/>
      <c r="G171" s="8"/>
      <c r="H171" s="8"/>
      <c r="I171" s="8"/>
      <c r="J171" s="8"/>
      <c r="K171" s="8"/>
      <c r="L171" s="8"/>
      <c r="M171" s="8"/>
      <c r="N171" s="8"/>
      <c r="O171" s="8"/>
      <c r="P171" s="8"/>
      <c r="Q171" s="8"/>
      <c r="R171" s="8"/>
      <c r="S171" s="8"/>
      <c r="T171" s="8"/>
      <c r="U171" s="8"/>
      <c r="V171" s="18"/>
      <c r="W171" s="28"/>
      <c r="X171" s="28"/>
      <c r="Y171" s="28"/>
      <c r="Z171" s="28"/>
      <c r="AA171" s="28"/>
      <c r="AB171" s="28"/>
      <c r="AC171" s="28"/>
      <c r="AD171" s="28"/>
      <c r="AE171" s="28"/>
      <c r="AF171" s="28"/>
      <c r="AG171" s="28"/>
      <c r="AH171" s="28"/>
      <c r="AI171" s="28"/>
      <c r="AJ171" s="28"/>
      <c r="AK171" s="28"/>
      <c r="AL171" s="10"/>
      <c r="AM171" s="13"/>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23"/>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10"/>
      <c r="ES171" s="22"/>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14"/>
      <c r="GX171" s="41"/>
      <c r="GY171" s="28"/>
      <c r="GZ171" s="28"/>
      <c r="HA171" s="28"/>
      <c r="HB171" s="28"/>
      <c r="HC171" s="28"/>
      <c r="HD171" s="28"/>
      <c r="HE171" s="28"/>
      <c r="HF171" s="28"/>
      <c r="HG171" s="28"/>
      <c r="HH171" s="28"/>
      <c r="HI171" s="28"/>
      <c r="HJ171" s="28"/>
      <c r="HK171" s="28"/>
      <c r="HL171" s="28"/>
      <c r="HM171" s="28"/>
      <c r="HN171" s="28"/>
      <c r="HO171" s="28"/>
      <c r="HP171" s="28"/>
      <c r="HQ171" s="10"/>
      <c r="HR171" s="12"/>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9"/>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9"/>
      <c r="KM171" s="12"/>
      <c r="KN171" s="12"/>
      <c r="KO171" s="12"/>
      <c r="KP171" s="12"/>
      <c r="KQ171" s="12"/>
      <c r="KR171" s="12"/>
      <c r="KS171" s="12"/>
      <c r="KT171" s="12"/>
      <c r="KU171" s="12"/>
      <c r="KV171" s="12"/>
      <c r="KW171" s="12"/>
      <c r="KX171" s="12"/>
      <c r="KY171" s="12"/>
      <c r="KZ171" s="12"/>
      <c r="LA171" s="1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23"/>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7"/>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7"/>
      <c r="RH171" s="14"/>
      <c r="RI171" s="12"/>
      <c r="RJ171" s="12"/>
      <c r="RK171" s="12"/>
      <c r="RL171" s="12"/>
      <c r="RM171" s="12"/>
      <c r="RN171" s="12"/>
      <c r="RO171" s="12"/>
      <c r="RP171" s="12"/>
      <c r="RQ171" s="12"/>
      <c r="RR171" s="12"/>
      <c r="RS171" s="12"/>
      <c r="RT171" s="12"/>
      <c r="RU171" s="12"/>
      <c r="RV171" s="12"/>
      <c r="RW171" s="12"/>
      <c r="RX171" s="12"/>
      <c r="RY171" s="12"/>
      <c r="RZ171" s="14"/>
      <c r="SA171" s="17"/>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8"/>
      <c r="TT171" s="8"/>
    </row>
    <row r="172" spans="1:540" ht="9.6" customHeight="1" x14ac:dyDescent="0.3">
      <c r="A172" s="8"/>
      <c r="B172" s="8"/>
      <c r="C172" s="8"/>
      <c r="D172" s="8"/>
      <c r="E172" s="8"/>
      <c r="F172" s="8"/>
      <c r="G172" s="8"/>
      <c r="H172" s="8"/>
      <c r="I172" s="8"/>
      <c r="J172" s="8"/>
      <c r="K172" s="8"/>
      <c r="L172" s="8"/>
      <c r="M172" s="8"/>
      <c r="N172" s="8"/>
      <c r="O172" s="8"/>
      <c r="P172" s="8"/>
      <c r="Q172" s="8"/>
      <c r="R172" s="8"/>
      <c r="S172" s="8"/>
      <c r="T172" s="8"/>
      <c r="U172" s="8"/>
      <c r="V172" s="23"/>
      <c r="W172" s="28"/>
      <c r="X172" s="28"/>
      <c r="Y172" s="28"/>
      <c r="Z172" s="28"/>
      <c r="AA172" s="28"/>
      <c r="AB172" s="28"/>
      <c r="AC172" s="28"/>
      <c r="AD172" s="28"/>
      <c r="AE172" s="28"/>
      <c r="AF172" s="28"/>
      <c r="AG172" s="28"/>
      <c r="AH172" s="28"/>
      <c r="AI172" s="28"/>
      <c r="AJ172" s="28"/>
      <c r="AK172" s="28"/>
      <c r="AL172" s="28"/>
      <c r="AM172" s="17"/>
      <c r="AN172" s="14"/>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23"/>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10"/>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27"/>
      <c r="GX172" s="10"/>
      <c r="GY172" s="28"/>
      <c r="GZ172" s="28"/>
      <c r="HA172" s="28"/>
      <c r="HB172" s="28"/>
      <c r="HC172" s="28"/>
      <c r="HD172" s="28"/>
      <c r="HE172" s="28"/>
      <c r="HF172" s="28"/>
      <c r="HG172" s="28"/>
      <c r="HH172" s="28"/>
      <c r="HI172" s="28"/>
      <c r="HJ172" s="28"/>
      <c r="HK172" s="28"/>
      <c r="HL172" s="28"/>
      <c r="HM172" s="28"/>
      <c r="HN172" s="28"/>
      <c r="HO172" s="28"/>
      <c r="HP172" s="28"/>
      <c r="HQ172" s="10"/>
      <c r="HR172" s="12"/>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9"/>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7"/>
      <c r="KM172" s="14"/>
      <c r="KN172" s="12"/>
      <c r="KO172" s="12"/>
      <c r="KP172" s="12"/>
      <c r="KQ172" s="12"/>
      <c r="KR172" s="12"/>
      <c r="KS172" s="12"/>
      <c r="KT172" s="12"/>
      <c r="KU172" s="12"/>
      <c r="KV172" s="12"/>
      <c r="KW172" s="12"/>
      <c r="KX172" s="12"/>
      <c r="KY172" s="12"/>
      <c r="KZ172" s="12"/>
      <c r="LA172" s="12"/>
      <c r="LB172" s="12"/>
      <c r="LC172" s="19"/>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9"/>
      <c r="NF172" s="14"/>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4"/>
      <c r="PE172" s="27"/>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3"/>
      <c r="RH172" s="14"/>
      <c r="RI172" s="12"/>
      <c r="RJ172" s="12"/>
      <c r="RK172" s="12"/>
      <c r="RL172" s="12"/>
      <c r="RM172" s="12"/>
      <c r="RN172" s="12"/>
      <c r="RO172" s="12"/>
      <c r="RP172" s="12"/>
      <c r="RQ172" s="12"/>
      <c r="RR172" s="12"/>
      <c r="RS172" s="12"/>
      <c r="RT172" s="12"/>
      <c r="RU172" s="12"/>
      <c r="RV172" s="12"/>
      <c r="RW172" s="12"/>
      <c r="RX172" s="12"/>
      <c r="RY172" s="12"/>
      <c r="RZ172" s="8"/>
      <c r="SA172" s="17"/>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8"/>
      <c r="TT172" s="8"/>
    </row>
    <row r="173" spans="1:540" ht="9.6" customHeight="1" x14ac:dyDescent="0.3">
      <c r="A173" s="8"/>
      <c r="B173" s="8"/>
      <c r="C173" s="8"/>
      <c r="D173" s="8"/>
      <c r="E173" s="8"/>
      <c r="F173" s="8"/>
      <c r="G173" s="8"/>
      <c r="H173" s="8"/>
      <c r="I173" s="8"/>
      <c r="J173" s="8"/>
      <c r="K173" s="8"/>
      <c r="L173" s="8"/>
      <c r="M173" s="8"/>
      <c r="N173" s="8"/>
      <c r="O173" s="8"/>
      <c r="P173" s="8"/>
      <c r="Q173" s="8"/>
      <c r="R173" s="8"/>
      <c r="S173" s="8"/>
      <c r="T173" s="8"/>
      <c r="U173" s="8"/>
      <c r="V173" s="20"/>
      <c r="W173" s="28"/>
      <c r="X173" s="28"/>
      <c r="Y173" s="28"/>
      <c r="Z173" s="28"/>
      <c r="AA173" s="28"/>
      <c r="AB173" s="28"/>
      <c r="AC173" s="28"/>
      <c r="AD173" s="28"/>
      <c r="AE173" s="28"/>
      <c r="AF173" s="28"/>
      <c r="AG173" s="28"/>
      <c r="AH173" s="28"/>
      <c r="AI173" s="28"/>
      <c r="AJ173" s="28"/>
      <c r="AK173" s="28"/>
      <c r="AL173" s="28"/>
      <c r="AM173" s="28"/>
      <c r="AN173" s="10"/>
      <c r="AO173" s="29"/>
      <c r="AP173" s="14"/>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14"/>
      <c r="CR173" s="16"/>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10"/>
      <c r="ET173" s="12"/>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14"/>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9"/>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7"/>
      <c r="KM173" s="14"/>
      <c r="KN173" s="12"/>
      <c r="KO173" s="12"/>
      <c r="KP173" s="12"/>
      <c r="KQ173" s="12"/>
      <c r="KR173" s="12"/>
      <c r="KS173" s="12"/>
      <c r="KT173" s="12"/>
      <c r="KU173" s="12"/>
      <c r="KV173" s="12"/>
      <c r="KW173" s="12"/>
      <c r="KX173" s="12"/>
      <c r="KY173" s="12"/>
      <c r="KZ173" s="12"/>
      <c r="LA173" s="12"/>
      <c r="LB173" s="12"/>
      <c r="LC173" s="18"/>
      <c r="LD173" s="19"/>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9"/>
      <c r="NF173" s="14"/>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2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5"/>
      <c r="RG173" s="14"/>
      <c r="RH173" s="12"/>
      <c r="RI173" s="12"/>
      <c r="RJ173" s="12"/>
      <c r="RK173" s="12"/>
      <c r="RL173" s="12"/>
      <c r="RM173" s="12"/>
      <c r="RN173" s="12"/>
      <c r="RO173" s="12"/>
      <c r="RP173" s="12"/>
      <c r="RQ173" s="12"/>
      <c r="RR173" s="12"/>
      <c r="RS173" s="12"/>
      <c r="RT173" s="12"/>
      <c r="RU173" s="12"/>
      <c r="RV173" s="12"/>
      <c r="RW173" s="12"/>
      <c r="RX173" s="12"/>
      <c r="RY173" s="12"/>
      <c r="RZ173" s="14"/>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8"/>
      <c r="TT173" s="8"/>
    </row>
    <row r="174" spans="1:540" ht="9.6" customHeight="1" x14ac:dyDescent="0.3">
      <c r="A174" s="8"/>
      <c r="B174" s="8"/>
      <c r="C174" s="8"/>
      <c r="D174" s="8"/>
      <c r="E174" s="8"/>
      <c r="F174" s="8"/>
      <c r="G174" s="8"/>
      <c r="H174" s="8"/>
      <c r="I174" s="8"/>
      <c r="J174" s="8"/>
      <c r="K174" s="8"/>
      <c r="L174" s="8"/>
      <c r="M174" s="8"/>
      <c r="N174" s="8"/>
      <c r="O174" s="8"/>
      <c r="P174" s="8"/>
      <c r="Q174" s="8"/>
      <c r="R174" s="8"/>
      <c r="S174" s="8"/>
      <c r="T174" s="8"/>
      <c r="U174" s="8"/>
      <c r="V174" s="9"/>
      <c r="W174" s="28"/>
      <c r="X174" s="28"/>
      <c r="Y174" s="28"/>
      <c r="Z174" s="28"/>
      <c r="AA174" s="28"/>
      <c r="AB174" s="28"/>
      <c r="AC174" s="28"/>
      <c r="AD174" s="28"/>
      <c r="AE174" s="28"/>
      <c r="AF174" s="28"/>
      <c r="AG174" s="28"/>
      <c r="AH174" s="28"/>
      <c r="AI174" s="28"/>
      <c r="AJ174" s="28"/>
      <c r="AK174" s="28"/>
      <c r="AL174" s="28"/>
      <c r="AM174" s="28"/>
      <c r="AN174" s="28"/>
      <c r="AO174" s="10"/>
      <c r="AP174" s="17"/>
      <c r="AQ174" s="39"/>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13"/>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10"/>
      <c r="ET174" s="1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35"/>
      <c r="GW174" s="28"/>
      <c r="GX174" s="28"/>
      <c r="GY174" s="28"/>
      <c r="GZ174" s="28"/>
      <c r="HA174" s="28"/>
      <c r="HB174" s="28"/>
      <c r="HC174" s="28"/>
      <c r="HD174" s="28"/>
      <c r="HE174" s="28"/>
      <c r="HF174" s="28"/>
      <c r="HG174" s="28"/>
      <c r="HH174" s="28"/>
      <c r="HI174" s="28"/>
      <c r="HJ174" s="28"/>
      <c r="HK174" s="28"/>
      <c r="HL174" s="28"/>
      <c r="HM174" s="28"/>
      <c r="HN174" s="28"/>
      <c r="HO174" s="28"/>
      <c r="HP174" s="28"/>
      <c r="HQ174" s="37"/>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9"/>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7"/>
      <c r="KM174" s="14"/>
      <c r="KN174" s="12"/>
      <c r="KO174" s="12"/>
      <c r="KP174" s="12"/>
      <c r="KQ174" s="12"/>
      <c r="KR174" s="12"/>
      <c r="KS174" s="12"/>
      <c r="KT174" s="12"/>
      <c r="KU174" s="12"/>
      <c r="KV174" s="12"/>
      <c r="KW174" s="12"/>
      <c r="KX174" s="12"/>
      <c r="KY174" s="12"/>
      <c r="KZ174" s="12"/>
      <c r="LA174" s="12"/>
      <c r="LB174" s="12"/>
      <c r="LC174" s="12"/>
      <c r="LD174" s="13"/>
      <c r="LE174" s="17"/>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27"/>
      <c r="NF174" s="14"/>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8"/>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8"/>
      <c r="RG174" s="14"/>
      <c r="RH174" s="12"/>
      <c r="RI174" s="12"/>
      <c r="RJ174" s="12"/>
      <c r="RK174" s="12"/>
      <c r="RL174" s="12"/>
      <c r="RM174" s="12"/>
      <c r="RN174" s="12"/>
      <c r="RO174" s="12"/>
      <c r="RP174" s="12"/>
      <c r="RQ174" s="12"/>
      <c r="RR174" s="12"/>
      <c r="RS174" s="12"/>
      <c r="RT174" s="12"/>
      <c r="RU174" s="12"/>
      <c r="RV174" s="12"/>
      <c r="RW174" s="12"/>
      <c r="RX174" s="12"/>
      <c r="RY174" s="13"/>
      <c r="RZ174" s="14"/>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8"/>
      <c r="TT174" s="8"/>
    </row>
    <row r="175" spans="1:540" ht="9.6" customHeight="1" x14ac:dyDescent="0.3">
      <c r="A175" s="8"/>
      <c r="B175" s="8"/>
      <c r="C175" s="8"/>
      <c r="D175" s="8"/>
      <c r="E175" s="8"/>
      <c r="F175" s="8"/>
      <c r="G175" s="8"/>
      <c r="H175" s="8"/>
      <c r="I175" s="8"/>
      <c r="J175" s="8"/>
      <c r="K175" s="8"/>
      <c r="L175" s="8"/>
      <c r="M175" s="8"/>
      <c r="N175" s="8"/>
      <c r="O175" s="8"/>
      <c r="P175" s="8"/>
      <c r="Q175" s="8"/>
      <c r="R175" s="8"/>
      <c r="S175" s="8"/>
      <c r="T175" s="8"/>
      <c r="U175" s="29"/>
      <c r="V175" s="17"/>
      <c r="W175" s="28"/>
      <c r="X175" s="28"/>
      <c r="Y175" s="28"/>
      <c r="Z175" s="28"/>
      <c r="AA175" s="28"/>
      <c r="AB175" s="28"/>
      <c r="AC175" s="28"/>
      <c r="AD175" s="28"/>
      <c r="AE175" s="28"/>
      <c r="AF175" s="28"/>
      <c r="AG175" s="28"/>
      <c r="AH175" s="28"/>
      <c r="AI175" s="28"/>
      <c r="AJ175" s="28"/>
      <c r="AK175" s="28"/>
      <c r="AL175" s="28"/>
      <c r="AM175" s="28"/>
      <c r="AN175" s="28"/>
      <c r="AO175" s="28"/>
      <c r="AP175" s="28"/>
      <c r="AQ175" s="10"/>
      <c r="AR175" s="9"/>
      <c r="AS175" s="1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18"/>
      <c r="CR175" s="10"/>
      <c r="CS175" s="19"/>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10"/>
      <c r="ET175" s="3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14"/>
      <c r="GV175" s="25"/>
      <c r="GW175" s="10"/>
      <c r="GX175" s="28"/>
      <c r="GY175" s="28"/>
      <c r="GZ175" s="28"/>
      <c r="HA175" s="28"/>
      <c r="HB175" s="28"/>
      <c r="HC175" s="28"/>
      <c r="HD175" s="28"/>
      <c r="HE175" s="28"/>
      <c r="HF175" s="28"/>
      <c r="HG175" s="28"/>
      <c r="HH175" s="28"/>
      <c r="HI175" s="28"/>
      <c r="HJ175" s="28"/>
      <c r="HK175" s="28"/>
      <c r="HL175" s="28"/>
      <c r="HM175" s="28"/>
      <c r="HN175" s="28"/>
      <c r="HO175" s="28"/>
      <c r="HP175" s="28"/>
      <c r="HQ175" s="23"/>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9"/>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23"/>
      <c r="KM175" s="14"/>
      <c r="KN175" s="12"/>
      <c r="KO175" s="12"/>
      <c r="KP175" s="12"/>
      <c r="KQ175" s="12"/>
      <c r="KR175" s="12"/>
      <c r="KS175" s="12"/>
      <c r="KT175" s="12"/>
      <c r="KU175" s="12"/>
      <c r="KV175" s="12"/>
      <c r="KW175" s="12"/>
      <c r="KX175" s="12"/>
      <c r="KY175" s="12"/>
      <c r="KZ175" s="12"/>
      <c r="LA175" s="12"/>
      <c r="LB175" s="12"/>
      <c r="LC175" s="12"/>
      <c r="LD175" s="12"/>
      <c r="LE175" s="14"/>
      <c r="LF175" s="39"/>
      <c r="LG175" s="17"/>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3"/>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9"/>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9"/>
      <c r="RF175" s="14"/>
      <c r="RG175" s="12"/>
      <c r="RH175" s="12"/>
      <c r="RI175" s="12"/>
      <c r="RJ175" s="12"/>
      <c r="RK175" s="12"/>
      <c r="RL175" s="12"/>
      <c r="RM175" s="12"/>
      <c r="RN175" s="12"/>
      <c r="RO175" s="12"/>
      <c r="RP175" s="12"/>
      <c r="RQ175" s="12"/>
      <c r="RR175" s="12"/>
      <c r="RS175" s="12"/>
      <c r="RT175" s="12"/>
      <c r="RU175" s="12"/>
      <c r="RV175" s="12"/>
      <c r="RW175" s="12"/>
      <c r="RX175" s="12"/>
      <c r="RY175" s="12"/>
      <c r="RZ175" s="13"/>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8"/>
      <c r="TT175" s="8"/>
    </row>
    <row r="176" spans="1:540" ht="9.6" customHeight="1" x14ac:dyDescent="0.3">
      <c r="A176" s="8"/>
      <c r="B176" s="8"/>
      <c r="C176" s="8"/>
      <c r="D176" s="8"/>
      <c r="E176" s="8"/>
      <c r="F176" s="8"/>
      <c r="G176" s="8"/>
      <c r="H176" s="8"/>
      <c r="I176" s="8"/>
      <c r="J176" s="8"/>
      <c r="K176" s="8"/>
      <c r="L176" s="8"/>
      <c r="M176" s="8"/>
      <c r="N176" s="8"/>
      <c r="O176" s="8"/>
      <c r="P176" s="8"/>
      <c r="Q176" s="8"/>
      <c r="R176" s="14"/>
      <c r="S176" s="23"/>
      <c r="T176" s="19"/>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10"/>
      <c r="AT176" s="27"/>
      <c r="AU176" s="13"/>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34"/>
      <c r="CR176" s="10"/>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7"/>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13"/>
      <c r="GV176" s="10"/>
      <c r="GW176" s="28"/>
      <c r="GX176" s="28"/>
      <c r="GY176" s="28"/>
      <c r="GZ176" s="28"/>
      <c r="HA176" s="28"/>
      <c r="HB176" s="28"/>
      <c r="HC176" s="28"/>
      <c r="HD176" s="28"/>
      <c r="HE176" s="28"/>
      <c r="HF176" s="28"/>
      <c r="HG176" s="28"/>
      <c r="HH176" s="28"/>
      <c r="HI176" s="28"/>
      <c r="HJ176" s="28"/>
      <c r="HK176" s="28"/>
      <c r="HL176" s="28"/>
      <c r="HM176" s="28"/>
      <c r="HN176" s="28"/>
      <c r="HO176" s="28"/>
      <c r="HP176" s="10"/>
      <c r="HQ176" s="21"/>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9"/>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9"/>
      <c r="KL176" s="12"/>
      <c r="KM176" s="12"/>
      <c r="KN176" s="12"/>
      <c r="KO176" s="12"/>
      <c r="KP176" s="12"/>
      <c r="KQ176" s="12"/>
      <c r="KR176" s="12"/>
      <c r="KS176" s="12"/>
      <c r="KT176" s="12"/>
      <c r="KU176" s="12"/>
      <c r="KV176" s="12"/>
      <c r="KW176" s="12"/>
      <c r="KX176" s="12"/>
      <c r="KY176" s="12"/>
      <c r="KZ176" s="12"/>
      <c r="LA176" s="12"/>
      <c r="LB176" s="12"/>
      <c r="LC176" s="12"/>
      <c r="LD176" s="12"/>
      <c r="LE176" s="12"/>
      <c r="LF176" s="14"/>
      <c r="LG176" s="12"/>
      <c r="LH176" s="34"/>
      <c r="LI176" s="28"/>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9"/>
      <c r="NE176" s="13"/>
      <c r="NF176" s="14"/>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7"/>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8"/>
      <c r="RF176" s="12"/>
      <c r="RG176" s="12"/>
      <c r="RH176" s="12"/>
      <c r="RI176" s="12"/>
      <c r="RJ176" s="12"/>
      <c r="RK176" s="12"/>
      <c r="RL176" s="12"/>
      <c r="RM176" s="12"/>
      <c r="RN176" s="12"/>
      <c r="RO176" s="12"/>
      <c r="RP176" s="12"/>
      <c r="RQ176" s="12"/>
      <c r="RR176" s="12"/>
      <c r="RS176" s="12"/>
      <c r="RT176" s="12"/>
      <c r="RU176" s="12"/>
      <c r="RV176" s="12"/>
      <c r="RW176" s="12"/>
      <c r="RX176" s="12"/>
      <c r="RY176" s="14"/>
      <c r="RZ176" s="18"/>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8"/>
      <c r="TT176" s="8"/>
    </row>
    <row r="177" spans="1:540" ht="9.6" customHeight="1" x14ac:dyDescent="0.3">
      <c r="A177" s="8"/>
      <c r="B177" s="8"/>
      <c r="C177" s="8"/>
      <c r="D177" s="8"/>
      <c r="E177" s="8"/>
      <c r="F177" s="8"/>
      <c r="G177" s="8"/>
      <c r="H177" s="8"/>
      <c r="I177" s="8"/>
      <c r="J177" s="8"/>
      <c r="K177" s="8"/>
      <c r="L177" s="8"/>
      <c r="M177" s="8"/>
      <c r="N177" s="8"/>
      <c r="O177" s="8"/>
      <c r="P177" s="8"/>
      <c r="Q177" s="18"/>
      <c r="R177" s="10"/>
      <c r="S177" s="10"/>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10"/>
      <c r="AU177" s="28"/>
      <c r="AV177" s="17"/>
      <c r="AW177" s="13"/>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34"/>
      <c r="CR177" s="10"/>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7"/>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14"/>
      <c r="GU177" s="17"/>
      <c r="GV177" s="28"/>
      <c r="GW177" s="28"/>
      <c r="GX177" s="28"/>
      <c r="GY177" s="28"/>
      <c r="GZ177" s="28"/>
      <c r="HA177" s="28"/>
      <c r="HB177" s="28"/>
      <c r="HC177" s="28"/>
      <c r="HD177" s="28"/>
      <c r="HE177" s="28"/>
      <c r="HF177" s="28"/>
      <c r="HG177" s="28"/>
      <c r="HH177" s="28"/>
      <c r="HI177" s="28"/>
      <c r="HJ177" s="28"/>
      <c r="HK177" s="28"/>
      <c r="HL177" s="28"/>
      <c r="HM177" s="28"/>
      <c r="HN177" s="28"/>
      <c r="HO177" s="28"/>
      <c r="HP177" s="10"/>
      <c r="HQ177" s="33"/>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9"/>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12"/>
      <c r="KK177" s="8"/>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4"/>
      <c r="LI177" s="14"/>
      <c r="LJ177" s="34"/>
      <c r="LK177" s="28"/>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9"/>
      <c r="NE177" s="13"/>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31"/>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9"/>
      <c r="RE177" s="13"/>
      <c r="RF177" s="12"/>
      <c r="RG177" s="12"/>
      <c r="RH177" s="12"/>
      <c r="RI177" s="12"/>
      <c r="RJ177" s="12"/>
      <c r="RK177" s="12"/>
      <c r="RL177" s="12"/>
      <c r="RM177" s="12"/>
      <c r="RN177" s="12"/>
      <c r="RO177" s="12"/>
      <c r="RP177" s="12"/>
      <c r="RQ177" s="12"/>
      <c r="RR177" s="12"/>
      <c r="RS177" s="12"/>
      <c r="RT177" s="12"/>
      <c r="RU177" s="12"/>
      <c r="RV177" s="12"/>
      <c r="RW177" s="12"/>
      <c r="RX177" s="12"/>
      <c r="RY177" s="8"/>
      <c r="RZ177" s="9"/>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8"/>
      <c r="TT177" s="8"/>
    </row>
    <row r="178" spans="1:540" ht="9.6" customHeight="1" x14ac:dyDescent="0.3">
      <c r="A178" s="8"/>
      <c r="B178" s="8"/>
      <c r="C178" s="8"/>
      <c r="D178" s="8"/>
      <c r="E178" s="8"/>
      <c r="F178" s="8"/>
      <c r="G178" s="8"/>
      <c r="H178" s="8"/>
      <c r="I178" s="8"/>
      <c r="J178" s="8"/>
      <c r="K178" s="8"/>
      <c r="L178" s="8"/>
      <c r="M178" s="8"/>
      <c r="N178" s="8"/>
      <c r="O178" s="8"/>
      <c r="P178" s="12"/>
      <c r="Q178" s="10"/>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10"/>
      <c r="AW178" s="19"/>
      <c r="AX178" s="17"/>
      <c r="AY178" s="29"/>
      <c r="AZ178" s="14"/>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18"/>
      <c r="CR178" s="10"/>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7"/>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34"/>
      <c r="GU178" s="10"/>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13"/>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9"/>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2"/>
      <c r="KI178" s="14"/>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4"/>
      <c r="LK178" s="12"/>
      <c r="LL178" s="23"/>
      <c r="LM178" s="17"/>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9"/>
      <c r="NE178" s="13"/>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9"/>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23"/>
      <c r="RE178" s="14"/>
      <c r="RF178" s="12"/>
      <c r="RG178" s="12"/>
      <c r="RH178" s="12"/>
      <c r="RI178" s="12"/>
      <c r="RJ178" s="12"/>
      <c r="RK178" s="12"/>
      <c r="RL178" s="12"/>
      <c r="RM178" s="12"/>
      <c r="RN178" s="12"/>
      <c r="RO178" s="12"/>
      <c r="RP178" s="12"/>
      <c r="RQ178" s="12"/>
      <c r="RR178" s="12"/>
      <c r="RS178" s="12"/>
      <c r="RT178" s="12"/>
      <c r="RU178" s="12"/>
      <c r="RV178" s="12"/>
      <c r="RW178" s="12"/>
      <c r="RX178" s="12"/>
      <c r="RY178" s="8"/>
      <c r="RZ178" s="19"/>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8"/>
      <c r="TT178" s="8"/>
    </row>
    <row r="179" spans="1:540" ht="9.6" customHeight="1" x14ac:dyDescent="0.3">
      <c r="A179" s="8"/>
      <c r="B179" s="8"/>
      <c r="C179" s="8"/>
      <c r="D179" s="8"/>
      <c r="E179" s="8"/>
      <c r="F179" s="8"/>
      <c r="G179" s="8"/>
      <c r="H179" s="8"/>
      <c r="I179" s="8"/>
      <c r="J179" s="8"/>
      <c r="K179" s="8"/>
      <c r="L179" s="8"/>
      <c r="M179" s="8"/>
      <c r="N179" s="8"/>
      <c r="O179" s="12"/>
      <c r="P179" s="17"/>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10"/>
      <c r="AZ179" s="17"/>
      <c r="BA179" s="15"/>
      <c r="BB179" s="14"/>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13"/>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1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14"/>
      <c r="GT179" s="17"/>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32"/>
      <c r="HR179" s="15"/>
      <c r="HS179" s="12"/>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9"/>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3"/>
      <c r="KH179" s="14"/>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4"/>
      <c r="LM179" s="12"/>
      <c r="LN179" s="18"/>
      <c r="LO179" s="16"/>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9"/>
      <c r="NE179" s="13"/>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31"/>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4"/>
      <c r="RZ179" s="19"/>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8"/>
      <c r="TT179" s="8"/>
    </row>
    <row r="180" spans="1:540" ht="9.6" customHeight="1" x14ac:dyDescent="0.3">
      <c r="A180" s="8"/>
      <c r="B180" s="8"/>
      <c r="C180" s="8"/>
      <c r="D180" s="8"/>
      <c r="E180" s="8"/>
      <c r="F180" s="8"/>
      <c r="G180" s="8"/>
      <c r="H180" s="8"/>
      <c r="I180" s="8"/>
      <c r="J180" s="8"/>
      <c r="K180" s="8"/>
      <c r="L180" s="8"/>
      <c r="M180" s="8"/>
      <c r="N180" s="8"/>
      <c r="O180" s="9"/>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10"/>
      <c r="BB180" s="28"/>
      <c r="BC180" s="23"/>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14"/>
      <c r="CR180" s="25"/>
      <c r="CS180" s="19"/>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19"/>
      <c r="ET180" s="14"/>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34"/>
      <c r="GT180" s="10"/>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10"/>
      <c r="HS180" s="19"/>
      <c r="HT180" s="1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9"/>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8"/>
      <c r="KG180" s="14"/>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4"/>
      <c r="LO180" s="14"/>
      <c r="LP180" s="18"/>
      <c r="LQ180" s="19"/>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3"/>
      <c r="NF180" s="14"/>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9"/>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27"/>
      <c r="RD180" s="14"/>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2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8"/>
      <c r="TT180" s="8"/>
    </row>
    <row r="181" spans="1:540" ht="9.6" customHeight="1" x14ac:dyDescent="0.3">
      <c r="A181" s="8"/>
      <c r="B181" s="8"/>
      <c r="C181" s="8"/>
      <c r="D181" s="8"/>
      <c r="E181" s="8"/>
      <c r="F181" s="8"/>
      <c r="G181" s="8"/>
      <c r="H181" s="8"/>
      <c r="I181" s="8"/>
      <c r="J181" s="8"/>
      <c r="K181" s="8"/>
      <c r="L181" s="8"/>
      <c r="M181" s="8"/>
      <c r="N181" s="13"/>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10"/>
      <c r="BE181" s="27"/>
      <c r="BF181" s="14"/>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7"/>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10"/>
      <c r="ES181" s="23"/>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14"/>
      <c r="GR181" s="23"/>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10"/>
      <c r="HU181" s="32"/>
      <c r="HV181" s="14"/>
      <c r="HW181" s="8"/>
      <c r="HX181" s="8"/>
      <c r="HY181" s="8"/>
      <c r="HZ181" s="8"/>
      <c r="IA181" s="8"/>
      <c r="IB181" s="8"/>
      <c r="IC181" s="8"/>
      <c r="ID181" s="8"/>
      <c r="IE181" s="8"/>
      <c r="IF181" s="8"/>
      <c r="IG181" s="8"/>
      <c r="IH181" s="8"/>
      <c r="II181" s="8"/>
      <c r="IJ181" s="8"/>
      <c r="IK181" s="8"/>
      <c r="IL181" s="8"/>
      <c r="IM181" s="8"/>
      <c r="IN181" s="8"/>
      <c r="IO181" s="8"/>
      <c r="IP181" s="8"/>
      <c r="IQ181" s="8"/>
      <c r="IR181" s="9"/>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7"/>
      <c r="KF181" s="14"/>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4"/>
      <c r="LQ181" s="8"/>
      <c r="LR181" s="13"/>
      <c r="LS181" s="17"/>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23"/>
      <c r="NF181" s="14"/>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8"/>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8"/>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4"/>
      <c r="SB181" s="8"/>
      <c r="SC181" s="27"/>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8"/>
      <c r="TT181" s="8"/>
    </row>
    <row r="182" spans="1:540" ht="9.6" customHeight="1" x14ac:dyDescent="0.3">
      <c r="A182" s="8"/>
      <c r="B182" s="8"/>
      <c r="C182" s="8"/>
      <c r="D182" s="8"/>
      <c r="E182" s="8"/>
      <c r="F182" s="8"/>
      <c r="G182" s="8"/>
      <c r="H182" s="8"/>
      <c r="I182" s="8"/>
      <c r="J182" s="8"/>
      <c r="K182" s="8"/>
      <c r="L182" s="8"/>
      <c r="M182" s="8"/>
      <c r="N182" s="22"/>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10"/>
      <c r="BE182" s="10"/>
      <c r="BF182" s="10"/>
      <c r="BG182" s="9"/>
      <c r="BH182" s="18"/>
      <c r="BI182" s="14"/>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13"/>
      <c r="CS182" s="10"/>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14"/>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14"/>
      <c r="GO182" s="33"/>
      <c r="GP182" s="9"/>
      <c r="GQ182" s="19"/>
      <c r="GR182" s="10"/>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10"/>
      <c r="HV182" s="27"/>
      <c r="HW182" s="14"/>
      <c r="HX182" s="8"/>
      <c r="HY182" s="8"/>
      <c r="HZ182" s="8"/>
      <c r="IA182" s="8"/>
      <c r="IB182" s="8"/>
      <c r="IC182" s="8"/>
      <c r="ID182" s="8"/>
      <c r="IE182" s="8"/>
      <c r="IF182" s="8"/>
      <c r="IG182" s="8"/>
      <c r="IH182" s="8"/>
      <c r="II182" s="8"/>
      <c r="IJ182" s="8"/>
      <c r="IK182" s="8"/>
      <c r="IL182" s="8"/>
      <c r="IM182" s="8"/>
      <c r="IN182" s="8"/>
      <c r="IO182" s="8"/>
      <c r="IP182" s="8"/>
      <c r="IQ182" s="8"/>
      <c r="IR182" s="9"/>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4"/>
      <c r="LT182" s="13"/>
      <c r="LU182" s="9"/>
      <c r="LV182" s="19"/>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7"/>
      <c r="NF182" s="14"/>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4"/>
      <c r="PE182" s="32"/>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9"/>
      <c r="RA182" s="9"/>
      <c r="RB182" s="12"/>
      <c r="RC182" s="14"/>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4"/>
      <c r="SD182" s="2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8"/>
      <c r="TT182" s="8"/>
    </row>
    <row r="183" spans="1:540" ht="9.6" customHeight="1" x14ac:dyDescent="0.3">
      <c r="A183" s="8"/>
      <c r="B183" s="8"/>
      <c r="C183" s="8"/>
      <c r="D183" s="8"/>
      <c r="E183" s="8"/>
      <c r="F183" s="8"/>
      <c r="G183" s="8"/>
      <c r="H183" s="8"/>
      <c r="I183" s="8"/>
      <c r="J183" s="8"/>
      <c r="K183" s="8"/>
      <c r="L183" s="8"/>
      <c r="M183" s="14"/>
      <c r="N183" s="36"/>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10"/>
      <c r="BH183" s="28"/>
      <c r="BI183" s="32"/>
      <c r="BJ183" s="23"/>
      <c r="BK183" s="12"/>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27"/>
      <c r="CT183" s="10"/>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10"/>
      <c r="ER183" s="1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14"/>
      <c r="GL183" s="13"/>
      <c r="GM183" s="27"/>
      <c r="GN183" s="16"/>
      <c r="GO183" s="10"/>
      <c r="GP183" s="10"/>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10"/>
      <c r="HW183" s="18"/>
      <c r="HX183" s="8"/>
      <c r="HY183" s="8"/>
      <c r="HZ183" s="8"/>
      <c r="IA183" s="8"/>
      <c r="IB183" s="8"/>
      <c r="IC183" s="8"/>
      <c r="ID183" s="8"/>
      <c r="IE183" s="8"/>
      <c r="IF183" s="8"/>
      <c r="IG183" s="8"/>
      <c r="IH183" s="8"/>
      <c r="II183" s="8"/>
      <c r="IJ183" s="8"/>
      <c r="IK183" s="8"/>
      <c r="IL183" s="8"/>
      <c r="IM183" s="8"/>
      <c r="IN183" s="8"/>
      <c r="IO183" s="8"/>
      <c r="IP183" s="8"/>
      <c r="IQ183" s="8"/>
      <c r="IR183" s="9"/>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9"/>
      <c r="KE183" s="8"/>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4"/>
      <c r="LV183" s="13"/>
      <c r="LW183" s="23"/>
      <c r="LX183" s="19"/>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4"/>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3"/>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7"/>
      <c r="QY183" s="23"/>
      <c r="QZ183" s="33"/>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4"/>
      <c r="SE183" s="2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8"/>
      <c r="TT183" s="8"/>
    </row>
    <row r="184" spans="1:540" ht="9.6" customHeight="1" x14ac:dyDescent="0.3">
      <c r="A184" s="8"/>
      <c r="B184" s="8"/>
      <c r="C184" s="8"/>
      <c r="D184" s="8"/>
      <c r="E184" s="8"/>
      <c r="F184" s="8"/>
      <c r="G184" s="8"/>
      <c r="H184" s="8"/>
      <c r="I184" s="8"/>
      <c r="J184" s="8"/>
      <c r="K184" s="8"/>
      <c r="L184" s="8"/>
      <c r="M184" s="74"/>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37"/>
      <c r="BL184" s="21"/>
      <c r="BM184" s="14"/>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14"/>
      <c r="CT184" s="32"/>
      <c r="CU184" s="10"/>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17"/>
      <c r="ER184" s="14"/>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12"/>
      <c r="GJ184" s="23"/>
      <c r="GK184" s="32"/>
      <c r="GL184" s="10"/>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19"/>
      <c r="HX184" s="12"/>
      <c r="HY184" s="8"/>
      <c r="HZ184" s="8"/>
      <c r="IA184" s="8"/>
      <c r="IB184" s="8"/>
      <c r="IC184" s="8"/>
      <c r="ID184" s="8"/>
      <c r="IE184" s="8"/>
      <c r="IF184" s="8"/>
      <c r="IG184" s="8"/>
      <c r="IH184" s="8"/>
      <c r="II184" s="8"/>
      <c r="IJ184" s="8"/>
      <c r="IK184" s="8"/>
      <c r="IL184" s="8"/>
      <c r="IM184" s="8"/>
      <c r="IN184" s="8"/>
      <c r="IO184" s="8"/>
      <c r="IP184" s="8"/>
      <c r="IQ184" s="8"/>
      <c r="IR184" s="9"/>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8"/>
      <c r="KE184" s="14"/>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4"/>
      <c r="LY184" s="18"/>
      <c r="LZ184" s="19"/>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7"/>
      <c r="NG184" s="8"/>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4"/>
      <c r="PD184" s="9"/>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1"/>
      <c r="QV184" s="23"/>
      <c r="QW184" s="12"/>
      <c r="QX184" s="14"/>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4"/>
      <c r="SF184" s="17"/>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8"/>
      <c r="TT184" s="8"/>
    </row>
    <row r="185" spans="1:540" ht="9.6" customHeight="1" x14ac:dyDescent="0.3">
      <c r="A185" s="8"/>
      <c r="B185" s="8"/>
      <c r="C185" s="8"/>
      <c r="D185" s="8"/>
      <c r="E185" s="8"/>
      <c r="F185" s="8"/>
      <c r="G185" s="8"/>
      <c r="H185" s="8"/>
      <c r="I185" s="8"/>
      <c r="J185" s="8"/>
      <c r="K185" s="8"/>
      <c r="L185" s="8"/>
      <c r="M185" s="34"/>
      <c r="N185" s="10"/>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10"/>
      <c r="BM185" s="10"/>
      <c r="BN185" s="25"/>
      <c r="BO185" s="18"/>
      <c r="BP185" s="14"/>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23"/>
      <c r="CV185" s="10"/>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5"/>
      <c r="EQ185" s="12"/>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14"/>
      <c r="GF185" s="12"/>
      <c r="GG185" s="23"/>
      <c r="GH185" s="10"/>
      <c r="GI185" s="10"/>
      <c r="GJ185" s="10"/>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18"/>
      <c r="HY185" s="8"/>
      <c r="HZ185" s="8"/>
      <c r="IA185" s="8"/>
      <c r="IB185" s="8"/>
      <c r="IC185" s="8"/>
      <c r="ID185" s="8"/>
      <c r="IE185" s="8"/>
      <c r="IF185" s="8"/>
      <c r="IG185" s="8"/>
      <c r="IH185" s="8"/>
      <c r="II185" s="8"/>
      <c r="IJ185" s="8"/>
      <c r="IK185" s="8"/>
      <c r="IL185" s="8"/>
      <c r="IM185" s="8"/>
      <c r="IN185" s="8"/>
      <c r="IO185" s="8"/>
      <c r="IP185" s="8"/>
      <c r="IQ185" s="8"/>
      <c r="IR185" s="9"/>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8"/>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4"/>
      <c r="LZ185" s="14"/>
      <c r="MA185" s="13"/>
      <c r="MB185" s="17"/>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9"/>
      <c r="NH185" s="14"/>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4"/>
      <c r="PC185" s="39"/>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9"/>
      <c r="QS185" s="9"/>
      <c r="QT185" s="13"/>
      <c r="QU185" s="14"/>
      <c r="QV185" s="14"/>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8"/>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8"/>
      <c r="TT185" s="8"/>
    </row>
    <row r="186" spans="1:540" ht="9.6" customHeight="1" x14ac:dyDescent="0.3">
      <c r="A186" s="8"/>
      <c r="B186" s="8"/>
      <c r="C186" s="8"/>
      <c r="D186" s="8"/>
      <c r="E186" s="8"/>
      <c r="F186" s="8"/>
      <c r="G186" s="8"/>
      <c r="H186" s="8"/>
      <c r="I186" s="8"/>
      <c r="J186" s="8"/>
      <c r="K186" s="8"/>
      <c r="L186" s="8"/>
      <c r="M186" s="23"/>
      <c r="N186" s="10"/>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10"/>
      <c r="BP186" s="19"/>
      <c r="BQ186" s="18"/>
      <c r="BR186" s="12"/>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14"/>
      <c r="CV186" s="35"/>
      <c r="CW186" s="10"/>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10"/>
      <c r="EP186" s="33"/>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14"/>
      <c r="GC186" s="13"/>
      <c r="GD186" s="35"/>
      <c r="GE186" s="17"/>
      <c r="GF186" s="28"/>
      <c r="GG186" s="10"/>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10"/>
      <c r="HX186" s="17"/>
      <c r="HY186" s="8"/>
      <c r="HZ186" s="8"/>
      <c r="IA186" s="8"/>
      <c r="IB186" s="8"/>
      <c r="IC186" s="8"/>
      <c r="ID186" s="8"/>
      <c r="IE186" s="8"/>
      <c r="IF186" s="8"/>
      <c r="IG186" s="8"/>
      <c r="IH186" s="8"/>
      <c r="II186" s="8"/>
      <c r="IJ186" s="8"/>
      <c r="IK186" s="8"/>
      <c r="IL186" s="8"/>
      <c r="IM186" s="8"/>
      <c r="IN186" s="8"/>
      <c r="IO186" s="8"/>
      <c r="IP186" s="8"/>
      <c r="IQ186" s="8"/>
      <c r="IR186" s="9"/>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4"/>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4"/>
      <c r="MC186" s="12"/>
      <c r="MD186" s="23"/>
      <c r="ME186" s="19"/>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27"/>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4"/>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9"/>
      <c r="QP186" s="22"/>
      <c r="QQ186" s="13"/>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9"/>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8"/>
      <c r="TT186" s="8"/>
    </row>
    <row r="187" spans="1:540" ht="9.6" customHeight="1" x14ac:dyDescent="0.3">
      <c r="A187" s="8"/>
      <c r="B187" s="8"/>
      <c r="C187" s="8"/>
      <c r="D187" s="8"/>
      <c r="E187" s="8"/>
      <c r="F187" s="8"/>
      <c r="G187" s="8"/>
      <c r="H187" s="8"/>
      <c r="I187" s="8"/>
      <c r="J187" s="8"/>
      <c r="K187" s="8"/>
      <c r="L187" s="8"/>
      <c r="M187" s="23"/>
      <c r="N187" s="10"/>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17"/>
      <c r="BS187" s="23"/>
      <c r="BT187" s="12"/>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34"/>
      <c r="CX187" s="10"/>
      <c r="CY187" s="10"/>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10"/>
      <c r="EO187" s="23"/>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13"/>
      <c r="GA187" s="23"/>
      <c r="GB187" s="9"/>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10"/>
      <c r="HY187" s="14"/>
      <c r="HZ187" s="8"/>
      <c r="IA187" s="8"/>
      <c r="IB187" s="8"/>
      <c r="IC187" s="8"/>
      <c r="ID187" s="8"/>
      <c r="IE187" s="8"/>
      <c r="IF187" s="8"/>
      <c r="IG187" s="8"/>
      <c r="IH187" s="8"/>
      <c r="II187" s="8"/>
      <c r="IJ187" s="8"/>
      <c r="IK187" s="8"/>
      <c r="IL187" s="8"/>
      <c r="IM187" s="8"/>
      <c r="IN187" s="8"/>
      <c r="IO187" s="8"/>
      <c r="IP187" s="8"/>
      <c r="IQ187" s="8"/>
      <c r="IR187" s="9"/>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4"/>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4"/>
      <c r="ME187" s="12"/>
      <c r="MF187" s="18"/>
      <c r="MG187" s="19"/>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9"/>
      <c r="NJ187" s="14"/>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4"/>
      <c r="PB187" s="25"/>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23"/>
      <c r="QN187" s="13"/>
      <c r="QO187" s="12"/>
      <c r="QP187" s="14"/>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4"/>
      <c r="SG187" s="2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8"/>
      <c r="TT187" s="8"/>
    </row>
    <row r="188" spans="1:540" ht="9.6" customHeight="1" x14ac:dyDescent="0.3">
      <c r="A188" s="8"/>
      <c r="B188" s="8"/>
      <c r="C188" s="8"/>
      <c r="D188" s="8"/>
      <c r="E188" s="8"/>
      <c r="F188" s="8"/>
      <c r="G188" s="8"/>
      <c r="H188" s="8"/>
      <c r="I188" s="8"/>
      <c r="J188" s="8"/>
      <c r="K188" s="8"/>
      <c r="L188" s="8"/>
      <c r="M188" s="18"/>
      <c r="N188" s="10"/>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10"/>
      <c r="BT188" s="10"/>
      <c r="BU188" s="27"/>
      <c r="BV188" s="12"/>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12"/>
      <c r="CY188" s="27"/>
      <c r="CZ188" s="10"/>
      <c r="DA188" s="10"/>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10"/>
      <c r="EL188" s="10"/>
      <c r="EM188" s="19"/>
      <c r="EN188" s="29"/>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2"/>
      <c r="FX188" s="23"/>
      <c r="FY188" s="19"/>
      <c r="FZ188" s="10"/>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10"/>
      <c r="HY188" s="13"/>
      <c r="HZ188" s="8"/>
      <c r="IA188" s="8"/>
      <c r="IB188" s="8"/>
      <c r="IC188" s="8"/>
      <c r="ID188" s="8"/>
      <c r="IE188" s="8"/>
      <c r="IF188" s="8"/>
      <c r="IG188" s="8"/>
      <c r="IH188" s="8"/>
      <c r="II188" s="8"/>
      <c r="IJ188" s="8"/>
      <c r="IK188" s="8"/>
      <c r="IL188" s="8"/>
      <c r="IM188" s="8"/>
      <c r="IN188" s="8"/>
      <c r="IO188" s="8"/>
      <c r="IP188" s="8"/>
      <c r="IQ188" s="8"/>
      <c r="IR188" s="9"/>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4"/>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4"/>
      <c r="MG188" s="8"/>
      <c r="MH188" s="18"/>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9"/>
      <c r="NK188" s="14"/>
      <c r="NL188" s="14"/>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4"/>
      <c r="PA188" s="17"/>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9"/>
      <c r="QK188" s="13"/>
      <c r="QL188" s="14"/>
      <c r="QM188" s="14"/>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4"/>
      <c r="SG188" s="18"/>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8"/>
      <c r="TT188" s="8"/>
    </row>
    <row r="189" spans="1:540" ht="9.6" customHeight="1" x14ac:dyDescent="0.3">
      <c r="A189" s="8"/>
      <c r="B189" s="8"/>
      <c r="C189" s="8"/>
      <c r="D189" s="8"/>
      <c r="E189" s="8"/>
      <c r="F189" s="8"/>
      <c r="G189" s="8"/>
      <c r="H189" s="8"/>
      <c r="I189" s="8"/>
      <c r="J189" s="8"/>
      <c r="K189" s="8"/>
      <c r="L189" s="8"/>
      <c r="M189" s="12"/>
      <c r="N189" s="41"/>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10"/>
      <c r="BV189" s="10"/>
      <c r="BW189" s="17"/>
      <c r="BX189" s="18"/>
      <c r="BY189" s="14"/>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13"/>
      <c r="DA189" s="35"/>
      <c r="DB189" s="27"/>
      <c r="DC189" s="17"/>
      <c r="DD189" s="17"/>
      <c r="DE189" s="25"/>
      <c r="DF189" s="28"/>
      <c r="DG189" s="36"/>
      <c r="DH189" s="10"/>
      <c r="DI189" s="41"/>
      <c r="DJ189" s="28"/>
      <c r="DK189" s="28"/>
      <c r="DL189" s="28"/>
      <c r="DM189" s="28"/>
      <c r="DN189" s="28"/>
      <c r="DO189" s="28"/>
      <c r="DP189" s="28"/>
      <c r="DQ189" s="28"/>
      <c r="DR189" s="28"/>
      <c r="DS189" s="28"/>
      <c r="DT189" s="28"/>
      <c r="DU189" s="28"/>
      <c r="DV189" s="28"/>
      <c r="DW189" s="28"/>
      <c r="DX189" s="28"/>
      <c r="DY189" s="28"/>
      <c r="DZ189" s="28"/>
      <c r="EA189" s="28"/>
      <c r="EB189" s="28"/>
      <c r="EC189" s="10"/>
      <c r="ED189" s="28"/>
      <c r="EE189" s="10"/>
      <c r="EF189" s="10"/>
      <c r="EG189" s="10"/>
      <c r="EH189" s="10"/>
      <c r="EI189" s="28"/>
      <c r="EJ189" s="25"/>
      <c r="EK189" s="17"/>
      <c r="EL189" s="35"/>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14"/>
      <c r="FT189" s="13"/>
      <c r="FU189" s="21"/>
      <c r="FV189" s="28"/>
      <c r="FW189" s="10"/>
      <c r="FX189" s="10"/>
      <c r="FY189" s="10"/>
      <c r="FZ189" s="25"/>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10"/>
      <c r="HY189" s="18"/>
      <c r="HZ189" s="8"/>
      <c r="IA189" s="8"/>
      <c r="IB189" s="8"/>
      <c r="IC189" s="8"/>
      <c r="ID189" s="8"/>
      <c r="IE189" s="8"/>
      <c r="IF189" s="8"/>
      <c r="IG189" s="8"/>
      <c r="IH189" s="8"/>
      <c r="II189" s="8"/>
      <c r="IJ189" s="8"/>
      <c r="IK189" s="8"/>
      <c r="IL189" s="8"/>
      <c r="IM189" s="8"/>
      <c r="IN189" s="8"/>
      <c r="IO189" s="8"/>
      <c r="IP189" s="8"/>
      <c r="IQ189" s="8"/>
      <c r="IR189" s="9"/>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4"/>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4"/>
      <c r="MI189" s="8"/>
      <c r="MJ189" s="29"/>
      <c r="MK189" s="17"/>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23"/>
      <c r="NM189" s="13"/>
      <c r="NN189" s="12"/>
      <c r="NO189" s="14"/>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4"/>
      <c r="OX189" s="14"/>
      <c r="OY189" s="13"/>
      <c r="OZ189" s="17"/>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9"/>
      <c r="QG189" s="17"/>
      <c r="QH189" s="18"/>
      <c r="QI189" s="14"/>
      <c r="QJ189" s="8"/>
      <c r="QK189" s="14"/>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8"/>
      <c r="TT189" s="8"/>
    </row>
    <row r="190" spans="1:540" ht="9.6" customHeight="1" x14ac:dyDescent="0.3">
      <c r="A190" s="8"/>
      <c r="B190" s="8"/>
      <c r="C190" s="8"/>
      <c r="D190" s="8"/>
      <c r="E190" s="8"/>
      <c r="F190" s="8"/>
      <c r="G190" s="8"/>
      <c r="H190" s="8"/>
      <c r="I190" s="8"/>
      <c r="J190" s="8"/>
      <c r="K190" s="8"/>
      <c r="L190" s="8"/>
      <c r="M190" s="14"/>
      <c r="N190" s="17"/>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10"/>
      <c r="BY190" s="17"/>
      <c r="BZ190" s="29"/>
      <c r="CA190" s="14"/>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14"/>
      <c r="DE190" s="12"/>
      <c r="DF190" s="13"/>
      <c r="DG190" s="13"/>
      <c r="DH190" s="13"/>
      <c r="DI190" s="29"/>
      <c r="DJ190" s="32"/>
      <c r="DK190" s="10"/>
      <c r="DL190" s="28"/>
      <c r="DM190" s="28"/>
      <c r="DN190" s="28"/>
      <c r="DO190" s="28"/>
      <c r="DP190" s="28"/>
      <c r="DQ190" s="28"/>
      <c r="DR190" s="28"/>
      <c r="DS190" s="28"/>
      <c r="DT190" s="28"/>
      <c r="DU190" s="28"/>
      <c r="DV190" s="28"/>
      <c r="DW190" s="28"/>
      <c r="DX190" s="28"/>
      <c r="DY190" s="28"/>
      <c r="DZ190" s="28"/>
      <c r="EA190" s="28"/>
      <c r="EB190" s="10"/>
      <c r="EC190" s="27"/>
      <c r="ED190" s="13"/>
      <c r="EE190" s="13"/>
      <c r="EF190" s="13"/>
      <c r="EG190" s="13"/>
      <c r="EH190" s="13"/>
      <c r="EI190" s="12"/>
      <c r="EJ190" s="14"/>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14"/>
      <c r="FQ190" s="13"/>
      <c r="FR190" s="23"/>
      <c r="FS190" s="17"/>
      <c r="FT190" s="28"/>
      <c r="FU190" s="10"/>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10"/>
      <c r="HY190" s="18"/>
      <c r="HZ190" s="8"/>
      <c r="IA190" s="8"/>
      <c r="IB190" s="8"/>
      <c r="IC190" s="8"/>
      <c r="ID190" s="8"/>
      <c r="IE190" s="8"/>
      <c r="IF190" s="8"/>
      <c r="IG190" s="8"/>
      <c r="IH190" s="8"/>
      <c r="II190" s="8"/>
      <c r="IJ190" s="8"/>
      <c r="IK190" s="8"/>
      <c r="IL190" s="8"/>
      <c r="IM190" s="8"/>
      <c r="IN190" s="8"/>
      <c r="IO190" s="8"/>
      <c r="IP190" s="8"/>
      <c r="IQ190" s="8"/>
      <c r="IR190" s="9"/>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4"/>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4"/>
      <c r="ML190" s="18"/>
      <c r="MM190" s="9"/>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9"/>
      <c r="NN190" s="23"/>
      <c r="NO190" s="18"/>
      <c r="NP190" s="13"/>
      <c r="NQ190" s="12"/>
      <c r="NR190" s="12"/>
      <c r="NS190" s="12"/>
      <c r="NT190" s="14"/>
      <c r="NU190" s="14"/>
      <c r="NV190" s="14"/>
      <c r="NW190" s="12"/>
      <c r="NX190" s="12"/>
      <c r="NY190" s="12"/>
      <c r="NZ190" s="12"/>
      <c r="OA190" s="12"/>
      <c r="OB190" s="12"/>
      <c r="OC190" s="12"/>
      <c r="OD190" s="12"/>
      <c r="OE190" s="12"/>
      <c r="OF190" s="12"/>
      <c r="OG190" s="12"/>
      <c r="OH190" s="12"/>
      <c r="OI190" s="12"/>
      <c r="OJ190" s="12"/>
      <c r="OK190" s="12"/>
      <c r="OL190" s="12"/>
      <c r="OM190" s="12"/>
      <c r="ON190" s="12"/>
      <c r="OO190" s="12"/>
      <c r="OP190" s="14"/>
      <c r="OQ190" s="14"/>
      <c r="OR190" s="14"/>
      <c r="OS190" s="14"/>
      <c r="OT190" s="14"/>
      <c r="OU190" s="12"/>
      <c r="OV190" s="12"/>
      <c r="OW190" s="13"/>
      <c r="OX190" s="2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9"/>
      <c r="QD190" s="9"/>
      <c r="QE190" s="15"/>
      <c r="QF190" s="12"/>
      <c r="QG190" s="14"/>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9"/>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8"/>
      <c r="TT190" s="8"/>
    </row>
    <row r="191" spans="1:540" ht="9.6" customHeight="1" x14ac:dyDescent="0.3">
      <c r="A191" s="8"/>
      <c r="B191" s="8"/>
      <c r="C191" s="8"/>
      <c r="D191" s="8"/>
      <c r="E191" s="8"/>
      <c r="F191" s="8"/>
      <c r="G191" s="8"/>
      <c r="H191" s="8"/>
      <c r="I191" s="8"/>
      <c r="J191" s="8"/>
      <c r="K191" s="8"/>
      <c r="L191" s="8"/>
      <c r="M191" s="8"/>
      <c r="N191" s="18"/>
      <c r="O191" s="10"/>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17"/>
      <c r="CB191" s="23"/>
      <c r="CC191" s="12"/>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14"/>
      <c r="DK191" s="17"/>
      <c r="DL191" s="10"/>
      <c r="DM191" s="28"/>
      <c r="DN191" s="28"/>
      <c r="DO191" s="28"/>
      <c r="DP191" s="28"/>
      <c r="DQ191" s="28"/>
      <c r="DR191" s="28"/>
      <c r="DS191" s="28"/>
      <c r="DT191" s="28"/>
      <c r="DU191" s="28"/>
      <c r="DV191" s="28"/>
      <c r="DW191" s="28"/>
      <c r="DX191" s="28"/>
      <c r="DY191" s="28"/>
      <c r="DZ191" s="28"/>
      <c r="EA191" s="28"/>
      <c r="EB191" s="23"/>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4"/>
      <c r="FN191" s="13"/>
      <c r="FO191" s="23"/>
      <c r="FP191" s="16"/>
      <c r="FQ191" s="36"/>
      <c r="FR191" s="10"/>
      <c r="FS191" s="28"/>
      <c r="FT191" s="19"/>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10"/>
      <c r="HY191" s="13"/>
      <c r="HZ191" s="8"/>
      <c r="IA191" s="8"/>
      <c r="IB191" s="8"/>
      <c r="IC191" s="8"/>
      <c r="ID191" s="8"/>
      <c r="IE191" s="8"/>
      <c r="IF191" s="8"/>
      <c r="IG191" s="8"/>
      <c r="IH191" s="8"/>
      <c r="II191" s="8"/>
      <c r="IJ191" s="8"/>
      <c r="IK191" s="8"/>
      <c r="IL191" s="8"/>
      <c r="IM191" s="8"/>
      <c r="IN191" s="8"/>
      <c r="IO191" s="8"/>
      <c r="IP191" s="8"/>
      <c r="IQ191" s="8"/>
      <c r="IR191" s="9"/>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7"/>
      <c r="KE191" s="8"/>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3"/>
      <c r="MO191" s="21"/>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9"/>
      <c r="NQ191" s="19"/>
      <c r="NR191" s="19"/>
      <c r="NS191" s="19"/>
      <c r="NT191" s="17"/>
      <c r="NU191" s="17"/>
      <c r="NV191" s="27"/>
      <c r="NW191" s="13"/>
      <c r="NX191" s="12"/>
      <c r="NY191" s="12"/>
      <c r="NZ191" s="12"/>
      <c r="OA191" s="12"/>
      <c r="OB191" s="12"/>
      <c r="OC191" s="12"/>
      <c r="OD191" s="12"/>
      <c r="OE191" s="12"/>
      <c r="OF191" s="12"/>
      <c r="OG191" s="12"/>
      <c r="OH191" s="12"/>
      <c r="OI191" s="12"/>
      <c r="OJ191" s="12"/>
      <c r="OK191" s="12"/>
      <c r="OL191" s="12"/>
      <c r="OM191" s="12"/>
      <c r="ON191" s="14"/>
      <c r="OO191" s="13"/>
      <c r="OP191" s="27"/>
      <c r="OQ191" s="17"/>
      <c r="OR191" s="25"/>
      <c r="OS191" s="17"/>
      <c r="OT191" s="17"/>
      <c r="OU191" s="19"/>
      <c r="OV191" s="19"/>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9"/>
      <c r="QA191" s="27"/>
      <c r="QB191" s="18"/>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9"/>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8"/>
      <c r="TT191" s="8"/>
    </row>
    <row r="192" spans="1:540" ht="9.6" customHeight="1" x14ac:dyDescent="0.3">
      <c r="A192" s="8"/>
      <c r="B192" s="8"/>
      <c r="C192" s="8"/>
      <c r="D192" s="8"/>
      <c r="E192" s="8"/>
      <c r="F192" s="8"/>
      <c r="G192" s="8"/>
      <c r="H192" s="8"/>
      <c r="I192" s="8"/>
      <c r="J192" s="8"/>
      <c r="K192" s="8"/>
      <c r="L192" s="8"/>
      <c r="M192" s="8"/>
      <c r="N192" s="14"/>
      <c r="O192" s="32"/>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19"/>
      <c r="CD192" s="23"/>
      <c r="CE192" s="12"/>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14"/>
      <c r="DL192" s="17"/>
      <c r="DM192" s="28"/>
      <c r="DN192" s="28"/>
      <c r="DO192" s="28"/>
      <c r="DP192" s="28"/>
      <c r="DQ192" s="28"/>
      <c r="DR192" s="28"/>
      <c r="DS192" s="28"/>
      <c r="DT192" s="28"/>
      <c r="DU192" s="28"/>
      <c r="DV192" s="28"/>
      <c r="DW192" s="28"/>
      <c r="DX192" s="28"/>
      <c r="DY192" s="41"/>
      <c r="DZ192" s="10"/>
      <c r="EA192" s="1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14"/>
      <c r="FL192" s="18"/>
      <c r="FM192" s="17"/>
      <c r="FN192" s="28"/>
      <c r="FO192" s="10"/>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14"/>
      <c r="HZ192" s="8"/>
      <c r="IA192" s="8"/>
      <c r="IB192" s="8"/>
      <c r="IC192" s="8"/>
      <c r="ID192" s="8"/>
      <c r="IE192" s="8"/>
      <c r="IF192" s="8"/>
      <c r="IG192" s="8"/>
      <c r="IH192" s="8"/>
      <c r="II192" s="8"/>
      <c r="IJ192" s="8"/>
      <c r="IK192" s="8"/>
      <c r="IL192" s="8"/>
      <c r="IM192" s="8"/>
      <c r="IN192" s="8"/>
      <c r="IO192" s="8"/>
      <c r="IP192" s="8"/>
      <c r="IQ192" s="8"/>
      <c r="IR192" s="9"/>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12"/>
      <c r="KF192" s="14"/>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4"/>
      <c r="MP192" s="33"/>
      <c r="MQ192" s="27"/>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7"/>
      <c r="NX192" s="14"/>
      <c r="NY192" s="12"/>
      <c r="NZ192" s="12"/>
      <c r="OA192" s="12"/>
      <c r="OB192" s="12"/>
      <c r="OC192" s="12"/>
      <c r="OD192" s="12"/>
      <c r="OE192" s="12"/>
      <c r="OF192" s="12"/>
      <c r="OG192" s="12"/>
      <c r="OH192" s="12"/>
      <c r="OI192" s="12"/>
      <c r="OJ192" s="12"/>
      <c r="OK192" s="12"/>
      <c r="OL192" s="12"/>
      <c r="OM192" s="14"/>
      <c r="ON192" s="13"/>
      <c r="OO192" s="19"/>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7"/>
      <c r="PY192" s="23"/>
      <c r="PZ192" s="13"/>
      <c r="QA192" s="14"/>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3"/>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8"/>
      <c r="TT192" s="8"/>
    </row>
    <row r="193" spans="1:540" ht="9.6" customHeight="1" x14ac:dyDescent="0.3">
      <c r="A193" s="8"/>
      <c r="B193" s="8"/>
      <c r="C193" s="8"/>
      <c r="D193" s="8"/>
      <c r="E193" s="8"/>
      <c r="F193" s="8"/>
      <c r="G193" s="8"/>
      <c r="H193" s="8"/>
      <c r="I193" s="8"/>
      <c r="J193" s="8"/>
      <c r="K193" s="8"/>
      <c r="L193" s="8"/>
      <c r="M193" s="8"/>
      <c r="N193" s="8"/>
      <c r="O193" s="14"/>
      <c r="P193" s="25"/>
      <c r="Q193" s="10"/>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32"/>
      <c r="CG193" s="12"/>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9"/>
      <c r="DN193" s="10"/>
      <c r="DO193" s="28"/>
      <c r="DP193" s="28"/>
      <c r="DQ193" s="28"/>
      <c r="DR193" s="28"/>
      <c r="DS193" s="28"/>
      <c r="DT193" s="28"/>
      <c r="DU193" s="28"/>
      <c r="DV193" s="28"/>
      <c r="DW193" s="28"/>
      <c r="DX193" s="19"/>
      <c r="DY193" s="23"/>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4"/>
      <c r="FI193" s="18"/>
      <c r="FJ193" s="25"/>
      <c r="FK193" s="28"/>
      <c r="FL193" s="10"/>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10"/>
      <c r="HX193" s="39"/>
      <c r="HY193" s="8"/>
      <c r="HZ193" s="8"/>
      <c r="IA193" s="8"/>
      <c r="IB193" s="8"/>
      <c r="IC193" s="8"/>
      <c r="ID193" s="8"/>
      <c r="IE193" s="8"/>
      <c r="IF193" s="8"/>
      <c r="IG193" s="8"/>
      <c r="IH193" s="8"/>
      <c r="II193" s="8"/>
      <c r="IJ193" s="8"/>
      <c r="IK193" s="8"/>
      <c r="IL193" s="8"/>
      <c r="IM193" s="8"/>
      <c r="IN193" s="8"/>
      <c r="IO193" s="8"/>
      <c r="IP193" s="8"/>
      <c r="IQ193" s="8"/>
      <c r="IR193" s="9"/>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7"/>
      <c r="KF193" s="14"/>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4"/>
      <c r="MS193" s="18"/>
      <c r="MT193" s="19"/>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9"/>
      <c r="NY193" s="12"/>
      <c r="NZ193" s="14"/>
      <c r="OA193" s="12"/>
      <c r="OB193" s="12"/>
      <c r="OC193" s="12"/>
      <c r="OD193" s="12"/>
      <c r="OE193" s="12"/>
      <c r="OF193" s="12"/>
      <c r="OG193" s="12"/>
      <c r="OH193" s="12"/>
      <c r="OI193" s="12"/>
      <c r="OJ193" s="12"/>
      <c r="OK193" s="12"/>
      <c r="OL193" s="14"/>
      <c r="OM193" s="2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5"/>
      <c r="PV193" s="34"/>
      <c r="PW193" s="14"/>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9"/>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8"/>
      <c r="TT193" s="8"/>
    </row>
    <row r="194" spans="1:540" ht="9.6" customHeight="1" x14ac:dyDescent="0.3">
      <c r="A194" s="8"/>
      <c r="B194" s="8"/>
      <c r="C194" s="8"/>
      <c r="D194" s="8"/>
      <c r="E194" s="8"/>
      <c r="F194" s="8"/>
      <c r="G194" s="8"/>
      <c r="H194" s="8"/>
      <c r="I194" s="8"/>
      <c r="J194" s="8"/>
      <c r="K194" s="8"/>
      <c r="L194" s="8"/>
      <c r="M194" s="8"/>
      <c r="N194" s="8"/>
      <c r="O194" s="8"/>
      <c r="P194" s="12"/>
      <c r="Q194" s="19"/>
      <c r="R194" s="10"/>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9"/>
      <c r="CI194" s="13"/>
      <c r="CJ194" s="14"/>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13"/>
      <c r="DO194" s="23"/>
      <c r="DP194" s="32"/>
      <c r="DQ194" s="17"/>
      <c r="DR194" s="25"/>
      <c r="DS194" s="17"/>
      <c r="DT194" s="17"/>
      <c r="DU194" s="9"/>
      <c r="DV194" s="23"/>
      <c r="DW194" s="29"/>
      <c r="DX194" s="14"/>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14"/>
      <c r="FF194" s="29"/>
      <c r="FG194" s="9"/>
      <c r="FH194" s="28"/>
      <c r="FI194" s="10"/>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10"/>
      <c r="HU194" s="10"/>
      <c r="HV194" s="25"/>
      <c r="HW194" s="18"/>
      <c r="HX194" s="14"/>
      <c r="HY194" s="8"/>
      <c r="HZ194" s="8"/>
      <c r="IA194" s="8"/>
      <c r="IB194" s="8"/>
      <c r="IC194" s="8"/>
      <c r="ID194" s="8"/>
      <c r="IE194" s="8"/>
      <c r="IF194" s="8"/>
      <c r="IG194" s="8"/>
      <c r="IH194" s="8"/>
      <c r="II194" s="8"/>
      <c r="IJ194" s="8"/>
      <c r="IK194" s="8"/>
      <c r="IL194" s="8"/>
      <c r="IM194" s="8"/>
      <c r="IN194" s="8"/>
      <c r="IO194" s="8"/>
      <c r="IP194" s="8"/>
      <c r="IQ194" s="8"/>
      <c r="IR194" s="9"/>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23"/>
      <c r="KG194" s="14"/>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4"/>
      <c r="MT194" s="14"/>
      <c r="MU194" s="23"/>
      <c r="MV194" s="17"/>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9"/>
      <c r="NZ194" s="39"/>
      <c r="OA194" s="14"/>
      <c r="OB194" s="12"/>
      <c r="OC194" s="12"/>
      <c r="OD194" s="12"/>
      <c r="OE194" s="12"/>
      <c r="OF194" s="12"/>
      <c r="OG194" s="12"/>
      <c r="OH194" s="14"/>
      <c r="OI194" s="14"/>
      <c r="OJ194" s="12"/>
      <c r="OK194" s="39"/>
      <c r="OL194" s="17"/>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5"/>
      <c r="PS194" s="27"/>
      <c r="PT194" s="13"/>
      <c r="PU194" s="14"/>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8"/>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8"/>
      <c r="TT194" s="8"/>
    </row>
    <row r="195" spans="1:540" ht="9.6" customHeight="1" x14ac:dyDescent="0.3">
      <c r="A195" s="8"/>
      <c r="B195" s="8"/>
      <c r="C195" s="8"/>
      <c r="D195" s="8"/>
      <c r="E195" s="8"/>
      <c r="F195" s="8"/>
      <c r="G195" s="8"/>
      <c r="H195" s="8"/>
      <c r="I195" s="8"/>
      <c r="J195" s="8"/>
      <c r="K195" s="8"/>
      <c r="L195" s="8"/>
      <c r="M195" s="8"/>
      <c r="N195" s="8"/>
      <c r="O195" s="8"/>
      <c r="P195" s="8"/>
      <c r="Q195" s="12"/>
      <c r="R195" s="27"/>
      <c r="S195" s="19"/>
      <c r="T195" s="10"/>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10"/>
      <c r="CJ195" s="17"/>
      <c r="CK195" s="1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14"/>
      <c r="DR195" s="12"/>
      <c r="DS195" s="12"/>
      <c r="DT195" s="14"/>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13"/>
      <c r="FD195" s="23"/>
      <c r="FE195" s="32"/>
      <c r="FF195" s="10"/>
      <c r="FG195" s="10"/>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10"/>
      <c r="HB195" s="28"/>
      <c r="HC195" s="28"/>
      <c r="HD195" s="28"/>
      <c r="HE195" s="28"/>
      <c r="HF195" s="28"/>
      <c r="HG195" s="28"/>
      <c r="HH195" s="28"/>
      <c r="HI195" s="28"/>
      <c r="HJ195" s="28"/>
      <c r="HK195" s="28"/>
      <c r="HL195" s="28"/>
      <c r="HM195" s="28"/>
      <c r="HN195" s="28"/>
      <c r="HO195" s="28"/>
      <c r="HP195" s="28"/>
      <c r="HQ195" s="19"/>
      <c r="HR195" s="25"/>
      <c r="HS195" s="19"/>
      <c r="HT195" s="17"/>
      <c r="HU195" s="22"/>
      <c r="HV195" s="12"/>
      <c r="HW195" s="8"/>
      <c r="HX195" s="8"/>
      <c r="HY195" s="8"/>
      <c r="HZ195" s="8"/>
      <c r="IA195" s="8"/>
      <c r="IB195" s="8"/>
      <c r="IC195" s="8"/>
      <c r="ID195" s="8"/>
      <c r="IE195" s="8"/>
      <c r="IF195" s="8"/>
      <c r="IG195" s="8"/>
      <c r="IH195" s="8"/>
      <c r="II195" s="8"/>
      <c r="IJ195" s="8"/>
      <c r="IK195" s="8"/>
      <c r="IL195" s="8"/>
      <c r="IM195" s="8"/>
      <c r="IN195" s="8"/>
      <c r="IO195" s="8"/>
      <c r="IP195" s="8"/>
      <c r="IQ195" s="8"/>
      <c r="IR195" s="9"/>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23"/>
      <c r="KH195" s="14"/>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4"/>
      <c r="MV195" s="14"/>
      <c r="MW195" s="18"/>
      <c r="MX195" s="19"/>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9"/>
      <c r="OB195" s="18"/>
      <c r="OC195" s="18"/>
      <c r="OD195" s="12"/>
      <c r="OE195" s="12"/>
      <c r="OF195" s="12"/>
      <c r="OG195" s="18"/>
      <c r="OH195" s="18"/>
      <c r="OI195" s="27"/>
      <c r="OJ195" s="19"/>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2"/>
      <c r="PQ195" s="18"/>
      <c r="PR195" s="14"/>
      <c r="PS195" s="14"/>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8"/>
      <c r="SF195" s="19"/>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8"/>
      <c r="TT195" s="8"/>
    </row>
    <row r="196" spans="1:540" ht="9.6" customHeight="1" x14ac:dyDescent="0.3">
      <c r="A196" s="8"/>
      <c r="B196" s="8"/>
      <c r="C196" s="8"/>
      <c r="D196" s="8"/>
      <c r="E196" s="8"/>
      <c r="F196" s="8"/>
      <c r="G196" s="8"/>
      <c r="H196" s="8"/>
      <c r="I196" s="8"/>
      <c r="J196" s="8"/>
      <c r="K196" s="8"/>
      <c r="L196" s="8"/>
      <c r="M196" s="8"/>
      <c r="N196" s="8"/>
      <c r="O196" s="8"/>
      <c r="P196" s="8"/>
      <c r="Q196" s="8"/>
      <c r="R196" s="8"/>
      <c r="S196" s="12"/>
      <c r="T196" s="23"/>
      <c r="U196" s="32"/>
      <c r="V196" s="28"/>
      <c r="W196" s="10"/>
      <c r="X196" s="10"/>
      <c r="Y196" s="10"/>
      <c r="Z196" s="10"/>
      <c r="AA196" s="10"/>
      <c r="AB196" s="10"/>
      <c r="AC196" s="10"/>
      <c r="AD196" s="10"/>
      <c r="AE196" s="10"/>
      <c r="AF196" s="10"/>
      <c r="AG196" s="10"/>
      <c r="AH196" s="10"/>
      <c r="AI196" s="10"/>
      <c r="AJ196" s="10"/>
      <c r="AK196" s="10"/>
      <c r="AL196" s="10"/>
      <c r="AM196" s="28"/>
      <c r="AN196" s="10"/>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10"/>
      <c r="CL196" s="32"/>
      <c r="CM196" s="29"/>
      <c r="CN196" s="1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12"/>
      <c r="FB196" s="17"/>
      <c r="FC196" s="28"/>
      <c r="FD196" s="10"/>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10"/>
      <c r="GW196" s="28"/>
      <c r="GX196" s="10"/>
      <c r="GY196" s="10"/>
      <c r="GZ196" s="28"/>
      <c r="HA196" s="17"/>
      <c r="HB196" s="23"/>
      <c r="HC196" s="23"/>
      <c r="HD196" s="18"/>
      <c r="HE196" s="39"/>
      <c r="HF196" s="29"/>
      <c r="HG196" s="29"/>
      <c r="HH196" s="29"/>
      <c r="HI196" s="33"/>
      <c r="HJ196" s="33"/>
      <c r="HK196" s="33"/>
      <c r="HL196" s="33"/>
      <c r="HM196" s="33"/>
      <c r="HN196" s="13"/>
      <c r="HO196" s="13"/>
      <c r="HP196" s="13"/>
      <c r="HQ196" s="13"/>
      <c r="HR196" s="14"/>
      <c r="HS196" s="14"/>
      <c r="HT196" s="14"/>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9"/>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9"/>
      <c r="KI196" s="12"/>
      <c r="KJ196" s="14"/>
      <c r="KK196" s="14"/>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4"/>
      <c r="MX196" s="14"/>
      <c r="MY196" s="18"/>
      <c r="MZ196" s="17"/>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9"/>
      <c r="OE196" s="19"/>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9"/>
      <c r="PO196" s="12"/>
      <c r="PP196" s="14"/>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4"/>
      <c r="RS196" s="14"/>
      <c r="RT196" s="14"/>
      <c r="RU196" s="14"/>
      <c r="RV196" s="14"/>
      <c r="RW196" s="14"/>
      <c r="RX196" s="14"/>
      <c r="RY196" s="14"/>
      <c r="RZ196" s="14"/>
      <c r="SA196" s="13"/>
      <c r="SB196" s="13"/>
      <c r="SC196" s="18"/>
      <c r="SD196" s="27"/>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8"/>
      <c r="TT196" s="8"/>
    </row>
    <row r="197" spans="1:540" ht="9.6" customHeight="1" x14ac:dyDescent="0.3">
      <c r="A197" s="8"/>
      <c r="B197" s="8"/>
      <c r="C197" s="8"/>
      <c r="D197" s="8"/>
      <c r="E197" s="8"/>
      <c r="F197" s="8"/>
      <c r="G197" s="8"/>
      <c r="H197" s="8"/>
      <c r="I197" s="8"/>
      <c r="J197" s="8"/>
      <c r="K197" s="8"/>
      <c r="L197" s="8"/>
      <c r="M197" s="8"/>
      <c r="N197" s="8"/>
      <c r="O197" s="8"/>
      <c r="P197" s="8"/>
      <c r="Q197" s="8"/>
      <c r="R197" s="8"/>
      <c r="S197" s="8"/>
      <c r="T197" s="8"/>
      <c r="U197" s="8"/>
      <c r="V197" s="8"/>
      <c r="W197" s="8"/>
      <c r="X197" s="14"/>
      <c r="Y197" s="18"/>
      <c r="Z197" s="18"/>
      <c r="AA197" s="18"/>
      <c r="AB197" s="18"/>
      <c r="AC197" s="23"/>
      <c r="AD197" s="23"/>
      <c r="AE197" s="23"/>
      <c r="AF197" s="23"/>
      <c r="AG197" s="23"/>
      <c r="AH197" s="23"/>
      <c r="AI197" s="23"/>
      <c r="AJ197" s="23"/>
      <c r="AK197" s="23"/>
      <c r="AL197" s="27"/>
      <c r="AM197" s="9"/>
      <c r="AN197" s="19"/>
      <c r="AO197" s="19"/>
      <c r="AP197" s="19"/>
      <c r="AQ197" s="10"/>
      <c r="AR197" s="10"/>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10"/>
      <c r="CN197" s="10"/>
      <c r="CO197" s="22"/>
      <c r="CP197" s="12"/>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14"/>
      <c r="EY197" s="18"/>
      <c r="EZ197" s="73"/>
      <c r="FA197" s="10"/>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10"/>
      <c r="GS197" s="10"/>
      <c r="GT197" s="19"/>
      <c r="GU197" s="19"/>
      <c r="GV197" s="16"/>
      <c r="GW197" s="20"/>
      <c r="GX197" s="23"/>
      <c r="GY197" s="14"/>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9"/>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9"/>
      <c r="KK197" s="18"/>
      <c r="KL197" s="13"/>
      <c r="KM197" s="12"/>
      <c r="KN197" s="14"/>
      <c r="KO197" s="8"/>
      <c r="KP197" s="14"/>
      <c r="KQ197" s="14"/>
      <c r="KR197" s="14"/>
      <c r="KS197" s="14"/>
      <c r="KT197" s="14"/>
      <c r="KU197" s="14"/>
      <c r="KV197" s="14"/>
      <c r="KW197" s="14"/>
      <c r="KX197" s="14"/>
      <c r="KY197" s="14"/>
      <c r="KZ197" s="14"/>
      <c r="LA197" s="8"/>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4"/>
      <c r="MZ197" s="14"/>
      <c r="NA197" s="13"/>
      <c r="NB197" s="31"/>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9"/>
      <c r="PL197" s="35"/>
      <c r="PM197" s="14"/>
      <c r="PN197" s="14"/>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8"/>
      <c r="RH197" s="12"/>
      <c r="RI197" s="13"/>
      <c r="RJ197" s="18"/>
      <c r="RK197" s="9"/>
      <c r="RL197" s="9"/>
      <c r="RM197" s="9"/>
      <c r="RN197" s="9"/>
      <c r="RO197" s="17"/>
      <c r="RP197" s="17"/>
      <c r="RQ197" s="17"/>
      <c r="RR197" s="19"/>
      <c r="RS197" s="19"/>
      <c r="RT197" s="19"/>
      <c r="RU197" s="19"/>
      <c r="RV197" s="19"/>
      <c r="RW197" s="19"/>
      <c r="RX197" s="19"/>
      <c r="RY197" s="19"/>
      <c r="RZ197" s="19"/>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8"/>
      <c r="TT197" s="8"/>
    </row>
    <row r="198" spans="1:540" ht="9.6" customHeight="1" x14ac:dyDescent="0.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3"/>
      <c r="AR198" s="18"/>
      <c r="AS198" s="27"/>
      <c r="AT198" s="17"/>
      <c r="AU198" s="17"/>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10"/>
      <c r="CO198" s="10"/>
      <c r="CP198" s="10"/>
      <c r="CQ198" s="21"/>
      <c r="CR198" s="13"/>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14"/>
      <c r="EV198" s="13"/>
      <c r="EW198" s="9"/>
      <c r="EX198" s="10"/>
      <c r="EY198" s="10"/>
      <c r="EZ198" s="10"/>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32"/>
      <c r="GO198" s="17"/>
      <c r="GP198" s="27"/>
      <c r="GQ198" s="30"/>
      <c r="GR198" s="18"/>
      <c r="GS198" s="13"/>
      <c r="GT198" s="14"/>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9"/>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9"/>
      <c r="KO198" s="17"/>
      <c r="KP198" s="17"/>
      <c r="KQ198" s="17"/>
      <c r="KR198" s="17"/>
      <c r="KS198" s="17"/>
      <c r="KT198" s="17"/>
      <c r="KU198" s="17"/>
      <c r="KV198" s="17"/>
      <c r="KW198" s="17"/>
      <c r="KX198" s="17"/>
      <c r="KY198" s="17"/>
      <c r="KZ198" s="17"/>
      <c r="LA198" s="27"/>
      <c r="LB198" s="15"/>
      <c r="LC198" s="18"/>
      <c r="LD198" s="13"/>
      <c r="LE198" s="13"/>
      <c r="LF198" s="12"/>
      <c r="LG198" s="12"/>
      <c r="LH198" s="14"/>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4"/>
      <c r="NB198" s="14"/>
      <c r="NC198" s="13"/>
      <c r="ND198" s="27"/>
      <c r="NE198" s="19"/>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9"/>
      <c r="PI198" s="17"/>
      <c r="PJ198" s="13"/>
      <c r="PK198" s="14"/>
      <c r="PL198" s="14"/>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3"/>
      <c r="RB198" s="12"/>
      <c r="RC198" s="13"/>
      <c r="RD198" s="18"/>
      <c r="RE198" s="18"/>
      <c r="RF198" s="23"/>
      <c r="RG198" s="17"/>
      <c r="RH198" s="19"/>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8"/>
      <c r="TT198" s="8"/>
    </row>
    <row r="199" spans="1:540" ht="9.6" customHeight="1" x14ac:dyDescent="0.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14"/>
      <c r="AU199" s="12"/>
      <c r="AV199" s="13"/>
      <c r="AW199" s="18"/>
      <c r="AX199" s="9"/>
      <c r="AY199" s="17"/>
      <c r="AZ199" s="19"/>
      <c r="BA199" s="10"/>
      <c r="BB199" s="10"/>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2"/>
      <c r="CT199" s="13"/>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13"/>
      <c r="ET199" s="34"/>
      <c r="EU199" s="40"/>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10"/>
      <c r="GG199" s="10"/>
      <c r="GH199" s="10"/>
      <c r="GI199" s="10"/>
      <c r="GJ199" s="17"/>
      <c r="GK199" s="58"/>
      <c r="GL199" s="18"/>
      <c r="GM199" s="18"/>
      <c r="GN199" s="12"/>
      <c r="GO199" s="14"/>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9"/>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9"/>
      <c r="LG199" s="17"/>
      <c r="LH199" s="22"/>
      <c r="LI199" s="23"/>
      <c r="LJ199" s="18"/>
      <c r="LK199" s="12"/>
      <c r="LL199" s="14"/>
      <c r="LM199" s="14"/>
      <c r="LN199" s="14"/>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4"/>
      <c r="ND199" s="14"/>
      <c r="NE199" s="18"/>
      <c r="NF199" s="21"/>
      <c r="NG199" s="19"/>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9"/>
      <c r="PG199" s="23"/>
      <c r="PH199" s="33"/>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4"/>
      <c r="QU199" s="14"/>
      <c r="QV199" s="14"/>
      <c r="QW199" s="14"/>
      <c r="QX199" s="18"/>
      <c r="QY199" s="23"/>
      <c r="QZ199" s="9"/>
      <c r="RA199" s="17"/>
      <c r="RB199" s="17"/>
      <c r="RC199" s="17"/>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8"/>
      <c r="TT199" s="8"/>
    </row>
    <row r="200" spans="1:540" ht="9.6" customHeight="1" x14ac:dyDescent="0.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14"/>
      <c r="AZ200" s="14"/>
      <c r="BA200" s="18"/>
      <c r="BB200" s="27"/>
      <c r="BC200" s="36"/>
      <c r="BD200" s="10"/>
      <c r="BE200" s="10"/>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10"/>
      <c r="CU200" s="16"/>
      <c r="CV200" s="1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12"/>
      <c r="ER200" s="27"/>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10"/>
      <c r="GA200" s="28"/>
      <c r="GB200" s="10"/>
      <c r="GC200" s="10"/>
      <c r="GD200" s="10"/>
      <c r="GE200" s="26"/>
      <c r="GF200" s="23"/>
      <c r="GG200" s="13"/>
      <c r="GH200" s="13"/>
      <c r="GI200" s="12"/>
      <c r="GJ200" s="14"/>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9"/>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7"/>
      <c r="LM200" s="27"/>
      <c r="LN200" s="13"/>
      <c r="LO200" s="8"/>
      <c r="LP200" s="8"/>
      <c r="LQ200" s="8"/>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35"/>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9"/>
      <c r="PE200" s="13"/>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4"/>
      <c r="QR200" s="8"/>
      <c r="QS200" s="8"/>
      <c r="QT200" s="13"/>
      <c r="QU200" s="23"/>
      <c r="QV200" s="17"/>
      <c r="QW200" s="19"/>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8"/>
      <c r="TT200" s="8"/>
    </row>
    <row r="201" spans="1:540" ht="9.6" customHeight="1" x14ac:dyDescent="0.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12"/>
      <c r="BE201" s="29"/>
      <c r="BF201" s="68"/>
      <c r="BG201" s="37"/>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10"/>
      <c r="CW201" s="10"/>
      <c r="CX201" s="18"/>
      <c r="CY201" s="14"/>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4"/>
      <c r="EO201" s="59"/>
      <c r="EP201" s="41"/>
      <c r="EQ201" s="10"/>
      <c r="ER201" s="10"/>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17"/>
      <c r="GB201" s="70"/>
      <c r="GC201" s="13"/>
      <c r="GD201" s="14"/>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9"/>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9"/>
      <c r="LQ201" s="27"/>
      <c r="LR201" s="14"/>
      <c r="LS201" s="14"/>
      <c r="LT201" s="14"/>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8"/>
      <c r="NJ201" s="2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9"/>
      <c r="PC201" s="8"/>
      <c r="PD201" s="8"/>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34"/>
      <c r="QP201" s="25"/>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8"/>
      <c r="TT201" s="8"/>
    </row>
    <row r="202" spans="1:540" ht="9.6" customHeight="1" x14ac:dyDescent="0.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14"/>
      <c r="BH202" s="13"/>
      <c r="BI202" s="22"/>
      <c r="BJ202" s="32"/>
      <c r="BK202" s="28"/>
      <c r="BL202" s="10"/>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10"/>
      <c r="CY202" s="19"/>
      <c r="CZ202" s="23"/>
      <c r="DA202" s="12"/>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14"/>
      <c r="EL202" s="13"/>
      <c r="EM202" s="23"/>
      <c r="EN202" s="28"/>
      <c r="EO202" s="10"/>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10"/>
      <c r="FU202" s="10"/>
      <c r="FV202" s="37"/>
      <c r="FW202" s="27"/>
      <c r="FX202" s="18"/>
      <c r="FY202" s="13"/>
      <c r="FZ202" s="14"/>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9"/>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9"/>
      <c r="LT202" s="32"/>
      <c r="LU202" s="18"/>
      <c r="LV202" s="13"/>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4"/>
      <c r="NK202" s="14"/>
      <c r="NL202" s="23"/>
      <c r="NM202" s="17"/>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7"/>
      <c r="OZ202" s="18"/>
      <c r="PA202" s="12"/>
      <c r="PB202" s="14"/>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3"/>
      <c r="QK202" s="18"/>
      <c r="QL202" s="21"/>
      <c r="QM202" s="17"/>
      <c r="QN202" s="19"/>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8"/>
      <c r="TT202" s="8"/>
    </row>
    <row r="203" spans="1:540" ht="9.6" customHeight="1" x14ac:dyDescent="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14"/>
      <c r="BK203" s="13"/>
      <c r="BL203" s="23"/>
      <c r="BM203" s="25"/>
      <c r="BN203" s="10"/>
      <c r="BO203" s="10"/>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10"/>
      <c r="DA203" s="19"/>
      <c r="DB203" s="27"/>
      <c r="DC203" s="13"/>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4"/>
      <c r="EJ203" s="18"/>
      <c r="EK203" s="17"/>
      <c r="EL203" s="10"/>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10"/>
      <c r="FR203" s="10"/>
      <c r="FS203" s="25"/>
      <c r="FT203" s="22"/>
      <c r="FU203" s="18"/>
      <c r="FV203" s="12"/>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9"/>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7"/>
      <c r="LX203" s="23"/>
      <c r="LY203" s="33"/>
      <c r="LZ203" s="14"/>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8"/>
      <c r="NO203" s="17"/>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7"/>
      <c r="OX203" s="13"/>
      <c r="OY203" s="14"/>
      <c r="OZ203" s="14"/>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4"/>
      <c r="QF203" s="13"/>
      <c r="QG203" s="23"/>
      <c r="QH203" s="17"/>
      <c r="QI203" s="19"/>
      <c r="QJ203" s="19"/>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8"/>
      <c r="TT203" s="8"/>
    </row>
    <row r="204" spans="1:540" ht="9.6" customHeight="1" x14ac:dyDescent="0.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14"/>
      <c r="BN204" s="13"/>
      <c r="BO204" s="27"/>
      <c r="BP204" s="10"/>
      <c r="BQ204" s="10"/>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10"/>
      <c r="DD204" s="27"/>
      <c r="DE204" s="13"/>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12"/>
      <c r="EH204" s="27"/>
      <c r="EI204" s="25"/>
      <c r="EJ204" s="28"/>
      <c r="EK204" s="10"/>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19"/>
      <c r="FQ204" s="27"/>
      <c r="FR204" s="12"/>
      <c r="FS204" s="14"/>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9"/>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9"/>
      <c r="MA204" s="23"/>
      <c r="MB204" s="12"/>
      <c r="MC204" s="8"/>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4"/>
      <c r="NO204" s="8"/>
      <c r="NP204" s="13"/>
      <c r="NQ204" s="17"/>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9"/>
      <c r="OU204" s="23"/>
      <c r="OV204" s="12"/>
      <c r="OW204" s="8"/>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8"/>
      <c r="QE204" s="17"/>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8"/>
      <c r="TT204" s="8"/>
    </row>
    <row r="205" spans="1:540" ht="9.6" customHeight="1" x14ac:dyDescent="0.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4"/>
      <c r="BQ205" s="23"/>
      <c r="BR205" s="25"/>
      <c r="BS205" s="10"/>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10"/>
      <c r="DE205" s="10"/>
      <c r="DF205" s="25"/>
      <c r="DG205" s="18"/>
      <c r="DH205" s="14"/>
      <c r="DI205" s="8"/>
      <c r="DJ205" s="8"/>
      <c r="DK205" s="8"/>
      <c r="DL205" s="8"/>
      <c r="DM205" s="8"/>
      <c r="DN205" s="8"/>
      <c r="DO205" s="8"/>
      <c r="DP205" s="8"/>
      <c r="DQ205" s="8"/>
      <c r="DR205" s="8"/>
      <c r="DS205" s="8"/>
      <c r="DT205" s="8"/>
      <c r="DU205" s="8"/>
      <c r="DV205" s="8"/>
      <c r="DW205" s="8"/>
      <c r="DX205" s="8"/>
      <c r="DY205" s="8"/>
      <c r="DZ205" s="8"/>
      <c r="EA205" s="8"/>
      <c r="EB205" s="8"/>
      <c r="EC205" s="14"/>
      <c r="ED205" s="12"/>
      <c r="EE205" s="18"/>
      <c r="EF205" s="17"/>
      <c r="EG205" s="10"/>
      <c r="EH205" s="10"/>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10"/>
      <c r="FL205" s="28"/>
      <c r="FM205" s="25"/>
      <c r="FN205" s="9"/>
      <c r="FO205" s="13"/>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9"/>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9"/>
      <c r="MD205" s="34"/>
      <c r="ME205" s="14"/>
      <c r="MF205" s="14"/>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4"/>
      <c r="NR205" s="12"/>
      <c r="NS205" s="9"/>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9"/>
      <c r="OR205" s="9"/>
      <c r="OS205" s="13"/>
      <c r="OT205" s="14"/>
      <c r="OU205" s="14"/>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3"/>
      <c r="QA205" s="27"/>
      <c r="QB205" s="17"/>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8"/>
      <c r="TT205" s="8"/>
    </row>
    <row r="206" spans="1:540" ht="9.6" customHeight="1" x14ac:dyDescent="0.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14"/>
      <c r="BS206" s="15"/>
      <c r="BT206" s="17"/>
      <c r="BU206" s="10"/>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5"/>
      <c r="DI206" s="35"/>
      <c r="DJ206" s="14"/>
      <c r="DK206" s="8"/>
      <c r="DL206" s="8"/>
      <c r="DM206" s="8"/>
      <c r="DN206" s="8"/>
      <c r="DO206" s="8"/>
      <c r="DP206" s="8"/>
      <c r="DQ206" s="8"/>
      <c r="DR206" s="8"/>
      <c r="DS206" s="8"/>
      <c r="DT206" s="8"/>
      <c r="DU206" s="8"/>
      <c r="DV206" s="8"/>
      <c r="DW206" s="8"/>
      <c r="DX206" s="8"/>
      <c r="DY206" s="8"/>
      <c r="DZ206" s="8"/>
      <c r="EA206" s="14"/>
      <c r="EB206" s="13"/>
      <c r="EC206" s="9"/>
      <c r="ED206" s="17"/>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37"/>
      <c r="FK206" s="9"/>
      <c r="FL206" s="18"/>
      <c r="FM206" s="14"/>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9"/>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7"/>
      <c r="MF206" s="23"/>
      <c r="MG206" s="12"/>
      <c r="MH206" s="14"/>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4"/>
      <c r="NT206" s="18"/>
      <c r="NU206" s="27"/>
      <c r="NV206" s="19"/>
      <c r="NW206" s="10"/>
      <c r="NX206" s="10"/>
      <c r="NY206" s="10"/>
      <c r="NZ206" s="10"/>
      <c r="OA206" s="10"/>
      <c r="OB206" s="10"/>
      <c r="OC206" s="10"/>
      <c r="OD206" s="10"/>
      <c r="OE206" s="10"/>
      <c r="OF206" s="10"/>
      <c r="OG206" s="10"/>
      <c r="OH206" s="10"/>
      <c r="OI206" s="10"/>
      <c r="OJ206" s="10"/>
      <c r="OK206" s="10"/>
      <c r="OL206" s="10"/>
      <c r="OM206" s="10"/>
      <c r="ON206" s="10"/>
      <c r="OO206" s="25"/>
      <c r="OP206" s="23"/>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3"/>
      <c r="PX206" s="18"/>
      <c r="PY206" s="27"/>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8"/>
      <c r="TT206" s="8"/>
    </row>
    <row r="207" spans="1:540" ht="9.6" customHeight="1" x14ac:dyDescent="0.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14"/>
      <c r="BU207" s="18"/>
      <c r="BV207" s="9"/>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19"/>
      <c r="DK207" s="27"/>
      <c r="DL207" s="13"/>
      <c r="DM207" s="8"/>
      <c r="DN207" s="8"/>
      <c r="DO207" s="8"/>
      <c r="DP207" s="8"/>
      <c r="DQ207" s="8"/>
      <c r="DR207" s="8"/>
      <c r="DS207" s="8"/>
      <c r="DT207" s="8"/>
      <c r="DU207" s="8"/>
      <c r="DV207" s="8"/>
      <c r="DW207" s="8"/>
      <c r="DX207" s="8"/>
      <c r="DY207" s="14"/>
      <c r="DZ207" s="23"/>
      <c r="EA207" s="17"/>
      <c r="EB207" s="28"/>
      <c r="EC207" s="10"/>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41"/>
      <c r="FG207" s="36"/>
      <c r="FH207" s="19"/>
      <c r="FI207" s="35"/>
      <c r="FJ207" s="12"/>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9"/>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9"/>
      <c r="MH207" s="23"/>
      <c r="MI207" s="13"/>
      <c r="MJ207" s="14"/>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3"/>
      <c r="NW207" s="23"/>
      <c r="NX207" s="25"/>
      <c r="NY207" s="10"/>
      <c r="NZ207" s="10"/>
      <c r="OA207" s="10"/>
      <c r="OB207" s="10"/>
      <c r="OC207" s="10"/>
      <c r="OD207" s="10"/>
      <c r="OE207" s="10"/>
      <c r="OF207" s="10"/>
      <c r="OG207" s="10"/>
      <c r="OH207" s="10"/>
      <c r="OI207" s="10"/>
      <c r="OJ207" s="10"/>
      <c r="OK207" s="10"/>
      <c r="OL207" s="10"/>
      <c r="OM207" s="27"/>
      <c r="ON207" s="18"/>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4"/>
      <c r="PU207" s="18"/>
      <c r="PV207" s="17"/>
      <c r="PW207" s="19"/>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8"/>
      <c r="TT207" s="8"/>
    </row>
    <row r="208" spans="1:540" ht="9.6" customHeight="1" x14ac:dyDescent="0.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13"/>
      <c r="BX208" s="27"/>
      <c r="BY208" s="19"/>
      <c r="BZ208" s="28"/>
      <c r="CA208" s="10"/>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10"/>
      <c r="DM208" s="31"/>
      <c r="DN208" s="13"/>
      <c r="DO208" s="8"/>
      <c r="DP208" s="8"/>
      <c r="DQ208" s="8"/>
      <c r="DR208" s="8"/>
      <c r="DS208" s="8"/>
      <c r="DT208" s="8"/>
      <c r="DU208" s="8"/>
      <c r="DV208" s="8"/>
      <c r="DW208" s="29"/>
      <c r="DX208" s="17"/>
      <c r="DY208" s="28"/>
      <c r="DZ208" s="10"/>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5"/>
      <c r="FF208" s="23"/>
      <c r="FG208" s="13"/>
      <c r="FH208" s="14"/>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9"/>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9"/>
      <c r="MK208" s="12"/>
      <c r="ML208" s="14"/>
      <c r="MM208" s="14"/>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4"/>
      <c r="NY208" s="18"/>
      <c r="NZ208" s="19"/>
      <c r="OA208" s="10"/>
      <c r="OB208" s="10"/>
      <c r="OC208" s="10"/>
      <c r="OD208" s="10"/>
      <c r="OE208" s="10"/>
      <c r="OF208" s="10"/>
      <c r="OG208" s="10"/>
      <c r="OH208" s="10"/>
      <c r="OI208" s="10"/>
      <c r="OJ208" s="10"/>
      <c r="OK208" s="23"/>
      <c r="OL208" s="14"/>
      <c r="OM208" s="14"/>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8"/>
      <c r="PR208" s="14"/>
      <c r="PS208" s="18"/>
      <c r="PT208" s="17"/>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8"/>
      <c r="TT208" s="8"/>
    </row>
    <row r="209" spans="1:540" ht="9.6" customHeight="1" x14ac:dyDescent="0.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14"/>
      <c r="BZ209" s="18"/>
      <c r="CA209" s="27"/>
      <c r="CB209" s="10"/>
      <c r="CC209" s="10"/>
      <c r="CD209" s="10"/>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10"/>
      <c r="DN209" s="10"/>
      <c r="DO209" s="17"/>
      <c r="DP209" s="18"/>
      <c r="DQ209" s="14"/>
      <c r="DR209" s="8"/>
      <c r="DS209" s="14"/>
      <c r="DT209" s="13"/>
      <c r="DU209" s="27"/>
      <c r="DV209" s="10"/>
      <c r="DW209" s="10"/>
      <c r="DX209" s="10"/>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10"/>
      <c r="FB209" s="28"/>
      <c r="FC209" s="20"/>
      <c r="FD209" s="33"/>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9"/>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7"/>
      <c r="MM209" s="18"/>
      <c r="MN209" s="14"/>
      <c r="MO209" s="14"/>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4"/>
      <c r="NZ209" s="8"/>
      <c r="OA209" s="13"/>
      <c r="OB209" s="17"/>
      <c r="OC209" s="10"/>
      <c r="OD209" s="10"/>
      <c r="OE209" s="10"/>
      <c r="OF209" s="10"/>
      <c r="OG209" s="10"/>
      <c r="OH209" s="23"/>
      <c r="OI209" s="12"/>
      <c r="OJ209" s="14"/>
      <c r="OK209" s="14"/>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23"/>
      <c r="PQ209" s="19"/>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8"/>
      <c r="TT209" s="8"/>
    </row>
    <row r="210" spans="1:540" ht="9.6" customHeight="1" x14ac:dyDescent="0.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13"/>
      <c r="CC210" s="30"/>
      <c r="CD210" s="16"/>
      <c r="CE210" s="28"/>
      <c r="CF210" s="10"/>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10"/>
      <c r="DQ210" s="19"/>
      <c r="DR210" s="9"/>
      <c r="DS210" s="17"/>
      <c r="DT210" s="10"/>
      <c r="DU210" s="10"/>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7"/>
      <c r="FA210" s="23"/>
      <c r="FB210" s="12"/>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9"/>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9"/>
      <c r="MO210" s="23"/>
      <c r="MP210" s="13"/>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4"/>
      <c r="OB210" s="14"/>
      <c r="OC210" s="12"/>
      <c r="OD210" s="27"/>
      <c r="OE210" s="24"/>
      <c r="OF210" s="23"/>
      <c r="OG210" s="14"/>
      <c r="OH210" s="14"/>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3"/>
      <c r="PM210" s="18"/>
      <c r="PN210" s="27"/>
      <c r="PO210" s="19"/>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8"/>
      <c r="TT210" s="8"/>
    </row>
    <row r="211" spans="1:540" ht="9.6" customHeight="1" x14ac:dyDescent="0.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14"/>
      <c r="CE211" s="13"/>
      <c r="CF211" s="20"/>
      <c r="CG211" s="17"/>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10"/>
      <c r="DS211" s="28"/>
      <c r="DT211" s="28"/>
      <c r="DU211" s="28"/>
      <c r="DV211" s="28"/>
      <c r="DW211" s="19"/>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32"/>
      <c r="EX211" s="18"/>
      <c r="EY211" s="13"/>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9"/>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7"/>
      <c r="MR211" s="23"/>
      <c r="MS211" s="33"/>
      <c r="MT211" s="14"/>
      <c r="MU211" s="14"/>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4"/>
      <c r="OE211" s="14"/>
      <c r="OF211" s="14"/>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3"/>
      <c r="PK211" s="27"/>
      <c r="PL211" s="17"/>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8"/>
      <c r="TT211" s="8"/>
    </row>
    <row r="212" spans="1:540" ht="9.6" customHeight="1" x14ac:dyDescent="0.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12"/>
      <c r="CH212" s="39"/>
      <c r="CI212" s="9"/>
      <c r="CJ212" s="10"/>
      <c r="CK212" s="10"/>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10"/>
      <c r="ES212" s="10"/>
      <c r="ET212" s="28"/>
      <c r="EU212" s="9"/>
      <c r="EV212" s="18"/>
      <c r="EW212" s="14"/>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9"/>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8"/>
      <c r="MT212" s="9"/>
      <c r="MU212" s="13"/>
      <c r="MV212" s="14"/>
      <c r="MW212" s="14"/>
      <c r="MX212" s="14"/>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8"/>
      <c r="PI212" s="27"/>
      <c r="PJ212" s="19"/>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8"/>
      <c r="TT212" s="8"/>
    </row>
    <row r="213" spans="1:540" ht="9.6" customHeight="1" x14ac:dyDescent="0.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18"/>
      <c r="CL213" s="17"/>
      <c r="CM213" s="10"/>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10"/>
      <c r="EQ213" s="36"/>
      <c r="ER213" s="19"/>
      <c r="ES213" s="13"/>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9"/>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9"/>
      <c r="MW213" s="27"/>
      <c r="MX213" s="12"/>
      <c r="MY213" s="14"/>
      <c r="MZ213" s="14"/>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8"/>
      <c r="PF213" s="9"/>
      <c r="PG213" s="19"/>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8"/>
      <c r="TT213" s="8"/>
    </row>
    <row r="214" spans="1:540" ht="9.6" customHeight="1" x14ac:dyDescent="0.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12"/>
      <c r="CN214" s="23"/>
      <c r="CO214" s="32"/>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10"/>
      <c r="EN214" s="25"/>
      <c r="EO214" s="32"/>
      <c r="EP214" s="23"/>
      <c r="EQ214" s="12"/>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9"/>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7"/>
      <c r="MZ214" s="23"/>
      <c r="NA214" s="13"/>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23"/>
      <c r="PD214" s="17"/>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8"/>
      <c r="TT214" s="8"/>
    </row>
    <row r="215" spans="1:540" ht="9.6" customHeight="1" x14ac:dyDescent="0.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14"/>
      <c r="CP215" s="18"/>
      <c r="CQ215" s="9"/>
      <c r="CR215" s="37"/>
      <c r="CS215" s="10"/>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17"/>
      <c r="EM215" s="35"/>
      <c r="EN215" s="13"/>
      <c r="EO215" s="14"/>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9"/>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27"/>
      <c r="NC215" s="15"/>
      <c r="ND215" s="14"/>
      <c r="NE215" s="14"/>
      <c r="NF215" s="12"/>
      <c r="NG215" s="13"/>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23"/>
      <c r="PA215" s="9"/>
      <c r="PB215" s="16"/>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8"/>
      <c r="TT215" s="8"/>
    </row>
    <row r="216" spans="1:540" ht="9.6" customHeight="1" x14ac:dyDescent="0.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14"/>
      <c r="CS216" s="23"/>
      <c r="CT216" s="10"/>
      <c r="CU216" s="10"/>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40"/>
      <c r="EM216" s="14"/>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9"/>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9"/>
      <c r="NE216" s="21"/>
      <c r="NF216" s="14"/>
      <c r="NG216" s="8"/>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2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8"/>
      <c r="TT216" s="8"/>
    </row>
    <row r="217" spans="1:540" ht="9.6" customHeight="1" x14ac:dyDescent="0.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13"/>
      <c r="CV217" s="41"/>
      <c r="CW217" s="25"/>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10"/>
      <c r="EM217" s="10"/>
      <c r="EN217" s="10"/>
      <c r="EO217" s="9"/>
      <c r="EP217" s="12"/>
      <c r="EQ217" s="14"/>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9"/>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7"/>
      <c r="NH217" s="13"/>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4"/>
      <c r="OZ217" s="23"/>
      <c r="PA217" s="19"/>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8"/>
      <c r="TT217" s="8"/>
    </row>
    <row r="218" spans="1:540" ht="9.6" customHeight="1" x14ac:dyDescent="0.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14"/>
      <c r="CT218" s="13"/>
      <c r="CU218" s="23"/>
      <c r="CV218" s="25"/>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10"/>
      <c r="EP218" s="28"/>
      <c r="EQ218" s="9"/>
      <c r="ER218" s="23"/>
      <c r="ES218" s="13"/>
      <c r="ET218" s="14"/>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9"/>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9"/>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4"/>
      <c r="OZ218" s="14"/>
      <c r="PA218" s="14"/>
      <c r="PB218" s="18"/>
      <c r="PC218" s="17"/>
      <c r="PD218" s="19"/>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8"/>
      <c r="TT218" s="8"/>
    </row>
    <row r="219" spans="1:540" ht="9.6" customHeight="1" x14ac:dyDescent="0.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14"/>
      <c r="CR219" s="18"/>
      <c r="CS219" s="17"/>
      <c r="CT219" s="19"/>
      <c r="CU219" s="10"/>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10"/>
      <c r="ES219" s="73"/>
      <c r="ET219" s="9"/>
      <c r="EU219" s="34"/>
      <c r="EV219" s="12"/>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9"/>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7"/>
      <c r="NG219" s="13"/>
      <c r="NH219" s="13"/>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4"/>
      <c r="PC219" s="13"/>
      <c r="PD219" s="13"/>
      <c r="PE219" s="18"/>
      <c r="PF219" s="27"/>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8"/>
      <c r="TT219" s="8"/>
    </row>
    <row r="220" spans="1:540" ht="9.6" customHeight="1" x14ac:dyDescent="0.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14"/>
      <c r="CP220" s="22"/>
      <c r="CQ220" s="36"/>
      <c r="CR220" s="10"/>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68"/>
      <c r="EX220" s="18"/>
      <c r="EY220" s="14"/>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9"/>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9"/>
      <c r="NE220" s="13"/>
      <c r="NF220" s="8"/>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4"/>
      <c r="PG220" s="33"/>
      <c r="PH220" s="27"/>
      <c r="PI220" s="19"/>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8"/>
      <c r="TT220" s="8"/>
    </row>
    <row r="221" spans="1:540" ht="9.6" customHeight="1" x14ac:dyDescent="0.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13"/>
      <c r="CN221" s="17"/>
      <c r="CO221" s="10"/>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10"/>
      <c r="EY221" s="10"/>
      <c r="EZ221" s="22"/>
      <c r="FA221" s="39"/>
      <c r="FB221" s="14"/>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9"/>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7"/>
      <c r="NB221" s="18"/>
      <c r="NC221" s="14"/>
      <c r="ND221" s="14"/>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4"/>
      <c r="PJ221" s="12"/>
      <c r="PK221" s="23"/>
      <c r="PL221" s="17"/>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8"/>
      <c r="TT221" s="8"/>
    </row>
    <row r="222" spans="1:540" ht="9.6" customHeight="1" x14ac:dyDescent="0.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14"/>
      <c r="CK222" s="34"/>
      <c r="CL222" s="32"/>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10"/>
      <c r="FB222" s="32"/>
      <c r="FC222" s="23"/>
      <c r="FD222" s="13"/>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9"/>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7"/>
      <c r="MZ222" s="18"/>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8"/>
      <c r="PN222" s="9"/>
      <c r="PO222" s="19"/>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8"/>
      <c r="TT222" s="8"/>
    </row>
    <row r="223" spans="1:540" ht="9.6" customHeight="1" x14ac:dyDescent="0.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13"/>
      <c r="CI223" s="22"/>
      <c r="CJ223" s="16"/>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32"/>
      <c r="FF223" s="23"/>
      <c r="FG223" s="65"/>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9"/>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27"/>
      <c r="MX223" s="13"/>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3"/>
      <c r="PP223" s="23"/>
      <c r="PQ223" s="32"/>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8"/>
      <c r="TT223" s="8"/>
    </row>
    <row r="224" spans="1:540" ht="9.6" customHeight="1" x14ac:dyDescent="0.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13"/>
      <c r="CG224" s="24"/>
      <c r="CH224" s="19"/>
      <c r="CI224" s="10"/>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9"/>
      <c r="FI224" s="13"/>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9"/>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23"/>
      <c r="MV224" s="14"/>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4"/>
      <c r="PR224" s="13"/>
      <c r="PS224" s="9"/>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8"/>
      <c r="TT224" s="8"/>
    </row>
    <row r="225" spans="1:540" ht="9.6" customHeight="1" x14ac:dyDescent="0.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14"/>
      <c r="CD225" s="23"/>
      <c r="CE225" s="19"/>
      <c r="CF225" s="10"/>
      <c r="CG225" s="10"/>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10"/>
      <c r="DM225" s="10"/>
      <c r="DN225" s="28"/>
      <c r="DO225" s="19"/>
      <c r="DP225" s="10"/>
      <c r="DQ225" s="10"/>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10"/>
      <c r="FK225" s="9"/>
      <c r="FL225" s="18"/>
      <c r="FM225" s="14"/>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13"/>
      <c r="GM225" s="23"/>
      <c r="GN225" s="12"/>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9"/>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7"/>
      <c r="MS225" s="18"/>
      <c r="MT225" s="8"/>
      <c r="MU225" s="14"/>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8"/>
      <c r="PV225" s="27"/>
      <c r="PW225" s="19"/>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5"/>
      <c r="QW225" s="25"/>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8"/>
      <c r="TT225" s="8"/>
    </row>
    <row r="226" spans="1:540" ht="9.6" customHeight="1" x14ac:dyDescent="0.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13"/>
      <c r="CB226" s="23"/>
      <c r="CC226" s="19"/>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17"/>
      <c r="DL226" s="32"/>
      <c r="DM226" s="18"/>
      <c r="DN226" s="14"/>
      <c r="DO226" s="14"/>
      <c r="DP226" s="18"/>
      <c r="DQ226" s="17"/>
      <c r="DR226" s="25"/>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10"/>
      <c r="FL226" s="28"/>
      <c r="FM226" s="17"/>
      <c r="FN226" s="15"/>
      <c r="FO226" s="13"/>
      <c r="FP226" s="14"/>
      <c r="FQ226" s="8"/>
      <c r="FR226" s="8"/>
      <c r="FS226" s="8"/>
      <c r="FT226" s="8"/>
      <c r="FU226" s="8"/>
      <c r="FV226" s="8"/>
      <c r="FW226" s="8"/>
      <c r="FX226" s="8"/>
      <c r="FY226" s="8"/>
      <c r="FZ226" s="8"/>
      <c r="GA226" s="8"/>
      <c r="GB226" s="8"/>
      <c r="GC226" s="8"/>
      <c r="GD226" s="8"/>
      <c r="GE226" s="8"/>
      <c r="GF226" s="8"/>
      <c r="GG226" s="8"/>
      <c r="GH226" s="8"/>
      <c r="GI226" s="8"/>
      <c r="GJ226" s="12"/>
      <c r="GK226" s="27"/>
      <c r="GL226" s="28"/>
      <c r="GM226" s="10"/>
      <c r="GN226" s="28"/>
      <c r="GO226" s="34"/>
      <c r="GP226" s="14"/>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9"/>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4"/>
      <c r="MQ226" s="13"/>
      <c r="MR226" s="14"/>
      <c r="MS226" s="14"/>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8"/>
      <c r="OA226" s="23"/>
      <c r="OB226" s="18"/>
      <c r="OC226" s="13"/>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21"/>
      <c r="PY226" s="19"/>
      <c r="PZ226" s="10"/>
      <c r="QA226" s="10"/>
      <c r="QB226" s="10"/>
      <c r="QC226" s="10"/>
      <c r="QD226" s="10"/>
      <c r="QE226" s="10"/>
      <c r="QF226" s="10"/>
      <c r="QG226" s="10"/>
      <c r="QH226" s="10"/>
      <c r="QI226" s="10"/>
      <c r="QJ226" s="10"/>
      <c r="QK226" s="10"/>
      <c r="QL226" s="10"/>
      <c r="QM226" s="10"/>
      <c r="QN226" s="10"/>
      <c r="QO226" s="10"/>
      <c r="QP226" s="10"/>
      <c r="QQ226" s="10"/>
      <c r="QR226" s="10"/>
      <c r="QS226" s="10"/>
      <c r="QT226" s="19"/>
      <c r="QU226" s="27"/>
      <c r="QV226" s="12"/>
      <c r="QW226" s="12"/>
      <c r="QX226" s="18"/>
      <c r="QY226" s="19"/>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8"/>
      <c r="TT226" s="8"/>
    </row>
    <row r="227" spans="1:540" ht="9.6" customHeight="1" x14ac:dyDescent="0.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4"/>
      <c r="BY227" s="18"/>
      <c r="BZ227" s="27"/>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10"/>
      <c r="DI227" s="9"/>
      <c r="DJ227" s="29"/>
      <c r="DK227" s="12"/>
      <c r="DL227" s="8"/>
      <c r="DM227" s="8"/>
      <c r="DN227" s="8"/>
      <c r="DO227" s="8"/>
      <c r="DP227" s="8"/>
      <c r="DQ227" s="8"/>
      <c r="DR227" s="12"/>
      <c r="DS227" s="23"/>
      <c r="DT227" s="25"/>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10"/>
      <c r="FO227" s="28"/>
      <c r="FP227" s="32"/>
      <c r="FQ227" s="18"/>
      <c r="FR227" s="13"/>
      <c r="FS227" s="8"/>
      <c r="FT227" s="8"/>
      <c r="FU227" s="8"/>
      <c r="FV227" s="8"/>
      <c r="FW227" s="8"/>
      <c r="FX227" s="8"/>
      <c r="FY227" s="8"/>
      <c r="FZ227" s="8"/>
      <c r="GA227" s="8"/>
      <c r="GB227" s="8"/>
      <c r="GC227" s="8"/>
      <c r="GD227" s="8"/>
      <c r="GE227" s="8"/>
      <c r="GF227" s="8"/>
      <c r="GG227" s="8"/>
      <c r="GH227" s="8"/>
      <c r="GI227" s="18"/>
      <c r="GJ227" s="25"/>
      <c r="GK227" s="10"/>
      <c r="GL227" s="28"/>
      <c r="GM227" s="28"/>
      <c r="GN227" s="28"/>
      <c r="GO227" s="10"/>
      <c r="GP227" s="17"/>
      <c r="GQ227" s="13"/>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9"/>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9"/>
      <c r="MN227" s="23"/>
      <c r="MO227" s="13"/>
      <c r="MP227" s="12"/>
      <c r="MQ227" s="14"/>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8"/>
      <c r="NX227" s="27"/>
      <c r="NY227" s="17"/>
      <c r="NZ227" s="10"/>
      <c r="OA227" s="10"/>
      <c r="OB227" s="10"/>
      <c r="OC227" s="28"/>
      <c r="OD227" s="27"/>
      <c r="OE227" s="18"/>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8"/>
      <c r="QA227" s="27"/>
      <c r="QB227" s="19"/>
      <c r="QC227" s="10"/>
      <c r="QD227" s="10"/>
      <c r="QE227" s="10"/>
      <c r="QF227" s="10"/>
      <c r="QG227" s="10"/>
      <c r="QH227" s="10"/>
      <c r="QI227" s="10"/>
      <c r="QJ227" s="10"/>
      <c r="QK227" s="10"/>
      <c r="QL227" s="10"/>
      <c r="QM227" s="10"/>
      <c r="QN227" s="10"/>
      <c r="QO227" s="10"/>
      <c r="QP227" s="10"/>
      <c r="QQ227" s="10"/>
      <c r="QR227" s="10"/>
      <c r="QS227" s="19"/>
      <c r="QT227" s="13"/>
      <c r="QU227" s="12"/>
      <c r="QV227" s="12"/>
      <c r="QW227" s="12"/>
      <c r="QX227" s="12"/>
      <c r="QY227" s="12"/>
      <c r="QZ227" s="23"/>
      <c r="RA227" s="19"/>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8"/>
      <c r="TT227" s="8"/>
    </row>
    <row r="228" spans="1:540" ht="9.6" customHeight="1" x14ac:dyDescent="0.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14"/>
      <c r="BW228" s="23"/>
      <c r="BX228" s="17"/>
      <c r="BY228" s="19"/>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10"/>
      <c r="DF228" s="10"/>
      <c r="DG228" s="17"/>
      <c r="DH228" s="18"/>
      <c r="DI228" s="14"/>
      <c r="DJ228" s="8"/>
      <c r="DK228" s="8"/>
      <c r="DL228" s="8"/>
      <c r="DM228" s="8"/>
      <c r="DN228" s="8"/>
      <c r="DO228" s="8"/>
      <c r="DP228" s="8"/>
      <c r="DQ228" s="8"/>
      <c r="DR228" s="8"/>
      <c r="DS228" s="8"/>
      <c r="DT228" s="12"/>
      <c r="DU228" s="18"/>
      <c r="DV228" s="25"/>
      <c r="DW228" s="10"/>
      <c r="DX228" s="10"/>
      <c r="DY228" s="19"/>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31"/>
      <c r="FT228" s="18"/>
      <c r="FU228" s="33"/>
      <c r="FV228" s="14"/>
      <c r="FW228" s="8"/>
      <c r="FX228" s="8"/>
      <c r="FY228" s="8"/>
      <c r="FZ228" s="8"/>
      <c r="GA228" s="8"/>
      <c r="GB228" s="8"/>
      <c r="GC228" s="8"/>
      <c r="GD228" s="8"/>
      <c r="GE228" s="8"/>
      <c r="GF228" s="8"/>
      <c r="GG228" s="12"/>
      <c r="GH228" s="27"/>
      <c r="GI228" s="28"/>
      <c r="GJ228" s="28"/>
      <c r="GK228" s="28"/>
      <c r="GL228" s="19"/>
      <c r="GM228" s="28"/>
      <c r="GN228" s="28"/>
      <c r="GO228" s="28"/>
      <c r="GP228" s="28"/>
      <c r="GQ228" s="28"/>
      <c r="GR228" s="1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9"/>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7"/>
      <c r="ML228" s="34"/>
      <c r="MM228" s="12"/>
      <c r="MN228" s="14"/>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8"/>
      <c r="NV228" s="17"/>
      <c r="NW228" s="10"/>
      <c r="NX228" s="10"/>
      <c r="NY228" s="10"/>
      <c r="NZ228" s="10"/>
      <c r="OA228" s="10"/>
      <c r="OB228" s="10"/>
      <c r="OC228" s="10"/>
      <c r="OD228" s="10"/>
      <c r="OE228" s="10"/>
      <c r="OF228" s="17"/>
      <c r="OG228" s="23"/>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3"/>
      <c r="QC228" s="15"/>
      <c r="QD228" s="32"/>
      <c r="QE228" s="41"/>
      <c r="QF228" s="10"/>
      <c r="QG228" s="10"/>
      <c r="QH228" s="10"/>
      <c r="QI228" s="10"/>
      <c r="QJ228" s="10"/>
      <c r="QK228" s="10"/>
      <c r="QL228" s="10"/>
      <c r="QM228" s="10"/>
      <c r="QN228" s="10"/>
      <c r="QO228" s="10"/>
      <c r="QP228" s="10"/>
      <c r="QQ228" s="10"/>
      <c r="QR228" s="9"/>
      <c r="QS228" s="13"/>
      <c r="QT228" s="12"/>
      <c r="QU228" s="12"/>
      <c r="QV228" s="12"/>
      <c r="QW228" s="12"/>
      <c r="QX228" s="12"/>
      <c r="QY228" s="12"/>
      <c r="QZ228" s="12"/>
      <c r="RA228" s="18"/>
      <c r="RB228" s="19"/>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8"/>
      <c r="TT228" s="8"/>
    </row>
    <row r="229" spans="1:540" ht="9.6" customHeight="1" x14ac:dyDescent="0.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14"/>
      <c r="BT229" s="13"/>
      <c r="BU229" s="68"/>
      <c r="BV229" s="10"/>
      <c r="BW229" s="10"/>
      <c r="BX229" s="10"/>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10"/>
      <c r="DD229" s="25"/>
      <c r="DE229" s="23"/>
      <c r="DF229" s="14"/>
      <c r="DG229" s="8"/>
      <c r="DH229" s="8"/>
      <c r="DI229" s="8"/>
      <c r="DJ229" s="8"/>
      <c r="DK229" s="8"/>
      <c r="DL229" s="8"/>
      <c r="DM229" s="8"/>
      <c r="DN229" s="8"/>
      <c r="DO229" s="8"/>
      <c r="DP229" s="8"/>
      <c r="DQ229" s="8"/>
      <c r="DR229" s="8"/>
      <c r="DS229" s="8"/>
      <c r="DT229" s="8"/>
      <c r="DU229" s="8"/>
      <c r="DV229" s="8"/>
      <c r="DW229" s="13"/>
      <c r="DX229" s="9"/>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10"/>
      <c r="FU229" s="10"/>
      <c r="FV229" s="10"/>
      <c r="FW229" s="25"/>
      <c r="FX229" s="28"/>
      <c r="FY229" s="19"/>
      <c r="FZ229" s="23"/>
      <c r="GA229" s="34"/>
      <c r="GB229" s="18"/>
      <c r="GC229" s="18"/>
      <c r="GD229" s="23"/>
      <c r="GE229" s="9"/>
      <c r="GF229" s="28"/>
      <c r="GG229" s="28"/>
      <c r="GH229" s="10"/>
      <c r="GI229" s="10"/>
      <c r="GJ229" s="28"/>
      <c r="GK229" s="28"/>
      <c r="GL229" s="28"/>
      <c r="GM229" s="28"/>
      <c r="GN229" s="28"/>
      <c r="GO229" s="28"/>
      <c r="GP229" s="28"/>
      <c r="GQ229" s="28"/>
      <c r="GR229" s="10"/>
      <c r="GS229" s="20"/>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9"/>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27"/>
      <c r="MJ229" s="13"/>
      <c r="MK229" s="14"/>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23"/>
      <c r="NT229" s="25"/>
      <c r="NU229" s="10"/>
      <c r="NV229" s="10"/>
      <c r="NW229" s="10"/>
      <c r="NX229" s="10"/>
      <c r="NY229" s="10"/>
      <c r="NZ229" s="10"/>
      <c r="OA229" s="10"/>
      <c r="OB229" s="10"/>
      <c r="OC229" s="10"/>
      <c r="OD229" s="10"/>
      <c r="OE229" s="10"/>
      <c r="OF229" s="10"/>
      <c r="OG229" s="10"/>
      <c r="OH229" s="19"/>
      <c r="OI229" s="27"/>
      <c r="OJ229" s="13"/>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8"/>
      <c r="QH229" s="23"/>
      <c r="QI229" s="23"/>
      <c r="QJ229" s="23"/>
      <c r="QK229" s="23"/>
      <c r="QL229" s="27"/>
      <c r="QM229" s="27"/>
      <c r="QN229" s="27"/>
      <c r="QO229" s="23"/>
      <c r="QP229" s="35"/>
      <c r="QQ229" s="13"/>
      <c r="QR229" s="12"/>
      <c r="QS229" s="12"/>
      <c r="QT229" s="12"/>
      <c r="QU229" s="12"/>
      <c r="QV229" s="12"/>
      <c r="QW229" s="12"/>
      <c r="QX229" s="12"/>
      <c r="QY229" s="12"/>
      <c r="QZ229" s="12"/>
      <c r="RA229" s="12"/>
      <c r="RB229" s="12"/>
      <c r="RC229" s="19"/>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8"/>
      <c r="TT229" s="8"/>
    </row>
    <row r="230" spans="1:540" ht="9.6" customHeight="1" x14ac:dyDescent="0.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13"/>
      <c r="AQ230" s="23"/>
      <c r="AR230" s="23"/>
      <c r="AS230" s="14"/>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13"/>
      <c r="BR230" s="34"/>
      <c r="BS230" s="17"/>
      <c r="BT230" s="10"/>
      <c r="BU230" s="10"/>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10"/>
      <c r="DA230" s="19"/>
      <c r="DB230" s="32"/>
      <c r="DC230" s="18"/>
      <c r="DD230" s="8"/>
      <c r="DE230" s="8"/>
      <c r="DF230" s="8"/>
      <c r="DG230" s="8"/>
      <c r="DH230" s="8"/>
      <c r="DI230" s="8"/>
      <c r="DJ230" s="8"/>
      <c r="DK230" s="8"/>
      <c r="DL230" s="8"/>
      <c r="DM230" s="8"/>
      <c r="DN230" s="8"/>
      <c r="DO230" s="8"/>
      <c r="DP230" s="8"/>
      <c r="DQ230" s="8"/>
      <c r="DR230" s="8"/>
      <c r="DS230" s="8"/>
      <c r="DT230" s="8"/>
      <c r="DU230" s="8"/>
      <c r="DV230" s="8"/>
      <c r="DW230" s="8"/>
      <c r="DX230" s="8"/>
      <c r="DY230" s="12"/>
      <c r="DZ230" s="9"/>
      <c r="EA230" s="25"/>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10"/>
      <c r="FZ230" s="10"/>
      <c r="GA230" s="10"/>
      <c r="GB230" s="10"/>
      <c r="GC230" s="10"/>
      <c r="GD230" s="10"/>
      <c r="GE230" s="10"/>
      <c r="GF230" s="28"/>
      <c r="GG230" s="28"/>
      <c r="GH230" s="28"/>
      <c r="GI230" s="28"/>
      <c r="GJ230" s="28"/>
      <c r="GK230" s="28"/>
      <c r="GL230" s="28"/>
      <c r="GM230" s="28"/>
      <c r="GN230" s="28"/>
      <c r="GO230" s="28"/>
      <c r="GP230" s="28"/>
      <c r="GQ230" s="28"/>
      <c r="GR230" s="28"/>
      <c r="GS230" s="10"/>
      <c r="GT230" s="23"/>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9"/>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7"/>
      <c r="LG230" s="27"/>
      <c r="LH230" s="17"/>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7"/>
      <c r="MG230" s="23"/>
      <c r="MH230" s="12"/>
      <c r="MI230" s="14"/>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8"/>
      <c r="NQ230" s="9"/>
      <c r="NR230" s="10"/>
      <c r="NS230" s="10"/>
      <c r="NT230" s="10"/>
      <c r="NU230" s="10"/>
      <c r="NV230" s="10"/>
      <c r="NW230" s="10"/>
      <c r="NX230" s="10"/>
      <c r="NY230" s="10"/>
      <c r="NZ230" s="10"/>
      <c r="OA230" s="10"/>
      <c r="OB230" s="10"/>
      <c r="OC230" s="10"/>
      <c r="OD230" s="10"/>
      <c r="OE230" s="10"/>
      <c r="OF230" s="10"/>
      <c r="OG230" s="10"/>
      <c r="OH230" s="10"/>
      <c r="OI230" s="10"/>
      <c r="OJ230" s="10"/>
      <c r="OK230" s="9"/>
      <c r="OL230" s="18"/>
      <c r="OM230" s="14"/>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4"/>
      <c r="QK230" s="14"/>
      <c r="QL230" s="14"/>
      <c r="QM230" s="14"/>
      <c r="QN230" s="14"/>
      <c r="QO230" s="14"/>
      <c r="QP230" s="12"/>
      <c r="QQ230" s="12"/>
      <c r="QR230" s="12"/>
      <c r="QS230" s="12"/>
      <c r="QT230" s="12"/>
      <c r="QU230" s="12"/>
      <c r="QV230" s="12"/>
      <c r="QW230" s="12"/>
      <c r="QX230" s="12"/>
      <c r="QY230" s="12"/>
      <c r="QZ230" s="12"/>
      <c r="RA230" s="12"/>
      <c r="RB230" s="12"/>
      <c r="RC230" s="13"/>
      <c r="RD230" s="19"/>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8"/>
      <c r="TT230" s="8"/>
    </row>
    <row r="231" spans="1:540" ht="9.6" customHeight="1" x14ac:dyDescent="0.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14"/>
      <c r="AO231" s="22"/>
      <c r="AP231" s="28"/>
      <c r="AQ231" s="28"/>
      <c r="AR231" s="28"/>
      <c r="AS231" s="17"/>
      <c r="AT231" s="12"/>
      <c r="AU231" s="8"/>
      <c r="AV231" s="8"/>
      <c r="AW231" s="8"/>
      <c r="AX231" s="8"/>
      <c r="AY231" s="8"/>
      <c r="AZ231" s="8"/>
      <c r="BA231" s="8"/>
      <c r="BB231" s="8"/>
      <c r="BC231" s="8"/>
      <c r="BD231" s="8"/>
      <c r="BE231" s="8"/>
      <c r="BF231" s="8"/>
      <c r="BG231" s="8"/>
      <c r="BH231" s="8"/>
      <c r="BI231" s="8"/>
      <c r="BJ231" s="8"/>
      <c r="BK231" s="8"/>
      <c r="BL231" s="8"/>
      <c r="BM231" s="8"/>
      <c r="BN231" s="14"/>
      <c r="BO231" s="13"/>
      <c r="BP231" s="27"/>
      <c r="BQ231" s="19"/>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10"/>
      <c r="CX231" s="10"/>
      <c r="CY231" s="28"/>
      <c r="CZ231" s="27"/>
      <c r="DA231" s="13"/>
      <c r="DB231" s="14"/>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12"/>
      <c r="EB231" s="18"/>
      <c r="EC231" s="32"/>
      <c r="ED231" s="10"/>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35"/>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9"/>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7"/>
      <c r="LE231" s="13"/>
      <c r="LF231" s="12"/>
      <c r="LG231" s="12"/>
      <c r="LH231" s="12"/>
      <c r="LI231" s="23"/>
      <c r="LJ231" s="10"/>
      <c r="LK231" s="10"/>
      <c r="LL231" s="10"/>
      <c r="LM231" s="10"/>
      <c r="LN231" s="10"/>
      <c r="LO231" s="10"/>
      <c r="LP231" s="10"/>
      <c r="LQ231" s="10"/>
      <c r="LR231" s="10"/>
      <c r="LS231" s="10"/>
      <c r="LT231" s="10"/>
      <c r="LU231" s="10"/>
      <c r="LV231" s="10"/>
      <c r="LW231" s="10"/>
      <c r="LX231" s="10"/>
      <c r="LY231" s="10"/>
      <c r="LZ231" s="10"/>
      <c r="MA231" s="10"/>
      <c r="MB231" s="10"/>
      <c r="MC231" s="10"/>
      <c r="MD231" s="9"/>
      <c r="ME231" s="13"/>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4"/>
      <c r="NN231" s="18"/>
      <c r="NO231" s="9"/>
      <c r="NP231" s="19"/>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9"/>
      <c r="OM231" s="9"/>
      <c r="ON231" s="18"/>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8"/>
      <c r="RE231" s="17"/>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8"/>
      <c r="TT231" s="8"/>
    </row>
    <row r="232" spans="1:540" ht="9.6" customHeight="1" x14ac:dyDescent="0.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12"/>
      <c r="AN232" s="19"/>
      <c r="AO232" s="10"/>
      <c r="AP232" s="28"/>
      <c r="AQ232" s="28"/>
      <c r="AR232" s="28"/>
      <c r="AS232" s="28"/>
      <c r="AT232" s="19"/>
      <c r="AU232" s="12"/>
      <c r="AV232" s="8"/>
      <c r="AW232" s="8"/>
      <c r="AX232" s="8"/>
      <c r="AY232" s="8"/>
      <c r="AZ232" s="8"/>
      <c r="BA232" s="8"/>
      <c r="BB232" s="8"/>
      <c r="BC232" s="8"/>
      <c r="BD232" s="8"/>
      <c r="BE232" s="8"/>
      <c r="BF232" s="8"/>
      <c r="BG232" s="8"/>
      <c r="BH232" s="8"/>
      <c r="BI232" s="8"/>
      <c r="BJ232" s="8"/>
      <c r="BK232" s="8"/>
      <c r="BL232" s="8"/>
      <c r="BM232" s="29"/>
      <c r="BN232" s="19"/>
      <c r="BO232" s="10"/>
      <c r="BP232" s="10"/>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10"/>
      <c r="CW232" s="19"/>
      <c r="CX232" s="23"/>
      <c r="CY232" s="12"/>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4"/>
      <c r="ED232" s="18"/>
      <c r="EE232" s="17"/>
      <c r="EF232" s="10"/>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10"/>
      <c r="GV232" s="1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9"/>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27"/>
      <c r="LD232" s="14"/>
      <c r="LE232" s="14"/>
      <c r="LF232" s="12"/>
      <c r="LG232" s="12"/>
      <c r="LH232" s="12"/>
      <c r="LI232" s="14"/>
      <c r="LJ232" s="23"/>
      <c r="LK232" s="10"/>
      <c r="LL232" s="10"/>
      <c r="LM232" s="10"/>
      <c r="LN232" s="10"/>
      <c r="LO232" s="10"/>
      <c r="LP232" s="10"/>
      <c r="LQ232" s="10"/>
      <c r="LR232" s="10"/>
      <c r="LS232" s="10"/>
      <c r="LT232" s="10"/>
      <c r="LU232" s="10"/>
      <c r="LV232" s="10"/>
      <c r="LW232" s="10"/>
      <c r="LX232" s="10"/>
      <c r="LY232" s="10"/>
      <c r="LZ232" s="10"/>
      <c r="MA232" s="10"/>
      <c r="MB232" s="23"/>
      <c r="MC232" s="14"/>
      <c r="MD232" s="14"/>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4"/>
      <c r="NL232" s="29"/>
      <c r="NM232" s="17"/>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7"/>
      <c r="OP232" s="18"/>
      <c r="OQ232" s="14"/>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3"/>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8"/>
      <c r="TT232" s="8"/>
    </row>
    <row r="233" spans="1:540" ht="9.6" customHeight="1" x14ac:dyDescent="0.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14"/>
      <c r="AL233" s="23"/>
      <c r="AM233" s="28"/>
      <c r="AN233" s="28"/>
      <c r="AO233" s="28"/>
      <c r="AP233" s="28"/>
      <c r="AQ233" s="28"/>
      <c r="AR233" s="28"/>
      <c r="AS233" s="28"/>
      <c r="AT233" s="28"/>
      <c r="AU233" s="10"/>
      <c r="AV233" s="23"/>
      <c r="AW233" s="8"/>
      <c r="AX233" s="8"/>
      <c r="AY233" s="8"/>
      <c r="AZ233" s="8"/>
      <c r="BA233" s="8"/>
      <c r="BB233" s="8"/>
      <c r="BC233" s="8"/>
      <c r="BD233" s="8"/>
      <c r="BE233" s="8"/>
      <c r="BF233" s="8"/>
      <c r="BG233" s="8"/>
      <c r="BH233" s="8"/>
      <c r="BI233" s="14"/>
      <c r="BJ233" s="34"/>
      <c r="BK233" s="17"/>
      <c r="BL233" s="10"/>
      <c r="BM233" s="10"/>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32"/>
      <c r="CV233" s="13"/>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27"/>
      <c r="EH233" s="10"/>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10"/>
      <c r="GW233" s="12"/>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9"/>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3"/>
      <c r="LC233" s="8"/>
      <c r="LD233" s="12"/>
      <c r="LE233" s="12"/>
      <c r="LF233" s="12"/>
      <c r="LG233" s="12"/>
      <c r="LH233" s="12"/>
      <c r="LI233" s="12"/>
      <c r="LJ233" s="8"/>
      <c r="LK233" s="13"/>
      <c r="LL233" s="10"/>
      <c r="LM233" s="10"/>
      <c r="LN233" s="10"/>
      <c r="LO233" s="10"/>
      <c r="LP233" s="10"/>
      <c r="LQ233" s="10"/>
      <c r="LR233" s="10"/>
      <c r="LS233" s="10"/>
      <c r="LT233" s="10"/>
      <c r="LU233" s="10"/>
      <c r="LV233" s="10"/>
      <c r="LW233" s="10"/>
      <c r="LX233" s="10"/>
      <c r="LY233" s="17"/>
      <c r="LZ233" s="13"/>
      <c r="MA233" s="14"/>
      <c r="MB233" s="8"/>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3"/>
      <c r="NJ233" s="9"/>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9"/>
      <c r="OR233" s="23"/>
      <c r="OS233" s="13"/>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8"/>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8"/>
      <c r="TT233" s="8"/>
    </row>
    <row r="234" spans="1:540" ht="9.6" customHeight="1" x14ac:dyDescent="0.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12"/>
      <c r="AK234" s="9"/>
      <c r="AL234" s="10"/>
      <c r="AM234" s="28"/>
      <c r="AN234" s="28"/>
      <c r="AO234" s="28"/>
      <c r="AP234" s="28"/>
      <c r="AQ234" s="28"/>
      <c r="AR234" s="28"/>
      <c r="AS234" s="28"/>
      <c r="AT234" s="28"/>
      <c r="AU234" s="28"/>
      <c r="AV234" s="10"/>
      <c r="AW234" s="9"/>
      <c r="AX234" s="12"/>
      <c r="AY234" s="14"/>
      <c r="AZ234" s="8"/>
      <c r="BA234" s="8"/>
      <c r="BB234" s="8"/>
      <c r="BC234" s="8"/>
      <c r="BD234" s="8"/>
      <c r="BE234" s="8"/>
      <c r="BF234" s="12"/>
      <c r="BG234" s="29"/>
      <c r="BH234" s="22"/>
      <c r="BI234" s="19"/>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67"/>
      <c r="CS234" s="23"/>
      <c r="CT234" s="12"/>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13"/>
      <c r="EI234" s="23"/>
      <c r="EJ234" s="17"/>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10"/>
      <c r="GW234" s="13"/>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9"/>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7"/>
      <c r="LA234" s="13"/>
      <c r="LB234" s="14"/>
      <c r="LC234" s="12"/>
      <c r="LD234" s="12"/>
      <c r="LE234" s="12"/>
      <c r="LF234" s="12"/>
      <c r="LG234" s="12"/>
      <c r="LH234" s="12"/>
      <c r="LI234" s="12"/>
      <c r="LJ234" s="12"/>
      <c r="LK234" s="14"/>
      <c r="LL234" s="13"/>
      <c r="LM234" s="32"/>
      <c r="LN234" s="10"/>
      <c r="LO234" s="10"/>
      <c r="LP234" s="10"/>
      <c r="LQ234" s="10"/>
      <c r="LR234" s="10"/>
      <c r="LS234" s="10"/>
      <c r="LT234" s="10"/>
      <c r="LU234" s="19"/>
      <c r="LV234" s="17"/>
      <c r="LW234" s="23"/>
      <c r="LX234" s="12"/>
      <c r="LY234" s="14"/>
      <c r="LZ234" s="14"/>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3"/>
      <c r="NG234" s="18"/>
      <c r="NH234" s="9"/>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9"/>
      <c r="OT234" s="22"/>
      <c r="OU234" s="13"/>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3"/>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8"/>
      <c r="TT234" s="8"/>
    </row>
    <row r="235" spans="1:540" ht="9.6" customHeight="1" x14ac:dyDescent="0.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70"/>
      <c r="AJ235" s="25"/>
      <c r="AK235" s="28"/>
      <c r="AL235" s="28"/>
      <c r="AM235" s="28"/>
      <c r="AN235" s="28"/>
      <c r="AO235" s="28"/>
      <c r="AP235" s="28"/>
      <c r="AQ235" s="28"/>
      <c r="AR235" s="28"/>
      <c r="AS235" s="28"/>
      <c r="AT235" s="28"/>
      <c r="AU235" s="28"/>
      <c r="AV235" s="28"/>
      <c r="AW235" s="10"/>
      <c r="AX235" s="17"/>
      <c r="AY235" s="27"/>
      <c r="AZ235" s="13"/>
      <c r="BA235" s="12"/>
      <c r="BB235" s="12"/>
      <c r="BC235" s="12"/>
      <c r="BD235" s="15"/>
      <c r="BE235" s="27"/>
      <c r="BF235" s="17"/>
      <c r="BG235" s="28"/>
      <c r="BH235" s="10"/>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10"/>
      <c r="CP235" s="17"/>
      <c r="CQ235" s="15"/>
      <c r="CR235" s="12"/>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14"/>
      <c r="EK235" s="18"/>
      <c r="EL235" s="32"/>
      <c r="EM235" s="10"/>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13"/>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9"/>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23"/>
      <c r="KZ235" s="12"/>
      <c r="LA235" s="12"/>
      <c r="LB235" s="12"/>
      <c r="LC235" s="12"/>
      <c r="LD235" s="12"/>
      <c r="LE235" s="12"/>
      <c r="LF235" s="12"/>
      <c r="LG235" s="12"/>
      <c r="LH235" s="12"/>
      <c r="LI235" s="12"/>
      <c r="LJ235" s="12"/>
      <c r="LK235" s="12"/>
      <c r="LL235" s="12"/>
      <c r="LM235" s="12"/>
      <c r="LN235" s="34"/>
      <c r="LO235" s="17"/>
      <c r="LP235" s="19"/>
      <c r="LQ235" s="36"/>
      <c r="LR235" s="19"/>
      <c r="LS235" s="17"/>
      <c r="LT235" s="23"/>
      <c r="LU235" s="13"/>
      <c r="LV235" s="12"/>
      <c r="LW235" s="14"/>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23"/>
      <c r="NF235" s="17"/>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9"/>
      <c r="OV235" s="9"/>
      <c r="OW235" s="29"/>
      <c r="OX235" s="14"/>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8"/>
      <c r="TT235" s="8"/>
    </row>
    <row r="236" spans="1:540" ht="9.6" customHeight="1" x14ac:dyDescent="0.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32"/>
      <c r="AI236" s="28"/>
      <c r="AJ236" s="28"/>
      <c r="AK236" s="28"/>
      <c r="AL236" s="28"/>
      <c r="AM236" s="28"/>
      <c r="AN236" s="28"/>
      <c r="AO236" s="28"/>
      <c r="AP236" s="28"/>
      <c r="AQ236" s="28"/>
      <c r="AR236" s="28"/>
      <c r="AS236" s="28"/>
      <c r="AT236" s="28"/>
      <c r="AU236" s="28"/>
      <c r="AV236" s="28"/>
      <c r="AW236" s="28"/>
      <c r="AX236" s="10"/>
      <c r="AY236" s="10"/>
      <c r="AZ236" s="10"/>
      <c r="BA236" s="10"/>
      <c r="BB236" s="28"/>
      <c r="BC236" s="10"/>
      <c r="BD236" s="10"/>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10"/>
      <c r="CN236" s="19"/>
      <c r="CO236" s="13"/>
      <c r="CP236" s="14"/>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13"/>
      <c r="EN236" s="17"/>
      <c r="EO236" s="10"/>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41"/>
      <c r="GW236" s="14"/>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9"/>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3"/>
      <c r="KY236" s="14"/>
      <c r="KZ236" s="12"/>
      <c r="LA236" s="12"/>
      <c r="LB236" s="12"/>
      <c r="LC236" s="12"/>
      <c r="LD236" s="12"/>
      <c r="LE236" s="12"/>
      <c r="LF236" s="12"/>
      <c r="LG236" s="12"/>
      <c r="LH236" s="12"/>
      <c r="LI236" s="12"/>
      <c r="LJ236" s="12"/>
      <c r="LK236" s="12"/>
      <c r="LL236" s="12"/>
      <c r="LM236" s="12"/>
      <c r="LN236" s="12"/>
      <c r="LO236" s="12"/>
      <c r="LP236" s="14"/>
      <c r="LQ236" s="14"/>
      <c r="LR236" s="12"/>
      <c r="LS236" s="14"/>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8"/>
      <c r="ND236" s="19"/>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7"/>
      <c r="OY236" s="23"/>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3"/>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8"/>
      <c r="TT236" s="8"/>
    </row>
    <row r="237" spans="1:540" ht="9.6" customHeight="1" x14ac:dyDescent="0.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19"/>
      <c r="CL237" s="27"/>
      <c r="CM237" s="12"/>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14"/>
      <c r="EP237" s="23"/>
      <c r="EQ237" s="19"/>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10"/>
      <c r="GV237" s="17"/>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9"/>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12"/>
      <c r="KX237" s="14"/>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8"/>
      <c r="NA237" s="2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9"/>
      <c r="PA237" s="22"/>
      <c r="PB237" s="13"/>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2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8"/>
      <c r="TT237" s="8"/>
    </row>
    <row r="238" spans="1:540" ht="9.6" customHeight="1" x14ac:dyDescent="0.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12"/>
      <c r="AG238" s="10"/>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10"/>
      <c r="CI238" s="17"/>
      <c r="CJ238" s="23"/>
      <c r="CK238" s="13"/>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14"/>
      <c r="ER238" s="35"/>
      <c r="ES238" s="25"/>
      <c r="ET238" s="10"/>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35"/>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9"/>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27"/>
      <c r="KW238" s="14"/>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4"/>
      <c r="MX238" s="18"/>
      <c r="MY238" s="9"/>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23"/>
      <c r="PD238" s="13"/>
      <c r="PE238" s="14"/>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7"/>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8"/>
      <c r="TT238" s="8"/>
    </row>
    <row r="239" spans="1:540" ht="9.6" customHeight="1" x14ac:dyDescent="0.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58"/>
      <c r="AG239" s="10"/>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10"/>
      <c r="CG239" s="32"/>
      <c r="CH239" s="18"/>
      <c r="CI239" s="12"/>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2"/>
      <c r="ET239" s="39"/>
      <c r="EU239" s="9"/>
      <c r="EV239" s="28"/>
      <c r="EW239" s="10"/>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75"/>
      <c r="GV239" s="12"/>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9"/>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8"/>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4"/>
      <c r="MV239" s="18"/>
      <c r="MW239" s="9"/>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9"/>
      <c r="PE239" s="9"/>
      <c r="PF239" s="18"/>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8"/>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8"/>
      <c r="TT239" s="8"/>
    </row>
    <row r="240" spans="1:540" ht="9.6" customHeight="1" x14ac:dyDescent="0.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14"/>
      <c r="AF240" s="19"/>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19"/>
      <c r="CA240" s="28"/>
      <c r="CB240" s="28"/>
      <c r="CC240" s="28"/>
      <c r="CD240" s="10"/>
      <c r="CE240" s="19"/>
      <c r="CF240" s="29"/>
      <c r="CG240" s="14"/>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14"/>
      <c r="EV240" s="13"/>
      <c r="EW240" s="31"/>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10"/>
      <c r="GU240" s="23"/>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9"/>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9"/>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4"/>
      <c r="MT240" s="18"/>
      <c r="MU240" s="17"/>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9"/>
      <c r="PH240" s="18"/>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4"/>
      <c r="RE240" s="32"/>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8"/>
      <c r="TT240" s="8"/>
    </row>
    <row r="241" spans="1:540" ht="9.6" customHeight="1" x14ac:dyDescent="0.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14"/>
      <c r="AF241" s="19"/>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10"/>
      <c r="CC241" s="27"/>
      <c r="CD241" s="12"/>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14"/>
      <c r="EY241" s="18"/>
      <c r="EZ241" s="19"/>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19"/>
      <c r="GU241" s="1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9"/>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7"/>
      <c r="KV241" s="14"/>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3"/>
      <c r="MR241" s="27"/>
      <c r="MS241" s="17"/>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5"/>
      <c r="PJ241" s="23"/>
      <c r="PK241" s="13"/>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8"/>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8"/>
      <c r="TT241" s="8"/>
    </row>
    <row r="242" spans="1:540" ht="9.6" customHeight="1" x14ac:dyDescent="0.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14"/>
      <c r="AF242" s="19"/>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2"/>
      <c r="CB242" s="33"/>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4"/>
      <c r="FA242" s="18"/>
      <c r="FB242" s="17"/>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1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9"/>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7"/>
      <c r="KV242" s="14"/>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3"/>
      <c r="MP242" s="27"/>
      <c r="MQ242" s="19"/>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7"/>
      <c r="PL242" s="23"/>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9"/>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8"/>
      <c r="TT242" s="8"/>
    </row>
    <row r="243" spans="1:540" ht="9.6" customHeight="1" x14ac:dyDescent="0.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19"/>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10"/>
      <c r="BY243" s="9"/>
      <c r="BZ243" s="13"/>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14"/>
      <c r="FC243" s="29"/>
      <c r="FD243" s="9"/>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12"/>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9"/>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9"/>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3"/>
      <c r="MN243" s="23"/>
      <c r="MO243" s="19"/>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9"/>
      <c r="PN243" s="27"/>
      <c r="PO243" s="13"/>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8"/>
      <c r="TT243" s="8"/>
    </row>
    <row r="244" spans="1:540" ht="9.6" customHeight="1" x14ac:dyDescent="0.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33"/>
      <c r="AG244" s="10"/>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37"/>
      <c r="BX244" s="29"/>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13"/>
      <c r="FF244" s="67"/>
      <c r="FG244" s="10"/>
      <c r="FH244" s="10"/>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41"/>
      <c r="GT244" s="14"/>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9"/>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23"/>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4"/>
      <c r="ML244" s="18"/>
      <c r="MM244" s="25"/>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27"/>
      <c r="PQ244" s="13"/>
      <c r="PR244" s="14"/>
      <c r="PS244" s="14"/>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3"/>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8"/>
      <c r="TT244" s="8"/>
    </row>
    <row r="245" spans="1:540" ht="9.6" customHeight="1" x14ac:dyDescent="0.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8"/>
      <c r="AH245" s="41"/>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35"/>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14"/>
      <c r="FH245" s="30"/>
      <c r="FI245" s="25"/>
      <c r="FJ245" s="10"/>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41"/>
      <c r="GT245" s="14"/>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9"/>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8"/>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3"/>
      <c r="MK245" s="24"/>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2"/>
      <c r="PS245" s="13"/>
      <c r="PT245" s="14"/>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8"/>
      <c r="TT245" s="8"/>
    </row>
    <row r="246" spans="1:540" ht="9.6" customHeight="1" x14ac:dyDescent="0.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23"/>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19"/>
      <c r="BU246" s="13"/>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14"/>
      <c r="FJ246" s="23"/>
      <c r="FK246" s="16"/>
      <c r="FL246" s="10"/>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12"/>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9"/>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3"/>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8"/>
      <c r="MJ246" s="19"/>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7"/>
      <c r="PU246" s="18"/>
      <c r="PV246" s="12"/>
      <c r="PW246" s="14"/>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3"/>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8"/>
      <c r="TT246" s="8"/>
    </row>
    <row r="247" spans="1:540" ht="9.6" customHeight="1" x14ac:dyDescent="0.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14"/>
      <c r="AI247" s="9"/>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19"/>
      <c r="BT247" s="13"/>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14"/>
      <c r="FL247" s="33"/>
      <c r="FM247" s="9"/>
      <c r="FN247" s="10"/>
      <c r="FO247" s="10"/>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10"/>
      <c r="GT247" s="27"/>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9"/>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9"/>
      <c r="KY247" s="13"/>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8"/>
      <c r="MI247" s="19"/>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7"/>
      <c r="PW247" s="18"/>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2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8"/>
      <c r="TT247" s="8"/>
    </row>
    <row r="248" spans="1:540" ht="9.6" customHeight="1" x14ac:dyDescent="0.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12"/>
      <c r="AJ248" s="25"/>
      <c r="AK248" s="19"/>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10"/>
      <c r="BS248" s="13"/>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4"/>
      <c r="FN248" s="13"/>
      <c r="FO248" s="17"/>
      <c r="FP248" s="10"/>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3"/>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9"/>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27"/>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3"/>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9"/>
      <c r="PY248" s="23"/>
      <c r="PZ248" s="14"/>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4"/>
      <c r="RE248" s="27"/>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8"/>
      <c r="TT248" s="8"/>
    </row>
    <row r="249" spans="1:540" ht="9.6" customHeight="1" x14ac:dyDescent="0.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33"/>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10"/>
      <c r="BQ249" s="19"/>
      <c r="BR249" s="14"/>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23"/>
      <c r="FR249" s="19"/>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10"/>
      <c r="GV249" s="17"/>
      <c r="GW249" s="12"/>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9"/>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23"/>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8"/>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27"/>
      <c r="QB249" s="18"/>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4"/>
      <c r="RF249" s="27"/>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8"/>
      <c r="TT249" s="8"/>
    </row>
    <row r="250" spans="1:540" ht="9.6" customHeight="1" x14ac:dyDescent="0.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1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10"/>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2"/>
      <c r="FS250" s="9"/>
      <c r="FT250" s="28"/>
      <c r="FU250" s="10"/>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10"/>
      <c r="GW250" s="17"/>
      <c r="GX250" s="12"/>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9"/>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8"/>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8"/>
      <c r="MF250" s="19"/>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27"/>
      <c r="QD250" s="13"/>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4"/>
      <c r="RG250" s="20"/>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8"/>
      <c r="TT250" s="8"/>
    </row>
    <row r="251" spans="1:540" ht="9.6" customHeight="1" x14ac:dyDescent="0.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32"/>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1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14"/>
      <c r="FT251" s="13"/>
      <c r="FU251" s="68"/>
      <c r="FV251" s="10"/>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5"/>
      <c r="GW251" s="10"/>
      <c r="GX251" s="31"/>
      <c r="GY251" s="14"/>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9"/>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7"/>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7"/>
      <c r="QE251" s="23"/>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27"/>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8"/>
      <c r="TT251" s="8"/>
    </row>
    <row r="252" spans="1:540" ht="9.6" customHeight="1" x14ac:dyDescent="0.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9"/>
      <c r="AM252" s="10"/>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1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13"/>
      <c r="FW252" s="19"/>
      <c r="FX252" s="10"/>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35"/>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9"/>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4"/>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9"/>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9"/>
      <c r="QG252" s="33"/>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8"/>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8"/>
      <c r="TT252" s="8"/>
    </row>
    <row r="253" spans="1:540" ht="9.6" customHeight="1" x14ac:dyDescent="0.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27"/>
      <c r="AM253" s="10"/>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9"/>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14"/>
      <c r="FX253" s="18"/>
      <c r="FY253" s="10"/>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9"/>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9"/>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4"/>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7"/>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31"/>
      <c r="QI253" s="13"/>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4"/>
      <c r="RI253" s="17"/>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8"/>
      <c r="TT253" s="8"/>
    </row>
    <row r="254" spans="1:540" ht="9.6" customHeight="1" x14ac:dyDescent="0.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23"/>
      <c r="AM254" s="10"/>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9"/>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14"/>
      <c r="FZ254" s="32"/>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17"/>
      <c r="GZ254" s="14"/>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9"/>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4"/>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2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9"/>
      <c r="QJ254" s="23"/>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24"/>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8"/>
      <c r="TT254" s="8"/>
    </row>
    <row r="255" spans="1:540" ht="9.6" customHeight="1" x14ac:dyDescent="0.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18"/>
      <c r="AM255" s="10"/>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17"/>
      <c r="BM255" s="14"/>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14"/>
      <c r="GA255" s="13"/>
      <c r="GB255" s="17"/>
      <c r="GC255" s="10"/>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13"/>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9"/>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3"/>
      <c r="LC255" s="14"/>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2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7"/>
      <c r="QL255" s="18"/>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8"/>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8"/>
      <c r="TT255" s="8"/>
    </row>
    <row r="256" spans="1:540" ht="9.6" customHeight="1" x14ac:dyDescent="0.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12"/>
      <c r="AM256" s="25"/>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12"/>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14"/>
      <c r="GC256" s="23"/>
      <c r="GD256" s="19"/>
      <c r="GE256" s="28"/>
      <c r="GF256" s="28"/>
      <c r="GG256" s="28"/>
      <c r="GH256" s="28"/>
      <c r="GI256" s="28"/>
      <c r="GJ256" s="28"/>
      <c r="GK256" s="28"/>
      <c r="GL256" s="28"/>
      <c r="GM256" s="28"/>
      <c r="GN256" s="28"/>
      <c r="GO256" s="28"/>
      <c r="GP256" s="28"/>
      <c r="GQ256" s="28"/>
      <c r="GR256" s="28"/>
      <c r="GS256" s="28"/>
      <c r="GT256" s="28"/>
      <c r="GU256" s="28"/>
      <c r="GV256" s="28"/>
      <c r="GW256" s="28"/>
      <c r="GX256" s="28"/>
      <c r="GY256" s="10"/>
      <c r="GZ256" s="29"/>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9"/>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27"/>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3"/>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22"/>
      <c r="QN256" s="13"/>
      <c r="QO256" s="12"/>
      <c r="QP256" s="12"/>
      <c r="QQ256" s="12"/>
      <c r="QR256" s="12"/>
      <c r="QS256" s="12"/>
      <c r="QT256" s="12"/>
      <c r="QU256" s="12"/>
      <c r="QV256" s="12"/>
      <c r="QW256" s="12"/>
      <c r="QX256" s="12"/>
      <c r="QY256" s="12"/>
      <c r="QZ256" s="12"/>
      <c r="RA256" s="12"/>
      <c r="RB256" s="12"/>
      <c r="RC256" s="12"/>
      <c r="RD256" s="12"/>
      <c r="RE256" s="12"/>
      <c r="RF256" s="12"/>
      <c r="RG256" s="12"/>
      <c r="RH256" s="14"/>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8"/>
      <c r="TT256" s="8"/>
    </row>
    <row r="257" spans="1:540" ht="9.6" customHeight="1" x14ac:dyDescent="0.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14"/>
      <c r="AM257" s="32"/>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10"/>
      <c r="BK257" s="13"/>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14"/>
      <c r="GE257" s="27"/>
      <c r="GF257" s="28"/>
      <c r="GG257" s="28"/>
      <c r="GH257" s="28"/>
      <c r="GI257" s="28"/>
      <c r="GJ257" s="28"/>
      <c r="GK257" s="28"/>
      <c r="GL257" s="28"/>
      <c r="GM257" s="28"/>
      <c r="GN257" s="28"/>
      <c r="GO257" s="28"/>
      <c r="GP257" s="28"/>
      <c r="GQ257" s="28"/>
      <c r="GR257" s="28"/>
      <c r="GS257" s="28"/>
      <c r="GT257" s="28"/>
      <c r="GU257" s="28"/>
      <c r="GV257" s="28"/>
      <c r="GW257" s="28"/>
      <c r="GX257" s="28"/>
      <c r="GY257" s="28"/>
      <c r="GZ257" s="29"/>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9"/>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9"/>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9"/>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9"/>
      <c r="QO257" s="23"/>
      <c r="QP257" s="12"/>
      <c r="QQ257" s="12"/>
      <c r="QR257" s="12"/>
      <c r="QS257" s="12"/>
      <c r="QT257" s="12"/>
      <c r="QU257" s="12"/>
      <c r="QV257" s="12"/>
      <c r="QW257" s="12"/>
      <c r="QX257" s="12"/>
      <c r="QY257" s="12"/>
      <c r="QZ257" s="12"/>
      <c r="RA257" s="12"/>
      <c r="RB257" s="12"/>
      <c r="RC257" s="12"/>
      <c r="RD257" s="12"/>
      <c r="RE257" s="12"/>
      <c r="RF257" s="12"/>
      <c r="RG257" s="12"/>
      <c r="RH257" s="12"/>
      <c r="RI257" s="18"/>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8"/>
      <c r="TT257" s="8"/>
    </row>
    <row r="258" spans="1:540" ht="9.6" customHeight="1" x14ac:dyDescent="0.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27"/>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5"/>
      <c r="BJ258" s="1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14"/>
      <c r="GF258" s="18"/>
      <c r="GG258" s="25"/>
      <c r="GH258" s="28"/>
      <c r="GI258" s="28"/>
      <c r="GJ258" s="28"/>
      <c r="GK258" s="28"/>
      <c r="GL258" s="28"/>
      <c r="GM258" s="28"/>
      <c r="GN258" s="28"/>
      <c r="GO258" s="28"/>
      <c r="GP258" s="28"/>
      <c r="GQ258" s="28"/>
      <c r="GR258" s="28"/>
      <c r="GS258" s="28"/>
      <c r="GT258" s="28"/>
      <c r="GU258" s="28"/>
      <c r="GV258" s="28"/>
      <c r="GW258" s="28"/>
      <c r="GX258" s="28"/>
      <c r="GY258" s="10"/>
      <c r="GZ258" s="29"/>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9"/>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8"/>
      <c r="LC258" s="13"/>
      <c r="LD258" s="12"/>
      <c r="LE258" s="12"/>
      <c r="LF258" s="12"/>
      <c r="LG258" s="12"/>
      <c r="LH258" s="12"/>
      <c r="LI258" s="12"/>
      <c r="LJ258" s="12"/>
      <c r="LK258" s="12"/>
      <c r="LL258" s="12"/>
      <c r="LM258" s="12"/>
      <c r="LN258" s="12"/>
      <c r="LO258" s="12"/>
      <c r="LP258" s="12"/>
      <c r="LQ258" s="12"/>
      <c r="LR258" s="12"/>
      <c r="LS258" s="12"/>
      <c r="LT258" s="12"/>
      <c r="LU258" s="12"/>
      <c r="LV258" s="12"/>
      <c r="LW258" s="12"/>
      <c r="LX258" s="13"/>
      <c r="LY258" s="17"/>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9"/>
      <c r="QQ258" s="13"/>
      <c r="QR258" s="12"/>
      <c r="QS258" s="12"/>
      <c r="QT258" s="12"/>
      <c r="QU258" s="12"/>
      <c r="QV258" s="12"/>
      <c r="QW258" s="12"/>
      <c r="QX258" s="12"/>
      <c r="QY258" s="12"/>
      <c r="QZ258" s="12"/>
      <c r="RA258" s="12"/>
      <c r="RB258" s="12"/>
      <c r="RC258" s="12"/>
      <c r="RD258" s="12"/>
      <c r="RE258" s="12"/>
      <c r="RF258" s="12"/>
      <c r="RG258" s="12"/>
      <c r="RH258" s="12"/>
      <c r="RI258" s="15"/>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8"/>
      <c r="TT258" s="8"/>
    </row>
    <row r="259" spans="1:540" ht="9.6" customHeight="1" x14ac:dyDescent="0.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18"/>
      <c r="AN259" s="10"/>
      <c r="AO259" s="28"/>
      <c r="AP259" s="28"/>
      <c r="AQ259" s="28"/>
      <c r="AR259" s="28"/>
      <c r="AS259" s="28"/>
      <c r="AT259" s="28"/>
      <c r="AU259" s="28"/>
      <c r="AV259" s="28"/>
      <c r="AW259" s="28"/>
      <c r="AX259" s="28"/>
      <c r="AY259" s="28"/>
      <c r="AZ259" s="28"/>
      <c r="BA259" s="28"/>
      <c r="BB259" s="28"/>
      <c r="BC259" s="28"/>
      <c r="BD259" s="28"/>
      <c r="BE259" s="28"/>
      <c r="BF259" s="28"/>
      <c r="BG259" s="28"/>
      <c r="BH259" s="10"/>
      <c r="BI259" s="1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12"/>
      <c r="GH259" s="23"/>
      <c r="GI259" s="28"/>
      <c r="GJ259" s="10"/>
      <c r="GK259" s="28"/>
      <c r="GL259" s="28"/>
      <c r="GM259" s="28"/>
      <c r="GN259" s="28"/>
      <c r="GO259" s="28"/>
      <c r="GP259" s="28"/>
      <c r="GQ259" s="28"/>
      <c r="GR259" s="28"/>
      <c r="GS259" s="28"/>
      <c r="GT259" s="28"/>
      <c r="GU259" s="28"/>
      <c r="GV259" s="28"/>
      <c r="GW259" s="28"/>
      <c r="GX259" s="28"/>
      <c r="GY259" s="28"/>
      <c r="GZ259" s="29"/>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9"/>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12"/>
      <c r="LE259" s="12"/>
      <c r="LF259" s="12"/>
      <c r="LG259" s="12"/>
      <c r="LH259" s="12"/>
      <c r="LI259" s="12"/>
      <c r="LJ259" s="12"/>
      <c r="LK259" s="12"/>
      <c r="LL259" s="12"/>
      <c r="LM259" s="12"/>
      <c r="LN259" s="12"/>
      <c r="LO259" s="12"/>
      <c r="LP259" s="12"/>
      <c r="LQ259" s="12"/>
      <c r="LR259" s="12"/>
      <c r="LS259" s="12"/>
      <c r="LT259" s="12"/>
      <c r="LU259" s="12"/>
      <c r="LV259" s="12"/>
      <c r="LW259" s="12"/>
      <c r="LX259" s="17"/>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9"/>
      <c r="QR259" s="23"/>
      <c r="QS259" s="12"/>
      <c r="QT259" s="12"/>
      <c r="QU259" s="12"/>
      <c r="QV259" s="12"/>
      <c r="QW259" s="12"/>
      <c r="QX259" s="12"/>
      <c r="QY259" s="12"/>
      <c r="QZ259" s="12"/>
      <c r="RA259" s="12"/>
      <c r="RB259" s="12"/>
      <c r="RC259" s="12"/>
      <c r="RD259" s="12"/>
      <c r="RE259" s="12"/>
      <c r="RF259" s="12"/>
      <c r="RG259" s="12"/>
      <c r="RH259" s="1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8"/>
      <c r="TT259" s="8"/>
    </row>
    <row r="260" spans="1:540" ht="9.6" customHeight="1" x14ac:dyDescent="0.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12"/>
      <c r="AN260" s="10"/>
      <c r="AO260" s="28"/>
      <c r="AP260" s="28"/>
      <c r="AQ260" s="28"/>
      <c r="AR260" s="28"/>
      <c r="AS260" s="28"/>
      <c r="AT260" s="28"/>
      <c r="AU260" s="28"/>
      <c r="AV260" s="28"/>
      <c r="AW260" s="28"/>
      <c r="AX260" s="28"/>
      <c r="AY260" s="28"/>
      <c r="AZ260" s="28"/>
      <c r="BA260" s="28"/>
      <c r="BB260" s="28"/>
      <c r="BC260" s="28"/>
      <c r="BD260" s="28"/>
      <c r="BE260" s="28"/>
      <c r="BF260" s="28"/>
      <c r="BG260" s="28"/>
      <c r="BH260" s="23"/>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13"/>
      <c r="GJ260" s="16"/>
      <c r="GK260" s="10"/>
      <c r="GL260" s="28"/>
      <c r="GM260" s="28"/>
      <c r="GN260" s="28"/>
      <c r="GO260" s="28"/>
      <c r="GP260" s="28"/>
      <c r="GQ260" s="28"/>
      <c r="GR260" s="28"/>
      <c r="GS260" s="28"/>
      <c r="GT260" s="28"/>
      <c r="GU260" s="28"/>
      <c r="GV260" s="28"/>
      <c r="GW260" s="28"/>
      <c r="GX260" s="28"/>
      <c r="GY260" s="28"/>
      <c r="GZ260" s="1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9"/>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27"/>
      <c r="LD260" s="12"/>
      <c r="LE260" s="12"/>
      <c r="LF260" s="12"/>
      <c r="LG260" s="12"/>
      <c r="LH260" s="12"/>
      <c r="LI260" s="12"/>
      <c r="LJ260" s="12"/>
      <c r="LK260" s="12"/>
      <c r="LL260" s="12"/>
      <c r="LM260" s="12"/>
      <c r="LN260" s="12"/>
      <c r="LO260" s="12"/>
      <c r="LP260" s="12"/>
      <c r="LQ260" s="12"/>
      <c r="LR260" s="12"/>
      <c r="LS260" s="12"/>
      <c r="LT260" s="12"/>
      <c r="LU260" s="12"/>
      <c r="LV260" s="13"/>
      <c r="LW260" s="27"/>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7"/>
      <c r="QT260" s="12"/>
      <c r="QU260" s="14"/>
      <c r="QV260" s="12"/>
      <c r="QW260" s="12"/>
      <c r="QX260" s="12"/>
      <c r="QY260" s="12"/>
      <c r="QZ260" s="12"/>
      <c r="RA260" s="12"/>
      <c r="RB260" s="12"/>
      <c r="RC260" s="12"/>
      <c r="RD260" s="12"/>
      <c r="RE260" s="12"/>
      <c r="RF260" s="12"/>
      <c r="RG260" s="12"/>
      <c r="RH260" s="1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8"/>
      <c r="TT260" s="8"/>
    </row>
    <row r="261" spans="1:540" ht="9.6" customHeight="1" x14ac:dyDescent="0.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23"/>
      <c r="AO261" s="10"/>
      <c r="AP261" s="28"/>
      <c r="AQ261" s="28"/>
      <c r="AR261" s="28"/>
      <c r="AS261" s="28"/>
      <c r="AT261" s="28"/>
      <c r="AU261" s="28"/>
      <c r="AV261" s="28"/>
      <c r="AW261" s="28"/>
      <c r="AX261" s="28"/>
      <c r="AY261" s="28"/>
      <c r="AZ261" s="28"/>
      <c r="BA261" s="28"/>
      <c r="BB261" s="28"/>
      <c r="BC261" s="28"/>
      <c r="BD261" s="28"/>
      <c r="BE261" s="28"/>
      <c r="BF261" s="28"/>
      <c r="BG261" s="1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13"/>
      <c r="GL261" s="28"/>
      <c r="GM261" s="28"/>
      <c r="GN261" s="28"/>
      <c r="GO261" s="28"/>
      <c r="GP261" s="28"/>
      <c r="GQ261" s="28"/>
      <c r="GR261" s="28"/>
      <c r="GS261" s="28"/>
      <c r="GT261" s="28"/>
      <c r="GU261" s="28"/>
      <c r="GV261" s="28"/>
      <c r="GW261" s="28"/>
      <c r="GX261" s="28"/>
      <c r="GY261" s="28"/>
      <c r="GZ261" s="13"/>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9"/>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9"/>
      <c r="LD261" s="12"/>
      <c r="LE261" s="12"/>
      <c r="LF261" s="12"/>
      <c r="LG261" s="12"/>
      <c r="LH261" s="12"/>
      <c r="LI261" s="12"/>
      <c r="LJ261" s="12"/>
      <c r="LK261" s="12"/>
      <c r="LL261" s="12"/>
      <c r="LM261" s="12"/>
      <c r="LN261" s="12"/>
      <c r="LO261" s="12"/>
      <c r="LP261" s="12"/>
      <c r="LQ261" s="12"/>
      <c r="LR261" s="12"/>
      <c r="LS261" s="12"/>
      <c r="LT261" s="12"/>
      <c r="LU261" s="12"/>
      <c r="LV261" s="27"/>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23"/>
      <c r="QV261" s="12"/>
      <c r="QW261" s="12"/>
      <c r="QX261" s="12"/>
      <c r="QY261" s="12"/>
      <c r="QZ261" s="12"/>
      <c r="RA261" s="12"/>
      <c r="RB261" s="12"/>
      <c r="RC261" s="12"/>
      <c r="RD261" s="12"/>
      <c r="RE261" s="12"/>
      <c r="RF261" s="12"/>
      <c r="RG261" s="12"/>
      <c r="RH261" s="14"/>
      <c r="RI261" s="15"/>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8"/>
      <c r="TT261" s="8"/>
    </row>
    <row r="262" spans="1:540" ht="9.6" customHeight="1" x14ac:dyDescent="0.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12"/>
      <c r="AO262" s="17"/>
      <c r="AP262" s="28"/>
      <c r="AQ262" s="28"/>
      <c r="AR262" s="28"/>
      <c r="AS262" s="28"/>
      <c r="AT262" s="28"/>
      <c r="AU262" s="28"/>
      <c r="AV262" s="28"/>
      <c r="AW262" s="28"/>
      <c r="AX262" s="28"/>
      <c r="AY262" s="28"/>
      <c r="AZ262" s="28"/>
      <c r="BA262" s="28"/>
      <c r="BB262" s="28"/>
      <c r="BC262" s="28"/>
      <c r="BD262" s="28"/>
      <c r="BE262" s="28"/>
      <c r="BF262" s="34"/>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13"/>
      <c r="GM262" s="27"/>
      <c r="GN262" s="28"/>
      <c r="GO262" s="28"/>
      <c r="GP262" s="28"/>
      <c r="GQ262" s="28"/>
      <c r="GR262" s="28"/>
      <c r="GS262" s="28"/>
      <c r="GT262" s="28"/>
      <c r="GU262" s="28"/>
      <c r="GV262" s="28"/>
      <c r="GW262" s="25"/>
      <c r="GX262" s="32"/>
      <c r="GY262" s="23"/>
      <c r="GZ262" s="14"/>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9"/>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9"/>
      <c r="LE262" s="12"/>
      <c r="LF262" s="12"/>
      <c r="LG262" s="12"/>
      <c r="LH262" s="12"/>
      <c r="LI262" s="12"/>
      <c r="LJ262" s="12"/>
      <c r="LK262" s="12"/>
      <c r="LL262" s="12"/>
      <c r="LM262" s="12"/>
      <c r="LN262" s="12"/>
      <c r="LO262" s="12"/>
      <c r="LP262" s="12"/>
      <c r="LQ262" s="12"/>
      <c r="LR262" s="12"/>
      <c r="LS262" s="12"/>
      <c r="LT262" s="12"/>
      <c r="LU262" s="9"/>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7"/>
      <c r="QW262" s="18"/>
      <c r="QX262" s="12"/>
      <c r="QY262" s="12"/>
      <c r="QZ262" s="12"/>
      <c r="RA262" s="12"/>
      <c r="RB262" s="12"/>
      <c r="RC262" s="12"/>
      <c r="RD262" s="12"/>
      <c r="RE262" s="12"/>
      <c r="RF262" s="13"/>
      <c r="RG262" s="13"/>
      <c r="RH262" s="23"/>
      <c r="RI262" s="19"/>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8"/>
      <c r="TT262" s="8"/>
    </row>
    <row r="263" spans="1:540" ht="9.6" customHeight="1" x14ac:dyDescent="0.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12"/>
      <c r="AP263" s="27"/>
      <c r="AQ263" s="28"/>
      <c r="AR263" s="10"/>
      <c r="AS263" s="28"/>
      <c r="AT263" s="28"/>
      <c r="AU263" s="28"/>
      <c r="AV263" s="28"/>
      <c r="AW263" s="28"/>
      <c r="AX263" s="28"/>
      <c r="AY263" s="28"/>
      <c r="AZ263" s="28"/>
      <c r="BA263" s="28"/>
      <c r="BB263" s="28"/>
      <c r="BC263" s="28"/>
      <c r="BD263" s="28"/>
      <c r="BE263" s="1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13"/>
      <c r="GO263" s="9"/>
      <c r="GP263" s="10"/>
      <c r="GQ263" s="10"/>
      <c r="GR263" s="10"/>
      <c r="GS263" s="28"/>
      <c r="GT263" s="28"/>
      <c r="GU263" s="9"/>
      <c r="GV263" s="18"/>
      <c r="GW263" s="13"/>
      <c r="GX263" s="14"/>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9"/>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7"/>
      <c r="LF263" s="18"/>
      <c r="LG263" s="12"/>
      <c r="LH263" s="12"/>
      <c r="LI263" s="12"/>
      <c r="LJ263" s="12"/>
      <c r="LK263" s="12"/>
      <c r="LL263" s="12"/>
      <c r="LM263" s="12"/>
      <c r="LN263" s="12"/>
      <c r="LO263" s="12"/>
      <c r="LP263" s="12"/>
      <c r="LQ263" s="12"/>
      <c r="LR263" s="12"/>
      <c r="LS263" s="13"/>
      <c r="LT263" s="27"/>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7"/>
      <c r="QY263" s="18"/>
      <c r="QZ263" s="12"/>
      <c r="RA263" s="12"/>
      <c r="RB263" s="14"/>
      <c r="RC263" s="14"/>
      <c r="RD263" s="18"/>
      <c r="RE263" s="27"/>
      <c r="RF263" s="25"/>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8"/>
      <c r="TT263" s="8"/>
    </row>
    <row r="264" spans="1:540" ht="9.6" customHeight="1" x14ac:dyDescent="0.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12"/>
      <c r="AR264" s="21"/>
      <c r="AS264" s="10"/>
      <c r="AT264" s="10"/>
      <c r="AU264" s="10"/>
      <c r="AV264" s="10"/>
      <c r="AW264" s="28"/>
      <c r="AX264" s="28"/>
      <c r="AY264" s="28"/>
      <c r="AZ264" s="28"/>
      <c r="BA264" s="10"/>
      <c r="BB264" s="10"/>
      <c r="BC264" s="28"/>
      <c r="BD264" s="13"/>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14"/>
      <c r="GP264" s="18"/>
      <c r="GQ264" s="15"/>
      <c r="GR264" s="15"/>
      <c r="GS264" s="18"/>
      <c r="GT264" s="13"/>
      <c r="GU264" s="1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9"/>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27"/>
      <c r="LH264" s="13"/>
      <c r="LI264" s="14"/>
      <c r="LJ264" s="14"/>
      <c r="LK264" s="12"/>
      <c r="LL264" s="12"/>
      <c r="LM264" s="12"/>
      <c r="LN264" s="12"/>
      <c r="LO264" s="12"/>
      <c r="LP264" s="12"/>
      <c r="LQ264" s="14"/>
      <c r="LR264" s="12"/>
      <c r="LS264" s="17"/>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7"/>
      <c r="RA264" s="17"/>
      <c r="RB264" s="17"/>
      <c r="RC264" s="17"/>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8"/>
      <c r="TT264" s="8"/>
    </row>
    <row r="265" spans="1:540" ht="9.6" customHeight="1" x14ac:dyDescent="0.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12"/>
      <c r="AU265" s="18"/>
      <c r="AV265" s="18"/>
      <c r="AW265" s="22"/>
      <c r="AX265" s="24"/>
      <c r="AY265" s="38"/>
      <c r="AZ265" s="38"/>
      <c r="BA265" s="23"/>
      <c r="BB265" s="13"/>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9"/>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9"/>
      <c r="LJ265" s="9"/>
      <c r="LK265" s="25"/>
      <c r="LL265" s="27"/>
      <c r="LM265" s="18"/>
      <c r="LN265" s="27"/>
      <c r="LO265" s="22"/>
      <c r="LP265" s="9"/>
      <c r="LQ265" s="19"/>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8"/>
      <c r="TT265" s="8"/>
    </row>
    <row r="266" spans="1:540" ht="9.6" customHeight="1" x14ac:dyDescent="0.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9"/>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8"/>
      <c r="TT266" s="8"/>
    </row>
    <row r="267" spans="1:540" ht="9.6" customHeight="1" x14ac:dyDescent="0.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9"/>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8"/>
      <c r="TT267" s="8"/>
    </row>
    <row r="268" spans="1:540" ht="9.6" customHeight="1" x14ac:dyDescent="0.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9"/>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8"/>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9"/>
      <c r="KW268" s="10"/>
      <c r="KX268" s="10"/>
      <c r="KY268" s="19"/>
      <c r="KZ268" s="10"/>
      <c r="LA268" s="10"/>
      <c r="LB268" s="10"/>
      <c r="LC268" s="10"/>
      <c r="LD268" s="28"/>
      <c r="LE268" s="10"/>
      <c r="LF268" s="10"/>
      <c r="LG268" s="10"/>
      <c r="LH268" s="10"/>
      <c r="LI268" s="10"/>
      <c r="LJ268" s="10"/>
      <c r="LK268" s="10"/>
      <c r="LL268" s="10"/>
      <c r="LM268" s="10"/>
      <c r="LN268" s="19"/>
      <c r="LO268" s="18"/>
      <c r="LP268" s="18"/>
      <c r="LQ268" s="17"/>
      <c r="LR268" s="28"/>
      <c r="LS268" s="18"/>
      <c r="LT268" s="9"/>
      <c r="LU268" s="10"/>
      <c r="LV268" s="10"/>
      <c r="LW268" s="19"/>
      <c r="LX268" s="18"/>
      <c r="LY268" s="17"/>
      <c r="LZ268" s="10"/>
      <c r="MA268" s="10"/>
      <c r="MB268" s="10"/>
      <c r="MC268" s="10"/>
      <c r="MD268" s="10"/>
      <c r="ME268" s="10"/>
      <c r="MF268" s="10"/>
      <c r="MG268" s="10"/>
      <c r="MH268" s="10"/>
      <c r="MI268" s="10"/>
      <c r="MJ268" s="10"/>
      <c r="MK268" s="10"/>
      <c r="ML268" s="10"/>
      <c r="MM268" s="10"/>
      <c r="MN268" s="19"/>
      <c r="MO268" s="10"/>
      <c r="MP268" s="10"/>
      <c r="MQ268" s="10"/>
      <c r="MR268" s="10"/>
      <c r="MS268" s="10"/>
      <c r="MT268" s="10"/>
      <c r="MU268" s="10"/>
      <c r="MV268" s="10"/>
      <c r="MW268" s="10"/>
      <c r="MX268" s="28"/>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23"/>
      <c r="NW268" s="18"/>
      <c r="NX268" s="9"/>
      <c r="NY268" s="19"/>
      <c r="NZ268" s="18"/>
      <c r="OA268" s="27"/>
      <c r="OB268" s="19"/>
      <c r="OC268" s="10"/>
      <c r="OD268" s="10"/>
      <c r="OE268" s="18"/>
      <c r="OF268" s="9"/>
      <c r="OG268" s="10"/>
      <c r="OH268" s="10"/>
      <c r="OI268" s="10"/>
      <c r="OJ268" s="10"/>
      <c r="OK268" s="10"/>
      <c r="OL268" s="10"/>
      <c r="OM268" s="10"/>
      <c r="ON268" s="10"/>
      <c r="OO268" s="10"/>
      <c r="OP268" s="10"/>
      <c r="OQ268" s="10"/>
      <c r="OR268" s="10"/>
      <c r="OS268" s="10"/>
      <c r="OT268" s="10"/>
      <c r="OU268" s="10"/>
      <c r="OV268" s="10"/>
      <c r="OW268" s="10"/>
      <c r="OX268" s="17"/>
      <c r="OY268" s="18"/>
      <c r="OZ268" s="21"/>
      <c r="PA268" s="10"/>
      <c r="PB268" s="18"/>
      <c r="PC268" s="23"/>
      <c r="PD268" s="19"/>
      <c r="PE268" s="10"/>
      <c r="PF268" s="10"/>
      <c r="PG268" s="10"/>
      <c r="PH268" s="10"/>
      <c r="PI268" s="10"/>
      <c r="PJ268" s="10"/>
      <c r="PK268" s="10"/>
      <c r="PL268" s="10"/>
      <c r="PM268" s="10"/>
      <c r="PN268" s="19"/>
      <c r="PO268" s="10"/>
      <c r="PP268" s="10"/>
      <c r="PQ268" s="10"/>
      <c r="PR268" s="10"/>
      <c r="PS268" s="10"/>
      <c r="PT268" s="10"/>
      <c r="PU268" s="28"/>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8"/>
      <c r="QV268" s="10"/>
      <c r="QW268" s="10"/>
      <c r="QX268" s="10"/>
      <c r="QY268" s="10"/>
      <c r="QZ268" s="10"/>
      <c r="RA268" s="10"/>
      <c r="RB268" s="19"/>
      <c r="RC268" s="10"/>
      <c r="RD268" s="10"/>
      <c r="RE268" s="19"/>
      <c r="RF268" s="10"/>
      <c r="RG268" s="10"/>
      <c r="RH268" s="10"/>
      <c r="RI268" s="10"/>
      <c r="RJ268" s="10"/>
      <c r="RK268" s="10"/>
      <c r="RL268" s="10"/>
      <c r="RM268" s="10"/>
      <c r="RN268" s="10"/>
      <c r="RO268" s="10"/>
      <c r="RP268" s="10"/>
      <c r="RQ268" s="19"/>
      <c r="RR268" s="10"/>
      <c r="RS268" s="10"/>
      <c r="RT268" s="10"/>
      <c r="RU268" s="10"/>
      <c r="RV268" s="10"/>
      <c r="RW268" s="10"/>
      <c r="RX268" s="10"/>
      <c r="RY268" s="28"/>
      <c r="RZ268" s="10"/>
      <c r="SA268" s="10"/>
      <c r="SB268" s="10"/>
      <c r="SC268" s="10"/>
      <c r="SD268" s="10"/>
      <c r="SE268" s="10"/>
      <c r="SF268" s="10"/>
      <c r="SG268" s="10"/>
      <c r="SH268" s="10"/>
      <c r="SI268" s="10"/>
      <c r="SJ268" s="10"/>
      <c r="SK268" s="28"/>
      <c r="SL268" s="36"/>
      <c r="SM268" s="10"/>
      <c r="SN268" s="10"/>
      <c r="SO268" s="19"/>
      <c r="SP268" s="10"/>
      <c r="SQ268" s="10"/>
      <c r="SR268" s="10"/>
      <c r="SS268" s="10"/>
      <c r="ST268" s="19"/>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8"/>
      <c r="TT268" s="8"/>
    </row>
    <row r="269" spans="1:540" ht="9.6" customHeight="1" x14ac:dyDescent="0.3">
      <c r="A269" s="8"/>
      <c r="B269" s="8"/>
      <c r="C269" s="8"/>
      <c r="D269" s="8"/>
      <c r="E269" s="8"/>
      <c r="F269" s="8"/>
      <c r="G269" s="8"/>
      <c r="H269" s="8"/>
      <c r="I269" s="8"/>
      <c r="J269" s="8"/>
      <c r="K269" s="8"/>
      <c r="L269" s="8"/>
      <c r="M269" s="8"/>
      <c r="N269" s="8"/>
      <c r="O269" s="8"/>
      <c r="P269" s="8"/>
      <c r="Q269" s="8"/>
      <c r="R269" s="8"/>
      <c r="S269" s="8"/>
      <c r="T269" s="8"/>
      <c r="U269" s="14"/>
      <c r="V269" s="14"/>
      <c r="W269" s="14"/>
      <c r="X269" s="14"/>
      <c r="Y269" s="14"/>
      <c r="Z269" s="14"/>
      <c r="AA269" s="14"/>
      <c r="AB269" s="14"/>
      <c r="AC269" s="8"/>
      <c r="AD269" s="8"/>
      <c r="AE269" s="14"/>
      <c r="AF269" s="14"/>
      <c r="AG269" s="8"/>
      <c r="AH269" s="8"/>
      <c r="AI269" s="8"/>
      <c r="AJ269" s="8"/>
      <c r="AK269" s="8"/>
      <c r="AL269" s="8"/>
      <c r="AM269" s="8"/>
      <c r="AN269" s="8"/>
      <c r="AO269" s="8"/>
      <c r="AP269" s="8"/>
      <c r="AQ269" s="14"/>
      <c r="AR269" s="14"/>
      <c r="AS269" s="14"/>
      <c r="AT269" s="14"/>
      <c r="AU269" s="14"/>
      <c r="AV269" s="14"/>
      <c r="AW269" s="14"/>
      <c r="AX269" s="14"/>
      <c r="AY269" s="8"/>
      <c r="AZ269" s="14"/>
      <c r="BA269" s="14"/>
      <c r="BB269" s="14"/>
      <c r="BC269" s="14"/>
      <c r="BD269" s="14"/>
      <c r="BE269" s="14"/>
      <c r="BF269" s="8"/>
      <c r="BG269" s="8"/>
      <c r="BH269" s="8"/>
      <c r="BI269" s="8"/>
      <c r="BJ269" s="8"/>
      <c r="BK269" s="8"/>
      <c r="BL269" s="8"/>
      <c r="BM269" s="8"/>
      <c r="BN269" s="12"/>
      <c r="BO269" s="39"/>
      <c r="BP269" s="18"/>
      <c r="BQ269" s="8"/>
      <c r="BR269" s="13"/>
      <c r="BS269" s="12"/>
      <c r="BT269" s="14"/>
      <c r="BU269" s="8"/>
      <c r="BV269" s="14"/>
      <c r="BW269" s="18"/>
      <c r="BX269" s="12"/>
      <c r="BY269" s="8"/>
      <c r="BZ269" s="8"/>
      <c r="CA269" s="8"/>
      <c r="CB269" s="8"/>
      <c r="CC269" s="8"/>
      <c r="CD269" s="8"/>
      <c r="CE269" s="8"/>
      <c r="CF269" s="8"/>
      <c r="CG269" s="14"/>
      <c r="CH269" s="14"/>
      <c r="CI269" s="14"/>
      <c r="CJ269" s="14"/>
      <c r="CK269" s="14"/>
      <c r="CL269" s="14"/>
      <c r="CM269" s="8"/>
      <c r="CN269" s="8"/>
      <c r="CO269" s="8"/>
      <c r="CP269" s="8"/>
      <c r="CQ269" s="8"/>
      <c r="CR269" s="8"/>
      <c r="CS269" s="8"/>
      <c r="CT269" s="14"/>
      <c r="CU269" s="14"/>
      <c r="CV269" s="14"/>
      <c r="CW269" s="14"/>
      <c r="CX269" s="14"/>
      <c r="CY269" s="14"/>
      <c r="CZ269" s="14"/>
      <c r="DA269" s="14"/>
      <c r="DB269" s="14"/>
      <c r="DC269" s="14"/>
      <c r="DD269" s="8"/>
      <c r="DE269" s="8"/>
      <c r="DF269" s="8"/>
      <c r="DG269" s="8"/>
      <c r="DH269" s="8"/>
      <c r="DI269" s="8"/>
      <c r="DJ269" s="8"/>
      <c r="DK269" s="8"/>
      <c r="DL269" s="8"/>
      <c r="DM269" s="8"/>
      <c r="DN269" s="8"/>
      <c r="DO269" s="14"/>
      <c r="DP269" s="13"/>
      <c r="DQ269" s="18"/>
      <c r="DR269" s="12"/>
      <c r="DS269" s="14"/>
      <c r="DT269" s="13"/>
      <c r="DU269" s="14"/>
      <c r="DV269" s="8"/>
      <c r="DW269" s="8"/>
      <c r="DX269" s="13"/>
      <c r="DY269" s="18"/>
      <c r="DZ269" s="8"/>
      <c r="EA269" s="8"/>
      <c r="EB269" s="8"/>
      <c r="EC269" s="8"/>
      <c r="ED269" s="8"/>
      <c r="EE269" s="8"/>
      <c r="EF269" s="8"/>
      <c r="EG269" s="8"/>
      <c r="EH269" s="8"/>
      <c r="EI269" s="8"/>
      <c r="EJ269" s="8"/>
      <c r="EK269" s="8"/>
      <c r="EL269" s="8"/>
      <c r="EM269" s="8"/>
      <c r="EN269" s="8"/>
      <c r="EO269" s="14"/>
      <c r="EP269" s="13"/>
      <c r="EQ269" s="13"/>
      <c r="ER269" s="8"/>
      <c r="ES269" s="18"/>
      <c r="ET269" s="12"/>
      <c r="EU269" s="14"/>
      <c r="EV269" s="8"/>
      <c r="EW269" s="8"/>
      <c r="EX269" s="8"/>
      <c r="EY269" s="8"/>
      <c r="EZ269" s="8"/>
      <c r="FA269" s="8"/>
      <c r="FB269" s="8"/>
      <c r="FC269" s="8"/>
      <c r="FD269" s="14"/>
      <c r="FE269" s="14"/>
      <c r="FF269" s="14"/>
      <c r="FG269" s="14"/>
      <c r="FH269" s="14"/>
      <c r="FI269" s="14"/>
      <c r="FJ269" s="14"/>
      <c r="FK269" s="14"/>
      <c r="FL269" s="8"/>
      <c r="FM269" s="14"/>
      <c r="FN269" s="14"/>
      <c r="FO269" s="14"/>
      <c r="FP269" s="8"/>
      <c r="FQ269" s="8"/>
      <c r="FR269" s="8"/>
      <c r="FS269" s="8"/>
      <c r="FT269" s="8"/>
      <c r="FU269" s="8"/>
      <c r="FV269" s="8"/>
      <c r="FW269" s="8"/>
      <c r="FX269" s="8"/>
      <c r="FY269" s="8"/>
      <c r="FZ269" s="8"/>
      <c r="GA269" s="8"/>
      <c r="GB269" s="8"/>
      <c r="GC269" s="8"/>
      <c r="GD269" s="8"/>
      <c r="GE269" s="8"/>
      <c r="GF269" s="8"/>
      <c r="GG269" s="14"/>
      <c r="GH269" s="14"/>
      <c r="GI269" s="14"/>
      <c r="GJ269" s="14"/>
      <c r="GK269" s="14"/>
      <c r="GL269" s="14"/>
      <c r="GM269" s="14"/>
      <c r="GN269" s="14"/>
      <c r="GO269" s="8"/>
      <c r="GP269" s="14"/>
      <c r="GQ269" s="14"/>
      <c r="GR269" s="8"/>
      <c r="GS269" s="8"/>
      <c r="GT269" s="8"/>
      <c r="GU269" s="8"/>
      <c r="GV269" s="8"/>
      <c r="GW269" s="8"/>
      <c r="GX269" s="8"/>
      <c r="GY269" s="8"/>
      <c r="GZ269" s="8"/>
      <c r="HA269" s="14"/>
      <c r="HB269" s="14"/>
      <c r="HC269" s="14"/>
      <c r="HD269" s="14"/>
      <c r="HE269" s="14"/>
      <c r="HF269" s="14"/>
      <c r="HG269" s="14"/>
      <c r="HH269" s="14"/>
      <c r="HI269" s="14"/>
      <c r="HJ269" s="8"/>
      <c r="HK269" s="8"/>
      <c r="HL269" s="8"/>
      <c r="HM269" s="14"/>
      <c r="HN269" s="14"/>
      <c r="HO269" s="14"/>
      <c r="HP269" s="14"/>
      <c r="HQ269" s="14"/>
      <c r="HR269" s="14"/>
      <c r="HS269" s="14"/>
      <c r="HT269" s="14"/>
      <c r="HU269" s="8"/>
      <c r="HV269" s="14"/>
      <c r="HW269" s="14"/>
      <c r="HX269" s="14"/>
      <c r="HY269" s="14"/>
      <c r="HZ269" s="14"/>
      <c r="IA269" s="14"/>
      <c r="IB269" s="8"/>
      <c r="IC269" s="8"/>
      <c r="ID269" s="8"/>
      <c r="IE269" s="8"/>
      <c r="IF269" s="8"/>
      <c r="IG269" s="8"/>
      <c r="IH269" s="8"/>
      <c r="II269" s="8"/>
      <c r="IJ269" s="8"/>
      <c r="IK269" s="8"/>
      <c r="IL269" s="8"/>
      <c r="IM269" s="8"/>
      <c r="IN269" s="8"/>
      <c r="IO269" s="8"/>
      <c r="IP269" s="8"/>
      <c r="IQ269" s="8"/>
      <c r="IR269" s="9"/>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8"/>
      <c r="JR269" s="8"/>
      <c r="JS269" s="8"/>
      <c r="JT269" s="8"/>
      <c r="JU269" s="8"/>
      <c r="JV269" s="8"/>
      <c r="JW269" s="8"/>
      <c r="JX269" s="8"/>
      <c r="JY269" s="23"/>
      <c r="JZ269" s="9"/>
      <c r="KA269" s="8"/>
      <c r="KB269" s="8"/>
      <c r="KC269" s="8"/>
      <c r="KD269" s="8"/>
      <c r="KE269" s="14"/>
      <c r="KF269" s="15"/>
      <c r="KG269" s="19"/>
      <c r="KH269" s="10"/>
      <c r="KI269" s="10"/>
      <c r="KJ269" s="10"/>
      <c r="KK269" s="10"/>
      <c r="KL269" s="10"/>
      <c r="KM269" s="10"/>
      <c r="KN269" s="13"/>
      <c r="KO269" s="8"/>
      <c r="KP269" s="8"/>
      <c r="KQ269" s="8"/>
      <c r="KR269" s="8"/>
      <c r="KS269" s="8"/>
      <c r="KT269" s="8"/>
      <c r="KU269" s="8"/>
      <c r="KV269" s="8"/>
      <c r="KW269" s="34"/>
      <c r="KX269" s="17"/>
      <c r="KY269" s="8"/>
      <c r="KZ269" s="8"/>
      <c r="LA269" s="8"/>
      <c r="LB269" s="8"/>
      <c r="LC269" s="8"/>
      <c r="LD269" s="8"/>
      <c r="LE269" s="13"/>
      <c r="LF269" s="10"/>
      <c r="LG269" s="10"/>
      <c r="LH269" s="10"/>
      <c r="LI269" s="10"/>
      <c r="LJ269" s="10"/>
      <c r="LK269" s="10"/>
      <c r="LL269" s="17"/>
      <c r="LM269" s="13"/>
      <c r="LN269" s="8"/>
      <c r="LO269" s="8"/>
      <c r="LP269" s="8"/>
      <c r="LQ269" s="23"/>
      <c r="LR269" s="27"/>
      <c r="LS269" s="8"/>
      <c r="LT269" s="8"/>
      <c r="LU269" s="8"/>
      <c r="LV269" s="12"/>
      <c r="LW269" s="14"/>
      <c r="LX269" s="8"/>
      <c r="LY269" s="12"/>
      <c r="LZ269" s="10"/>
      <c r="MA269" s="10"/>
      <c r="MB269" s="10"/>
      <c r="MC269" s="10"/>
      <c r="MD269" s="10"/>
      <c r="ME269" s="10"/>
      <c r="MF269" s="10"/>
      <c r="MG269" s="10"/>
      <c r="MH269" s="23"/>
      <c r="MI269" s="8"/>
      <c r="MJ269" s="8"/>
      <c r="MK269" s="8"/>
      <c r="ML269" s="8"/>
      <c r="MM269" s="8"/>
      <c r="MN269" s="8"/>
      <c r="MO269" s="13"/>
      <c r="MP269" s="10"/>
      <c r="MQ269" s="10"/>
      <c r="MR269" s="10"/>
      <c r="MS269" s="10"/>
      <c r="MT269" s="10"/>
      <c r="MU269" s="10"/>
      <c r="MV269" s="10"/>
      <c r="MW269" s="13"/>
      <c r="MX269" s="8"/>
      <c r="MY269" s="8"/>
      <c r="MZ269" s="8"/>
      <c r="NA269" s="8"/>
      <c r="NB269" s="8"/>
      <c r="NC269" s="8"/>
      <c r="ND269" s="8"/>
      <c r="NE269" s="8"/>
      <c r="NF269" s="8"/>
      <c r="NG269" s="8"/>
      <c r="NH269" s="23"/>
      <c r="NI269" s="10"/>
      <c r="NJ269" s="10"/>
      <c r="NK269" s="10"/>
      <c r="NL269" s="10"/>
      <c r="NM269" s="10"/>
      <c r="NN269" s="10"/>
      <c r="NO269" s="10"/>
      <c r="NP269" s="10"/>
      <c r="NQ269" s="10"/>
      <c r="NR269" s="10"/>
      <c r="NS269" s="19"/>
      <c r="NT269" s="13"/>
      <c r="NU269" s="8"/>
      <c r="NV269" s="8"/>
      <c r="NW269" s="8"/>
      <c r="NX269" s="13"/>
      <c r="NY269" s="17"/>
      <c r="NZ269" s="8"/>
      <c r="OA269" s="8"/>
      <c r="OB269" s="8"/>
      <c r="OC269" s="14"/>
      <c r="OD269" s="12"/>
      <c r="OE269" s="8"/>
      <c r="OF269" s="12"/>
      <c r="OG269" s="19"/>
      <c r="OH269" s="10"/>
      <c r="OI269" s="10"/>
      <c r="OJ269" s="10"/>
      <c r="OK269" s="10"/>
      <c r="OL269" s="10"/>
      <c r="OM269" s="10"/>
      <c r="ON269" s="10"/>
      <c r="OO269" s="10"/>
      <c r="OP269" s="10"/>
      <c r="OQ269" s="10"/>
      <c r="OR269" s="10"/>
      <c r="OS269" s="10"/>
      <c r="OT269" s="10"/>
      <c r="OU269" s="10"/>
      <c r="OV269" s="18"/>
      <c r="OW269" s="8"/>
      <c r="OX269" s="8"/>
      <c r="OY269" s="8"/>
      <c r="OZ269" s="18"/>
      <c r="PA269" s="10"/>
      <c r="PB269" s="8"/>
      <c r="PC269" s="8"/>
      <c r="PD269" s="8"/>
      <c r="PE269" s="14"/>
      <c r="PF269" s="17"/>
      <c r="PG269" s="10"/>
      <c r="PH269" s="10"/>
      <c r="PI269" s="10"/>
      <c r="PJ269" s="10"/>
      <c r="PK269" s="10"/>
      <c r="PL269" s="10"/>
      <c r="PM269" s="23"/>
      <c r="PN269" s="8"/>
      <c r="PO269" s="8"/>
      <c r="PP269" s="8"/>
      <c r="PQ269" s="8"/>
      <c r="PR269" s="8"/>
      <c r="PS269" s="8"/>
      <c r="PT269" s="8"/>
      <c r="PU269" s="8"/>
      <c r="PV269" s="14"/>
      <c r="PW269" s="19"/>
      <c r="PX269" s="8"/>
      <c r="PY269" s="8"/>
      <c r="PZ269" s="8"/>
      <c r="QA269" s="8"/>
      <c r="QB269" s="8"/>
      <c r="QC269" s="18"/>
      <c r="QD269" s="19"/>
      <c r="QE269" s="10"/>
      <c r="QF269" s="10"/>
      <c r="QG269" s="10"/>
      <c r="QH269" s="10"/>
      <c r="QI269" s="10"/>
      <c r="QJ269" s="10"/>
      <c r="QK269" s="10"/>
      <c r="QL269" s="10"/>
      <c r="QM269" s="10"/>
      <c r="QN269" s="10"/>
      <c r="QO269" s="10"/>
      <c r="QP269" s="10"/>
      <c r="QQ269" s="10"/>
      <c r="QR269" s="10"/>
      <c r="QS269" s="17"/>
      <c r="QT269" s="8"/>
      <c r="QU269" s="8"/>
      <c r="QV269" s="8"/>
      <c r="QW269" s="8"/>
      <c r="QX269" s="8"/>
      <c r="QY269" s="8"/>
      <c r="QZ269" s="8"/>
      <c r="RA269" s="8"/>
      <c r="RB269" s="8"/>
      <c r="RC269" s="10"/>
      <c r="RD269" s="18"/>
      <c r="RE269" s="8"/>
      <c r="RF269" s="8"/>
      <c r="RG269" s="12"/>
      <c r="RH269" s="9"/>
      <c r="RI269" s="10"/>
      <c r="RJ269" s="10"/>
      <c r="RK269" s="10"/>
      <c r="RL269" s="10"/>
      <c r="RM269" s="10"/>
      <c r="RN269" s="10"/>
      <c r="RO269" s="19"/>
      <c r="RP269" s="14"/>
      <c r="RQ269" s="8"/>
      <c r="RR269" s="8"/>
      <c r="RS269" s="8"/>
      <c r="RT269" s="8"/>
      <c r="RU269" s="8"/>
      <c r="RV269" s="8"/>
      <c r="RW269" s="8"/>
      <c r="RX269" s="8"/>
      <c r="RY269" s="8"/>
      <c r="RZ269" s="8"/>
      <c r="SA269" s="10"/>
      <c r="SB269" s="10"/>
      <c r="SC269" s="23"/>
      <c r="SD269" s="8"/>
      <c r="SE269" s="8"/>
      <c r="SF269" s="8"/>
      <c r="SG269" s="8"/>
      <c r="SH269" s="8"/>
      <c r="SI269" s="8"/>
      <c r="SJ269" s="8"/>
      <c r="SK269" s="8"/>
      <c r="SL269" s="29"/>
      <c r="SM269" s="10"/>
      <c r="SN269" s="14"/>
      <c r="SO269" s="8"/>
      <c r="SP269" s="8"/>
      <c r="SQ269" s="8"/>
      <c r="SR269" s="8"/>
      <c r="SS269" s="8"/>
      <c r="ST269" s="8"/>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8"/>
      <c r="TT269" s="8"/>
    </row>
    <row r="270" spans="1:540" ht="9.6" customHeight="1" x14ac:dyDescent="0.3">
      <c r="A270" s="8"/>
      <c r="B270" s="8"/>
      <c r="C270" s="8"/>
      <c r="D270" s="8"/>
      <c r="E270" s="8"/>
      <c r="F270" s="8"/>
      <c r="G270" s="8"/>
      <c r="H270" s="8"/>
      <c r="I270" s="8"/>
      <c r="J270" s="8"/>
      <c r="K270" s="8"/>
      <c r="L270" s="8"/>
      <c r="M270" s="8"/>
      <c r="N270" s="8"/>
      <c r="O270" s="8"/>
      <c r="P270" s="8"/>
      <c r="Q270" s="8"/>
      <c r="R270" s="8"/>
      <c r="S270" s="8"/>
      <c r="T270" s="8"/>
      <c r="U270" s="32"/>
      <c r="V270" s="19"/>
      <c r="W270" s="16"/>
      <c r="X270" s="16"/>
      <c r="Y270" s="16"/>
      <c r="Z270" s="16"/>
      <c r="AA270" s="16"/>
      <c r="AB270" s="26"/>
      <c r="AC270" s="13"/>
      <c r="AD270" s="13"/>
      <c r="AE270" s="19"/>
      <c r="AF270" s="16"/>
      <c r="AG270" s="32"/>
      <c r="AH270" s="27"/>
      <c r="AI270" s="18"/>
      <c r="AJ270" s="14"/>
      <c r="AK270" s="8"/>
      <c r="AL270" s="8"/>
      <c r="AM270" s="8"/>
      <c r="AN270" s="8"/>
      <c r="AO270" s="8"/>
      <c r="AP270" s="13"/>
      <c r="AQ270" s="19"/>
      <c r="AR270" s="16"/>
      <c r="AS270" s="16"/>
      <c r="AT270" s="16"/>
      <c r="AU270" s="16"/>
      <c r="AV270" s="16"/>
      <c r="AW270" s="16"/>
      <c r="AX270" s="24"/>
      <c r="AY270" s="14"/>
      <c r="AZ270" s="24"/>
      <c r="BA270" s="16"/>
      <c r="BB270" s="16"/>
      <c r="BC270" s="16"/>
      <c r="BD270" s="16"/>
      <c r="BE270" s="16"/>
      <c r="BF270" s="12"/>
      <c r="BG270" s="8"/>
      <c r="BH270" s="8"/>
      <c r="BI270" s="8"/>
      <c r="BJ270" s="8"/>
      <c r="BK270" s="8"/>
      <c r="BL270" s="12"/>
      <c r="BM270" s="9"/>
      <c r="BN270" s="10"/>
      <c r="BO270" s="10"/>
      <c r="BP270" s="10"/>
      <c r="BQ270" s="8"/>
      <c r="BR270" s="10"/>
      <c r="BS270" s="10"/>
      <c r="BT270" s="9"/>
      <c r="BU270" s="15"/>
      <c r="BV270" s="9"/>
      <c r="BW270" s="10"/>
      <c r="BX270" s="23"/>
      <c r="BY270" s="8"/>
      <c r="BZ270" s="8"/>
      <c r="CA270" s="8"/>
      <c r="CB270" s="8"/>
      <c r="CC270" s="8"/>
      <c r="CD270" s="8"/>
      <c r="CE270" s="8"/>
      <c r="CF270" s="35"/>
      <c r="CG270" s="16"/>
      <c r="CH270" s="16"/>
      <c r="CI270" s="16"/>
      <c r="CJ270" s="16"/>
      <c r="CK270" s="16"/>
      <c r="CL270" s="24"/>
      <c r="CM270" s="14"/>
      <c r="CN270" s="8"/>
      <c r="CO270" s="8"/>
      <c r="CP270" s="8"/>
      <c r="CQ270" s="8"/>
      <c r="CR270" s="8"/>
      <c r="CS270" s="14"/>
      <c r="CT270" s="19"/>
      <c r="CU270" s="16"/>
      <c r="CV270" s="16"/>
      <c r="CW270" s="16"/>
      <c r="CX270" s="16"/>
      <c r="CY270" s="16"/>
      <c r="CZ270" s="16"/>
      <c r="DA270" s="16"/>
      <c r="DB270" s="26"/>
      <c r="DC270" s="23"/>
      <c r="DD270" s="8"/>
      <c r="DE270" s="8"/>
      <c r="DF270" s="8"/>
      <c r="DG270" s="8"/>
      <c r="DH270" s="8"/>
      <c r="DI270" s="8"/>
      <c r="DJ270" s="8"/>
      <c r="DK270" s="8"/>
      <c r="DL270" s="8"/>
      <c r="DM270" s="8"/>
      <c r="DN270" s="18"/>
      <c r="DO270" s="17"/>
      <c r="DP270" s="10"/>
      <c r="DQ270" s="10"/>
      <c r="DR270" s="23"/>
      <c r="DS270" s="23"/>
      <c r="DT270" s="10"/>
      <c r="DU270" s="26"/>
      <c r="DV270" s="23"/>
      <c r="DW270" s="34"/>
      <c r="DX270" s="10"/>
      <c r="DY270" s="10"/>
      <c r="DZ270" s="8"/>
      <c r="EA270" s="8"/>
      <c r="EB270" s="8"/>
      <c r="EC270" s="8"/>
      <c r="ED270" s="8"/>
      <c r="EE270" s="8"/>
      <c r="EF270" s="8"/>
      <c r="EG270" s="8"/>
      <c r="EH270" s="8"/>
      <c r="EI270" s="8"/>
      <c r="EJ270" s="8"/>
      <c r="EK270" s="8"/>
      <c r="EL270" s="8"/>
      <c r="EM270" s="14"/>
      <c r="EN270" s="23"/>
      <c r="EO270" s="19"/>
      <c r="EP270" s="10"/>
      <c r="EQ270" s="17"/>
      <c r="ER270" s="8"/>
      <c r="ES270" s="10"/>
      <c r="ET270" s="10"/>
      <c r="EU270" s="17"/>
      <c r="EV270" s="23"/>
      <c r="EW270" s="14"/>
      <c r="EX270" s="8"/>
      <c r="EY270" s="8"/>
      <c r="EZ270" s="8"/>
      <c r="FA270" s="8"/>
      <c r="FB270" s="8"/>
      <c r="FC270" s="18"/>
      <c r="FD270" s="26"/>
      <c r="FE270" s="16"/>
      <c r="FF270" s="16"/>
      <c r="FG270" s="16"/>
      <c r="FH270" s="16"/>
      <c r="FI270" s="16"/>
      <c r="FJ270" s="16"/>
      <c r="FK270" s="18"/>
      <c r="FL270" s="12"/>
      <c r="FM270" s="19"/>
      <c r="FN270" s="16"/>
      <c r="FO270" s="17"/>
      <c r="FP270" s="9"/>
      <c r="FQ270" s="23"/>
      <c r="FR270" s="14"/>
      <c r="FS270" s="8"/>
      <c r="FT270" s="8"/>
      <c r="FU270" s="8"/>
      <c r="FV270" s="8"/>
      <c r="FW270" s="8"/>
      <c r="FX270" s="8"/>
      <c r="FY270" s="8"/>
      <c r="FZ270" s="8"/>
      <c r="GA270" s="8"/>
      <c r="GB270" s="8"/>
      <c r="GC270" s="8"/>
      <c r="GD270" s="8"/>
      <c r="GE270" s="8"/>
      <c r="GF270" s="33"/>
      <c r="GG270" s="26"/>
      <c r="GH270" s="16"/>
      <c r="GI270" s="16"/>
      <c r="GJ270" s="16"/>
      <c r="GK270" s="16"/>
      <c r="GL270" s="16"/>
      <c r="GM270" s="19"/>
      <c r="GN270" s="27"/>
      <c r="GO270" s="8"/>
      <c r="GP270" s="17"/>
      <c r="GQ270" s="17"/>
      <c r="GR270" s="9"/>
      <c r="GS270" s="18"/>
      <c r="GT270" s="8"/>
      <c r="GU270" s="8"/>
      <c r="GV270" s="8"/>
      <c r="GW270" s="8"/>
      <c r="GX270" s="8"/>
      <c r="GY270" s="8"/>
      <c r="GZ270" s="18"/>
      <c r="HA270" s="26"/>
      <c r="HB270" s="16"/>
      <c r="HC270" s="16"/>
      <c r="HD270" s="16"/>
      <c r="HE270" s="16"/>
      <c r="HF270" s="16"/>
      <c r="HG270" s="16"/>
      <c r="HH270" s="16"/>
      <c r="HI270" s="19"/>
      <c r="HJ270" s="12"/>
      <c r="HK270" s="8"/>
      <c r="HL270" s="14"/>
      <c r="HM270" s="17"/>
      <c r="HN270" s="16"/>
      <c r="HO270" s="16"/>
      <c r="HP270" s="16"/>
      <c r="HQ270" s="16"/>
      <c r="HR270" s="16"/>
      <c r="HS270" s="16"/>
      <c r="HT270" s="17"/>
      <c r="HU270" s="8"/>
      <c r="HV270" s="23"/>
      <c r="HW270" s="26"/>
      <c r="HX270" s="16"/>
      <c r="HY270" s="16"/>
      <c r="HZ270" s="16"/>
      <c r="IA270" s="26"/>
      <c r="IB270" s="13"/>
      <c r="IC270" s="8"/>
      <c r="ID270" s="8"/>
      <c r="IE270" s="8"/>
      <c r="IF270" s="8"/>
      <c r="IG270" s="8"/>
      <c r="IH270" s="8"/>
      <c r="II270" s="8"/>
      <c r="IJ270" s="8"/>
      <c r="IK270" s="8"/>
      <c r="IL270" s="8"/>
      <c r="IM270" s="8"/>
      <c r="IN270" s="8"/>
      <c r="IO270" s="8"/>
      <c r="IP270" s="8"/>
      <c r="IQ270" s="8"/>
      <c r="IR270" s="9"/>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7"/>
      <c r="JQ270" s="13"/>
      <c r="JR270" s="8"/>
      <c r="JS270" s="8"/>
      <c r="JT270" s="8"/>
      <c r="JU270" s="8"/>
      <c r="JV270" s="8"/>
      <c r="JW270" s="8"/>
      <c r="JX270" s="8"/>
      <c r="JY270" s="27"/>
      <c r="JZ270" s="17"/>
      <c r="KA270" s="14"/>
      <c r="KB270" s="8"/>
      <c r="KC270" s="8"/>
      <c r="KD270" s="8"/>
      <c r="KE270" s="8"/>
      <c r="KF270" s="8"/>
      <c r="KG270" s="14"/>
      <c r="KH270" s="17"/>
      <c r="KI270" s="10"/>
      <c r="KJ270" s="10"/>
      <c r="KK270" s="10"/>
      <c r="KL270" s="10"/>
      <c r="KM270" s="10"/>
      <c r="KN270" s="17"/>
      <c r="KO270" s="13"/>
      <c r="KP270" s="8"/>
      <c r="KQ270" s="8"/>
      <c r="KR270" s="8"/>
      <c r="KS270" s="8"/>
      <c r="KT270" s="8"/>
      <c r="KU270" s="8"/>
      <c r="KV270" s="8"/>
      <c r="KW270" s="23"/>
      <c r="KX270" s="19"/>
      <c r="KY270" s="12"/>
      <c r="KZ270" s="14"/>
      <c r="LA270" s="8"/>
      <c r="LB270" s="8"/>
      <c r="LC270" s="8"/>
      <c r="LD270" s="8"/>
      <c r="LE270" s="13"/>
      <c r="LF270" s="10"/>
      <c r="LG270" s="10"/>
      <c r="LH270" s="10"/>
      <c r="LI270" s="10"/>
      <c r="LJ270" s="10"/>
      <c r="LK270" s="27"/>
      <c r="LL270" s="14"/>
      <c r="LM270" s="8"/>
      <c r="LN270" s="8"/>
      <c r="LO270" s="8"/>
      <c r="LP270" s="13"/>
      <c r="LQ270" s="19"/>
      <c r="LR270" s="19"/>
      <c r="LS270" s="18"/>
      <c r="LT270" s="14"/>
      <c r="LU270" s="8"/>
      <c r="LV270" s="8"/>
      <c r="LW270" s="8"/>
      <c r="LX270" s="8"/>
      <c r="LY270" s="12"/>
      <c r="LZ270" s="10"/>
      <c r="MA270" s="10"/>
      <c r="MB270" s="10"/>
      <c r="MC270" s="10"/>
      <c r="MD270" s="10"/>
      <c r="ME270" s="10"/>
      <c r="MF270" s="10"/>
      <c r="MG270" s="10"/>
      <c r="MH270" s="18"/>
      <c r="MI270" s="8"/>
      <c r="MJ270" s="8"/>
      <c r="MK270" s="8"/>
      <c r="ML270" s="8"/>
      <c r="MM270" s="8"/>
      <c r="MN270" s="8"/>
      <c r="MO270" s="14"/>
      <c r="MP270" s="10"/>
      <c r="MQ270" s="10"/>
      <c r="MR270" s="10"/>
      <c r="MS270" s="10"/>
      <c r="MT270" s="10"/>
      <c r="MU270" s="10"/>
      <c r="MV270" s="10"/>
      <c r="MW270" s="27"/>
      <c r="MX270" s="12"/>
      <c r="MY270" s="8"/>
      <c r="MZ270" s="8"/>
      <c r="NA270" s="8"/>
      <c r="NB270" s="8"/>
      <c r="NC270" s="8"/>
      <c r="ND270" s="8"/>
      <c r="NE270" s="8"/>
      <c r="NF270" s="14"/>
      <c r="NG270" s="18"/>
      <c r="NH270" s="25"/>
      <c r="NI270" s="10"/>
      <c r="NJ270" s="10"/>
      <c r="NK270" s="10"/>
      <c r="NL270" s="10"/>
      <c r="NM270" s="10"/>
      <c r="NN270" s="10"/>
      <c r="NO270" s="10"/>
      <c r="NP270" s="10"/>
      <c r="NQ270" s="10"/>
      <c r="NR270" s="17"/>
      <c r="NS270" s="14"/>
      <c r="NT270" s="8"/>
      <c r="NU270" s="8"/>
      <c r="NV270" s="8"/>
      <c r="NW270" s="12"/>
      <c r="NX270" s="17"/>
      <c r="NY270" s="10"/>
      <c r="NZ270" s="23"/>
      <c r="OA270" s="14"/>
      <c r="OB270" s="8"/>
      <c r="OC270" s="8"/>
      <c r="OD270" s="8"/>
      <c r="OE270" s="8"/>
      <c r="OF270" s="14"/>
      <c r="OG270" s="19"/>
      <c r="OH270" s="10"/>
      <c r="OI270" s="10"/>
      <c r="OJ270" s="10"/>
      <c r="OK270" s="10"/>
      <c r="OL270" s="10"/>
      <c r="OM270" s="10"/>
      <c r="ON270" s="10"/>
      <c r="OO270" s="10"/>
      <c r="OP270" s="10"/>
      <c r="OQ270" s="10"/>
      <c r="OR270" s="10"/>
      <c r="OS270" s="10"/>
      <c r="OT270" s="17"/>
      <c r="OU270" s="12"/>
      <c r="OV270" s="8"/>
      <c r="OW270" s="8"/>
      <c r="OX270" s="8"/>
      <c r="OY270" s="13"/>
      <c r="OZ270" s="17"/>
      <c r="PA270" s="10"/>
      <c r="PB270" s="27"/>
      <c r="PC270" s="8"/>
      <c r="PD270" s="8"/>
      <c r="PE270" s="8"/>
      <c r="PF270" s="8"/>
      <c r="PG270" s="23"/>
      <c r="PH270" s="10"/>
      <c r="PI270" s="10"/>
      <c r="PJ270" s="10"/>
      <c r="PK270" s="10"/>
      <c r="PL270" s="10"/>
      <c r="PM270" s="17"/>
      <c r="PN270" s="13"/>
      <c r="PO270" s="8"/>
      <c r="PP270" s="8"/>
      <c r="PQ270" s="8"/>
      <c r="PR270" s="8"/>
      <c r="PS270" s="8"/>
      <c r="PT270" s="8"/>
      <c r="PU270" s="8"/>
      <c r="PV270" s="13"/>
      <c r="PW270" s="10"/>
      <c r="PX270" s="12"/>
      <c r="PY270" s="8"/>
      <c r="PZ270" s="8"/>
      <c r="QA270" s="8"/>
      <c r="QB270" s="8"/>
      <c r="QC270" s="8"/>
      <c r="QD270" s="8"/>
      <c r="QE270" s="9"/>
      <c r="QF270" s="10"/>
      <c r="QG270" s="10"/>
      <c r="QH270" s="10"/>
      <c r="QI270" s="10"/>
      <c r="QJ270" s="10"/>
      <c r="QK270" s="10"/>
      <c r="QL270" s="10"/>
      <c r="QM270" s="10"/>
      <c r="QN270" s="10"/>
      <c r="QO270" s="10"/>
      <c r="QP270" s="10"/>
      <c r="QQ270" s="10"/>
      <c r="QR270" s="10"/>
      <c r="QS270" s="10"/>
      <c r="QT270" s="18"/>
      <c r="QU270" s="14"/>
      <c r="QV270" s="8"/>
      <c r="QW270" s="8"/>
      <c r="QX270" s="8"/>
      <c r="QY270" s="8"/>
      <c r="QZ270" s="8"/>
      <c r="RA270" s="8"/>
      <c r="RB270" s="8"/>
      <c r="RC270" s="10"/>
      <c r="RD270" s="27"/>
      <c r="RE270" s="8"/>
      <c r="RF270" s="8"/>
      <c r="RG270" s="8"/>
      <c r="RH270" s="8"/>
      <c r="RI270" s="13"/>
      <c r="RJ270" s="19"/>
      <c r="RK270" s="10"/>
      <c r="RL270" s="10"/>
      <c r="RM270" s="10"/>
      <c r="RN270" s="10"/>
      <c r="RO270" s="10"/>
      <c r="RP270" s="23"/>
      <c r="RQ270" s="14"/>
      <c r="RR270" s="8"/>
      <c r="RS270" s="8"/>
      <c r="RT270" s="8"/>
      <c r="RU270" s="8"/>
      <c r="RV270" s="8"/>
      <c r="RW270" s="8"/>
      <c r="RX270" s="8"/>
      <c r="RY270" s="12"/>
      <c r="RZ270" s="9"/>
      <c r="SA270" s="10"/>
      <c r="SB270" s="10"/>
      <c r="SC270" s="19"/>
      <c r="SD270" s="13"/>
      <c r="SE270" s="8"/>
      <c r="SF270" s="8"/>
      <c r="SG270" s="8"/>
      <c r="SH270" s="8"/>
      <c r="SI270" s="8"/>
      <c r="SJ270" s="8"/>
      <c r="SK270" s="8"/>
      <c r="SL270" s="18"/>
      <c r="SM270" s="10"/>
      <c r="SN270" s="18"/>
      <c r="SO270" s="14"/>
      <c r="SP270" s="8"/>
      <c r="SQ270" s="8"/>
      <c r="SR270" s="8"/>
      <c r="SS270" s="8"/>
      <c r="ST270" s="14"/>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8"/>
      <c r="TT270" s="8"/>
    </row>
    <row r="271" spans="1:540" ht="9.6" customHeight="1" x14ac:dyDescent="0.3">
      <c r="A271" s="8"/>
      <c r="B271" s="8"/>
      <c r="C271" s="8"/>
      <c r="D271" s="8"/>
      <c r="E271" s="8"/>
      <c r="F271" s="8"/>
      <c r="G271" s="8"/>
      <c r="H271" s="8"/>
      <c r="I271" s="8"/>
      <c r="J271" s="8"/>
      <c r="K271" s="8"/>
      <c r="L271" s="8"/>
      <c r="M271" s="8"/>
      <c r="N271" s="8"/>
      <c r="O271" s="8"/>
      <c r="P271" s="8"/>
      <c r="Q271" s="8"/>
      <c r="R271" s="8"/>
      <c r="S271" s="8"/>
      <c r="T271" s="8"/>
      <c r="U271" s="23"/>
      <c r="V271" s="10"/>
      <c r="W271" s="10"/>
      <c r="X271" s="10"/>
      <c r="Y271" s="10"/>
      <c r="Z271" s="10"/>
      <c r="AA271" s="10"/>
      <c r="AB271" s="10"/>
      <c r="AC271" s="13"/>
      <c r="AD271" s="29"/>
      <c r="AE271" s="10"/>
      <c r="AF271" s="10"/>
      <c r="AG271" s="10"/>
      <c r="AH271" s="10"/>
      <c r="AI271" s="10"/>
      <c r="AJ271" s="19"/>
      <c r="AK271" s="12"/>
      <c r="AL271" s="8"/>
      <c r="AM271" s="8"/>
      <c r="AN271" s="8"/>
      <c r="AO271" s="8"/>
      <c r="AP271" s="12"/>
      <c r="AQ271" s="24"/>
      <c r="AR271" s="10"/>
      <c r="AS271" s="10"/>
      <c r="AT271" s="10"/>
      <c r="AU271" s="10"/>
      <c r="AV271" s="10"/>
      <c r="AW271" s="10"/>
      <c r="AX271" s="19"/>
      <c r="AY271" s="14"/>
      <c r="AZ271" s="9"/>
      <c r="BA271" s="10"/>
      <c r="BB271" s="10"/>
      <c r="BC271" s="10"/>
      <c r="BD271" s="10"/>
      <c r="BE271" s="10"/>
      <c r="BF271" s="13"/>
      <c r="BG271" s="8"/>
      <c r="BH271" s="8"/>
      <c r="BI271" s="8"/>
      <c r="BJ271" s="8"/>
      <c r="BK271" s="13"/>
      <c r="BL271" s="19"/>
      <c r="BM271" s="10"/>
      <c r="BN271" s="10"/>
      <c r="BO271" s="10"/>
      <c r="BP271" s="23"/>
      <c r="BQ271" s="8"/>
      <c r="BR271" s="18"/>
      <c r="BS271" s="10"/>
      <c r="BT271" s="10"/>
      <c r="BU271" s="10"/>
      <c r="BV271" s="10"/>
      <c r="BW271" s="10"/>
      <c r="BX271" s="23"/>
      <c r="BY271" s="8"/>
      <c r="BZ271" s="8"/>
      <c r="CA271" s="8"/>
      <c r="CB271" s="8"/>
      <c r="CC271" s="8"/>
      <c r="CD271" s="8"/>
      <c r="CE271" s="8"/>
      <c r="CF271" s="19"/>
      <c r="CG271" s="10"/>
      <c r="CH271" s="10"/>
      <c r="CI271" s="10"/>
      <c r="CJ271" s="10"/>
      <c r="CK271" s="10"/>
      <c r="CL271" s="19"/>
      <c r="CM271" s="12"/>
      <c r="CN271" s="8"/>
      <c r="CO271" s="8"/>
      <c r="CP271" s="8"/>
      <c r="CQ271" s="8"/>
      <c r="CR271" s="8"/>
      <c r="CS271" s="8"/>
      <c r="CT271" s="9"/>
      <c r="CU271" s="10"/>
      <c r="CV271" s="10"/>
      <c r="CW271" s="10"/>
      <c r="CX271" s="10"/>
      <c r="CY271" s="10"/>
      <c r="CZ271" s="10"/>
      <c r="DA271" s="10"/>
      <c r="DB271" s="19"/>
      <c r="DC271" s="18"/>
      <c r="DD271" s="8"/>
      <c r="DE271" s="8"/>
      <c r="DF271" s="8"/>
      <c r="DG271" s="8"/>
      <c r="DH271" s="8"/>
      <c r="DI271" s="8"/>
      <c r="DJ271" s="8"/>
      <c r="DK271" s="8"/>
      <c r="DL271" s="8"/>
      <c r="DM271" s="9"/>
      <c r="DN271" s="10"/>
      <c r="DO271" s="10"/>
      <c r="DP271" s="10"/>
      <c r="DQ271" s="17"/>
      <c r="DR271" s="14"/>
      <c r="DS271" s="12"/>
      <c r="DT271" s="9"/>
      <c r="DU271" s="10"/>
      <c r="DV271" s="10"/>
      <c r="DW271" s="10"/>
      <c r="DX271" s="10"/>
      <c r="DY271" s="10"/>
      <c r="DZ271" s="8"/>
      <c r="EA271" s="8"/>
      <c r="EB271" s="8"/>
      <c r="EC271" s="8"/>
      <c r="ED271" s="8"/>
      <c r="EE271" s="8"/>
      <c r="EF271" s="8"/>
      <c r="EG271" s="8"/>
      <c r="EH271" s="8"/>
      <c r="EI271" s="8"/>
      <c r="EJ271" s="8"/>
      <c r="EK271" s="8"/>
      <c r="EL271" s="12"/>
      <c r="EM271" s="19"/>
      <c r="EN271" s="10"/>
      <c r="EO271" s="10"/>
      <c r="EP271" s="10"/>
      <c r="EQ271" s="13"/>
      <c r="ER271" s="8"/>
      <c r="ES271" s="23"/>
      <c r="ET271" s="10"/>
      <c r="EU271" s="10"/>
      <c r="EV271" s="10"/>
      <c r="EW271" s="17"/>
      <c r="EX271" s="8"/>
      <c r="EY271" s="8"/>
      <c r="EZ271" s="8"/>
      <c r="FA271" s="8"/>
      <c r="FB271" s="8"/>
      <c r="FC271" s="13"/>
      <c r="FD271" s="17"/>
      <c r="FE271" s="10"/>
      <c r="FF271" s="10"/>
      <c r="FG271" s="10"/>
      <c r="FH271" s="10"/>
      <c r="FI271" s="10"/>
      <c r="FJ271" s="10"/>
      <c r="FK271" s="23"/>
      <c r="FL271" s="12"/>
      <c r="FM271" s="10"/>
      <c r="FN271" s="10"/>
      <c r="FO271" s="10"/>
      <c r="FP271" s="10"/>
      <c r="FQ271" s="10"/>
      <c r="FR271" s="19"/>
      <c r="FS271" s="18"/>
      <c r="FT271" s="8"/>
      <c r="FU271" s="8"/>
      <c r="FV271" s="8"/>
      <c r="FW271" s="8"/>
      <c r="FX271" s="8"/>
      <c r="FY271" s="8"/>
      <c r="FZ271" s="8"/>
      <c r="GA271" s="8"/>
      <c r="GB271" s="8"/>
      <c r="GC271" s="8"/>
      <c r="GD271" s="8"/>
      <c r="GE271" s="8"/>
      <c r="GF271" s="12"/>
      <c r="GG271" s="27"/>
      <c r="GH271" s="10"/>
      <c r="GI271" s="10"/>
      <c r="GJ271" s="10"/>
      <c r="GK271" s="10"/>
      <c r="GL271" s="10"/>
      <c r="GM271" s="10"/>
      <c r="GN271" s="17"/>
      <c r="GO271" s="8"/>
      <c r="GP271" s="16"/>
      <c r="GQ271" s="10"/>
      <c r="GR271" s="10"/>
      <c r="GS271" s="10"/>
      <c r="GT271" s="9"/>
      <c r="GU271" s="14"/>
      <c r="GV271" s="8"/>
      <c r="GW271" s="8"/>
      <c r="GX271" s="8"/>
      <c r="GY271" s="8"/>
      <c r="GZ271" s="12"/>
      <c r="HA271" s="22"/>
      <c r="HB271" s="10"/>
      <c r="HC271" s="10"/>
      <c r="HD271" s="10"/>
      <c r="HE271" s="10"/>
      <c r="HF271" s="10"/>
      <c r="HG271" s="10"/>
      <c r="HH271" s="10"/>
      <c r="HI271" s="17"/>
      <c r="HJ271" s="14"/>
      <c r="HK271" s="8"/>
      <c r="HL271" s="14"/>
      <c r="HM271" s="9"/>
      <c r="HN271" s="10"/>
      <c r="HO271" s="10"/>
      <c r="HP271" s="10"/>
      <c r="HQ271" s="10"/>
      <c r="HR271" s="10"/>
      <c r="HS271" s="10"/>
      <c r="HT271" s="10"/>
      <c r="HU271" s="14"/>
      <c r="HV271" s="21"/>
      <c r="HW271" s="10"/>
      <c r="HX271" s="10"/>
      <c r="HY271" s="10"/>
      <c r="HZ271" s="10"/>
      <c r="IA271" s="10"/>
      <c r="IB271" s="18"/>
      <c r="IC271" s="8"/>
      <c r="ID271" s="8"/>
      <c r="IE271" s="8"/>
      <c r="IF271" s="8"/>
      <c r="IG271" s="8"/>
      <c r="IH271" s="8"/>
      <c r="II271" s="8"/>
      <c r="IJ271" s="8"/>
      <c r="IK271" s="8"/>
      <c r="IL271" s="8"/>
      <c r="IM271" s="8"/>
      <c r="IN271" s="8"/>
      <c r="IO271" s="8"/>
      <c r="IP271" s="8"/>
      <c r="IQ271" s="8"/>
      <c r="IR271" s="9"/>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8"/>
      <c r="JS271" s="8"/>
      <c r="JT271" s="8"/>
      <c r="JU271" s="8"/>
      <c r="JV271" s="8"/>
      <c r="JW271" s="8"/>
      <c r="JX271" s="8"/>
      <c r="JY271" s="23"/>
      <c r="JZ271" s="10"/>
      <c r="KA271" s="19"/>
      <c r="KB271" s="12"/>
      <c r="KC271" s="8"/>
      <c r="KD271" s="8"/>
      <c r="KE271" s="8"/>
      <c r="KF271" s="8"/>
      <c r="KG271" s="8"/>
      <c r="KH271" s="14"/>
      <c r="KI271" s="17"/>
      <c r="KJ271" s="10"/>
      <c r="KK271" s="10"/>
      <c r="KL271" s="10"/>
      <c r="KM271" s="10"/>
      <c r="KN271" s="10"/>
      <c r="KO271" s="19"/>
      <c r="KP271" s="8"/>
      <c r="KQ271" s="8"/>
      <c r="KR271" s="8"/>
      <c r="KS271" s="8"/>
      <c r="KT271" s="8"/>
      <c r="KU271" s="8"/>
      <c r="KV271" s="8"/>
      <c r="KW271" s="23"/>
      <c r="KX271" s="10"/>
      <c r="KY271" s="10"/>
      <c r="KZ271" s="17"/>
      <c r="LA271" s="29"/>
      <c r="LB271" s="8"/>
      <c r="LC271" s="8"/>
      <c r="LD271" s="8"/>
      <c r="LE271" s="13"/>
      <c r="LF271" s="10"/>
      <c r="LG271" s="10"/>
      <c r="LH271" s="10"/>
      <c r="LI271" s="10"/>
      <c r="LJ271" s="9"/>
      <c r="LK271" s="8"/>
      <c r="LL271" s="8"/>
      <c r="LM271" s="8"/>
      <c r="LN271" s="8"/>
      <c r="LO271" s="13"/>
      <c r="LP271" s="19"/>
      <c r="LQ271" s="10"/>
      <c r="LR271" s="10"/>
      <c r="LS271" s="10"/>
      <c r="LT271" s="19"/>
      <c r="LU271" s="14"/>
      <c r="LV271" s="8"/>
      <c r="LW271" s="8"/>
      <c r="LX271" s="8"/>
      <c r="LY271" s="12"/>
      <c r="LZ271" s="10"/>
      <c r="MA271" s="10"/>
      <c r="MB271" s="10"/>
      <c r="MC271" s="10"/>
      <c r="MD271" s="10"/>
      <c r="ME271" s="10"/>
      <c r="MF271" s="10"/>
      <c r="MG271" s="10"/>
      <c r="MH271" s="27"/>
      <c r="MI271" s="8"/>
      <c r="MJ271" s="8"/>
      <c r="MK271" s="8"/>
      <c r="ML271" s="8"/>
      <c r="MM271" s="8"/>
      <c r="MN271" s="8"/>
      <c r="MO271" s="8"/>
      <c r="MP271" s="19"/>
      <c r="MQ271" s="10"/>
      <c r="MR271" s="10"/>
      <c r="MS271" s="10"/>
      <c r="MT271" s="10"/>
      <c r="MU271" s="10"/>
      <c r="MV271" s="10"/>
      <c r="MW271" s="10"/>
      <c r="MX271" s="17"/>
      <c r="MY271" s="8"/>
      <c r="MZ271" s="8"/>
      <c r="NA271" s="8"/>
      <c r="NB271" s="8"/>
      <c r="NC271" s="8"/>
      <c r="ND271" s="8"/>
      <c r="NE271" s="8"/>
      <c r="NF271" s="23"/>
      <c r="NG271" s="10"/>
      <c r="NH271" s="10"/>
      <c r="NI271" s="10"/>
      <c r="NJ271" s="10"/>
      <c r="NK271" s="10"/>
      <c r="NL271" s="10"/>
      <c r="NM271" s="10"/>
      <c r="NN271" s="10"/>
      <c r="NO271" s="10"/>
      <c r="NP271" s="10"/>
      <c r="NQ271" s="17"/>
      <c r="NR271" s="14"/>
      <c r="NS271" s="8"/>
      <c r="NT271" s="8"/>
      <c r="NU271" s="8"/>
      <c r="NV271" s="14"/>
      <c r="NW271" s="28"/>
      <c r="NX271" s="10"/>
      <c r="NY271" s="10"/>
      <c r="NZ271" s="10"/>
      <c r="OA271" s="17"/>
      <c r="OB271" s="13"/>
      <c r="OC271" s="8"/>
      <c r="OD271" s="8"/>
      <c r="OE271" s="8"/>
      <c r="OF271" s="12"/>
      <c r="OG271" s="19"/>
      <c r="OH271" s="10"/>
      <c r="OI271" s="10"/>
      <c r="OJ271" s="10"/>
      <c r="OK271" s="10"/>
      <c r="OL271" s="10"/>
      <c r="OM271" s="10"/>
      <c r="ON271" s="10"/>
      <c r="OO271" s="10"/>
      <c r="OP271" s="10"/>
      <c r="OQ271" s="10"/>
      <c r="OR271" s="10"/>
      <c r="OS271" s="10"/>
      <c r="OT271" s="14"/>
      <c r="OU271" s="8"/>
      <c r="OV271" s="8"/>
      <c r="OW271" s="8"/>
      <c r="OX271" s="14"/>
      <c r="OY271" s="17"/>
      <c r="OZ271" s="10"/>
      <c r="PA271" s="10"/>
      <c r="PB271" s="10"/>
      <c r="PC271" s="34"/>
      <c r="PD271" s="8"/>
      <c r="PE271" s="8"/>
      <c r="PF271" s="8"/>
      <c r="PG271" s="8"/>
      <c r="PH271" s="23"/>
      <c r="PI271" s="10"/>
      <c r="PJ271" s="10"/>
      <c r="PK271" s="10"/>
      <c r="PL271" s="10"/>
      <c r="PM271" s="10"/>
      <c r="PN271" s="10"/>
      <c r="PO271" s="13"/>
      <c r="PP271" s="8"/>
      <c r="PQ271" s="8"/>
      <c r="PR271" s="8"/>
      <c r="PS271" s="8"/>
      <c r="PT271" s="8"/>
      <c r="PU271" s="8"/>
      <c r="PV271" s="13"/>
      <c r="PW271" s="10"/>
      <c r="PX271" s="19"/>
      <c r="PY271" s="13"/>
      <c r="PZ271" s="8"/>
      <c r="QA271" s="8"/>
      <c r="QB271" s="8"/>
      <c r="QC271" s="8"/>
      <c r="QD271" s="8"/>
      <c r="QE271" s="8"/>
      <c r="QF271" s="9"/>
      <c r="QG271" s="10"/>
      <c r="QH271" s="10"/>
      <c r="QI271" s="10"/>
      <c r="QJ271" s="10"/>
      <c r="QK271" s="10"/>
      <c r="QL271" s="10"/>
      <c r="QM271" s="10"/>
      <c r="QN271" s="10"/>
      <c r="QO271" s="10"/>
      <c r="QP271" s="10"/>
      <c r="QQ271" s="10"/>
      <c r="QR271" s="10"/>
      <c r="QS271" s="10"/>
      <c r="QT271" s="10"/>
      <c r="QU271" s="34"/>
      <c r="QV271" s="8"/>
      <c r="QW271" s="8"/>
      <c r="QX271" s="8"/>
      <c r="QY271" s="8"/>
      <c r="QZ271" s="8"/>
      <c r="RA271" s="8"/>
      <c r="RB271" s="8"/>
      <c r="RC271" s="10"/>
      <c r="RD271" s="10"/>
      <c r="RE271" s="9"/>
      <c r="RF271" s="8"/>
      <c r="RG271" s="8"/>
      <c r="RH271" s="8"/>
      <c r="RI271" s="8"/>
      <c r="RJ271" s="12"/>
      <c r="RK271" s="19"/>
      <c r="RL271" s="10"/>
      <c r="RM271" s="10"/>
      <c r="RN271" s="10"/>
      <c r="RO271" s="10"/>
      <c r="RP271" s="10"/>
      <c r="RQ271" s="23"/>
      <c r="RR271" s="8"/>
      <c r="RS271" s="8"/>
      <c r="RT271" s="8"/>
      <c r="RU271" s="8"/>
      <c r="RV271" s="8"/>
      <c r="RW271" s="8"/>
      <c r="RX271" s="8"/>
      <c r="RY271" s="17"/>
      <c r="RZ271" s="10"/>
      <c r="SA271" s="10"/>
      <c r="SB271" s="10"/>
      <c r="SC271" s="10"/>
      <c r="SD271" s="10"/>
      <c r="SE271" s="14"/>
      <c r="SF271" s="8"/>
      <c r="SG271" s="8"/>
      <c r="SH271" s="8"/>
      <c r="SI271" s="8"/>
      <c r="SJ271" s="8"/>
      <c r="SK271" s="8"/>
      <c r="SL271" s="18"/>
      <c r="SM271" s="10"/>
      <c r="SN271" s="10"/>
      <c r="SO271" s="19"/>
      <c r="SP271" s="23"/>
      <c r="SQ271" s="8"/>
      <c r="SR271" s="8"/>
      <c r="SS271" s="8"/>
      <c r="ST271" s="14"/>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8"/>
      <c r="TT271" s="8"/>
    </row>
    <row r="272" spans="1:540" ht="9.6" customHeight="1" x14ac:dyDescent="0.3">
      <c r="A272" s="8"/>
      <c r="B272" s="8"/>
      <c r="C272" s="8"/>
      <c r="D272" s="8"/>
      <c r="E272" s="8"/>
      <c r="F272" s="8"/>
      <c r="G272" s="8"/>
      <c r="H272" s="8"/>
      <c r="I272" s="8"/>
      <c r="J272" s="8"/>
      <c r="K272" s="8"/>
      <c r="L272" s="8"/>
      <c r="M272" s="8"/>
      <c r="N272" s="8"/>
      <c r="O272" s="8"/>
      <c r="P272" s="8"/>
      <c r="Q272" s="8"/>
      <c r="R272" s="8"/>
      <c r="S272" s="8"/>
      <c r="T272" s="8"/>
      <c r="U272" s="8"/>
      <c r="V272" s="34"/>
      <c r="W272" s="10"/>
      <c r="X272" s="10"/>
      <c r="Y272" s="10"/>
      <c r="Z272" s="10"/>
      <c r="AA272" s="10"/>
      <c r="AB272" s="10"/>
      <c r="AC272" s="13"/>
      <c r="AD272" s="8"/>
      <c r="AE272" s="13"/>
      <c r="AF272" s="10"/>
      <c r="AG272" s="10"/>
      <c r="AH272" s="10"/>
      <c r="AI272" s="10"/>
      <c r="AJ272" s="10"/>
      <c r="AK272" s="19"/>
      <c r="AL272" s="12"/>
      <c r="AM272" s="8"/>
      <c r="AN272" s="8"/>
      <c r="AO272" s="8"/>
      <c r="AP272" s="8"/>
      <c r="AQ272" s="14"/>
      <c r="AR272" s="19"/>
      <c r="AS272" s="10"/>
      <c r="AT272" s="10"/>
      <c r="AU272" s="10"/>
      <c r="AV272" s="10"/>
      <c r="AW272" s="10"/>
      <c r="AX272" s="19"/>
      <c r="AY272" s="14"/>
      <c r="AZ272" s="8"/>
      <c r="BA272" s="14"/>
      <c r="BB272" s="23"/>
      <c r="BC272" s="10"/>
      <c r="BD272" s="10"/>
      <c r="BE272" s="10"/>
      <c r="BF272" s="12"/>
      <c r="BG272" s="8"/>
      <c r="BH272" s="8"/>
      <c r="BI272" s="8"/>
      <c r="BJ272" s="13"/>
      <c r="BK272" s="10"/>
      <c r="BL272" s="10"/>
      <c r="BM272" s="10"/>
      <c r="BN272" s="10"/>
      <c r="BO272" s="23"/>
      <c r="BP272" s="8"/>
      <c r="BQ272" s="8"/>
      <c r="BR272" s="8"/>
      <c r="BS272" s="8"/>
      <c r="BT272" s="17"/>
      <c r="BU272" s="10"/>
      <c r="BV272" s="10"/>
      <c r="BW272" s="10"/>
      <c r="BX272" s="23"/>
      <c r="BY272" s="8"/>
      <c r="BZ272" s="8"/>
      <c r="CA272" s="8"/>
      <c r="CB272" s="8"/>
      <c r="CC272" s="8"/>
      <c r="CD272" s="8"/>
      <c r="CE272" s="8"/>
      <c r="CF272" s="23"/>
      <c r="CG272" s="10"/>
      <c r="CH272" s="10"/>
      <c r="CI272" s="10"/>
      <c r="CJ272" s="10"/>
      <c r="CK272" s="10"/>
      <c r="CL272" s="10"/>
      <c r="CM272" s="18"/>
      <c r="CN272" s="8"/>
      <c r="CO272" s="8"/>
      <c r="CP272" s="8"/>
      <c r="CQ272" s="8"/>
      <c r="CR272" s="8"/>
      <c r="CS272" s="8"/>
      <c r="CT272" s="8"/>
      <c r="CU272" s="17"/>
      <c r="CV272" s="10"/>
      <c r="CW272" s="10"/>
      <c r="CX272" s="10"/>
      <c r="CY272" s="10"/>
      <c r="CZ272" s="10"/>
      <c r="DA272" s="10"/>
      <c r="DB272" s="14"/>
      <c r="DC272" s="8"/>
      <c r="DD272" s="8"/>
      <c r="DE272" s="8"/>
      <c r="DF272" s="8"/>
      <c r="DG272" s="8"/>
      <c r="DH272" s="8"/>
      <c r="DI272" s="8"/>
      <c r="DJ272" s="8"/>
      <c r="DK272" s="8"/>
      <c r="DL272" s="17"/>
      <c r="DM272" s="10"/>
      <c r="DN272" s="10"/>
      <c r="DO272" s="10"/>
      <c r="DP272" s="10"/>
      <c r="DQ272" s="14"/>
      <c r="DR272" s="8"/>
      <c r="DS272" s="8"/>
      <c r="DT272" s="8"/>
      <c r="DU272" s="29"/>
      <c r="DV272" s="10"/>
      <c r="DW272" s="10"/>
      <c r="DX272" s="10"/>
      <c r="DY272" s="10"/>
      <c r="DZ272" s="8"/>
      <c r="EA272" s="8"/>
      <c r="EB272" s="8"/>
      <c r="EC272" s="8"/>
      <c r="ED272" s="8"/>
      <c r="EE272" s="8"/>
      <c r="EF272" s="8"/>
      <c r="EG272" s="8"/>
      <c r="EH272" s="8"/>
      <c r="EI272" s="8"/>
      <c r="EJ272" s="8"/>
      <c r="EK272" s="12"/>
      <c r="EL272" s="10"/>
      <c r="EM272" s="10"/>
      <c r="EN272" s="10"/>
      <c r="EO272" s="10"/>
      <c r="EP272" s="23"/>
      <c r="EQ272" s="8"/>
      <c r="ER272" s="8"/>
      <c r="ES272" s="8"/>
      <c r="ET272" s="24"/>
      <c r="EU272" s="10"/>
      <c r="EV272" s="10"/>
      <c r="EW272" s="10"/>
      <c r="EX272" s="17"/>
      <c r="EY272" s="12"/>
      <c r="EZ272" s="8"/>
      <c r="FA272" s="8"/>
      <c r="FB272" s="8"/>
      <c r="FC272" s="8"/>
      <c r="FD272" s="13"/>
      <c r="FE272" s="10"/>
      <c r="FF272" s="10"/>
      <c r="FG272" s="10"/>
      <c r="FH272" s="10"/>
      <c r="FI272" s="10"/>
      <c r="FJ272" s="10"/>
      <c r="FK272" s="23"/>
      <c r="FL272" s="8"/>
      <c r="FM272" s="14"/>
      <c r="FN272" s="19"/>
      <c r="FO272" s="10"/>
      <c r="FP272" s="10"/>
      <c r="FQ272" s="10"/>
      <c r="FR272" s="10"/>
      <c r="FS272" s="10"/>
      <c r="FT272" s="13"/>
      <c r="FU272" s="8"/>
      <c r="FV272" s="8"/>
      <c r="FW272" s="8"/>
      <c r="FX272" s="8"/>
      <c r="FY272" s="8"/>
      <c r="FZ272" s="8"/>
      <c r="GA272" s="8"/>
      <c r="GB272" s="8"/>
      <c r="GC272" s="8"/>
      <c r="GD272" s="8"/>
      <c r="GE272" s="8"/>
      <c r="GF272" s="8"/>
      <c r="GG272" s="8"/>
      <c r="GH272" s="10"/>
      <c r="GI272" s="10"/>
      <c r="GJ272" s="10"/>
      <c r="GK272" s="10"/>
      <c r="GL272" s="10"/>
      <c r="GM272" s="10"/>
      <c r="GN272" s="17"/>
      <c r="GO272" s="8"/>
      <c r="GP272" s="14"/>
      <c r="GQ272" s="27"/>
      <c r="GR272" s="10"/>
      <c r="GS272" s="10"/>
      <c r="GT272" s="10"/>
      <c r="GU272" s="17"/>
      <c r="GV272" s="14"/>
      <c r="GW272" s="8"/>
      <c r="GX272" s="8"/>
      <c r="GY272" s="8"/>
      <c r="GZ272" s="8"/>
      <c r="HA272" s="8"/>
      <c r="HB272" s="10"/>
      <c r="HC272" s="10"/>
      <c r="HD272" s="10"/>
      <c r="HE272" s="10"/>
      <c r="HF272" s="10"/>
      <c r="HG272" s="10"/>
      <c r="HH272" s="17"/>
      <c r="HI272" s="8"/>
      <c r="HJ272" s="8"/>
      <c r="HK272" s="8"/>
      <c r="HL272" s="8"/>
      <c r="HM272" s="8"/>
      <c r="HN272" s="19"/>
      <c r="HO272" s="10"/>
      <c r="HP272" s="10"/>
      <c r="HQ272" s="10"/>
      <c r="HR272" s="10"/>
      <c r="HS272" s="10"/>
      <c r="HT272" s="10"/>
      <c r="HU272" s="14"/>
      <c r="HV272" s="8"/>
      <c r="HW272" s="14"/>
      <c r="HX272" s="18"/>
      <c r="HY272" s="10"/>
      <c r="HZ272" s="10"/>
      <c r="IA272" s="10"/>
      <c r="IB272" s="18"/>
      <c r="IC272" s="8"/>
      <c r="ID272" s="8"/>
      <c r="IE272" s="8"/>
      <c r="IF272" s="8"/>
      <c r="IG272" s="8"/>
      <c r="IH272" s="8"/>
      <c r="II272" s="8"/>
      <c r="IJ272" s="8"/>
      <c r="IK272" s="8"/>
      <c r="IL272" s="8"/>
      <c r="IM272" s="8"/>
      <c r="IN272" s="8"/>
      <c r="IO272" s="8"/>
      <c r="IP272" s="8"/>
      <c r="IQ272" s="8"/>
      <c r="IR272" s="9"/>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4"/>
      <c r="JS272" s="8"/>
      <c r="JT272" s="8"/>
      <c r="JU272" s="8"/>
      <c r="JV272" s="8"/>
      <c r="JW272" s="8"/>
      <c r="JX272" s="8"/>
      <c r="JY272" s="23"/>
      <c r="JZ272" s="10"/>
      <c r="KA272" s="10"/>
      <c r="KB272" s="23"/>
      <c r="KC272" s="8"/>
      <c r="KD272" s="8"/>
      <c r="KE272" s="8"/>
      <c r="KF272" s="8"/>
      <c r="KG272" s="8"/>
      <c r="KH272" s="8"/>
      <c r="KI272" s="18"/>
      <c r="KJ272" s="10"/>
      <c r="KK272" s="10"/>
      <c r="KL272" s="10"/>
      <c r="KM272" s="10"/>
      <c r="KN272" s="10"/>
      <c r="KO272" s="10"/>
      <c r="KP272" s="8"/>
      <c r="KQ272" s="8"/>
      <c r="KR272" s="8"/>
      <c r="KS272" s="8"/>
      <c r="KT272" s="8"/>
      <c r="KU272" s="8"/>
      <c r="KV272" s="8"/>
      <c r="KW272" s="15"/>
      <c r="KX272" s="10"/>
      <c r="KY272" s="10"/>
      <c r="KZ272" s="10"/>
      <c r="LA272" s="10"/>
      <c r="LB272" s="18"/>
      <c r="LC272" s="8"/>
      <c r="LD272" s="8"/>
      <c r="LE272" s="13"/>
      <c r="LF272" s="10"/>
      <c r="LG272" s="10"/>
      <c r="LH272" s="10"/>
      <c r="LI272" s="19"/>
      <c r="LJ272" s="8"/>
      <c r="LK272" s="8"/>
      <c r="LL272" s="8"/>
      <c r="LM272" s="8"/>
      <c r="LN272" s="8"/>
      <c r="LO272" s="23"/>
      <c r="LP272" s="10"/>
      <c r="LQ272" s="10"/>
      <c r="LR272" s="10"/>
      <c r="LS272" s="10"/>
      <c r="LT272" s="10"/>
      <c r="LU272" s="19"/>
      <c r="LV272" s="8"/>
      <c r="LW272" s="8"/>
      <c r="LX272" s="8"/>
      <c r="LY272" s="12"/>
      <c r="LZ272" s="10"/>
      <c r="MA272" s="10"/>
      <c r="MB272" s="10"/>
      <c r="MC272" s="10"/>
      <c r="MD272" s="10"/>
      <c r="ME272" s="10"/>
      <c r="MF272" s="10"/>
      <c r="MG272" s="10"/>
      <c r="MH272" s="19"/>
      <c r="MI272" s="8"/>
      <c r="MJ272" s="8"/>
      <c r="MK272" s="8"/>
      <c r="ML272" s="8"/>
      <c r="MM272" s="8"/>
      <c r="MN272" s="8"/>
      <c r="MO272" s="8"/>
      <c r="MP272" s="18"/>
      <c r="MQ272" s="10"/>
      <c r="MR272" s="10"/>
      <c r="MS272" s="10"/>
      <c r="MT272" s="10"/>
      <c r="MU272" s="10"/>
      <c r="MV272" s="10"/>
      <c r="MW272" s="10"/>
      <c r="MX272" s="19"/>
      <c r="MY272" s="8"/>
      <c r="MZ272" s="8"/>
      <c r="NA272" s="8"/>
      <c r="NB272" s="8"/>
      <c r="NC272" s="8"/>
      <c r="ND272" s="8"/>
      <c r="NE272" s="8"/>
      <c r="NF272" s="23"/>
      <c r="NG272" s="10"/>
      <c r="NH272" s="10"/>
      <c r="NI272" s="10"/>
      <c r="NJ272" s="10"/>
      <c r="NK272" s="10"/>
      <c r="NL272" s="10"/>
      <c r="NM272" s="10"/>
      <c r="NN272" s="10"/>
      <c r="NO272" s="10"/>
      <c r="NP272" s="10"/>
      <c r="NQ272" s="12"/>
      <c r="NR272" s="8"/>
      <c r="NS272" s="8"/>
      <c r="NT272" s="8"/>
      <c r="NU272" s="8"/>
      <c r="NV272" s="13"/>
      <c r="NW272" s="10"/>
      <c r="NX272" s="10"/>
      <c r="NY272" s="10"/>
      <c r="NZ272" s="10"/>
      <c r="OA272" s="10"/>
      <c r="OB272" s="19"/>
      <c r="OC272" s="12"/>
      <c r="OD272" s="8"/>
      <c r="OE272" s="8"/>
      <c r="OF272" s="12"/>
      <c r="OG272" s="19"/>
      <c r="OH272" s="10"/>
      <c r="OI272" s="10"/>
      <c r="OJ272" s="10"/>
      <c r="OK272" s="10"/>
      <c r="OL272" s="10"/>
      <c r="OM272" s="10"/>
      <c r="ON272" s="10"/>
      <c r="OO272" s="10"/>
      <c r="OP272" s="10"/>
      <c r="OQ272" s="10"/>
      <c r="OR272" s="10"/>
      <c r="OS272" s="13"/>
      <c r="OT272" s="8"/>
      <c r="OU272" s="8"/>
      <c r="OV272" s="8"/>
      <c r="OW272" s="8"/>
      <c r="OX272" s="14"/>
      <c r="OY272" s="17"/>
      <c r="OZ272" s="10"/>
      <c r="PA272" s="10"/>
      <c r="PB272" s="10"/>
      <c r="PC272" s="17"/>
      <c r="PD272" s="8"/>
      <c r="PE272" s="8"/>
      <c r="PF272" s="8"/>
      <c r="PG272" s="8"/>
      <c r="PH272" s="8"/>
      <c r="PI272" s="17"/>
      <c r="PJ272" s="10"/>
      <c r="PK272" s="10"/>
      <c r="PL272" s="10"/>
      <c r="PM272" s="10"/>
      <c r="PN272" s="10"/>
      <c r="PO272" s="12"/>
      <c r="PP272" s="8"/>
      <c r="PQ272" s="8"/>
      <c r="PR272" s="8"/>
      <c r="PS272" s="8"/>
      <c r="PT272" s="8"/>
      <c r="PU272" s="8"/>
      <c r="PV272" s="13"/>
      <c r="PW272" s="10"/>
      <c r="PX272" s="10"/>
      <c r="PY272" s="17"/>
      <c r="PZ272" s="8"/>
      <c r="QA272" s="8"/>
      <c r="QB272" s="8"/>
      <c r="QC272" s="8"/>
      <c r="QD272" s="8"/>
      <c r="QE272" s="8"/>
      <c r="QF272" s="13"/>
      <c r="QG272" s="10"/>
      <c r="QH272" s="10"/>
      <c r="QI272" s="10"/>
      <c r="QJ272" s="10"/>
      <c r="QK272" s="10"/>
      <c r="QL272" s="10"/>
      <c r="QM272" s="10"/>
      <c r="QN272" s="10"/>
      <c r="QO272" s="10"/>
      <c r="QP272" s="10"/>
      <c r="QQ272" s="10"/>
      <c r="QR272" s="10"/>
      <c r="QS272" s="10"/>
      <c r="QT272" s="10"/>
      <c r="QU272" s="23"/>
      <c r="QV272" s="8"/>
      <c r="QW272" s="8"/>
      <c r="QX272" s="8"/>
      <c r="QY272" s="8"/>
      <c r="QZ272" s="8"/>
      <c r="RA272" s="8"/>
      <c r="RB272" s="8"/>
      <c r="RC272" s="10"/>
      <c r="RD272" s="10"/>
      <c r="RE272" s="10"/>
      <c r="RF272" s="14"/>
      <c r="RG272" s="8"/>
      <c r="RH272" s="8"/>
      <c r="RI272" s="8"/>
      <c r="RJ272" s="8"/>
      <c r="RK272" s="13"/>
      <c r="RL272" s="10"/>
      <c r="RM272" s="10"/>
      <c r="RN272" s="10"/>
      <c r="RO272" s="10"/>
      <c r="RP272" s="10"/>
      <c r="RQ272" s="9"/>
      <c r="RR272" s="8"/>
      <c r="RS272" s="8"/>
      <c r="RT272" s="8"/>
      <c r="RU272" s="8"/>
      <c r="RV272" s="8"/>
      <c r="RW272" s="8"/>
      <c r="RX272" s="8"/>
      <c r="RY272" s="17"/>
      <c r="RZ272" s="10"/>
      <c r="SA272" s="10"/>
      <c r="SB272" s="10"/>
      <c r="SC272" s="10"/>
      <c r="SD272" s="10"/>
      <c r="SE272" s="14"/>
      <c r="SF272" s="8"/>
      <c r="SG272" s="8"/>
      <c r="SH272" s="8"/>
      <c r="SI272" s="8"/>
      <c r="SJ272" s="8"/>
      <c r="SK272" s="8"/>
      <c r="SL272" s="18"/>
      <c r="SM272" s="10"/>
      <c r="SN272" s="10"/>
      <c r="SO272" s="10"/>
      <c r="SP272" s="10"/>
      <c r="SQ272" s="27"/>
      <c r="SR272" s="8"/>
      <c r="SS272" s="8"/>
      <c r="ST272" s="14"/>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8"/>
      <c r="TT272" s="8"/>
    </row>
    <row r="273" spans="1:540" ht="9.6" customHeight="1" x14ac:dyDescent="0.3">
      <c r="A273" s="8"/>
      <c r="B273" s="8"/>
      <c r="C273" s="8"/>
      <c r="D273" s="8"/>
      <c r="E273" s="8"/>
      <c r="F273" s="8"/>
      <c r="G273" s="8"/>
      <c r="H273" s="8"/>
      <c r="I273" s="8"/>
      <c r="J273" s="8"/>
      <c r="K273" s="8"/>
      <c r="L273" s="8"/>
      <c r="M273" s="8"/>
      <c r="N273" s="8"/>
      <c r="O273" s="8"/>
      <c r="P273" s="8"/>
      <c r="Q273" s="8"/>
      <c r="R273" s="8"/>
      <c r="S273" s="8"/>
      <c r="T273" s="8"/>
      <c r="U273" s="8"/>
      <c r="V273" s="35"/>
      <c r="W273" s="10"/>
      <c r="X273" s="10"/>
      <c r="Y273" s="10"/>
      <c r="Z273" s="10"/>
      <c r="AA273" s="10"/>
      <c r="AB273" s="10"/>
      <c r="AC273" s="18"/>
      <c r="AD273" s="8"/>
      <c r="AE273" s="8"/>
      <c r="AF273" s="17"/>
      <c r="AG273" s="10"/>
      <c r="AH273" s="10"/>
      <c r="AI273" s="10"/>
      <c r="AJ273" s="10"/>
      <c r="AK273" s="10"/>
      <c r="AL273" s="23"/>
      <c r="AM273" s="8"/>
      <c r="AN273" s="8"/>
      <c r="AO273" s="8"/>
      <c r="AP273" s="8"/>
      <c r="AQ273" s="14"/>
      <c r="AR273" s="19"/>
      <c r="AS273" s="10"/>
      <c r="AT273" s="10"/>
      <c r="AU273" s="10"/>
      <c r="AV273" s="10"/>
      <c r="AW273" s="10"/>
      <c r="AX273" s="19"/>
      <c r="AY273" s="14"/>
      <c r="AZ273" s="8"/>
      <c r="BA273" s="8"/>
      <c r="BB273" s="8"/>
      <c r="BC273" s="18"/>
      <c r="BD273" s="10"/>
      <c r="BE273" s="10"/>
      <c r="BF273" s="12"/>
      <c r="BG273" s="8"/>
      <c r="BH273" s="8"/>
      <c r="BI273" s="14"/>
      <c r="BJ273" s="10"/>
      <c r="BK273" s="10"/>
      <c r="BL273" s="10"/>
      <c r="BM273" s="10"/>
      <c r="BN273" s="10"/>
      <c r="BO273" s="13"/>
      <c r="BP273" s="8"/>
      <c r="BQ273" s="8"/>
      <c r="BR273" s="8"/>
      <c r="BS273" s="8"/>
      <c r="BT273" s="8"/>
      <c r="BU273" s="19"/>
      <c r="BV273" s="10"/>
      <c r="BW273" s="10"/>
      <c r="BX273" s="23"/>
      <c r="BY273" s="8"/>
      <c r="BZ273" s="8"/>
      <c r="CA273" s="8"/>
      <c r="CB273" s="8"/>
      <c r="CC273" s="8"/>
      <c r="CD273" s="8"/>
      <c r="CE273" s="8"/>
      <c r="CF273" s="12"/>
      <c r="CG273" s="10"/>
      <c r="CH273" s="10"/>
      <c r="CI273" s="10"/>
      <c r="CJ273" s="10"/>
      <c r="CK273" s="10"/>
      <c r="CL273" s="10"/>
      <c r="CM273" s="23"/>
      <c r="CN273" s="8"/>
      <c r="CO273" s="8"/>
      <c r="CP273" s="8"/>
      <c r="CQ273" s="8"/>
      <c r="CR273" s="8"/>
      <c r="CS273" s="8"/>
      <c r="CT273" s="14"/>
      <c r="CU273" s="17"/>
      <c r="CV273" s="10"/>
      <c r="CW273" s="10"/>
      <c r="CX273" s="10"/>
      <c r="CY273" s="10"/>
      <c r="CZ273" s="10"/>
      <c r="DA273" s="10"/>
      <c r="DB273" s="14"/>
      <c r="DC273" s="8"/>
      <c r="DD273" s="8"/>
      <c r="DE273" s="8"/>
      <c r="DF273" s="8"/>
      <c r="DG273" s="8"/>
      <c r="DH273" s="8"/>
      <c r="DI273" s="8"/>
      <c r="DJ273" s="8"/>
      <c r="DK273" s="21"/>
      <c r="DL273" s="10"/>
      <c r="DM273" s="10"/>
      <c r="DN273" s="10"/>
      <c r="DO273" s="10"/>
      <c r="DP273" s="31"/>
      <c r="DQ273" s="8"/>
      <c r="DR273" s="8"/>
      <c r="DS273" s="8"/>
      <c r="DT273" s="8"/>
      <c r="DU273" s="8"/>
      <c r="DV273" s="29"/>
      <c r="DW273" s="10"/>
      <c r="DX273" s="10"/>
      <c r="DY273" s="10"/>
      <c r="DZ273" s="8"/>
      <c r="EA273" s="8"/>
      <c r="EB273" s="8"/>
      <c r="EC273" s="8"/>
      <c r="ED273" s="8"/>
      <c r="EE273" s="8"/>
      <c r="EF273" s="8"/>
      <c r="EG273" s="8"/>
      <c r="EH273" s="8"/>
      <c r="EI273" s="8"/>
      <c r="EJ273" s="14"/>
      <c r="EK273" s="10"/>
      <c r="EL273" s="10"/>
      <c r="EM273" s="10"/>
      <c r="EN273" s="10"/>
      <c r="EO273" s="10"/>
      <c r="EP273" s="13"/>
      <c r="EQ273" s="8"/>
      <c r="ER273" s="8"/>
      <c r="ES273" s="8"/>
      <c r="ET273" s="23"/>
      <c r="EU273" s="10"/>
      <c r="EV273" s="10"/>
      <c r="EW273" s="10"/>
      <c r="EX273" s="10"/>
      <c r="EY273" s="9"/>
      <c r="EZ273" s="8"/>
      <c r="FA273" s="8"/>
      <c r="FB273" s="8"/>
      <c r="FC273" s="8"/>
      <c r="FD273" s="13"/>
      <c r="FE273" s="10"/>
      <c r="FF273" s="10"/>
      <c r="FG273" s="10"/>
      <c r="FH273" s="10"/>
      <c r="FI273" s="10"/>
      <c r="FJ273" s="10"/>
      <c r="FK273" s="22"/>
      <c r="FL273" s="8"/>
      <c r="FM273" s="8"/>
      <c r="FN273" s="23"/>
      <c r="FO273" s="10"/>
      <c r="FP273" s="10"/>
      <c r="FQ273" s="10"/>
      <c r="FR273" s="10"/>
      <c r="FS273" s="10"/>
      <c r="FT273" s="17"/>
      <c r="FU273" s="8"/>
      <c r="FV273" s="8"/>
      <c r="FW273" s="8"/>
      <c r="FX273" s="8"/>
      <c r="FY273" s="8"/>
      <c r="FZ273" s="8"/>
      <c r="GA273" s="8"/>
      <c r="GB273" s="8"/>
      <c r="GC273" s="8"/>
      <c r="GD273" s="8"/>
      <c r="GE273" s="8"/>
      <c r="GF273" s="8"/>
      <c r="GG273" s="8"/>
      <c r="GH273" s="10"/>
      <c r="GI273" s="10"/>
      <c r="GJ273" s="10"/>
      <c r="GK273" s="10"/>
      <c r="GL273" s="10"/>
      <c r="GM273" s="10"/>
      <c r="GN273" s="17"/>
      <c r="GO273" s="8"/>
      <c r="GP273" s="8"/>
      <c r="GQ273" s="13"/>
      <c r="GR273" s="10"/>
      <c r="GS273" s="10"/>
      <c r="GT273" s="10"/>
      <c r="GU273" s="10"/>
      <c r="GV273" s="17"/>
      <c r="GW273" s="8"/>
      <c r="GX273" s="8"/>
      <c r="GY273" s="8"/>
      <c r="GZ273" s="8"/>
      <c r="HA273" s="8"/>
      <c r="HB273" s="10"/>
      <c r="HC273" s="10"/>
      <c r="HD273" s="10"/>
      <c r="HE273" s="10"/>
      <c r="HF273" s="10"/>
      <c r="HG273" s="10"/>
      <c r="HH273" s="17"/>
      <c r="HI273" s="8"/>
      <c r="HJ273" s="8"/>
      <c r="HK273" s="8"/>
      <c r="HL273" s="8"/>
      <c r="HM273" s="8"/>
      <c r="HN273" s="19"/>
      <c r="HO273" s="10"/>
      <c r="HP273" s="10"/>
      <c r="HQ273" s="10"/>
      <c r="HR273" s="10"/>
      <c r="HS273" s="10"/>
      <c r="HT273" s="10"/>
      <c r="HU273" s="14"/>
      <c r="HV273" s="8"/>
      <c r="HW273" s="8"/>
      <c r="HX273" s="8"/>
      <c r="HY273" s="12"/>
      <c r="HZ273" s="10"/>
      <c r="IA273" s="10"/>
      <c r="IB273" s="18"/>
      <c r="IC273" s="8"/>
      <c r="ID273" s="8"/>
      <c r="IE273" s="8"/>
      <c r="IF273" s="8"/>
      <c r="IG273" s="8"/>
      <c r="IH273" s="8"/>
      <c r="II273" s="8"/>
      <c r="IJ273" s="8"/>
      <c r="IK273" s="8"/>
      <c r="IL273" s="8"/>
      <c r="IM273" s="8"/>
      <c r="IN273" s="8"/>
      <c r="IO273" s="8"/>
      <c r="IP273" s="8"/>
      <c r="IQ273" s="8"/>
      <c r="IR273" s="9"/>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4"/>
      <c r="JS273" s="8"/>
      <c r="JT273" s="8"/>
      <c r="JU273" s="8"/>
      <c r="JV273" s="8"/>
      <c r="JW273" s="8"/>
      <c r="JX273" s="8"/>
      <c r="JY273" s="23"/>
      <c r="JZ273" s="10"/>
      <c r="KA273" s="10"/>
      <c r="KB273" s="23"/>
      <c r="KC273" s="8"/>
      <c r="KD273" s="8"/>
      <c r="KE273" s="8"/>
      <c r="KF273" s="8"/>
      <c r="KG273" s="8"/>
      <c r="KH273" s="8"/>
      <c r="KI273" s="12"/>
      <c r="KJ273" s="19"/>
      <c r="KK273" s="10"/>
      <c r="KL273" s="10"/>
      <c r="KM273" s="10"/>
      <c r="KN273" s="10"/>
      <c r="KO273" s="19"/>
      <c r="KP273" s="8"/>
      <c r="KQ273" s="8"/>
      <c r="KR273" s="8"/>
      <c r="KS273" s="8"/>
      <c r="KT273" s="8"/>
      <c r="KU273" s="8"/>
      <c r="KV273" s="8"/>
      <c r="KW273" s="15"/>
      <c r="KX273" s="10"/>
      <c r="KY273" s="10"/>
      <c r="KZ273" s="10"/>
      <c r="LA273" s="10"/>
      <c r="LB273" s="10"/>
      <c r="LC273" s="13"/>
      <c r="LD273" s="8"/>
      <c r="LE273" s="13"/>
      <c r="LF273" s="10"/>
      <c r="LG273" s="10"/>
      <c r="LH273" s="10"/>
      <c r="LI273" s="12"/>
      <c r="LJ273" s="8"/>
      <c r="LK273" s="8"/>
      <c r="LL273" s="8"/>
      <c r="LM273" s="8"/>
      <c r="LN273" s="8"/>
      <c r="LO273" s="23"/>
      <c r="LP273" s="10"/>
      <c r="LQ273" s="10"/>
      <c r="LR273" s="10"/>
      <c r="LS273" s="10"/>
      <c r="LT273" s="10"/>
      <c r="LU273" s="10"/>
      <c r="LV273" s="23"/>
      <c r="LW273" s="8"/>
      <c r="LX273" s="8"/>
      <c r="LY273" s="12"/>
      <c r="LZ273" s="10"/>
      <c r="MA273" s="10"/>
      <c r="MB273" s="10"/>
      <c r="MC273" s="10"/>
      <c r="MD273" s="10"/>
      <c r="ME273" s="10"/>
      <c r="MF273" s="10"/>
      <c r="MG273" s="23"/>
      <c r="MH273" s="19"/>
      <c r="MI273" s="12"/>
      <c r="MJ273" s="8"/>
      <c r="MK273" s="8"/>
      <c r="ML273" s="8"/>
      <c r="MM273" s="8"/>
      <c r="MN273" s="8"/>
      <c r="MO273" s="8"/>
      <c r="MP273" s="18"/>
      <c r="MQ273" s="10"/>
      <c r="MR273" s="10"/>
      <c r="MS273" s="10"/>
      <c r="MT273" s="10"/>
      <c r="MU273" s="10"/>
      <c r="MV273" s="10"/>
      <c r="MW273" s="10"/>
      <c r="MX273" s="19"/>
      <c r="MY273" s="8"/>
      <c r="MZ273" s="8"/>
      <c r="NA273" s="8"/>
      <c r="NB273" s="8"/>
      <c r="NC273" s="8"/>
      <c r="ND273" s="8"/>
      <c r="NE273" s="8"/>
      <c r="NF273" s="23"/>
      <c r="NG273" s="10"/>
      <c r="NH273" s="10"/>
      <c r="NI273" s="10"/>
      <c r="NJ273" s="10"/>
      <c r="NK273" s="10"/>
      <c r="NL273" s="10"/>
      <c r="NM273" s="10"/>
      <c r="NN273" s="10"/>
      <c r="NO273" s="10"/>
      <c r="NP273" s="18"/>
      <c r="NQ273" s="8"/>
      <c r="NR273" s="8"/>
      <c r="NS273" s="8"/>
      <c r="NT273" s="8"/>
      <c r="NU273" s="8"/>
      <c r="NV273" s="13"/>
      <c r="NW273" s="10"/>
      <c r="NX273" s="10"/>
      <c r="NY273" s="10"/>
      <c r="NZ273" s="10"/>
      <c r="OA273" s="10"/>
      <c r="OB273" s="10"/>
      <c r="OC273" s="17"/>
      <c r="OD273" s="8"/>
      <c r="OE273" s="8"/>
      <c r="OF273" s="12"/>
      <c r="OG273" s="19"/>
      <c r="OH273" s="10"/>
      <c r="OI273" s="10"/>
      <c r="OJ273" s="10"/>
      <c r="OK273" s="10"/>
      <c r="OL273" s="10"/>
      <c r="OM273" s="10"/>
      <c r="ON273" s="10"/>
      <c r="OO273" s="10"/>
      <c r="OP273" s="10"/>
      <c r="OQ273" s="10"/>
      <c r="OR273" s="27"/>
      <c r="OS273" s="8"/>
      <c r="OT273" s="8"/>
      <c r="OU273" s="8"/>
      <c r="OV273" s="8"/>
      <c r="OW273" s="8"/>
      <c r="OX273" s="14"/>
      <c r="OY273" s="17"/>
      <c r="OZ273" s="10"/>
      <c r="PA273" s="10"/>
      <c r="PB273" s="10"/>
      <c r="PC273" s="9"/>
      <c r="PD273" s="8"/>
      <c r="PE273" s="8"/>
      <c r="PF273" s="8"/>
      <c r="PG273" s="8"/>
      <c r="PH273" s="8"/>
      <c r="PI273" s="8"/>
      <c r="PJ273" s="10"/>
      <c r="PK273" s="10"/>
      <c r="PL273" s="10"/>
      <c r="PM273" s="10"/>
      <c r="PN273" s="10"/>
      <c r="PO273" s="12"/>
      <c r="PP273" s="8"/>
      <c r="PQ273" s="8"/>
      <c r="PR273" s="8"/>
      <c r="PS273" s="8"/>
      <c r="PT273" s="8"/>
      <c r="PU273" s="8"/>
      <c r="PV273" s="13"/>
      <c r="PW273" s="10"/>
      <c r="PX273" s="10"/>
      <c r="PY273" s="17"/>
      <c r="PZ273" s="8"/>
      <c r="QA273" s="8"/>
      <c r="QB273" s="8"/>
      <c r="QC273" s="8"/>
      <c r="QD273" s="8"/>
      <c r="QE273" s="8"/>
      <c r="QF273" s="8"/>
      <c r="QG273" s="17"/>
      <c r="QH273" s="10"/>
      <c r="QI273" s="10"/>
      <c r="QJ273" s="10"/>
      <c r="QK273" s="10"/>
      <c r="QL273" s="10"/>
      <c r="QM273" s="10"/>
      <c r="QN273" s="10"/>
      <c r="QO273" s="10"/>
      <c r="QP273" s="10"/>
      <c r="QQ273" s="10"/>
      <c r="QR273" s="10"/>
      <c r="QS273" s="10"/>
      <c r="QT273" s="10"/>
      <c r="QU273" s="23"/>
      <c r="QV273" s="8"/>
      <c r="QW273" s="8"/>
      <c r="QX273" s="8"/>
      <c r="QY273" s="8"/>
      <c r="QZ273" s="8"/>
      <c r="RA273" s="8"/>
      <c r="RB273" s="8"/>
      <c r="RC273" s="10"/>
      <c r="RD273" s="10"/>
      <c r="RE273" s="10"/>
      <c r="RF273" s="18"/>
      <c r="RG273" s="8"/>
      <c r="RH273" s="8"/>
      <c r="RI273" s="8"/>
      <c r="RJ273" s="8"/>
      <c r="RK273" s="8"/>
      <c r="RL273" s="23"/>
      <c r="RM273" s="10"/>
      <c r="RN273" s="10"/>
      <c r="RO273" s="10"/>
      <c r="RP273" s="10"/>
      <c r="RQ273" s="9"/>
      <c r="RR273" s="8"/>
      <c r="RS273" s="8"/>
      <c r="RT273" s="8"/>
      <c r="RU273" s="8"/>
      <c r="RV273" s="8"/>
      <c r="RW273" s="8"/>
      <c r="RX273" s="8"/>
      <c r="RY273" s="17"/>
      <c r="RZ273" s="10"/>
      <c r="SA273" s="10"/>
      <c r="SB273" s="10"/>
      <c r="SC273" s="10"/>
      <c r="SD273" s="10"/>
      <c r="SE273" s="14"/>
      <c r="SF273" s="8"/>
      <c r="SG273" s="8"/>
      <c r="SH273" s="8"/>
      <c r="SI273" s="8"/>
      <c r="SJ273" s="8"/>
      <c r="SK273" s="8"/>
      <c r="SL273" s="18"/>
      <c r="SM273" s="10"/>
      <c r="SN273" s="10"/>
      <c r="SO273" s="10"/>
      <c r="SP273" s="10"/>
      <c r="SQ273" s="10"/>
      <c r="SR273" s="34"/>
      <c r="SS273" s="8"/>
      <c r="ST273" s="14"/>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8"/>
      <c r="TT273" s="8"/>
    </row>
    <row r="274" spans="1:540" ht="9.6" customHeight="1" x14ac:dyDescent="0.3">
      <c r="A274" s="8"/>
      <c r="B274" s="8"/>
      <c r="C274" s="8"/>
      <c r="D274" s="8"/>
      <c r="E274" s="8"/>
      <c r="F274" s="8"/>
      <c r="G274" s="8"/>
      <c r="H274" s="8"/>
      <c r="I274" s="8"/>
      <c r="J274" s="8"/>
      <c r="K274" s="8"/>
      <c r="L274" s="8"/>
      <c r="M274" s="8"/>
      <c r="N274" s="8"/>
      <c r="O274" s="8"/>
      <c r="P274" s="8"/>
      <c r="Q274" s="8"/>
      <c r="R274" s="8"/>
      <c r="S274" s="8"/>
      <c r="T274" s="8"/>
      <c r="U274" s="8"/>
      <c r="V274" s="23"/>
      <c r="W274" s="10"/>
      <c r="X274" s="10"/>
      <c r="Y274" s="10"/>
      <c r="Z274" s="10"/>
      <c r="AA274" s="10"/>
      <c r="AB274" s="10"/>
      <c r="AC274" s="18"/>
      <c r="AD274" s="8"/>
      <c r="AE274" s="14"/>
      <c r="AF274" s="19"/>
      <c r="AG274" s="10"/>
      <c r="AH274" s="10"/>
      <c r="AI274" s="10"/>
      <c r="AJ274" s="10"/>
      <c r="AK274" s="10"/>
      <c r="AL274" s="17"/>
      <c r="AM274" s="8"/>
      <c r="AN274" s="8"/>
      <c r="AO274" s="8"/>
      <c r="AP274" s="8"/>
      <c r="AQ274" s="14"/>
      <c r="AR274" s="19"/>
      <c r="AS274" s="10"/>
      <c r="AT274" s="10"/>
      <c r="AU274" s="10"/>
      <c r="AV274" s="10"/>
      <c r="AW274" s="10"/>
      <c r="AX274" s="19"/>
      <c r="AY274" s="14"/>
      <c r="AZ274" s="8"/>
      <c r="BA274" s="8"/>
      <c r="BB274" s="8"/>
      <c r="BC274" s="8"/>
      <c r="BD274" s="17"/>
      <c r="BE274" s="10"/>
      <c r="BF274" s="13"/>
      <c r="BG274" s="8"/>
      <c r="BH274" s="8"/>
      <c r="BI274" s="21"/>
      <c r="BJ274" s="10"/>
      <c r="BK274" s="10"/>
      <c r="BL274" s="10"/>
      <c r="BM274" s="10"/>
      <c r="BN274" s="10"/>
      <c r="BO274" s="13"/>
      <c r="BP274" s="8"/>
      <c r="BQ274" s="8"/>
      <c r="BR274" s="8"/>
      <c r="BS274" s="8"/>
      <c r="BT274" s="8"/>
      <c r="BU274" s="13"/>
      <c r="BV274" s="10"/>
      <c r="BW274" s="10"/>
      <c r="BX274" s="23"/>
      <c r="BY274" s="8"/>
      <c r="BZ274" s="8"/>
      <c r="CA274" s="8"/>
      <c r="CB274" s="8"/>
      <c r="CC274" s="8"/>
      <c r="CD274" s="14"/>
      <c r="CE274" s="13"/>
      <c r="CF274" s="8"/>
      <c r="CG274" s="10"/>
      <c r="CH274" s="10"/>
      <c r="CI274" s="10"/>
      <c r="CJ274" s="10"/>
      <c r="CK274" s="10"/>
      <c r="CL274" s="10"/>
      <c r="CM274" s="17"/>
      <c r="CN274" s="14"/>
      <c r="CO274" s="8"/>
      <c r="CP274" s="8"/>
      <c r="CQ274" s="8"/>
      <c r="CR274" s="8"/>
      <c r="CS274" s="8"/>
      <c r="CT274" s="14"/>
      <c r="CU274" s="17"/>
      <c r="CV274" s="10"/>
      <c r="CW274" s="10"/>
      <c r="CX274" s="10"/>
      <c r="CY274" s="10"/>
      <c r="CZ274" s="10"/>
      <c r="DA274" s="10"/>
      <c r="DB274" s="14"/>
      <c r="DC274" s="8"/>
      <c r="DD274" s="8"/>
      <c r="DE274" s="8"/>
      <c r="DF274" s="8"/>
      <c r="DG274" s="8"/>
      <c r="DH274" s="8"/>
      <c r="DI274" s="8"/>
      <c r="DJ274" s="12"/>
      <c r="DK274" s="19"/>
      <c r="DL274" s="10"/>
      <c r="DM274" s="10"/>
      <c r="DN274" s="10"/>
      <c r="DO274" s="10"/>
      <c r="DP274" s="9"/>
      <c r="DQ274" s="8"/>
      <c r="DR274" s="8"/>
      <c r="DS274" s="8"/>
      <c r="DT274" s="8"/>
      <c r="DU274" s="8"/>
      <c r="DV274" s="14"/>
      <c r="DW274" s="17"/>
      <c r="DX274" s="10"/>
      <c r="DY274" s="10"/>
      <c r="DZ274" s="8"/>
      <c r="EA274" s="8"/>
      <c r="EB274" s="8"/>
      <c r="EC274" s="8"/>
      <c r="ED274" s="8"/>
      <c r="EE274" s="8"/>
      <c r="EF274" s="8"/>
      <c r="EG274" s="8"/>
      <c r="EH274" s="8"/>
      <c r="EI274" s="8"/>
      <c r="EJ274" s="23"/>
      <c r="EK274" s="10"/>
      <c r="EL274" s="10"/>
      <c r="EM274" s="10"/>
      <c r="EN274" s="10"/>
      <c r="EO274" s="10"/>
      <c r="EP274" s="15"/>
      <c r="EQ274" s="8"/>
      <c r="ER274" s="8"/>
      <c r="ES274" s="8"/>
      <c r="ET274" s="23"/>
      <c r="EU274" s="10"/>
      <c r="EV274" s="10"/>
      <c r="EW274" s="10"/>
      <c r="EX274" s="10"/>
      <c r="EY274" s="10"/>
      <c r="EZ274" s="29"/>
      <c r="FA274" s="8"/>
      <c r="FB274" s="8"/>
      <c r="FC274" s="8"/>
      <c r="FD274" s="13"/>
      <c r="FE274" s="10"/>
      <c r="FF274" s="10"/>
      <c r="FG274" s="10"/>
      <c r="FH274" s="10"/>
      <c r="FI274" s="10"/>
      <c r="FJ274" s="10"/>
      <c r="FK274" s="22"/>
      <c r="FL274" s="8"/>
      <c r="FM274" s="8"/>
      <c r="FN274" s="27"/>
      <c r="FO274" s="10"/>
      <c r="FP274" s="10"/>
      <c r="FQ274" s="10"/>
      <c r="FR274" s="10"/>
      <c r="FS274" s="10"/>
      <c r="FT274" s="28"/>
      <c r="FU274" s="14"/>
      <c r="FV274" s="8"/>
      <c r="FW274" s="8"/>
      <c r="FX274" s="8"/>
      <c r="FY274" s="8"/>
      <c r="FZ274" s="8"/>
      <c r="GA274" s="8"/>
      <c r="GB274" s="8"/>
      <c r="GC274" s="8"/>
      <c r="GD274" s="8"/>
      <c r="GE274" s="8"/>
      <c r="GF274" s="8"/>
      <c r="GG274" s="8"/>
      <c r="GH274" s="10"/>
      <c r="GI274" s="10"/>
      <c r="GJ274" s="10"/>
      <c r="GK274" s="10"/>
      <c r="GL274" s="10"/>
      <c r="GM274" s="10"/>
      <c r="GN274" s="17"/>
      <c r="GO274" s="8"/>
      <c r="GP274" s="8"/>
      <c r="GQ274" s="18"/>
      <c r="GR274" s="10"/>
      <c r="GS274" s="10"/>
      <c r="GT274" s="10"/>
      <c r="GU274" s="10"/>
      <c r="GV274" s="10"/>
      <c r="GW274" s="18"/>
      <c r="GX274" s="8"/>
      <c r="GY274" s="8"/>
      <c r="GZ274" s="8"/>
      <c r="HA274" s="8"/>
      <c r="HB274" s="10"/>
      <c r="HC274" s="10"/>
      <c r="HD274" s="10"/>
      <c r="HE274" s="10"/>
      <c r="HF274" s="10"/>
      <c r="HG274" s="10"/>
      <c r="HH274" s="17"/>
      <c r="HI274" s="8"/>
      <c r="HJ274" s="8"/>
      <c r="HK274" s="8"/>
      <c r="HL274" s="8"/>
      <c r="HM274" s="8"/>
      <c r="HN274" s="19"/>
      <c r="HO274" s="10"/>
      <c r="HP274" s="10"/>
      <c r="HQ274" s="10"/>
      <c r="HR274" s="10"/>
      <c r="HS274" s="10"/>
      <c r="HT274" s="10"/>
      <c r="HU274" s="14"/>
      <c r="HV274" s="8"/>
      <c r="HW274" s="8"/>
      <c r="HX274" s="8"/>
      <c r="HY274" s="8"/>
      <c r="HZ274" s="27"/>
      <c r="IA274" s="10"/>
      <c r="IB274" s="18"/>
      <c r="IC274" s="8"/>
      <c r="ID274" s="8"/>
      <c r="IE274" s="8"/>
      <c r="IF274" s="8"/>
      <c r="IG274" s="8"/>
      <c r="IH274" s="8"/>
      <c r="II274" s="8"/>
      <c r="IJ274" s="8"/>
      <c r="IK274" s="8"/>
      <c r="IL274" s="8"/>
      <c r="IM274" s="8"/>
      <c r="IN274" s="8"/>
      <c r="IO274" s="8"/>
      <c r="IP274" s="8"/>
      <c r="IQ274" s="8"/>
      <c r="IR274" s="9"/>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4"/>
      <c r="JS274" s="8"/>
      <c r="JT274" s="8"/>
      <c r="JU274" s="8"/>
      <c r="JV274" s="8"/>
      <c r="JW274" s="8"/>
      <c r="JX274" s="8"/>
      <c r="JY274" s="23"/>
      <c r="JZ274" s="10"/>
      <c r="KA274" s="10"/>
      <c r="KB274" s="23"/>
      <c r="KC274" s="8"/>
      <c r="KD274" s="8"/>
      <c r="KE274" s="8"/>
      <c r="KF274" s="8"/>
      <c r="KG274" s="8"/>
      <c r="KH274" s="8"/>
      <c r="KI274" s="12"/>
      <c r="KJ274" s="19"/>
      <c r="KK274" s="10"/>
      <c r="KL274" s="10"/>
      <c r="KM274" s="10"/>
      <c r="KN274" s="10"/>
      <c r="KO274" s="19"/>
      <c r="KP274" s="8"/>
      <c r="KQ274" s="8"/>
      <c r="KR274" s="8"/>
      <c r="KS274" s="8"/>
      <c r="KT274" s="8"/>
      <c r="KU274" s="8"/>
      <c r="KV274" s="8"/>
      <c r="KW274" s="15"/>
      <c r="KX274" s="10"/>
      <c r="KY274" s="10"/>
      <c r="KZ274" s="10"/>
      <c r="LA274" s="10"/>
      <c r="LB274" s="10"/>
      <c r="LC274" s="23"/>
      <c r="LD274" s="8"/>
      <c r="LE274" s="18"/>
      <c r="LF274" s="10"/>
      <c r="LG274" s="10"/>
      <c r="LH274" s="9"/>
      <c r="LI274" s="8"/>
      <c r="LJ274" s="8"/>
      <c r="LK274" s="8"/>
      <c r="LL274" s="8"/>
      <c r="LM274" s="8"/>
      <c r="LN274" s="8"/>
      <c r="LO274" s="23"/>
      <c r="LP274" s="10"/>
      <c r="LQ274" s="10"/>
      <c r="LR274" s="10"/>
      <c r="LS274" s="10"/>
      <c r="LT274" s="10"/>
      <c r="LU274" s="10"/>
      <c r="LV274" s="10"/>
      <c r="LW274" s="14"/>
      <c r="LX274" s="8"/>
      <c r="LY274" s="12"/>
      <c r="LZ274" s="10"/>
      <c r="MA274" s="10"/>
      <c r="MB274" s="10"/>
      <c r="MC274" s="10"/>
      <c r="MD274" s="10"/>
      <c r="ME274" s="10"/>
      <c r="MF274" s="10"/>
      <c r="MG274" s="14"/>
      <c r="MH274" s="19"/>
      <c r="MI274" s="18"/>
      <c r="MJ274" s="8"/>
      <c r="MK274" s="8"/>
      <c r="ML274" s="8"/>
      <c r="MM274" s="8"/>
      <c r="MN274" s="8"/>
      <c r="MO274" s="8"/>
      <c r="MP274" s="12"/>
      <c r="MQ274" s="10"/>
      <c r="MR274" s="10"/>
      <c r="MS274" s="10"/>
      <c r="MT274" s="10"/>
      <c r="MU274" s="10"/>
      <c r="MV274" s="10"/>
      <c r="MW274" s="10"/>
      <c r="MX274" s="19"/>
      <c r="MY274" s="8"/>
      <c r="MZ274" s="8"/>
      <c r="NA274" s="8"/>
      <c r="NB274" s="8"/>
      <c r="NC274" s="8"/>
      <c r="ND274" s="8"/>
      <c r="NE274" s="8"/>
      <c r="NF274" s="23"/>
      <c r="NG274" s="10"/>
      <c r="NH274" s="10"/>
      <c r="NI274" s="10"/>
      <c r="NJ274" s="10"/>
      <c r="NK274" s="10"/>
      <c r="NL274" s="10"/>
      <c r="NM274" s="10"/>
      <c r="NN274" s="10"/>
      <c r="NO274" s="17"/>
      <c r="NP274" s="14"/>
      <c r="NQ274" s="8"/>
      <c r="NR274" s="8"/>
      <c r="NS274" s="8"/>
      <c r="NT274" s="8"/>
      <c r="NU274" s="8"/>
      <c r="NV274" s="13"/>
      <c r="NW274" s="10"/>
      <c r="NX274" s="10"/>
      <c r="NY274" s="10"/>
      <c r="NZ274" s="10"/>
      <c r="OA274" s="10"/>
      <c r="OB274" s="10"/>
      <c r="OC274" s="10"/>
      <c r="OD274" s="12"/>
      <c r="OE274" s="8"/>
      <c r="OF274" s="14"/>
      <c r="OG274" s="19"/>
      <c r="OH274" s="10"/>
      <c r="OI274" s="10"/>
      <c r="OJ274" s="10"/>
      <c r="OK274" s="10"/>
      <c r="OL274" s="10"/>
      <c r="OM274" s="10"/>
      <c r="ON274" s="10"/>
      <c r="OO274" s="10"/>
      <c r="OP274" s="10"/>
      <c r="OQ274" s="10"/>
      <c r="OR274" s="13"/>
      <c r="OS274" s="8"/>
      <c r="OT274" s="8"/>
      <c r="OU274" s="8"/>
      <c r="OV274" s="8"/>
      <c r="OW274" s="8"/>
      <c r="OX274" s="14"/>
      <c r="OY274" s="17"/>
      <c r="OZ274" s="10"/>
      <c r="PA274" s="10"/>
      <c r="PB274" s="10"/>
      <c r="PC274" s="9"/>
      <c r="PD274" s="8"/>
      <c r="PE274" s="8"/>
      <c r="PF274" s="8"/>
      <c r="PG274" s="8"/>
      <c r="PH274" s="8"/>
      <c r="PI274" s="8"/>
      <c r="PJ274" s="27"/>
      <c r="PK274" s="10"/>
      <c r="PL274" s="10"/>
      <c r="PM274" s="10"/>
      <c r="PN274" s="10"/>
      <c r="PO274" s="12"/>
      <c r="PP274" s="8"/>
      <c r="PQ274" s="8"/>
      <c r="PR274" s="8"/>
      <c r="PS274" s="8"/>
      <c r="PT274" s="8"/>
      <c r="PU274" s="8"/>
      <c r="PV274" s="13"/>
      <c r="PW274" s="10"/>
      <c r="PX274" s="10"/>
      <c r="PY274" s="17"/>
      <c r="PZ274" s="8"/>
      <c r="QA274" s="8"/>
      <c r="QB274" s="8"/>
      <c r="QC274" s="8"/>
      <c r="QD274" s="8"/>
      <c r="QE274" s="8"/>
      <c r="QF274" s="8"/>
      <c r="QG274" s="17"/>
      <c r="QH274" s="10"/>
      <c r="QI274" s="10"/>
      <c r="QJ274" s="10"/>
      <c r="QK274" s="10"/>
      <c r="QL274" s="10"/>
      <c r="QM274" s="10"/>
      <c r="QN274" s="10"/>
      <c r="QO274" s="10"/>
      <c r="QP274" s="10"/>
      <c r="QQ274" s="10"/>
      <c r="QR274" s="10"/>
      <c r="QS274" s="10"/>
      <c r="QT274" s="10"/>
      <c r="QU274" s="23"/>
      <c r="QV274" s="8"/>
      <c r="QW274" s="8"/>
      <c r="QX274" s="8"/>
      <c r="QY274" s="8"/>
      <c r="QZ274" s="8"/>
      <c r="RA274" s="8"/>
      <c r="RB274" s="8"/>
      <c r="RC274" s="10"/>
      <c r="RD274" s="10"/>
      <c r="RE274" s="10"/>
      <c r="RF274" s="29"/>
      <c r="RG274" s="8"/>
      <c r="RH274" s="8"/>
      <c r="RI274" s="8"/>
      <c r="RJ274" s="8"/>
      <c r="RK274" s="8"/>
      <c r="RL274" s="12"/>
      <c r="RM274" s="19"/>
      <c r="RN274" s="10"/>
      <c r="RO274" s="10"/>
      <c r="RP274" s="10"/>
      <c r="RQ274" s="9"/>
      <c r="RR274" s="8"/>
      <c r="RS274" s="8"/>
      <c r="RT274" s="8"/>
      <c r="RU274" s="8"/>
      <c r="RV274" s="8"/>
      <c r="RW274" s="8"/>
      <c r="RX274" s="8"/>
      <c r="RY274" s="17"/>
      <c r="RZ274" s="10"/>
      <c r="SA274" s="10"/>
      <c r="SB274" s="10"/>
      <c r="SC274" s="10"/>
      <c r="SD274" s="10"/>
      <c r="SE274" s="14"/>
      <c r="SF274" s="8"/>
      <c r="SG274" s="8"/>
      <c r="SH274" s="8"/>
      <c r="SI274" s="8"/>
      <c r="SJ274" s="8"/>
      <c r="SK274" s="8"/>
      <c r="SL274" s="18"/>
      <c r="SM274" s="10"/>
      <c r="SN274" s="10"/>
      <c r="SO274" s="10"/>
      <c r="SP274" s="10"/>
      <c r="SQ274" s="10"/>
      <c r="SR274" s="17"/>
      <c r="SS274" s="8"/>
      <c r="ST274" s="14"/>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8"/>
      <c r="TT274" s="8"/>
    </row>
    <row r="275" spans="1:540" ht="9.6" customHeight="1" x14ac:dyDescent="0.3">
      <c r="A275" s="8"/>
      <c r="B275" s="8"/>
      <c r="C275" s="8"/>
      <c r="D275" s="8"/>
      <c r="E275" s="8"/>
      <c r="F275" s="8"/>
      <c r="G275" s="8"/>
      <c r="H275" s="8"/>
      <c r="I275" s="8"/>
      <c r="J275" s="8"/>
      <c r="K275" s="8"/>
      <c r="L275" s="8"/>
      <c r="M275" s="8"/>
      <c r="N275" s="8"/>
      <c r="O275" s="8"/>
      <c r="P275" s="8"/>
      <c r="Q275" s="8"/>
      <c r="R275" s="8"/>
      <c r="S275" s="8"/>
      <c r="T275" s="8"/>
      <c r="U275" s="8"/>
      <c r="V275" s="23"/>
      <c r="W275" s="10"/>
      <c r="X275" s="10"/>
      <c r="Y275" s="10"/>
      <c r="Z275" s="10"/>
      <c r="AA275" s="10"/>
      <c r="AB275" s="10"/>
      <c r="AC275" s="18"/>
      <c r="AD275" s="8"/>
      <c r="AE275" s="14"/>
      <c r="AF275" s="19"/>
      <c r="AG275" s="10"/>
      <c r="AH275" s="10"/>
      <c r="AI275" s="10"/>
      <c r="AJ275" s="10"/>
      <c r="AK275" s="10"/>
      <c r="AL275" s="17"/>
      <c r="AM275" s="14"/>
      <c r="AN275" s="8"/>
      <c r="AO275" s="8"/>
      <c r="AP275" s="8"/>
      <c r="AQ275" s="14"/>
      <c r="AR275" s="19"/>
      <c r="AS275" s="10"/>
      <c r="AT275" s="10"/>
      <c r="AU275" s="10"/>
      <c r="AV275" s="10"/>
      <c r="AW275" s="10"/>
      <c r="AX275" s="19"/>
      <c r="AY275" s="14"/>
      <c r="AZ275" s="8"/>
      <c r="BA275" s="8"/>
      <c r="BB275" s="8"/>
      <c r="BC275" s="8"/>
      <c r="BD275" s="13"/>
      <c r="BE275" s="10"/>
      <c r="BF275" s="12"/>
      <c r="BG275" s="8"/>
      <c r="BH275" s="14"/>
      <c r="BI275" s="10"/>
      <c r="BJ275" s="10"/>
      <c r="BK275" s="10"/>
      <c r="BL275" s="10"/>
      <c r="BM275" s="10"/>
      <c r="BN275" s="10"/>
      <c r="BO275" s="13"/>
      <c r="BP275" s="8"/>
      <c r="BQ275" s="8"/>
      <c r="BR275" s="8"/>
      <c r="BS275" s="8"/>
      <c r="BT275" s="8"/>
      <c r="BU275" s="8"/>
      <c r="BV275" s="19"/>
      <c r="BW275" s="10"/>
      <c r="BX275" s="23"/>
      <c r="BY275" s="8"/>
      <c r="BZ275" s="8"/>
      <c r="CA275" s="8"/>
      <c r="CB275" s="8"/>
      <c r="CC275" s="8"/>
      <c r="CD275" s="14"/>
      <c r="CE275" s="17"/>
      <c r="CF275" s="14"/>
      <c r="CG275" s="19"/>
      <c r="CH275" s="10"/>
      <c r="CI275" s="10"/>
      <c r="CJ275" s="10"/>
      <c r="CK275" s="10"/>
      <c r="CL275" s="10"/>
      <c r="CM275" s="10"/>
      <c r="CN275" s="12"/>
      <c r="CO275" s="8"/>
      <c r="CP275" s="8"/>
      <c r="CQ275" s="8"/>
      <c r="CR275" s="8"/>
      <c r="CS275" s="8"/>
      <c r="CT275" s="14"/>
      <c r="CU275" s="17"/>
      <c r="CV275" s="10"/>
      <c r="CW275" s="10"/>
      <c r="CX275" s="10"/>
      <c r="CY275" s="10"/>
      <c r="CZ275" s="10"/>
      <c r="DA275" s="10"/>
      <c r="DB275" s="14"/>
      <c r="DC275" s="8"/>
      <c r="DD275" s="8"/>
      <c r="DE275" s="8"/>
      <c r="DF275" s="8"/>
      <c r="DG275" s="8"/>
      <c r="DH275" s="8"/>
      <c r="DI275" s="8"/>
      <c r="DJ275" s="23"/>
      <c r="DK275" s="10"/>
      <c r="DL275" s="10"/>
      <c r="DM275" s="10"/>
      <c r="DN275" s="10"/>
      <c r="DO275" s="10"/>
      <c r="DP275" s="9"/>
      <c r="DQ275" s="8"/>
      <c r="DR275" s="8"/>
      <c r="DS275" s="8"/>
      <c r="DT275" s="8"/>
      <c r="DU275" s="8"/>
      <c r="DV275" s="8"/>
      <c r="DW275" s="18"/>
      <c r="DX275" s="10"/>
      <c r="DY275" s="10"/>
      <c r="DZ275" s="8"/>
      <c r="EA275" s="8"/>
      <c r="EB275" s="8"/>
      <c r="EC275" s="8"/>
      <c r="ED275" s="8"/>
      <c r="EE275" s="8"/>
      <c r="EF275" s="8"/>
      <c r="EG275" s="8"/>
      <c r="EH275" s="8"/>
      <c r="EI275" s="14"/>
      <c r="EJ275" s="19"/>
      <c r="EK275" s="10"/>
      <c r="EL275" s="10"/>
      <c r="EM275" s="10"/>
      <c r="EN275" s="10"/>
      <c r="EO275" s="10"/>
      <c r="EP275" s="15"/>
      <c r="EQ275" s="8"/>
      <c r="ER275" s="8"/>
      <c r="ES275" s="8"/>
      <c r="ET275" s="23"/>
      <c r="EU275" s="10"/>
      <c r="EV275" s="10"/>
      <c r="EW275" s="10"/>
      <c r="EX275" s="10"/>
      <c r="EY275" s="10"/>
      <c r="EZ275" s="17"/>
      <c r="FA275" s="8"/>
      <c r="FB275" s="8"/>
      <c r="FC275" s="8"/>
      <c r="FD275" s="13"/>
      <c r="FE275" s="10"/>
      <c r="FF275" s="10"/>
      <c r="FG275" s="10"/>
      <c r="FH275" s="10"/>
      <c r="FI275" s="10"/>
      <c r="FJ275" s="10"/>
      <c r="FK275" s="22"/>
      <c r="FL275" s="8"/>
      <c r="FM275" s="8"/>
      <c r="FN275" s="27"/>
      <c r="FO275" s="10"/>
      <c r="FP275" s="10"/>
      <c r="FQ275" s="10"/>
      <c r="FR275" s="10"/>
      <c r="FS275" s="10"/>
      <c r="FT275" s="10"/>
      <c r="FU275" s="14"/>
      <c r="FV275" s="8"/>
      <c r="FW275" s="8"/>
      <c r="FX275" s="8"/>
      <c r="FY275" s="8"/>
      <c r="FZ275" s="8"/>
      <c r="GA275" s="8"/>
      <c r="GB275" s="8"/>
      <c r="GC275" s="8"/>
      <c r="GD275" s="8"/>
      <c r="GE275" s="8"/>
      <c r="GF275" s="8"/>
      <c r="GG275" s="8"/>
      <c r="GH275" s="10"/>
      <c r="GI275" s="10"/>
      <c r="GJ275" s="10"/>
      <c r="GK275" s="10"/>
      <c r="GL275" s="10"/>
      <c r="GM275" s="10"/>
      <c r="GN275" s="17"/>
      <c r="GO275" s="8"/>
      <c r="GP275" s="8"/>
      <c r="GQ275" s="18"/>
      <c r="GR275" s="10"/>
      <c r="GS275" s="10"/>
      <c r="GT275" s="10"/>
      <c r="GU275" s="10"/>
      <c r="GV275" s="10"/>
      <c r="GW275" s="19"/>
      <c r="GX275" s="8"/>
      <c r="GY275" s="8"/>
      <c r="GZ275" s="8"/>
      <c r="HA275" s="8"/>
      <c r="HB275" s="10"/>
      <c r="HC275" s="10"/>
      <c r="HD275" s="10"/>
      <c r="HE275" s="10"/>
      <c r="HF275" s="10"/>
      <c r="HG275" s="10"/>
      <c r="HH275" s="17"/>
      <c r="HI275" s="8"/>
      <c r="HJ275" s="8"/>
      <c r="HK275" s="8"/>
      <c r="HL275" s="8"/>
      <c r="HM275" s="8"/>
      <c r="HN275" s="19"/>
      <c r="HO275" s="10"/>
      <c r="HP275" s="10"/>
      <c r="HQ275" s="10"/>
      <c r="HR275" s="10"/>
      <c r="HS275" s="10"/>
      <c r="HT275" s="10"/>
      <c r="HU275" s="14"/>
      <c r="HV275" s="8"/>
      <c r="HW275" s="8"/>
      <c r="HX275" s="8"/>
      <c r="HY275" s="8"/>
      <c r="HZ275" s="13"/>
      <c r="IA275" s="10"/>
      <c r="IB275" s="18"/>
      <c r="IC275" s="8"/>
      <c r="ID275" s="8"/>
      <c r="IE275" s="8"/>
      <c r="IF275" s="8"/>
      <c r="IG275" s="8"/>
      <c r="IH275" s="8"/>
      <c r="II275" s="8"/>
      <c r="IJ275" s="8"/>
      <c r="IK275" s="8"/>
      <c r="IL275" s="8"/>
      <c r="IM275" s="8"/>
      <c r="IN275" s="8"/>
      <c r="IO275" s="8"/>
      <c r="IP275" s="8"/>
      <c r="IQ275" s="8"/>
      <c r="IR275" s="9"/>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4"/>
      <c r="JS275" s="8"/>
      <c r="JT275" s="8"/>
      <c r="JU275" s="8"/>
      <c r="JV275" s="8"/>
      <c r="JW275" s="8"/>
      <c r="JX275" s="8"/>
      <c r="JY275" s="23"/>
      <c r="JZ275" s="10"/>
      <c r="KA275" s="10"/>
      <c r="KB275" s="23"/>
      <c r="KC275" s="8"/>
      <c r="KD275" s="8"/>
      <c r="KE275" s="8"/>
      <c r="KF275" s="8"/>
      <c r="KG275" s="8"/>
      <c r="KH275" s="8"/>
      <c r="KI275" s="12"/>
      <c r="KJ275" s="19"/>
      <c r="KK275" s="10"/>
      <c r="KL275" s="10"/>
      <c r="KM275" s="10"/>
      <c r="KN275" s="10"/>
      <c r="KO275" s="19"/>
      <c r="KP275" s="8"/>
      <c r="KQ275" s="8"/>
      <c r="KR275" s="8"/>
      <c r="KS275" s="8"/>
      <c r="KT275" s="8"/>
      <c r="KU275" s="8"/>
      <c r="KV275" s="8"/>
      <c r="KW275" s="15"/>
      <c r="KX275" s="10"/>
      <c r="KY275" s="10"/>
      <c r="KZ275" s="10"/>
      <c r="LA275" s="23"/>
      <c r="LB275" s="17"/>
      <c r="LC275" s="19"/>
      <c r="LD275" s="13"/>
      <c r="LE275" s="9"/>
      <c r="LF275" s="10"/>
      <c r="LG275" s="10"/>
      <c r="LH275" s="18"/>
      <c r="LI275" s="8"/>
      <c r="LJ275" s="8"/>
      <c r="LK275" s="8"/>
      <c r="LL275" s="8"/>
      <c r="LM275" s="8"/>
      <c r="LN275" s="8"/>
      <c r="LO275" s="23"/>
      <c r="LP275" s="10"/>
      <c r="LQ275" s="10"/>
      <c r="LR275" s="10"/>
      <c r="LS275" s="10"/>
      <c r="LT275" s="10"/>
      <c r="LU275" s="10"/>
      <c r="LV275" s="10"/>
      <c r="LW275" s="18"/>
      <c r="LX275" s="8"/>
      <c r="LY275" s="12"/>
      <c r="LZ275" s="10"/>
      <c r="MA275" s="10"/>
      <c r="MB275" s="10"/>
      <c r="MC275" s="10"/>
      <c r="MD275" s="10"/>
      <c r="ME275" s="10"/>
      <c r="MF275" s="17"/>
      <c r="MG275" s="8"/>
      <c r="MH275" s="9"/>
      <c r="MI275" s="9"/>
      <c r="MJ275" s="8"/>
      <c r="MK275" s="8"/>
      <c r="ML275" s="8"/>
      <c r="MM275" s="8"/>
      <c r="MN275" s="8"/>
      <c r="MO275" s="8"/>
      <c r="MP275" s="8"/>
      <c r="MQ275" s="17"/>
      <c r="MR275" s="10"/>
      <c r="MS275" s="10"/>
      <c r="MT275" s="10"/>
      <c r="MU275" s="10"/>
      <c r="MV275" s="10"/>
      <c r="MW275" s="10"/>
      <c r="MX275" s="19"/>
      <c r="MY275" s="8"/>
      <c r="MZ275" s="8"/>
      <c r="NA275" s="8"/>
      <c r="NB275" s="8"/>
      <c r="NC275" s="8"/>
      <c r="ND275" s="8"/>
      <c r="NE275" s="8"/>
      <c r="NF275" s="23"/>
      <c r="NG275" s="10"/>
      <c r="NH275" s="10"/>
      <c r="NI275" s="10"/>
      <c r="NJ275" s="10"/>
      <c r="NK275" s="10"/>
      <c r="NL275" s="10"/>
      <c r="NM275" s="10"/>
      <c r="NN275" s="10"/>
      <c r="NO275" s="23"/>
      <c r="NP275" s="8"/>
      <c r="NQ275" s="8"/>
      <c r="NR275" s="8"/>
      <c r="NS275" s="8"/>
      <c r="NT275" s="8"/>
      <c r="NU275" s="8"/>
      <c r="NV275" s="13"/>
      <c r="NW275" s="10"/>
      <c r="NX275" s="10"/>
      <c r="NY275" s="10"/>
      <c r="NZ275" s="10"/>
      <c r="OA275" s="10"/>
      <c r="OB275" s="10"/>
      <c r="OC275" s="10"/>
      <c r="OD275" s="23"/>
      <c r="OE275" s="8"/>
      <c r="OF275" s="14"/>
      <c r="OG275" s="19"/>
      <c r="OH275" s="10"/>
      <c r="OI275" s="10"/>
      <c r="OJ275" s="10"/>
      <c r="OK275" s="10"/>
      <c r="OL275" s="10"/>
      <c r="OM275" s="10"/>
      <c r="ON275" s="10"/>
      <c r="OO275" s="10"/>
      <c r="OP275" s="10"/>
      <c r="OQ275" s="17"/>
      <c r="OR275" s="14"/>
      <c r="OS275" s="8"/>
      <c r="OT275" s="8"/>
      <c r="OU275" s="8"/>
      <c r="OV275" s="8"/>
      <c r="OW275" s="8"/>
      <c r="OX275" s="14"/>
      <c r="OY275" s="17"/>
      <c r="OZ275" s="10"/>
      <c r="PA275" s="10"/>
      <c r="PB275" s="10"/>
      <c r="PC275" s="9"/>
      <c r="PD275" s="8"/>
      <c r="PE275" s="8"/>
      <c r="PF275" s="8"/>
      <c r="PG275" s="8"/>
      <c r="PH275" s="8"/>
      <c r="PI275" s="8"/>
      <c r="PJ275" s="14"/>
      <c r="PK275" s="10"/>
      <c r="PL275" s="10"/>
      <c r="PM275" s="10"/>
      <c r="PN275" s="10"/>
      <c r="PO275" s="12"/>
      <c r="PP275" s="8"/>
      <c r="PQ275" s="8"/>
      <c r="PR275" s="8"/>
      <c r="PS275" s="8"/>
      <c r="PT275" s="8"/>
      <c r="PU275" s="8"/>
      <c r="PV275" s="13"/>
      <c r="PW275" s="10"/>
      <c r="PX275" s="10"/>
      <c r="PY275" s="17"/>
      <c r="PZ275" s="8"/>
      <c r="QA275" s="8"/>
      <c r="QB275" s="8"/>
      <c r="QC275" s="8"/>
      <c r="QD275" s="8"/>
      <c r="QE275" s="8"/>
      <c r="QF275" s="14"/>
      <c r="QG275" s="17"/>
      <c r="QH275" s="10"/>
      <c r="QI275" s="10"/>
      <c r="QJ275" s="10"/>
      <c r="QK275" s="10"/>
      <c r="QL275" s="10"/>
      <c r="QM275" s="10"/>
      <c r="QN275" s="10"/>
      <c r="QO275" s="10"/>
      <c r="QP275" s="10"/>
      <c r="QQ275" s="10"/>
      <c r="QR275" s="10"/>
      <c r="QS275" s="10"/>
      <c r="QT275" s="10"/>
      <c r="QU275" s="23"/>
      <c r="QV275" s="8"/>
      <c r="QW275" s="8"/>
      <c r="QX275" s="8"/>
      <c r="QY275" s="8"/>
      <c r="QZ275" s="8"/>
      <c r="RA275" s="8"/>
      <c r="RB275" s="8"/>
      <c r="RC275" s="10"/>
      <c r="RD275" s="10"/>
      <c r="RE275" s="10"/>
      <c r="RF275" s="29"/>
      <c r="RG275" s="8"/>
      <c r="RH275" s="8"/>
      <c r="RI275" s="8"/>
      <c r="RJ275" s="8"/>
      <c r="RK275" s="8"/>
      <c r="RL275" s="8"/>
      <c r="RM275" s="9"/>
      <c r="RN275" s="10"/>
      <c r="RO275" s="10"/>
      <c r="RP275" s="10"/>
      <c r="RQ275" s="9"/>
      <c r="RR275" s="8"/>
      <c r="RS275" s="8"/>
      <c r="RT275" s="8"/>
      <c r="RU275" s="8"/>
      <c r="RV275" s="8"/>
      <c r="RW275" s="8"/>
      <c r="RX275" s="8"/>
      <c r="RY275" s="17"/>
      <c r="RZ275" s="10"/>
      <c r="SA275" s="10"/>
      <c r="SB275" s="10"/>
      <c r="SC275" s="10"/>
      <c r="SD275" s="10"/>
      <c r="SE275" s="14"/>
      <c r="SF275" s="8"/>
      <c r="SG275" s="8"/>
      <c r="SH275" s="8"/>
      <c r="SI275" s="8"/>
      <c r="SJ275" s="8"/>
      <c r="SK275" s="8"/>
      <c r="SL275" s="18"/>
      <c r="SM275" s="10"/>
      <c r="SN275" s="10"/>
      <c r="SO275" s="10"/>
      <c r="SP275" s="27"/>
      <c r="SQ275" s="23"/>
      <c r="SR275" s="10"/>
      <c r="SS275" s="18"/>
      <c r="ST275" s="18"/>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8"/>
      <c r="TT275" s="8"/>
    </row>
    <row r="276" spans="1:540" ht="9.6" customHeight="1" x14ac:dyDescent="0.3">
      <c r="A276" s="8"/>
      <c r="B276" s="8"/>
      <c r="C276" s="8"/>
      <c r="D276" s="8"/>
      <c r="E276" s="8"/>
      <c r="F276" s="8"/>
      <c r="G276" s="8"/>
      <c r="H276" s="8"/>
      <c r="I276" s="8"/>
      <c r="J276" s="8"/>
      <c r="K276" s="8"/>
      <c r="L276" s="8"/>
      <c r="M276" s="8"/>
      <c r="N276" s="8"/>
      <c r="O276" s="8"/>
      <c r="P276" s="8"/>
      <c r="Q276" s="8"/>
      <c r="R276" s="8"/>
      <c r="S276" s="8"/>
      <c r="T276" s="8"/>
      <c r="U276" s="8"/>
      <c r="V276" s="23"/>
      <c r="W276" s="10"/>
      <c r="X276" s="10"/>
      <c r="Y276" s="10"/>
      <c r="Z276" s="10"/>
      <c r="AA276" s="10"/>
      <c r="AB276" s="10"/>
      <c r="AC276" s="18"/>
      <c r="AD276" s="8"/>
      <c r="AE276" s="14"/>
      <c r="AF276" s="19"/>
      <c r="AG276" s="10"/>
      <c r="AH276" s="10"/>
      <c r="AI276" s="10"/>
      <c r="AJ276" s="10"/>
      <c r="AK276" s="10"/>
      <c r="AL276" s="17"/>
      <c r="AM276" s="8"/>
      <c r="AN276" s="8"/>
      <c r="AO276" s="8"/>
      <c r="AP276" s="8"/>
      <c r="AQ276" s="14"/>
      <c r="AR276" s="19"/>
      <c r="AS276" s="10"/>
      <c r="AT276" s="10"/>
      <c r="AU276" s="10"/>
      <c r="AV276" s="10"/>
      <c r="AW276" s="10"/>
      <c r="AX276" s="19"/>
      <c r="AY276" s="14"/>
      <c r="AZ276" s="8"/>
      <c r="BA276" s="8"/>
      <c r="BB276" s="23"/>
      <c r="BC276" s="34"/>
      <c r="BD276" s="8"/>
      <c r="BE276" s="13"/>
      <c r="BF276" s="8"/>
      <c r="BG276" s="8"/>
      <c r="BH276" s="18"/>
      <c r="BI276" s="10"/>
      <c r="BJ276" s="10"/>
      <c r="BK276" s="10"/>
      <c r="BL276" s="10"/>
      <c r="BM276" s="10"/>
      <c r="BN276" s="10"/>
      <c r="BO276" s="13"/>
      <c r="BP276" s="8"/>
      <c r="BQ276" s="8"/>
      <c r="BR276" s="8"/>
      <c r="BS276" s="8"/>
      <c r="BT276" s="8"/>
      <c r="BU276" s="8"/>
      <c r="BV276" s="23"/>
      <c r="BW276" s="10"/>
      <c r="BX276" s="23"/>
      <c r="BY276" s="8"/>
      <c r="BZ276" s="8"/>
      <c r="CA276" s="8"/>
      <c r="CB276" s="8"/>
      <c r="CC276" s="8"/>
      <c r="CD276" s="13"/>
      <c r="CE276" s="10"/>
      <c r="CF276" s="12"/>
      <c r="CG276" s="21"/>
      <c r="CH276" s="10"/>
      <c r="CI276" s="10"/>
      <c r="CJ276" s="10"/>
      <c r="CK276" s="10"/>
      <c r="CL276" s="10"/>
      <c r="CM276" s="10"/>
      <c r="CN276" s="13"/>
      <c r="CO276" s="8"/>
      <c r="CP276" s="8"/>
      <c r="CQ276" s="8"/>
      <c r="CR276" s="8"/>
      <c r="CS276" s="8"/>
      <c r="CT276" s="14"/>
      <c r="CU276" s="17"/>
      <c r="CV276" s="10"/>
      <c r="CW276" s="10"/>
      <c r="CX276" s="10"/>
      <c r="CY276" s="10"/>
      <c r="CZ276" s="10"/>
      <c r="DA276" s="10"/>
      <c r="DB276" s="14"/>
      <c r="DC276" s="8"/>
      <c r="DD276" s="8"/>
      <c r="DE276" s="8"/>
      <c r="DF276" s="8"/>
      <c r="DG276" s="8"/>
      <c r="DH276" s="8"/>
      <c r="DI276" s="8"/>
      <c r="DJ276" s="19"/>
      <c r="DK276" s="10"/>
      <c r="DL276" s="10"/>
      <c r="DM276" s="10"/>
      <c r="DN276" s="10"/>
      <c r="DO276" s="10"/>
      <c r="DP276" s="9"/>
      <c r="DQ276" s="8"/>
      <c r="DR276" s="8"/>
      <c r="DS276" s="8"/>
      <c r="DT276" s="8"/>
      <c r="DU276" s="8"/>
      <c r="DV276" s="8"/>
      <c r="DW276" s="12"/>
      <c r="DX276" s="10"/>
      <c r="DY276" s="10"/>
      <c r="DZ276" s="8"/>
      <c r="EA276" s="8"/>
      <c r="EB276" s="8"/>
      <c r="EC276" s="8"/>
      <c r="ED276" s="8"/>
      <c r="EE276" s="8"/>
      <c r="EF276" s="8"/>
      <c r="EG276" s="8"/>
      <c r="EH276" s="8"/>
      <c r="EI276" s="18"/>
      <c r="EJ276" s="10"/>
      <c r="EK276" s="10"/>
      <c r="EL276" s="10"/>
      <c r="EM276" s="10"/>
      <c r="EN276" s="10"/>
      <c r="EO276" s="10"/>
      <c r="EP276" s="15"/>
      <c r="EQ276" s="8"/>
      <c r="ER276" s="8"/>
      <c r="ES276" s="8"/>
      <c r="ET276" s="23"/>
      <c r="EU276" s="10"/>
      <c r="EV276" s="10"/>
      <c r="EW276" s="10"/>
      <c r="EX276" s="10"/>
      <c r="EY276" s="10"/>
      <c r="EZ276" s="10"/>
      <c r="FA276" s="12"/>
      <c r="FB276" s="8"/>
      <c r="FC276" s="8"/>
      <c r="FD276" s="13"/>
      <c r="FE276" s="10"/>
      <c r="FF276" s="10"/>
      <c r="FG276" s="10"/>
      <c r="FH276" s="10"/>
      <c r="FI276" s="10"/>
      <c r="FJ276" s="10"/>
      <c r="FK276" s="22"/>
      <c r="FL276" s="8"/>
      <c r="FM276" s="8"/>
      <c r="FN276" s="27"/>
      <c r="FO276" s="10"/>
      <c r="FP276" s="10"/>
      <c r="FQ276" s="10"/>
      <c r="FR276" s="10"/>
      <c r="FS276" s="10"/>
      <c r="FT276" s="17"/>
      <c r="FU276" s="8"/>
      <c r="FV276" s="8"/>
      <c r="FW276" s="8"/>
      <c r="FX276" s="8"/>
      <c r="FY276" s="8"/>
      <c r="FZ276" s="8"/>
      <c r="GA276" s="8"/>
      <c r="GB276" s="8"/>
      <c r="GC276" s="8"/>
      <c r="GD276" s="8"/>
      <c r="GE276" s="8"/>
      <c r="GF276" s="8"/>
      <c r="GG276" s="8"/>
      <c r="GH276" s="10"/>
      <c r="GI276" s="10"/>
      <c r="GJ276" s="10"/>
      <c r="GK276" s="10"/>
      <c r="GL276" s="10"/>
      <c r="GM276" s="10"/>
      <c r="GN276" s="17"/>
      <c r="GO276" s="8"/>
      <c r="GP276" s="8"/>
      <c r="GQ276" s="18"/>
      <c r="GR276" s="10"/>
      <c r="GS276" s="10"/>
      <c r="GT276" s="10"/>
      <c r="GU276" s="10"/>
      <c r="GV276" s="10"/>
      <c r="GW276" s="10"/>
      <c r="GX276" s="12"/>
      <c r="GY276" s="8"/>
      <c r="GZ276" s="8"/>
      <c r="HA276" s="8"/>
      <c r="HB276" s="10"/>
      <c r="HC276" s="10"/>
      <c r="HD276" s="10"/>
      <c r="HE276" s="10"/>
      <c r="HF276" s="10"/>
      <c r="HG276" s="10"/>
      <c r="HH276" s="17"/>
      <c r="HI276" s="8"/>
      <c r="HJ276" s="8"/>
      <c r="HK276" s="8"/>
      <c r="HL276" s="8"/>
      <c r="HM276" s="8"/>
      <c r="HN276" s="19"/>
      <c r="HO276" s="10"/>
      <c r="HP276" s="10"/>
      <c r="HQ276" s="10"/>
      <c r="HR276" s="10"/>
      <c r="HS276" s="10"/>
      <c r="HT276" s="10"/>
      <c r="HU276" s="14"/>
      <c r="HV276" s="8"/>
      <c r="HW276" s="8"/>
      <c r="HX276" s="23"/>
      <c r="HY276" s="9"/>
      <c r="HZ276" s="8"/>
      <c r="IA276" s="13"/>
      <c r="IB276" s="14"/>
      <c r="IC276" s="8"/>
      <c r="ID276" s="8"/>
      <c r="IE276" s="8"/>
      <c r="IF276" s="8"/>
      <c r="IG276" s="8"/>
      <c r="IH276" s="8"/>
      <c r="II276" s="8"/>
      <c r="IJ276" s="8"/>
      <c r="IK276" s="8"/>
      <c r="IL276" s="8"/>
      <c r="IM276" s="8"/>
      <c r="IN276" s="8"/>
      <c r="IO276" s="8"/>
      <c r="IP276" s="8"/>
      <c r="IQ276" s="8"/>
      <c r="IR276" s="9"/>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4"/>
      <c r="JS276" s="8"/>
      <c r="JT276" s="8"/>
      <c r="JU276" s="8"/>
      <c r="JV276" s="8"/>
      <c r="JW276" s="8"/>
      <c r="JX276" s="8"/>
      <c r="JY276" s="23"/>
      <c r="JZ276" s="10"/>
      <c r="KA276" s="10"/>
      <c r="KB276" s="23"/>
      <c r="KC276" s="8"/>
      <c r="KD276" s="8"/>
      <c r="KE276" s="8"/>
      <c r="KF276" s="8"/>
      <c r="KG276" s="8"/>
      <c r="KH276" s="8"/>
      <c r="KI276" s="13"/>
      <c r="KJ276" s="10"/>
      <c r="KK276" s="10"/>
      <c r="KL276" s="10"/>
      <c r="KM276" s="10"/>
      <c r="KN276" s="10"/>
      <c r="KO276" s="19"/>
      <c r="KP276" s="8"/>
      <c r="KQ276" s="8"/>
      <c r="KR276" s="8"/>
      <c r="KS276" s="8"/>
      <c r="KT276" s="8"/>
      <c r="KU276" s="8"/>
      <c r="KV276" s="8"/>
      <c r="KW276" s="15"/>
      <c r="KX276" s="10"/>
      <c r="KY276" s="10"/>
      <c r="KZ276" s="17"/>
      <c r="LA276" s="8"/>
      <c r="LB276" s="13"/>
      <c r="LC276" s="10"/>
      <c r="LD276" s="10"/>
      <c r="LE276" s="10"/>
      <c r="LF276" s="10"/>
      <c r="LG276" s="19"/>
      <c r="LH276" s="12"/>
      <c r="LI276" s="8"/>
      <c r="LJ276" s="8"/>
      <c r="LK276" s="8"/>
      <c r="LL276" s="8"/>
      <c r="LM276" s="8"/>
      <c r="LN276" s="8"/>
      <c r="LO276" s="23"/>
      <c r="LP276" s="10"/>
      <c r="LQ276" s="10"/>
      <c r="LR276" s="10"/>
      <c r="LS276" s="10"/>
      <c r="LT276" s="10"/>
      <c r="LU276" s="10"/>
      <c r="LV276" s="10"/>
      <c r="LW276" s="9"/>
      <c r="LX276" s="8"/>
      <c r="LY276" s="13"/>
      <c r="LZ276" s="10"/>
      <c r="MA276" s="10"/>
      <c r="MB276" s="10"/>
      <c r="MC276" s="10"/>
      <c r="MD276" s="10"/>
      <c r="ME276" s="10"/>
      <c r="MF276" s="9"/>
      <c r="MG276" s="8"/>
      <c r="MH276" s="23"/>
      <c r="MI276" s="17"/>
      <c r="MJ276" s="8"/>
      <c r="MK276" s="8"/>
      <c r="ML276" s="8"/>
      <c r="MM276" s="8"/>
      <c r="MN276" s="8"/>
      <c r="MO276" s="8"/>
      <c r="MP276" s="8"/>
      <c r="MQ276" s="23"/>
      <c r="MR276" s="10"/>
      <c r="MS276" s="10"/>
      <c r="MT276" s="10"/>
      <c r="MU276" s="10"/>
      <c r="MV276" s="10"/>
      <c r="MW276" s="10"/>
      <c r="MX276" s="19"/>
      <c r="MY276" s="8"/>
      <c r="MZ276" s="8"/>
      <c r="NA276" s="8"/>
      <c r="NB276" s="8"/>
      <c r="NC276" s="8"/>
      <c r="ND276" s="8"/>
      <c r="NE276" s="8"/>
      <c r="NF276" s="23"/>
      <c r="NG276" s="10"/>
      <c r="NH276" s="10"/>
      <c r="NI276" s="10"/>
      <c r="NJ276" s="10"/>
      <c r="NK276" s="10"/>
      <c r="NL276" s="10"/>
      <c r="NM276" s="10"/>
      <c r="NN276" s="10"/>
      <c r="NO276" s="13"/>
      <c r="NP276" s="8"/>
      <c r="NQ276" s="8"/>
      <c r="NR276" s="8"/>
      <c r="NS276" s="8"/>
      <c r="NT276" s="8"/>
      <c r="NU276" s="8"/>
      <c r="NV276" s="13"/>
      <c r="NW276" s="10"/>
      <c r="NX276" s="10"/>
      <c r="NY276" s="10"/>
      <c r="NZ276" s="10"/>
      <c r="OA276" s="10"/>
      <c r="OB276" s="10"/>
      <c r="OC276" s="10"/>
      <c r="OD276" s="19"/>
      <c r="OE276" s="8"/>
      <c r="OF276" s="13"/>
      <c r="OG276" s="10"/>
      <c r="OH276" s="10"/>
      <c r="OI276" s="10"/>
      <c r="OJ276" s="10"/>
      <c r="OK276" s="10"/>
      <c r="OL276" s="10"/>
      <c r="OM276" s="10"/>
      <c r="ON276" s="10"/>
      <c r="OO276" s="10"/>
      <c r="OP276" s="10"/>
      <c r="OQ276" s="23"/>
      <c r="OR276" s="8"/>
      <c r="OS276" s="8"/>
      <c r="OT276" s="8"/>
      <c r="OU276" s="8"/>
      <c r="OV276" s="8"/>
      <c r="OW276" s="8"/>
      <c r="OX276" s="14"/>
      <c r="OY276" s="17"/>
      <c r="OZ276" s="10"/>
      <c r="PA276" s="10"/>
      <c r="PB276" s="10"/>
      <c r="PC276" s="9"/>
      <c r="PD276" s="8"/>
      <c r="PE276" s="8"/>
      <c r="PF276" s="8"/>
      <c r="PG276" s="8"/>
      <c r="PH276" s="8"/>
      <c r="PI276" s="8"/>
      <c r="PJ276" s="8"/>
      <c r="PK276" s="19"/>
      <c r="PL276" s="10"/>
      <c r="PM276" s="10"/>
      <c r="PN276" s="10"/>
      <c r="PO276" s="12"/>
      <c r="PP276" s="8"/>
      <c r="PQ276" s="8"/>
      <c r="PR276" s="8"/>
      <c r="PS276" s="8"/>
      <c r="PT276" s="8"/>
      <c r="PU276" s="8"/>
      <c r="PV276" s="13"/>
      <c r="PW276" s="10"/>
      <c r="PX276" s="10"/>
      <c r="PY276" s="17"/>
      <c r="PZ276" s="8"/>
      <c r="QA276" s="8"/>
      <c r="QB276" s="8"/>
      <c r="QC276" s="8"/>
      <c r="QD276" s="8"/>
      <c r="QE276" s="8"/>
      <c r="QF276" s="13"/>
      <c r="QG276" s="10"/>
      <c r="QH276" s="10"/>
      <c r="QI276" s="10"/>
      <c r="QJ276" s="10"/>
      <c r="QK276" s="10"/>
      <c r="QL276" s="10"/>
      <c r="QM276" s="10"/>
      <c r="QN276" s="10"/>
      <c r="QO276" s="10"/>
      <c r="QP276" s="10"/>
      <c r="QQ276" s="10"/>
      <c r="QR276" s="10"/>
      <c r="QS276" s="10"/>
      <c r="QT276" s="10"/>
      <c r="QU276" s="23"/>
      <c r="QV276" s="8"/>
      <c r="QW276" s="8"/>
      <c r="QX276" s="8"/>
      <c r="QY276" s="8"/>
      <c r="QZ276" s="8"/>
      <c r="RA276" s="8"/>
      <c r="RB276" s="8"/>
      <c r="RC276" s="10"/>
      <c r="RD276" s="10"/>
      <c r="RE276" s="10"/>
      <c r="RF276" s="29"/>
      <c r="RG276" s="8"/>
      <c r="RH276" s="8"/>
      <c r="RI276" s="8"/>
      <c r="RJ276" s="8"/>
      <c r="RK276" s="8"/>
      <c r="RL276" s="8"/>
      <c r="RM276" s="18"/>
      <c r="RN276" s="10"/>
      <c r="RO276" s="10"/>
      <c r="RP276" s="10"/>
      <c r="RQ276" s="9"/>
      <c r="RR276" s="8"/>
      <c r="RS276" s="8"/>
      <c r="RT276" s="8"/>
      <c r="RU276" s="8"/>
      <c r="RV276" s="8"/>
      <c r="RW276" s="8"/>
      <c r="RX276" s="8"/>
      <c r="RY276" s="17"/>
      <c r="RZ276" s="10"/>
      <c r="SA276" s="10"/>
      <c r="SB276" s="10"/>
      <c r="SC276" s="10"/>
      <c r="SD276" s="10"/>
      <c r="SE276" s="14"/>
      <c r="SF276" s="8"/>
      <c r="SG276" s="8"/>
      <c r="SH276" s="8"/>
      <c r="SI276" s="8"/>
      <c r="SJ276" s="8"/>
      <c r="SK276" s="8"/>
      <c r="SL276" s="18"/>
      <c r="SM276" s="10"/>
      <c r="SN276" s="10"/>
      <c r="SO276" s="10"/>
      <c r="SP276" s="14"/>
      <c r="SQ276" s="14"/>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8"/>
      <c r="TT276" s="8"/>
    </row>
    <row r="277" spans="1:540" ht="9.6" customHeight="1" x14ac:dyDescent="0.3">
      <c r="A277" s="8"/>
      <c r="B277" s="8"/>
      <c r="C277" s="8"/>
      <c r="D277" s="8"/>
      <c r="E277" s="8"/>
      <c r="F277" s="8"/>
      <c r="G277" s="8"/>
      <c r="H277" s="8"/>
      <c r="I277" s="8"/>
      <c r="J277" s="8"/>
      <c r="K277" s="8"/>
      <c r="L277" s="8"/>
      <c r="M277" s="8"/>
      <c r="N277" s="8"/>
      <c r="O277" s="8"/>
      <c r="P277" s="8"/>
      <c r="Q277" s="8"/>
      <c r="R277" s="8"/>
      <c r="S277" s="8"/>
      <c r="T277" s="8"/>
      <c r="U277" s="8"/>
      <c r="V277" s="23"/>
      <c r="W277" s="10"/>
      <c r="X277" s="10"/>
      <c r="Y277" s="10"/>
      <c r="Z277" s="10"/>
      <c r="AA277" s="10"/>
      <c r="AB277" s="10"/>
      <c r="AC277" s="18"/>
      <c r="AD277" s="8"/>
      <c r="AE277" s="14"/>
      <c r="AF277" s="19"/>
      <c r="AG277" s="10"/>
      <c r="AH277" s="10"/>
      <c r="AI277" s="10"/>
      <c r="AJ277" s="10"/>
      <c r="AK277" s="10"/>
      <c r="AL277" s="13"/>
      <c r="AM277" s="8"/>
      <c r="AN277" s="8"/>
      <c r="AO277" s="8"/>
      <c r="AP277" s="8"/>
      <c r="AQ277" s="14"/>
      <c r="AR277" s="19"/>
      <c r="AS277" s="10"/>
      <c r="AT277" s="10"/>
      <c r="AU277" s="10"/>
      <c r="AV277" s="10"/>
      <c r="AW277" s="10"/>
      <c r="AX277" s="19"/>
      <c r="AY277" s="14"/>
      <c r="AZ277" s="8"/>
      <c r="BA277" s="12"/>
      <c r="BB277" s="10"/>
      <c r="BC277" s="38"/>
      <c r="BD277" s="8"/>
      <c r="BE277" s="8"/>
      <c r="BF277" s="8"/>
      <c r="BG277" s="8"/>
      <c r="BH277" s="9"/>
      <c r="BI277" s="10"/>
      <c r="BJ277" s="10"/>
      <c r="BK277" s="10"/>
      <c r="BL277" s="10"/>
      <c r="BM277" s="10"/>
      <c r="BN277" s="10"/>
      <c r="BO277" s="13"/>
      <c r="BP277" s="8"/>
      <c r="BQ277" s="8"/>
      <c r="BR277" s="8"/>
      <c r="BS277" s="8"/>
      <c r="BT277" s="8"/>
      <c r="BU277" s="8"/>
      <c r="BV277" s="12"/>
      <c r="BW277" s="17"/>
      <c r="BX277" s="12"/>
      <c r="BY277" s="8"/>
      <c r="BZ277" s="8"/>
      <c r="CA277" s="8"/>
      <c r="CB277" s="8"/>
      <c r="CC277" s="8"/>
      <c r="CD277" s="18"/>
      <c r="CE277" s="10"/>
      <c r="CF277" s="12"/>
      <c r="CG277" s="18"/>
      <c r="CH277" s="10"/>
      <c r="CI277" s="10"/>
      <c r="CJ277" s="10"/>
      <c r="CK277" s="10"/>
      <c r="CL277" s="10"/>
      <c r="CM277" s="10"/>
      <c r="CN277" s="23"/>
      <c r="CO277" s="8"/>
      <c r="CP277" s="8"/>
      <c r="CQ277" s="8"/>
      <c r="CR277" s="8"/>
      <c r="CS277" s="8"/>
      <c r="CT277" s="14"/>
      <c r="CU277" s="17"/>
      <c r="CV277" s="10"/>
      <c r="CW277" s="10"/>
      <c r="CX277" s="10"/>
      <c r="CY277" s="10"/>
      <c r="CZ277" s="10"/>
      <c r="DA277" s="10"/>
      <c r="DB277" s="14"/>
      <c r="DC277" s="8"/>
      <c r="DD277" s="8"/>
      <c r="DE277" s="8"/>
      <c r="DF277" s="8"/>
      <c r="DG277" s="8"/>
      <c r="DH277" s="8"/>
      <c r="DI277" s="14"/>
      <c r="DJ277" s="10"/>
      <c r="DK277" s="10"/>
      <c r="DL277" s="10"/>
      <c r="DM277" s="10"/>
      <c r="DN277" s="10"/>
      <c r="DO277" s="10"/>
      <c r="DP277" s="9"/>
      <c r="DQ277" s="8"/>
      <c r="DR277" s="8"/>
      <c r="DS277" s="8"/>
      <c r="DT277" s="8"/>
      <c r="DU277" s="8"/>
      <c r="DV277" s="8"/>
      <c r="DW277" s="8"/>
      <c r="DX277" s="9"/>
      <c r="DY277" s="9"/>
      <c r="DZ277" s="8"/>
      <c r="EA277" s="8"/>
      <c r="EB277" s="8"/>
      <c r="EC277" s="8"/>
      <c r="ED277" s="8"/>
      <c r="EE277" s="8"/>
      <c r="EF277" s="8"/>
      <c r="EG277" s="8"/>
      <c r="EH277" s="8"/>
      <c r="EI277" s="23"/>
      <c r="EJ277" s="10"/>
      <c r="EK277" s="10"/>
      <c r="EL277" s="10"/>
      <c r="EM277" s="10"/>
      <c r="EN277" s="10"/>
      <c r="EO277" s="10"/>
      <c r="EP277" s="15"/>
      <c r="EQ277" s="8"/>
      <c r="ER277" s="8"/>
      <c r="ES277" s="8"/>
      <c r="ET277" s="23"/>
      <c r="EU277" s="10"/>
      <c r="EV277" s="10"/>
      <c r="EW277" s="10"/>
      <c r="EX277" s="10"/>
      <c r="EY277" s="10"/>
      <c r="EZ277" s="10"/>
      <c r="FA277" s="18"/>
      <c r="FB277" s="8"/>
      <c r="FC277" s="8"/>
      <c r="FD277" s="13"/>
      <c r="FE277" s="10"/>
      <c r="FF277" s="10"/>
      <c r="FG277" s="10"/>
      <c r="FH277" s="10"/>
      <c r="FI277" s="10"/>
      <c r="FJ277" s="10"/>
      <c r="FK277" s="22"/>
      <c r="FL277" s="8"/>
      <c r="FM277" s="8"/>
      <c r="FN277" s="27"/>
      <c r="FO277" s="10"/>
      <c r="FP277" s="10"/>
      <c r="FQ277" s="10"/>
      <c r="FR277" s="10"/>
      <c r="FS277" s="10"/>
      <c r="FT277" s="23"/>
      <c r="FU277" s="8"/>
      <c r="FV277" s="8"/>
      <c r="FW277" s="8"/>
      <c r="FX277" s="8"/>
      <c r="FY277" s="8"/>
      <c r="FZ277" s="8"/>
      <c r="GA277" s="8"/>
      <c r="GB277" s="8"/>
      <c r="GC277" s="8"/>
      <c r="GD277" s="8"/>
      <c r="GE277" s="8"/>
      <c r="GF277" s="8"/>
      <c r="GG277" s="8"/>
      <c r="GH277" s="10"/>
      <c r="GI277" s="10"/>
      <c r="GJ277" s="10"/>
      <c r="GK277" s="10"/>
      <c r="GL277" s="10"/>
      <c r="GM277" s="10"/>
      <c r="GN277" s="17"/>
      <c r="GO277" s="8"/>
      <c r="GP277" s="8"/>
      <c r="GQ277" s="18"/>
      <c r="GR277" s="10"/>
      <c r="GS277" s="10"/>
      <c r="GT277" s="10"/>
      <c r="GU277" s="10"/>
      <c r="GV277" s="10"/>
      <c r="GW277" s="10"/>
      <c r="GX277" s="34"/>
      <c r="GY277" s="8"/>
      <c r="GZ277" s="8"/>
      <c r="HA277" s="8"/>
      <c r="HB277" s="10"/>
      <c r="HC277" s="10"/>
      <c r="HD277" s="10"/>
      <c r="HE277" s="10"/>
      <c r="HF277" s="10"/>
      <c r="HG277" s="10"/>
      <c r="HH277" s="17"/>
      <c r="HI277" s="8"/>
      <c r="HJ277" s="8"/>
      <c r="HK277" s="8"/>
      <c r="HL277" s="8"/>
      <c r="HM277" s="8"/>
      <c r="HN277" s="19"/>
      <c r="HO277" s="10"/>
      <c r="HP277" s="10"/>
      <c r="HQ277" s="10"/>
      <c r="HR277" s="10"/>
      <c r="HS277" s="10"/>
      <c r="HT277" s="10"/>
      <c r="HU277" s="14"/>
      <c r="HV277" s="8"/>
      <c r="HW277" s="12"/>
      <c r="HX277" s="19"/>
      <c r="HY277" s="10"/>
      <c r="HZ277" s="8"/>
      <c r="IA277" s="8"/>
      <c r="IB277" s="8"/>
      <c r="IC277" s="8"/>
      <c r="ID277" s="8"/>
      <c r="IE277" s="8"/>
      <c r="IF277" s="8"/>
      <c r="IG277" s="8"/>
      <c r="IH277" s="8"/>
      <c r="II277" s="8"/>
      <c r="IJ277" s="8"/>
      <c r="IK277" s="8"/>
      <c r="IL277" s="8"/>
      <c r="IM277" s="8"/>
      <c r="IN277" s="8"/>
      <c r="IO277" s="8"/>
      <c r="IP277" s="8"/>
      <c r="IQ277" s="8"/>
      <c r="IR277" s="9"/>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4"/>
      <c r="JS277" s="8"/>
      <c r="JT277" s="8"/>
      <c r="JU277" s="8"/>
      <c r="JV277" s="8"/>
      <c r="JW277" s="8"/>
      <c r="JX277" s="8"/>
      <c r="JY277" s="23"/>
      <c r="JZ277" s="10"/>
      <c r="KA277" s="10"/>
      <c r="KB277" s="23"/>
      <c r="KC277" s="8"/>
      <c r="KD277" s="8"/>
      <c r="KE277" s="8"/>
      <c r="KF277" s="8"/>
      <c r="KG277" s="8"/>
      <c r="KH277" s="14"/>
      <c r="KI277" s="17"/>
      <c r="KJ277" s="10"/>
      <c r="KK277" s="10"/>
      <c r="KL277" s="10"/>
      <c r="KM277" s="10"/>
      <c r="KN277" s="10"/>
      <c r="KO277" s="19"/>
      <c r="KP277" s="8"/>
      <c r="KQ277" s="8"/>
      <c r="KR277" s="8"/>
      <c r="KS277" s="8"/>
      <c r="KT277" s="8"/>
      <c r="KU277" s="8"/>
      <c r="KV277" s="8"/>
      <c r="KW277" s="15"/>
      <c r="KX277" s="10"/>
      <c r="KY277" s="10"/>
      <c r="KZ277" s="18"/>
      <c r="LA277" s="8"/>
      <c r="LB277" s="13"/>
      <c r="LC277" s="10"/>
      <c r="LD277" s="10"/>
      <c r="LE277" s="10"/>
      <c r="LF277" s="10"/>
      <c r="LG277" s="9"/>
      <c r="LH277" s="8"/>
      <c r="LI277" s="8"/>
      <c r="LJ277" s="8"/>
      <c r="LK277" s="8"/>
      <c r="LL277" s="8"/>
      <c r="LM277" s="8"/>
      <c r="LN277" s="8"/>
      <c r="LO277" s="23"/>
      <c r="LP277" s="10"/>
      <c r="LQ277" s="10"/>
      <c r="LR277" s="10"/>
      <c r="LS277" s="10"/>
      <c r="LT277" s="10"/>
      <c r="LU277" s="10"/>
      <c r="LV277" s="10"/>
      <c r="LW277" s="10"/>
      <c r="LX277" s="17"/>
      <c r="LY277" s="10"/>
      <c r="LZ277" s="10"/>
      <c r="MA277" s="10"/>
      <c r="MB277" s="10"/>
      <c r="MC277" s="10"/>
      <c r="MD277" s="10"/>
      <c r="ME277" s="10"/>
      <c r="MF277" s="18"/>
      <c r="MG277" s="8"/>
      <c r="MH277" s="19"/>
      <c r="MI277" s="28"/>
      <c r="MJ277" s="12"/>
      <c r="MK277" s="8"/>
      <c r="ML277" s="8"/>
      <c r="MM277" s="8"/>
      <c r="MN277" s="8"/>
      <c r="MO277" s="8"/>
      <c r="MP277" s="8"/>
      <c r="MQ277" s="18"/>
      <c r="MR277" s="10"/>
      <c r="MS277" s="10"/>
      <c r="MT277" s="10"/>
      <c r="MU277" s="10"/>
      <c r="MV277" s="10"/>
      <c r="MW277" s="10"/>
      <c r="MX277" s="19"/>
      <c r="MY277" s="8"/>
      <c r="MZ277" s="8"/>
      <c r="NA277" s="8"/>
      <c r="NB277" s="8"/>
      <c r="NC277" s="8"/>
      <c r="ND277" s="8"/>
      <c r="NE277" s="8"/>
      <c r="NF277" s="23"/>
      <c r="NG277" s="10"/>
      <c r="NH277" s="10"/>
      <c r="NI277" s="10"/>
      <c r="NJ277" s="10"/>
      <c r="NK277" s="10"/>
      <c r="NL277" s="10"/>
      <c r="NM277" s="10"/>
      <c r="NN277" s="19"/>
      <c r="NO277" s="8"/>
      <c r="NP277" s="8"/>
      <c r="NQ277" s="8"/>
      <c r="NR277" s="8"/>
      <c r="NS277" s="8"/>
      <c r="NT277" s="8"/>
      <c r="NU277" s="8"/>
      <c r="NV277" s="13"/>
      <c r="NW277" s="10"/>
      <c r="NX277" s="10"/>
      <c r="NY277" s="10"/>
      <c r="NZ277" s="10"/>
      <c r="OA277" s="10"/>
      <c r="OB277" s="10"/>
      <c r="OC277" s="10"/>
      <c r="OD277" s="10"/>
      <c r="OE277" s="17"/>
      <c r="OF277" s="19"/>
      <c r="OG277" s="10"/>
      <c r="OH277" s="10"/>
      <c r="OI277" s="10"/>
      <c r="OJ277" s="10"/>
      <c r="OK277" s="10"/>
      <c r="OL277" s="10"/>
      <c r="OM277" s="10"/>
      <c r="ON277" s="10"/>
      <c r="OO277" s="10"/>
      <c r="OP277" s="10"/>
      <c r="OQ277" s="29"/>
      <c r="OR277" s="8"/>
      <c r="OS277" s="8"/>
      <c r="OT277" s="8"/>
      <c r="OU277" s="8"/>
      <c r="OV277" s="8"/>
      <c r="OW277" s="8"/>
      <c r="OX277" s="14"/>
      <c r="OY277" s="17"/>
      <c r="OZ277" s="10"/>
      <c r="PA277" s="10"/>
      <c r="PB277" s="10"/>
      <c r="PC277" s="9"/>
      <c r="PD277" s="8"/>
      <c r="PE277" s="8"/>
      <c r="PF277" s="8"/>
      <c r="PG277" s="8"/>
      <c r="PH277" s="8"/>
      <c r="PI277" s="8"/>
      <c r="PJ277" s="8"/>
      <c r="PK277" s="24"/>
      <c r="PL277" s="10"/>
      <c r="PM277" s="10"/>
      <c r="PN277" s="10"/>
      <c r="PO277" s="12"/>
      <c r="PP277" s="8"/>
      <c r="PQ277" s="8"/>
      <c r="PR277" s="8"/>
      <c r="PS277" s="8"/>
      <c r="PT277" s="8"/>
      <c r="PU277" s="8"/>
      <c r="PV277" s="13"/>
      <c r="PW277" s="10"/>
      <c r="PX277" s="10"/>
      <c r="PY277" s="17"/>
      <c r="PZ277" s="8"/>
      <c r="QA277" s="8"/>
      <c r="QB277" s="8"/>
      <c r="QC277" s="8"/>
      <c r="QD277" s="8"/>
      <c r="QE277" s="8"/>
      <c r="QF277" s="27"/>
      <c r="QG277" s="10"/>
      <c r="QH277" s="10"/>
      <c r="QI277" s="10"/>
      <c r="QJ277" s="10"/>
      <c r="QK277" s="10"/>
      <c r="QL277" s="10"/>
      <c r="QM277" s="10"/>
      <c r="QN277" s="10"/>
      <c r="QO277" s="10"/>
      <c r="QP277" s="10"/>
      <c r="QQ277" s="10"/>
      <c r="QR277" s="10"/>
      <c r="QS277" s="10"/>
      <c r="QT277" s="10"/>
      <c r="QU277" s="23"/>
      <c r="QV277" s="8"/>
      <c r="QW277" s="8"/>
      <c r="QX277" s="8"/>
      <c r="QY277" s="8"/>
      <c r="QZ277" s="8"/>
      <c r="RA277" s="8"/>
      <c r="RB277" s="8"/>
      <c r="RC277" s="10"/>
      <c r="RD277" s="10"/>
      <c r="RE277" s="10"/>
      <c r="RF277" s="29"/>
      <c r="RG277" s="8"/>
      <c r="RH277" s="8"/>
      <c r="RI277" s="8"/>
      <c r="RJ277" s="8"/>
      <c r="RK277" s="8"/>
      <c r="RL277" s="8"/>
      <c r="RM277" s="13"/>
      <c r="RN277" s="10"/>
      <c r="RO277" s="10"/>
      <c r="RP277" s="10"/>
      <c r="RQ277" s="9"/>
      <c r="RR277" s="8"/>
      <c r="RS277" s="8"/>
      <c r="RT277" s="8"/>
      <c r="RU277" s="8"/>
      <c r="RV277" s="8"/>
      <c r="RW277" s="8"/>
      <c r="RX277" s="8"/>
      <c r="RY277" s="17"/>
      <c r="RZ277" s="10"/>
      <c r="SA277" s="10"/>
      <c r="SB277" s="10"/>
      <c r="SC277" s="10"/>
      <c r="SD277" s="10"/>
      <c r="SE277" s="14"/>
      <c r="SF277" s="8"/>
      <c r="SG277" s="8"/>
      <c r="SH277" s="8"/>
      <c r="SI277" s="8"/>
      <c r="SJ277" s="8"/>
      <c r="SK277" s="8"/>
      <c r="SL277" s="18"/>
      <c r="SM277" s="10"/>
      <c r="SN277" s="10"/>
      <c r="SO277" s="23"/>
      <c r="SP277" s="8"/>
      <c r="SQ277" s="1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8"/>
      <c r="TT277" s="8"/>
    </row>
    <row r="278" spans="1:540" ht="9.6" customHeight="1" x14ac:dyDescent="0.3">
      <c r="A278" s="8"/>
      <c r="B278" s="8"/>
      <c r="C278" s="8"/>
      <c r="D278" s="8"/>
      <c r="E278" s="8"/>
      <c r="F278" s="8"/>
      <c r="G278" s="8"/>
      <c r="H278" s="8"/>
      <c r="I278" s="8"/>
      <c r="J278" s="8"/>
      <c r="K278" s="8"/>
      <c r="L278" s="8"/>
      <c r="M278" s="8"/>
      <c r="N278" s="8"/>
      <c r="O278" s="8"/>
      <c r="P278" s="8"/>
      <c r="Q278" s="8"/>
      <c r="R278" s="8"/>
      <c r="S278" s="8"/>
      <c r="T278" s="8"/>
      <c r="U278" s="8"/>
      <c r="V278" s="23"/>
      <c r="W278" s="10"/>
      <c r="X278" s="10"/>
      <c r="Y278" s="10"/>
      <c r="Z278" s="10"/>
      <c r="AA278" s="10"/>
      <c r="AB278" s="10"/>
      <c r="AC278" s="18"/>
      <c r="AD278" s="8"/>
      <c r="AE278" s="8"/>
      <c r="AF278" s="19"/>
      <c r="AG278" s="10"/>
      <c r="AH278" s="10"/>
      <c r="AI278" s="10"/>
      <c r="AJ278" s="10"/>
      <c r="AK278" s="27"/>
      <c r="AL278" s="8"/>
      <c r="AM278" s="8"/>
      <c r="AN278" s="8"/>
      <c r="AO278" s="8"/>
      <c r="AP278" s="8"/>
      <c r="AQ278" s="14"/>
      <c r="AR278" s="19"/>
      <c r="AS278" s="10"/>
      <c r="AT278" s="10"/>
      <c r="AU278" s="10"/>
      <c r="AV278" s="10"/>
      <c r="AW278" s="10"/>
      <c r="AX278" s="19"/>
      <c r="AY278" s="14"/>
      <c r="AZ278" s="12"/>
      <c r="BA278" s="24"/>
      <c r="BB278" s="10"/>
      <c r="BC278" s="21"/>
      <c r="BD278" s="8"/>
      <c r="BE278" s="8"/>
      <c r="BF278" s="8"/>
      <c r="BG278" s="14"/>
      <c r="BH278" s="17"/>
      <c r="BI278" s="10"/>
      <c r="BJ278" s="10"/>
      <c r="BK278" s="10"/>
      <c r="BL278" s="10"/>
      <c r="BM278" s="10"/>
      <c r="BN278" s="10"/>
      <c r="BO278" s="13"/>
      <c r="BP278" s="8"/>
      <c r="BQ278" s="8"/>
      <c r="BR278" s="8"/>
      <c r="BS278" s="8"/>
      <c r="BT278" s="8"/>
      <c r="BU278" s="8"/>
      <c r="BV278" s="8"/>
      <c r="BW278" s="8"/>
      <c r="BX278" s="8"/>
      <c r="BY278" s="8"/>
      <c r="BZ278" s="8"/>
      <c r="CA278" s="8"/>
      <c r="CB278" s="8"/>
      <c r="CC278" s="8"/>
      <c r="CD278" s="27"/>
      <c r="CE278" s="19"/>
      <c r="CF278" s="14"/>
      <c r="CG278" s="12"/>
      <c r="CH278" s="10"/>
      <c r="CI278" s="10"/>
      <c r="CJ278" s="10"/>
      <c r="CK278" s="10"/>
      <c r="CL278" s="10"/>
      <c r="CM278" s="10"/>
      <c r="CN278" s="17"/>
      <c r="CO278" s="8"/>
      <c r="CP278" s="8"/>
      <c r="CQ278" s="8"/>
      <c r="CR278" s="8"/>
      <c r="CS278" s="8"/>
      <c r="CT278" s="14"/>
      <c r="CU278" s="17"/>
      <c r="CV278" s="10"/>
      <c r="CW278" s="10"/>
      <c r="CX278" s="10"/>
      <c r="CY278" s="10"/>
      <c r="CZ278" s="10"/>
      <c r="DA278" s="10"/>
      <c r="DB278" s="14"/>
      <c r="DC278" s="8"/>
      <c r="DD278" s="8"/>
      <c r="DE278" s="8"/>
      <c r="DF278" s="8"/>
      <c r="DG278" s="8"/>
      <c r="DH278" s="8"/>
      <c r="DI278" s="13"/>
      <c r="DJ278" s="10"/>
      <c r="DK278" s="10"/>
      <c r="DL278" s="10"/>
      <c r="DM278" s="10"/>
      <c r="DN278" s="10"/>
      <c r="DO278" s="10"/>
      <c r="DP278" s="9"/>
      <c r="DQ278" s="8"/>
      <c r="DR278" s="8"/>
      <c r="DS278" s="8"/>
      <c r="DT278" s="8"/>
      <c r="DU278" s="8"/>
      <c r="DV278" s="8"/>
      <c r="DW278" s="8"/>
      <c r="DX278" s="8"/>
      <c r="DY278" s="8"/>
      <c r="DZ278" s="8"/>
      <c r="EA278" s="8"/>
      <c r="EB278" s="8"/>
      <c r="EC278" s="8"/>
      <c r="ED278" s="8"/>
      <c r="EE278" s="8"/>
      <c r="EF278" s="8"/>
      <c r="EG278" s="8"/>
      <c r="EH278" s="8"/>
      <c r="EI278" s="27"/>
      <c r="EJ278" s="10"/>
      <c r="EK278" s="10"/>
      <c r="EL278" s="10"/>
      <c r="EM278" s="10"/>
      <c r="EN278" s="10"/>
      <c r="EO278" s="10"/>
      <c r="EP278" s="15"/>
      <c r="EQ278" s="8"/>
      <c r="ER278" s="8"/>
      <c r="ES278" s="8"/>
      <c r="ET278" s="23"/>
      <c r="EU278" s="10"/>
      <c r="EV278" s="10"/>
      <c r="EW278" s="10"/>
      <c r="EX278" s="10"/>
      <c r="EY278" s="10"/>
      <c r="EZ278" s="10"/>
      <c r="FA278" s="18"/>
      <c r="FB278" s="8"/>
      <c r="FC278" s="8"/>
      <c r="FD278" s="13"/>
      <c r="FE278" s="10"/>
      <c r="FF278" s="10"/>
      <c r="FG278" s="10"/>
      <c r="FH278" s="10"/>
      <c r="FI278" s="10"/>
      <c r="FJ278" s="10"/>
      <c r="FK278" s="22"/>
      <c r="FL278" s="8"/>
      <c r="FM278" s="8"/>
      <c r="FN278" s="27"/>
      <c r="FO278" s="10"/>
      <c r="FP278" s="10"/>
      <c r="FQ278" s="10"/>
      <c r="FR278" s="10"/>
      <c r="FS278" s="17"/>
      <c r="FT278" s="12"/>
      <c r="FU278" s="8"/>
      <c r="FV278" s="8"/>
      <c r="FW278" s="8"/>
      <c r="FX278" s="8"/>
      <c r="FY278" s="8"/>
      <c r="FZ278" s="8"/>
      <c r="GA278" s="8"/>
      <c r="GB278" s="8"/>
      <c r="GC278" s="8"/>
      <c r="GD278" s="8"/>
      <c r="GE278" s="8"/>
      <c r="GF278" s="8"/>
      <c r="GG278" s="8"/>
      <c r="GH278" s="10"/>
      <c r="GI278" s="10"/>
      <c r="GJ278" s="10"/>
      <c r="GK278" s="10"/>
      <c r="GL278" s="10"/>
      <c r="GM278" s="10"/>
      <c r="GN278" s="17"/>
      <c r="GO278" s="8"/>
      <c r="GP278" s="8"/>
      <c r="GQ278" s="18"/>
      <c r="GR278" s="10"/>
      <c r="GS278" s="10"/>
      <c r="GT278" s="10"/>
      <c r="GU278" s="10"/>
      <c r="GV278" s="10"/>
      <c r="GW278" s="10"/>
      <c r="GX278" s="21"/>
      <c r="GY278" s="8"/>
      <c r="GZ278" s="8"/>
      <c r="HA278" s="8"/>
      <c r="HB278" s="10"/>
      <c r="HC278" s="10"/>
      <c r="HD278" s="10"/>
      <c r="HE278" s="10"/>
      <c r="HF278" s="10"/>
      <c r="HG278" s="10"/>
      <c r="HH278" s="17"/>
      <c r="HI278" s="8"/>
      <c r="HJ278" s="8"/>
      <c r="HK278" s="8"/>
      <c r="HL278" s="8"/>
      <c r="HM278" s="8"/>
      <c r="HN278" s="19"/>
      <c r="HO278" s="10"/>
      <c r="HP278" s="10"/>
      <c r="HQ278" s="10"/>
      <c r="HR278" s="10"/>
      <c r="HS278" s="10"/>
      <c r="HT278" s="10"/>
      <c r="HU278" s="14"/>
      <c r="HV278" s="14"/>
      <c r="HW278" s="9"/>
      <c r="HX278" s="10"/>
      <c r="HY278" s="10"/>
      <c r="HZ278" s="8"/>
      <c r="IA278" s="8"/>
      <c r="IB278" s="8"/>
      <c r="IC278" s="8"/>
      <c r="ID278" s="8"/>
      <c r="IE278" s="8"/>
      <c r="IF278" s="8"/>
      <c r="IG278" s="8"/>
      <c r="IH278" s="8"/>
      <c r="II278" s="8"/>
      <c r="IJ278" s="8"/>
      <c r="IK278" s="8"/>
      <c r="IL278" s="8"/>
      <c r="IM278" s="8"/>
      <c r="IN278" s="8"/>
      <c r="IO278" s="8"/>
      <c r="IP278" s="8"/>
      <c r="IQ278" s="8"/>
      <c r="IR278" s="9"/>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4"/>
      <c r="JS278" s="8"/>
      <c r="JT278" s="8"/>
      <c r="JU278" s="8"/>
      <c r="JV278" s="8"/>
      <c r="JW278" s="8"/>
      <c r="JX278" s="8"/>
      <c r="JY278" s="23"/>
      <c r="JZ278" s="10"/>
      <c r="KA278" s="10"/>
      <c r="KB278" s="18"/>
      <c r="KC278" s="8"/>
      <c r="KD278" s="8"/>
      <c r="KE278" s="8"/>
      <c r="KF278" s="8"/>
      <c r="KG278" s="8"/>
      <c r="KH278" s="27"/>
      <c r="KI278" s="10"/>
      <c r="KJ278" s="10"/>
      <c r="KK278" s="10"/>
      <c r="KL278" s="10"/>
      <c r="KM278" s="10"/>
      <c r="KN278" s="10"/>
      <c r="KO278" s="19"/>
      <c r="KP278" s="8"/>
      <c r="KQ278" s="8"/>
      <c r="KR278" s="8"/>
      <c r="KS278" s="8"/>
      <c r="KT278" s="8"/>
      <c r="KU278" s="8"/>
      <c r="KV278" s="8"/>
      <c r="KW278" s="23"/>
      <c r="KX278" s="10"/>
      <c r="KY278" s="18"/>
      <c r="KZ278" s="8"/>
      <c r="LA278" s="8"/>
      <c r="LB278" s="13"/>
      <c r="LC278" s="10"/>
      <c r="LD278" s="10"/>
      <c r="LE278" s="10"/>
      <c r="LF278" s="10"/>
      <c r="LG278" s="9"/>
      <c r="LH278" s="8"/>
      <c r="LI278" s="8"/>
      <c r="LJ278" s="8"/>
      <c r="LK278" s="8"/>
      <c r="LL278" s="8"/>
      <c r="LM278" s="8"/>
      <c r="LN278" s="8"/>
      <c r="LO278" s="23"/>
      <c r="LP278" s="10"/>
      <c r="LQ278" s="10"/>
      <c r="LR278" s="10"/>
      <c r="LS278" s="10"/>
      <c r="LT278" s="10"/>
      <c r="LU278" s="10"/>
      <c r="LV278" s="10"/>
      <c r="LW278" s="10"/>
      <c r="LX278" s="10"/>
      <c r="LY278" s="10"/>
      <c r="LZ278" s="10"/>
      <c r="MA278" s="10"/>
      <c r="MB278" s="10"/>
      <c r="MC278" s="10"/>
      <c r="MD278" s="10"/>
      <c r="ME278" s="19"/>
      <c r="MF278" s="13"/>
      <c r="MG278" s="8"/>
      <c r="MH278" s="10"/>
      <c r="MI278" s="10"/>
      <c r="MJ278" s="13"/>
      <c r="MK278" s="8"/>
      <c r="ML278" s="8"/>
      <c r="MM278" s="8"/>
      <c r="MN278" s="8"/>
      <c r="MO278" s="8"/>
      <c r="MP278" s="8"/>
      <c r="MQ278" s="13"/>
      <c r="MR278" s="10"/>
      <c r="MS278" s="10"/>
      <c r="MT278" s="10"/>
      <c r="MU278" s="10"/>
      <c r="MV278" s="10"/>
      <c r="MW278" s="10"/>
      <c r="MX278" s="19"/>
      <c r="MY278" s="8"/>
      <c r="MZ278" s="8"/>
      <c r="NA278" s="8"/>
      <c r="NB278" s="8"/>
      <c r="NC278" s="8"/>
      <c r="ND278" s="8"/>
      <c r="NE278" s="8"/>
      <c r="NF278" s="23"/>
      <c r="NG278" s="10"/>
      <c r="NH278" s="10"/>
      <c r="NI278" s="10"/>
      <c r="NJ278" s="10"/>
      <c r="NK278" s="10"/>
      <c r="NL278" s="10"/>
      <c r="NM278" s="10"/>
      <c r="NN278" s="19"/>
      <c r="NO278" s="8"/>
      <c r="NP278" s="8"/>
      <c r="NQ278" s="8"/>
      <c r="NR278" s="8"/>
      <c r="NS278" s="8"/>
      <c r="NT278" s="8"/>
      <c r="NU278" s="8"/>
      <c r="NV278" s="13"/>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8"/>
      <c r="OS278" s="8"/>
      <c r="OT278" s="8"/>
      <c r="OU278" s="8"/>
      <c r="OV278" s="8"/>
      <c r="OW278" s="8"/>
      <c r="OX278" s="14"/>
      <c r="OY278" s="17"/>
      <c r="OZ278" s="10"/>
      <c r="PA278" s="10"/>
      <c r="PB278" s="10"/>
      <c r="PC278" s="9"/>
      <c r="PD278" s="8"/>
      <c r="PE278" s="8"/>
      <c r="PF278" s="8"/>
      <c r="PG278" s="8"/>
      <c r="PH278" s="8"/>
      <c r="PI278" s="8"/>
      <c r="PJ278" s="8"/>
      <c r="PK278" s="23"/>
      <c r="PL278" s="10"/>
      <c r="PM278" s="10"/>
      <c r="PN278" s="10"/>
      <c r="PO278" s="12"/>
      <c r="PP278" s="8"/>
      <c r="PQ278" s="8"/>
      <c r="PR278" s="8"/>
      <c r="PS278" s="8"/>
      <c r="PT278" s="8"/>
      <c r="PU278" s="8"/>
      <c r="PV278" s="13"/>
      <c r="PW278" s="10"/>
      <c r="PX278" s="10"/>
      <c r="PY278" s="23"/>
      <c r="PZ278" s="8"/>
      <c r="QA278" s="8"/>
      <c r="QB278" s="8"/>
      <c r="QC278" s="8"/>
      <c r="QD278" s="8"/>
      <c r="QE278" s="23"/>
      <c r="QF278" s="10"/>
      <c r="QG278" s="10"/>
      <c r="QH278" s="10"/>
      <c r="QI278" s="10"/>
      <c r="QJ278" s="10"/>
      <c r="QK278" s="10"/>
      <c r="QL278" s="10"/>
      <c r="QM278" s="10"/>
      <c r="QN278" s="10"/>
      <c r="QO278" s="10"/>
      <c r="QP278" s="10"/>
      <c r="QQ278" s="10"/>
      <c r="QR278" s="10"/>
      <c r="QS278" s="10"/>
      <c r="QT278" s="10"/>
      <c r="QU278" s="23"/>
      <c r="QV278" s="8"/>
      <c r="QW278" s="8"/>
      <c r="QX278" s="8"/>
      <c r="QY278" s="8"/>
      <c r="QZ278" s="8"/>
      <c r="RA278" s="8"/>
      <c r="RB278" s="8"/>
      <c r="RC278" s="10"/>
      <c r="RD278" s="10"/>
      <c r="RE278" s="10"/>
      <c r="RF278" s="29"/>
      <c r="RG278" s="8"/>
      <c r="RH278" s="8"/>
      <c r="RI278" s="8"/>
      <c r="RJ278" s="8"/>
      <c r="RK278" s="8"/>
      <c r="RL278" s="8"/>
      <c r="RM278" s="12"/>
      <c r="RN278" s="10"/>
      <c r="RO278" s="10"/>
      <c r="RP278" s="10"/>
      <c r="RQ278" s="9"/>
      <c r="RR278" s="8"/>
      <c r="RS278" s="8"/>
      <c r="RT278" s="8"/>
      <c r="RU278" s="8"/>
      <c r="RV278" s="8"/>
      <c r="RW278" s="8"/>
      <c r="RX278" s="8"/>
      <c r="RY278" s="17"/>
      <c r="RZ278" s="10"/>
      <c r="SA278" s="10"/>
      <c r="SB278" s="10"/>
      <c r="SC278" s="10"/>
      <c r="SD278" s="10"/>
      <c r="SE278" s="14"/>
      <c r="SF278" s="8"/>
      <c r="SG278" s="8"/>
      <c r="SH278" s="8"/>
      <c r="SI278" s="8"/>
      <c r="SJ278" s="8"/>
      <c r="SK278" s="8"/>
      <c r="SL278" s="18"/>
      <c r="SM278" s="10"/>
      <c r="SN278" s="23"/>
      <c r="SO278" s="14"/>
      <c r="SP278" s="8"/>
      <c r="SQ278" s="1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8"/>
      <c r="TT278" s="8"/>
    </row>
    <row r="279" spans="1:540" ht="9.6" customHeight="1" x14ac:dyDescent="0.3">
      <c r="A279" s="8"/>
      <c r="B279" s="8"/>
      <c r="C279" s="8"/>
      <c r="D279" s="8"/>
      <c r="E279" s="8"/>
      <c r="F279" s="8"/>
      <c r="G279" s="8"/>
      <c r="H279" s="8"/>
      <c r="I279" s="8"/>
      <c r="J279" s="8"/>
      <c r="K279" s="8"/>
      <c r="L279" s="8"/>
      <c r="M279" s="8"/>
      <c r="N279" s="8"/>
      <c r="O279" s="8"/>
      <c r="P279" s="8"/>
      <c r="Q279" s="8"/>
      <c r="R279" s="8"/>
      <c r="S279" s="8"/>
      <c r="T279" s="8"/>
      <c r="U279" s="8"/>
      <c r="V279" s="23"/>
      <c r="W279" s="10"/>
      <c r="X279" s="10"/>
      <c r="Y279" s="10"/>
      <c r="Z279" s="10"/>
      <c r="AA279" s="10"/>
      <c r="AB279" s="10"/>
      <c r="AC279" s="13"/>
      <c r="AD279" s="14"/>
      <c r="AE279" s="27"/>
      <c r="AF279" s="10"/>
      <c r="AG279" s="10"/>
      <c r="AH279" s="10"/>
      <c r="AI279" s="16"/>
      <c r="AJ279" s="18"/>
      <c r="AK279" s="8"/>
      <c r="AL279" s="8"/>
      <c r="AM279" s="8"/>
      <c r="AN279" s="8"/>
      <c r="AO279" s="8"/>
      <c r="AP279" s="8"/>
      <c r="AQ279" s="14"/>
      <c r="AR279" s="19"/>
      <c r="AS279" s="10"/>
      <c r="AT279" s="10"/>
      <c r="AU279" s="10"/>
      <c r="AV279" s="10"/>
      <c r="AW279" s="10"/>
      <c r="AX279" s="19"/>
      <c r="AY279" s="14"/>
      <c r="AZ279" s="17"/>
      <c r="BA279" s="10"/>
      <c r="BB279" s="10"/>
      <c r="BC279" s="21"/>
      <c r="BD279" s="8"/>
      <c r="BE279" s="8"/>
      <c r="BF279" s="8"/>
      <c r="BG279" s="14"/>
      <c r="BH279" s="19"/>
      <c r="BI279" s="10"/>
      <c r="BJ279" s="10"/>
      <c r="BK279" s="10"/>
      <c r="BL279" s="10"/>
      <c r="BM279" s="10"/>
      <c r="BN279" s="10"/>
      <c r="BO279" s="13"/>
      <c r="BP279" s="8"/>
      <c r="BQ279" s="8"/>
      <c r="BR279" s="8"/>
      <c r="BS279" s="8"/>
      <c r="BT279" s="8"/>
      <c r="BU279" s="8"/>
      <c r="BV279" s="8"/>
      <c r="BW279" s="8"/>
      <c r="BX279" s="8"/>
      <c r="BY279" s="8"/>
      <c r="BZ279" s="8"/>
      <c r="CA279" s="8"/>
      <c r="CB279" s="8"/>
      <c r="CC279" s="8"/>
      <c r="CD279" s="10"/>
      <c r="CE279" s="9"/>
      <c r="CF279" s="8"/>
      <c r="CG279" s="8"/>
      <c r="CH279" s="16"/>
      <c r="CI279" s="10"/>
      <c r="CJ279" s="10"/>
      <c r="CK279" s="10"/>
      <c r="CL279" s="10"/>
      <c r="CM279" s="10"/>
      <c r="CN279" s="28"/>
      <c r="CO279" s="14"/>
      <c r="CP279" s="8"/>
      <c r="CQ279" s="8"/>
      <c r="CR279" s="8"/>
      <c r="CS279" s="8"/>
      <c r="CT279" s="14"/>
      <c r="CU279" s="17"/>
      <c r="CV279" s="10"/>
      <c r="CW279" s="10"/>
      <c r="CX279" s="10"/>
      <c r="CY279" s="10"/>
      <c r="CZ279" s="10"/>
      <c r="DA279" s="10"/>
      <c r="DB279" s="14"/>
      <c r="DC279" s="8"/>
      <c r="DD279" s="8"/>
      <c r="DE279" s="8"/>
      <c r="DF279" s="8"/>
      <c r="DG279" s="8"/>
      <c r="DH279" s="8"/>
      <c r="DI279" s="29"/>
      <c r="DJ279" s="10"/>
      <c r="DK279" s="10"/>
      <c r="DL279" s="10"/>
      <c r="DM279" s="10"/>
      <c r="DN279" s="10"/>
      <c r="DO279" s="10"/>
      <c r="DP279" s="9"/>
      <c r="DQ279" s="8"/>
      <c r="DR279" s="8"/>
      <c r="DS279" s="8"/>
      <c r="DT279" s="8"/>
      <c r="DU279" s="8"/>
      <c r="DV279" s="8"/>
      <c r="DW279" s="8"/>
      <c r="DX279" s="8"/>
      <c r="DY279" s="8"/>
      <c r="DZ279" s="8"/>
      <c r="EA279" s="8"/>
      <c r="EB279" s="8"/>
      <c r="EC279" s="8"/>
      <c r="ED279" s="8"/>
      <c r="EE279" s="8"/>
      <c r="EF279" s="8"/>
      <c r="EG279" s="8"/>
      <c r="EH279" s="8"/>
      <c r="EI279" s="9"/>
      <c r="EJ279" s="10"/>
      <c r="EK279" s="10"/>
      <c r="EL279" s="10"/>
      <c r="EM279" s="10"/>
      <c r="EN279" s="10"/>
      <c r="EO279" s="10"/>
      <c r="EP279" s="15"/>
      <c r="EQ279" s="8"/>
      <c r="ER279" s="8"/>
      <c r="ES279" s="8"/>
      <c r="ET279" s="23"/>
      <c r="EU279" s="10"/>
      <c r="EV279" s="10"/>
      <c r="EW279" s="10"/>
      <c r="EX279" s="10"/>
      <c r="EY279" s="10"/>
      <c r="EZ279" s="10"/>
      <c r="FA279" s="21"/>
      <c r="FB279" s="8"/>
      <c r="FC279" s="8"/>
      <c r="FD279" s="13"/>
      <c r="FE279" s="10"/>
      <c r="FF279" s="10"/>
      <c r="FG279" s="10"/>
      <c r="FH279" s="10"/>
      <c r="FI279" s="10"/>
      <c r="FJ279" s="10"/>
      <c r="FK279" s="23"/>
      <c r="FL279" s="8"/>
      <c r="FM279" s="18"/>
      <c r="FN279" s="10"/>
      <c r="FO279" s="10"/>
      <c r="FP279" s="10"/>
      <c r="FQ279" s="17"/>
      <c r="FR279" s="21"/>
      <c r="FS279" s="12"/>
      <c r="FT279" s="8"/>
      <c r="FU279" s="8"/>
      <c r="FV279" s="8"/>
      <c r="FW279" s="8"/>
      <c r="FX279" s="8"/>
      <c r="FY279" s="8"/>
      <c r="FZ279" s="8"/>
      <c r="GA279" s="8"/>
      <c r="GB279" s="8"/>
      <c r="GC279" s="8"/>
      <c r="GD279" s="8"/>
      <c r="GE279" s="8"/>
      <c r="GF279" s="8"/>
      <c r="GG279" s="8"/>
      <c r="GH279" s="10"/>
      <c r="GI279" s="10"/>
      <c r="GJ279" s="10"/>
      <c r="GK279" s="10"/>
      <c r="GL279" s="10"/>
      <c r="GM279" s="10"/>
      <c r="GN279" s="17"/>
      <c r="GO279" s="8"/>
      <c r="GP279" s="8"/>
      <c r="GQ279" s="18"/>
      <c r="GR279" s="10"/>
      <c r="GS279" s="10"/>
      <c r="GT279" s="10"/>
      <c r="GU279" s="10"/>
      <c r="GV279" s="10"/>
      <c r="GW279" s="10"/>
      <c r="GX279" s="9"/>
      <c r="GY279" s="8"/>
      <c r="GZ279" s="8"/>
      <c r="HA279" s="8"/>
      <c r="HB279" s="10"/>
      <c r="HC279" s="10"/>
      <c r="HD279" s="10"/>
      <c r="HE279" s="10"/>
      <c r="HF279" s="10"/>
      <c r="HG279" s="10"/>
      <c r="HH279" s="17"/>
      <c r="HI279" s="8"/>
      <c r="HJ279" s="8"/>
      <c r="HK279" s="8"/>
      <c r="HL279" s="8"/>
      <c r="HM279" s="8"/>
      <c r="HN279" s="19"/>
      <c r="HO279" s="10"/>
      <c r="HP279" s="10"/>
      <c r="HQ279" s="10"/>
      <c r="HR279" s="10"/>
      <c r="HS279" s="10"/>
      <c r="HT279" s="10"/>
      <c r="HU279" s="8"/>
      <c r="HV279" s="17"/>
      <c r="HW279" s="10"/>
      <c r="HX279" s="10"/>
      <c r="HY279" s="28"/>
      <c r="HZ279" s="8"/>
      <c r="IA279" s="8"/>
      <c r="IB279" s="8"/>
      <c r="IC279" s="8"/>
      <c r="ID279" s="8"/>
      <c r="IE279" s="8"/>
      <c r="IF279" s="8"/>
      <c r="IG279" s="8"/>
      <c r="IH279" s="8"/>
      <c r="II279" s="8"/>
      <c r="IJ279" s="8"/>
      <c r="IK279" s="8"/>
      <c r="IL279" s="8"/>
      <c r="IM279" s="8"/>
      <c r="IN279" s="8"/>
      <c r="IO279" s="8"/>
      <c r="IP279" s="8"/>
      <c r="IQ279" s="8"/>
      <c r="IR279" s="9"/>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4"/>
      <c r="JS279" s="8"/>
      <c r="JT279" s="8"/>
      <c r="JU279" s="8"/>
      <c r="JV279" s="8"/>
      <c r="JW279" s="8"/>
      <c r="JX279" s="8"/>
      <c r="JY279" s="23"/>
      <c r="JZ279" s="10"/>
      <c r="KA279" s="18"/>
      <c r="KB279" s="14"/>
      <c r="KC279" s="8"/>
      <c r="KD279" s="8"/>
      <c r="KE279" s="12"/>
      <c r="KF279" s="18"/>
      <c r="KG279" s="17"/>
      <c r="KH279" s="10"/>
      <c r="KI279" s="10"/>
      <c r="KJ279" s="10"/>
      <c r="KK279" s="10"/>
      <c r="KL279" s="10"/>
      <c r="KM279" s="10"/>
      <c r="KN279" s="10"/>
      <c r="KO279" s="19"/>
      <c r="KP279" s="8"/>
      <c r="KQ279" s="8"/>
      <c r="KR279" s="8"/>
      <c r="KS279" s="8"/>
      <c r="KT279" s="8"/>
      <c r="KU279" s="8"/>
      <c r="KV279" s="8"/>
      <c r="KW279" s="23"/>
      <c r="KX279" s="17"/>
      <c r="KY279" s="8"/>
      <c r="KZ279" s="8"/>
      <c r="LA279" s="8"/>
      <c r="LB279" s="13"/>
      <c r="LC279" s="10"/>
      <c r="LD279" s="10"/>
      <c r="LE279" s="10"/>
      <c r="LF279" s="10"/>
      <c r="LG279" s="9"/>
      <c r="LH279" s="8"/>
      <c r="LI279" s="8"/>
      <c r="LJ279" s="8"/>
      <c r="LK279" s="8"/>
      <c r="LL279" s="8"/>
      <c r="LM279" s="8"/>
      <c r="LN279" s="8"/>
      <c r="LO279" s="23"/>
      <c r="LP279" s="10"/>
      <c r="LQ279" s="10"/>
      <c r="LR279" s="10"/>
      <c r="LS279" s="10"/>
      <c r="LT279" s="10"/>
      <c r="LU279" s="10"/>
      <c r="LV279" s="10"/>
      <c r="LW279" s="10"/>
      <c r="LX279" s="10"/>
      <c r="LY279" s="10"/>
      <c r="LZ279" s="10"/>
      <c r="MA279" s="10"/>
      <c r="MB279" s="10"/>
      <c r="MC279" s="10"/>
      <c r="MD279" s="10"/>
      <c r="ME279" s="17"/>
      <c r="MF279" s="14"/>
      <c r="MG279" s="13"/>
      <c r="MH279" s="10"/>
      <c r="MI279" s="10"/>
      <c r="MJ279" s="18"/>
      <c r="MK279" s="8"/>
      <c r="ML279" s="8"/>
      <c r="MM279" s="8"/>
      <c r="MN279" s="8"/>
      <c r="MO279" s="8"/>
      <c r="MP279" s="8"/>
      <c r="MQ279" s="14"/>
      <c r="MR279" s="19"/>
      <c r="MS279" s="10"/>
      <c r="MT279" s="10"/>
      <c r="MU279" s="10"/>
      <c r="MV279" s="10"/>
      <c r="MW279" s="10"/>
      <c r="MX279" s="19"/>
      <c r="MY279" s="8"/>
      <c r="MZ279" s="8"/>
      <c r="NA279" s="8"/>
      <c r="NB279" s="8"/>
      <c r="NC279" s="8"/>
      <c r="ND279" s="8"/>
      <c r="NE279" s="8"/>
      <c r="NF279" s="23"/>
      <c r="NG279" s="10"/>
      <c r="NH279" s="10"/>
      <c r="NI279" s="10"/>
      <c r="NJ279" s="10"/>
      <c r="NK279" s="10"/>
      <c r="NL279" s="10"/>
      <c r="NM279" s="10"/>
      <c r="NN279" s="19"/>
      <c r="NO279" s="8"/>
      <c r="NP279" s="8"/>
      <c r="NQ279" s="8"/>
      <c r="NR279" s="8"/>
      <c r="NS279" s="8"/>
      <c r="NT279" s="8"/>
      <c r="NU279" s="8"/>
      <c r="NV279" s="13"/>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8"/>
      <c r="OS279" s="8"/>
      <c r="OT279" s="8"/>
      <c r="OU279" s="8"/>
      <c r="OV279" s="8"/>
      <c r="OW279" s="8"/>
      <c r="OX279" s="14"/>
      <c r="OY279" s="17"/>
      <c r="OZ279" s="10"/>
      <c r="PA279" s="10"/>
      <c r="PB279" s="10"/>
      <c r="PC279" s="9"/>
      <c r="PD279" s="8"/>
      <c r="PE279" s="8"/>
      <c r="PF279" s="8"/>
      <c r="PG279" s="8"/>
      <c r="PH279" s="8"/>
      <c r="PI279" s="8"/>
      <c r="PJ279" s="8"/>
      <c r="PK279" s="23"/>
      <c r="PL279" s="10"/>
      <c r="PM279" s="10"/>
      <c r="PN279" s="10"/>
      <c r="PO279" s="12"/>
      <c r="PP279" s="8"/>
      <c r="PQ279" s="8"/>
      <c r="PR279" s="8"/>
      <c r="PS279" s="8"/>
      <c r="PT279" s="8"/>
      <c r="PU279" s="8"/>
      <c r="PV279" s="13"/>
      <c r="PW279" s="10"/>
      <c r="PX279" s="18"/>
      <c r="PY279" s="14"/>
      <c r="PZ279" s="8"/>
      <c r="QA279" s="8"/>
      <c r="QB279" s="14"/>
      <c r="QC279" s="18"/>
      <c r="QD279" s="17"/>
      <c r="QE279" s="10"/>
      <c r="QF279" s="10"/>
      <c r="QG279" s="10"/>
      <c r="QH279" s="10"/>
      <c r="QI279" s="10"/>
      <c r="QJ279" s="10"/>
      <c r="QK279" s="10"/>
      <c r="QL279" s="10"/>
      <c r="QM279" s="10"/>
      <c r="QN279" s="10"/>
      <c r="QO279" s="10"/>
      <c r="QP279" s="10"/>
      <c r="QQ279" s="10"/>
      <c r="QR279" s="10"/>
      <c r="QS279" s="10"/>
      <c r="QT279" s="10"/>
      <c r="QU279" s="23"/>
      <c r="QV279" s="8"/>
      <c r="QW279" s="8"/>
      <c r="QX279" s="8"/>
      <c r="QY279" s="8"/>
      <c r="QZ279" s="8"/>
      <c r="RA279" s="8"/>
      <c r="RB279" s="8"/>
      <c r="RC279" s="10"/>
      <c r="RD279" s="10"/>
      <c r="RE279" s="10"/>
      <c r="RF279" s="29"/>
      <c r="RG279" s="8"/>
      <c r="RH279" s="8"/>
      <c r="RI279" s="8"/>
      <c r="RJ279" s="8"/>
      <c r="RK279" s="8"/>
      <c r="RL279" s="8"/>
      <c r="RM279" s="14"/>
      <c r="RN279" s="19"/>
      <c r="RO279" s="10"/>
      <c r="RP279" s="10"/>
      <c r="RQ279" s="9"/>
      <c r="RR279" s="8"/>
      <c r="RS279" s="8"/>
      <c r="RT279" s="8"/>
      <c r="RU279" s="8"/>
      <c r="RV279" s="8"/>
      <c r="RW279" s="8"/>
      <c r="RX279" s="8"/>
      <c r="RY279" s="17"/>
      <c r="RZ279" s="10"/>
      <c r="SA279" s="10"/>
      <c r="SB279" s="10"/>
      <c r="SC279" s="10"/>
      <c r="SD279" s="10"/>
      <c r="SE279" s="14"/>
      <c r="SF279" s="8"/>
      <c r="SG279" s="8"/>
      <c r="SH279" s="8"/>
      <c r="SI279" s="8"/>
      <c r="SJ279" s="8"/>
      <c r="SK279" s="8"/>
      <c r="SL279" s="18"/>
      <c r="SM279" s="10"/>
      <c r="SN279" s="8"/>
      <c r="SO279" s="8"/>
      <c r="SP279" s="8"/>
      <c r="SQ279" s="1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8"/>
      <c r="TT279" s="8"/>
    </row>
    <row r="280" spans="1:540" ht="9.6" customHeight="1" x14ac:dyDescent="0.3">
      <c r="A280" s="8"/>
      <c r="B280" s="8"/>
      <c r="C280" s="8"/>
      <c r="D280" s="8"/>
      <c r="E280" s="8"/>
      <c r="F280" s="8"/>
      <c r="G280" s="8"/>
      <c r="H280" s="8"/>
      <c r="I280" s="8"/>
      <c r="J280" s="8"/>
      <c r="K280" s="8"/>
      <c r="L280" s="8"/>
      <c r="M280" s="8"/>
      <c r="N280" s="8"/>
      <c r="O280" s="8"/>
      <c r="P280" s="8"/>
      <c r="Q280" s="8"/>
      <c r="R280" s="8"/>
      <c r="S280" s="8"/>
      <c r="T280" s="8"/>
      <c r="U280" s="8"/>
      <c r="V280" s="23"/>
      <c r="W280" s="10"/>
      <c r="X280" s="10"/>
      <c r="Y280" s="10"/>
      <c r="Z280" s="10"/>
      <c r="AA280" s="10"/>
      <c r="AB280" s="10"/>
      <c r="AC280" s="13"/>
      <c r="AD280" s="18"/>
      <c r="AE280" s="10"/>
      <c r="AF280" s="10"/>
      <c r="AG280" s="10"/>
      <c r="AH280" s="17"/>
      <c r="AI280" s="13"/>
      <c r="AJ280" s="8"/>
      <c r="AK280" s="8"/>
      <c r="AL280" s="8"/>
      <c r="AM280" s="8"/>
      <c r="AN280" s="8"/>
      <c r="AO280" s="8"/>
      <c r="AP280" s="8"/>
      <c r="AQ280" s="14"/>
      <c r="AR280" s="19"/>
      <c r="AS280" s="10"/>
      <c r="AT280" s="10"/>
      <c r="AU280" s="10"/>
      <c r="AV280" s="10"/>
      <c r="AW280" s="10"/>
      <c r="AX280" s="17"/>
      <c r="AY280" s="14"/>
      <c r="AZ280" s="10"/>
      <c r="BA280" s="10"/>
      <c r="BB280" s="10"/>
      <c r="BC280" s="21"/>
      <c r="BD280" s="8"/>
      <c r="BE280" s="8"/>
      <c r="BF280" s="8"/>
      <c r="BG280" s="14"/>
      <c r="BH280" s="19"/>
      <c r="BI280" s="10"/>
      <c r="BJ280" s="10"/>
      <c r="BK280" s="10"/>
      <c r="BL280" s="10"/>
      <c r="BM280" s="10"/>
      <c r="BN280" s="10"/>
      <c r="BO280" s="13"/>
      <c r="BP280" s="8"/>
      <c r="BQ280" s="8"/>
      <c r="BR280" s="8"/>
      <c r="BS280" s="8"/>
      <c r="BT280" s="8"/>
      <c r="BU280" s="8"/>
      <c r="BV280" s="8"/>
      <c r="BW280" s="8"/>
      <c r="BX280" s="8"/>
      <c r="BY280" s="8"/>
      <c r="BZ280" s="8"/>
      <c r="CA280" s="8"/>
      <c r="CB280" s="8"/>
      <c r="CC280" s="14"/>
      <c r="CD280" s="10"/>
      <c r="CE280" s="34"/>
      <c r="CF280" s="8"/>
      <c r="CG280" s="8"/>
      <c r="CH280" s="17"/>
      <c r="CI280" s="10"/>
      <c r="CJ280" s="10"/>
      <c r="CK280" s="10"/>
      <c r="CL280" s="10"/>
      <c r="CM280" s="10"/>
      <c r="CN280" s="10"/>
      <c r="CO280" s="14"/>
      <c r="CP280" s="8"/>
      <c r="CQ280" s="8"/>
      <c r="CR280" s="8"/>
      <c r="CS280" s="8"/>
      <c r="CT280" s="14"/>
      <c r="CU280" s="17"/>
      <c r="CV280" s="10"/>
      <c r="CW280" s="10"/>
      <c r="CX280" s="10"/>
      <c r="CY280" s="10"/>
      <c r="CZ280" s="10"/>
      <c r="DA280" s="10"/>
      <c r="DB280" s="14"/>
      <c r="DC280" s="8"/>
      <c r="DD280" s="8"/>
      <c r="DE280" s="8"/>
      <c r="DF280" s="8"/>
      <c r="DG280" s="8"/>
      <c r="DH280" s="8"/>
      <c r="DI280" s="29"/>
      <c r="DJ280" s="10"/>
      <c r="DK280" s="10"/>
      <c r="DL280" s="10"/>
      <c r="DM280" s="10"/>
      <c r="DN280" s="10"/>
      <c r="DO280" s="10"/>
      <c r="DP280" s="9"/>
      <c r="DQ280" s="8"/>
      <c r="DR280" s="8"/>
      <c r="DS280" s="8"/>
      <c r="DT280" s="8"/>
      <c r="DU280" s="8"/>
      <c r="DV280" s="8"/>
      <c r="DW280" s="8"/>
      <c r="DX280" s="8"/>
      <c r="DY280" s="8"/>
      <c r="DZ280" s="8"/>
      <c r="EA280" s="8"/>
      <c r="EB280" s="8"/>
      <c r="EC280" s="8"/>
      <c r="ED280" s="8"/>
      <c r="EE280" s="8"/>
      <c r="EF280" s="8"/>
      <c r="EG280" s="8"/>
      <c r="EH280" s="8"/>
      <c r="EI280" s="9"/>
      <c r="EJ280" s="10"/>
      <c r="EK280" s="10"/>
      <c r="EL280" s="10"/>
      <c r="EM280" s="10"/>
      <c r="EN280" s="10"/>
      <c r="EO280" s="10"/>
      <c r="EP280" s="15"/>
      <c r="EQ280" s="8"/>
      <c r="ER280" s="8"/>
      <c r="ES280" s="8"/>
      <c r="ET280" s="23"/>
      <c r="EU280" s="10"/>
      <c r="EV280" s="10"/>
      <c r="EW280" s="10"/>
      <c r="EX280" s="10"/>
      <c r="EY280" s="10"/>
      <c r="EZ280" s="10"/>
      <c r="FA280" s="23"/>
      <c r="FB280" s="8"/>
      <c r="FC280" s="8"/>
      <c r="FD280" s="13"/>
      <c r="FE280" s="10"/>
      <c r="FF280" s="10"/>
      <c r="FG280" s="10"/>
      <c r="FH280" s="10"/>
      <c r="FI280" s="10"/>
      <c r="FJ280" s="10"/>
      <c r="FK280" s="23"/>
      <c r="FL280" s="13"/>
      <c r="FM280" s="10"/>
      <c r="FN280" s="10"/>
      <c r="FO280" s="10"/>
      <c r="FP280" s="17"/>
      <c r="FQ280" s="18"/>
      <c r="FR280" s="8"/>
      <c r="FS280" s="8"/>
      <c r="FT280" s="8"/>
      <c r="FU280" s="8"/>
      <c r="FV280" s="8"/>
      <c r="FW280" s="8"/>
      <c r="FX280" s="8"/>
      <c r="FY280" s="8"/>
      <c r="FZ280" s="8"/>
      <c r="GA280" s="8"/>
      <c r="GB280" s="8"/>
      <c r="GC280" s="8"/>
      <c r="GD280" s="8"/>
      <c r="GE280" s="8"/>
      <c r="GF280" s="8"/>
      <c r="GG280" s="8"/>
      <c r="GH280" s="10"/>
      <c r="GI280" s="10"/>
      <c r="GJ280" s="10"/>
      <c r="GK280" s="10"/>
      <c r="GL280" s="10"/>
      <c r="GM280" s="10"/>
      <c r="GN280" s="17"/>
      <c r="GO280" s="8"/>
      <c r="GP280" s="8"/>
      <c r="GQ280" s="18"/>
      <c r="GR280" s="10"/>
      <c r="GS280" s="10"/>
      <c r="GT280" s="10"/>
      <c r="GU280" s="10"/>
      <c r="GV280" s="10"/>
      <c r="GW280" s="10"/>
      <c r="GX280" s="17"/>
      <c r="GY280" s="8"/>
      <c r="GZ280" s="8"/>
      <c r="HA280" s="8"/>
      <c r="HB280" s="10"/>
      <c r="HC280" s="10"/>
      <c r="HD280" s="10"/>
      <c r="HE280" s="10"/>
      <c r="HF280" s="10"/>
      <c r="HG280" s="10"/>
      <c r="HH280" s="17"/>
      <c r="HI280" s="8"/>
      <c r="HJ280" s="8"/>
      <c r="HK280" s="8"/>
      <c r="HL280" s="8"/>
      <c r="HM280" s="8"/>
      <c r="HN280" s="19"/>
      <c r="HO280" s="10"/>
      <c r="HP280" s="10"/>
      <c r="HQ280" s="10"/>
      <c r="HR280" s="10"/>
      <c r="HS280" s="10"/>
      <c r="HT280" s="10"/>
      <c r="HU280" s="8"/>
      <c r="HV280" s="10"/>
      <c r="HW280" s="10"/>
      <c r="HX280" s="10"/>
      <c r="HY280" s="28"/>
      <c r="HZ280" s="8"/>
      <c r="IA280" s="8"/>
      <c r="IB280" s="8"/>
      <c r="IC280" s="8"/>
      <c r="ID280" s="8"/>
      <c r="IE280" s="8"/>
      <c r="IF280" s="8"/>
      <c r="IG280" s="8"/>
      <c r="IH280" s="8"/>
      <c r="II280" s="8"/>
      <c r="IJ280" s="8"/>
      <c r="IK280" s="8"/>
      <c r="IL280" s="8"/>
      <c r="IM280" s="8"/>
      <c r="IN280" s="8"/>
      <c r="IO280" s="8"/>
      <c r="IP280" s="8"/>
      <c r="IQ280" s="8"/>
      <c r="IR280" s="9"/>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4"/>
      <c r="JS280" s="8"/>
      <c r="JT280" s="8"/>
      <c r="JU280" s="8"/>
      <c r="JV280" s="8"/>
      <c r="JW280" s="8"/>
      <c r="JX280" s="8"/>
      <c r="JY280" s="27"/>
      <c r="JZ280" s="27"/>
      <c r="KA280" s="8"/>
      <c r="KB280" s="8"/>
      <c r="KC280" s="8"/>
      <c r="KD280" s="8"/>
      <c r="KE280" s="18"/>
      <c r="KF280" s="17"/>
      <c r="KG280" s="10"/>
      <c r="KH280" s="10"/>
      <c r="KI280" s="10"/>
      <c r="KJ280" s="10"/>
      <c r="KK280" s="10"/>
      <c r="KL280" s="10"/>
      <c r="KM280" s="10"/>
      <c r="KN280" s="10"/>
      <c r="KO280" s="19"/>
      <c r="KP280" s="8"/>
      <c r="KQ280" s="8"/>
      <c r="KR280" s="8"/>
      <c r="KS280" s="8"/>
      <c r="KT280" s="8"/>
      <c r="KU280" s="8"/>
      <c r="KV280" s="8"/>
      <c r="KW280" s="23"/>
      <c r="KX280" s="19"/>
      <c r="KY280" s="8"/>
      <c r="KZ280" s="8"/>
      <c r="LA280" s="8"/>
      <c r="LB280" s="13"/>
      <c r="LC280" s="10"/>
      <c r="LD280" s="10"/>
      <c r="LE280" s="10"/>
      <c r="LF280" s="10"/>
      <c r="LG280" s="9"/>
      <c r="LH280" s="8"/>
      <c r="LI280" s="8"/>
      <c r="LJ280" s="8"/>
      <c r="LK280" s="8"/>
      <c r="LL280" s="8"/>
      <c r="LM280" s="8"/>
      <c r="LN280" s="8"/>
      <c r="LO280" s="23"/>
      <c r="LP280" s="10"/>
      <c r="LQ280" s="10"/>
      <c r="LR280" s="10"/>
      <c r="LS280" s="10"/>
      <c r="LT280" s="10"/>
      <c r="LU280" s="10"/>
      <c r="LV280" s="10"/>
      <c r="LW280" s="10"/>
      <c r="LX280" s="10"/>
      <c r="LY280" s="10"/>
      <c r="LZ280" s="10"/>
      <c r="MA280" s="10"/>
      <c r="MB280" s="10"/>
      <c r="MC280" s="10"/>
      <c r="MD280" s="10"/>
      <c r="ME280" s="27"/>
      <c r="MF280" s="8"/>
      <c r="MG280" s="23"/>
      <c r="MH280" s="10"/>
      <c r="MI280" s="10"/>
      <c r="MJ280" s="27"/>
      <c r="MK280" s="8"/>
      <c r="ML280" s="8"/>
      <c r="MM280" s="8"/>
      <c r="MN280" s="8"/>
      <c r="MO280" s="8"/>
      <c r="MP280" s="8"/>
      <c r="MQ280" s="8"/>
      <c r="MR280" s="27"/>
      <c r="MS280" s="10"/>
      <c r="MT280" s="10"/>
      <c r="MU280" s="10"/>
      <c r="MV280" s="10"/>
      <c r="MW280" s="10"/>
      <c r="MX280" s="19"/>
      <c r="MY280" s="8"/>
      <c r="MZ280" s="8"/>
      <c r="NA280" s="8"/>
      <c r="NB280" s="8"/>
      <c r="NC280" s="8"/>
      <c r="ND280" s="8"/>
      <c r="NE280" s="8"/>
      <c r="NF280" s="23"/>
      <c r="NG280" s="10"/>
      <c r="NH280" s="10"/>
      <c r="NI280" s="10"/>
      <c r="NJ280" s="10"/>
      <c r="NK280" s="10"/>
      <c r="NL280" s="10"/>
      <c r="NM280" s="10"/>
      <c r="NN280" s="19"/>
      <c r="NO280" s="8"/>
      <c r="NP280" s="8"/>
      <c r="NQ280" s="8"/>
      <c r="NR280" s="8"/>
      <c r="NS280" s="8"/>
      <c r="NT280" s="8"/>
      <c r="NU280" s="8"/>
      <c r="NV280" s="13"/>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8"/>
      <c r="OS280" s="8"/>
      <c r="OT280" s="8"/>
      <c r="OU280" s="8"/>
      <c r="OV280" s="8"/>
      <c r="OW280" s="8"/>
      <c r="OX280" s="14"/>
      <c r="OY280" s="17"/>
      <c r="OZ280" s="10"/>
      <c r="PA280" s="10"/>
      <c r="PB280" s="10"/>
      <c r="PC280" s="9"/>
      <c r="PD280" s="8"/>
      <c r="PE280" s="8"/>
      <c r="PF280" s="8"/>
      <c r="PG280" s="8"/>
      <c r="PH280" s="8"/>
      <c r="PI280" s="8"/>
      <c r="PJ280" s="8"/>
      <c r="PK280" s="23"/>
      <c r="PL280" s="10"/>
      <c r="PM280" s="10"/>
      <c r="PN280" s="10"/>
      <c r="PO280" s="12"/>
      <c r="PP280" s="8"/>
      <c r="PQ280" s="8"/>
      <c r="PR280" s="8"/>
      <c r="PS280" s="8"/>
      <c r="PT280" s="8"/>
      <c r="PU280" s="8"/>
      <c r="PV280" s="13"/>
      <c r="PW280" s="19"/>
      <c r="PX280" s="8"/>
      <c r="PY280" s="8"/>
      <c r="PZ280" s="8"/>
      <c r="QA280" s="8"/>
      <c r="QB280" s="12"/>
      <c r="QC280" s="9"/>
      <c r="QD280" s="10"/>
      <c r="QE280" s="10"/>
      <c r="QF280" s="10"/>
      <c r="QG280" s="10"/>
      <c r="QH280" s="10"/>
      <c r="QI280" s="10"/>
      <c r="QJ280" s="10"/>
      <c r="QK280" s="10"/>
      <c r="QL280" s="10"/>
      <c r="QM280" s="10"/>
      <c r="QN280" s="10"/>
      <c r="QO280" s="10"/>
      <c r="QP280" s="10"/>
      <c r="QQ280" s="10"/>
      <c r="QR280" s="10"/>
      <c r="QS280" s="10"/>
      <c r="QT280" s="10"/>
      <c r="QU280" s="23"/>
      <c r="QV280" s="8"/>
      <c r="QW280" s="8"/>
      <c r="QX280" s="8"/>
      <c r="QY280" s="8"/>
      <c r="QZ280" s="8"/>
      <c r="RA280" s="8"/>
      <c r="RB280" s="8"/>
      <c r="RC280" s="10"/>
      <c r="RD280" s="10"/>
      <c r="RE280" s="10"/>
      <c r="RF280" s="29"/>
      <c r="RG280" s="8"/>
      <c r="RH280" s="8"/>
      <c r="RI280" s="8"/>
      <c r="RJ280" s="8"/>
      <c r="RK280" s="8"/>
      <c r="RL280" s="8"/>
      <c r="RM280" s="14"/>
      <c r="RN280" s="19"/>
      <c r="RO280" s="10"/>
      <c r="RP280" s="10"/>
      <c r="RQ280" s="9"/>
      <c r="RR280" s="8"/>
      <c r="RS280" s="8"/>
      <c r="RT280" s="8"/>
      <c r="RU280" s="8"/>
      <c r="RV280" s="8"/>
      <c r="RW280" s="8"/>
      <c r="RX280" s="8"/>
      <c r="RY280" s="17"/>
      <c r="RZ280" s="10"/>
      <c r="SA280" s="10"/>
      <c r="SB280" s="10"/>
      <c r="SC280" s="10"/>
      <c r="SD280" s="10"/>
      <c r="SE280" s="14"/>
      <c r="SF280" s="8"/>
      <c r="SG280" s="8"/>
      <c r="SH280" s="8"/>
      <c r="SI280" s="8"/>
      <c r="SJ280" s="8"/>
      <c r="SK280" s="8"/>
      <c r="SL280" s="18"/>
      <c r="SM280" s="10"/>
      <c r="SN280" s="14"/>
      <c r="SO280" s="8"/>
      <c r="SP280" s="8"/>
      <c r="SQ280" s="1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8"/>
      <c r="TT280" s="8"/>
    </row>
    <row r="281" spans="1:540" ht="9.6" customHeight="1" x14ac:dyDescent="0.3">
      <c r="A281" s="8"/>
      <c r="B281" s="8"/>
      <c r="C281" s="8"/>
      <c r="D281" s="8"/>
      <c r="E281" s="8"/>
      <c r="F281" s="8"/>
      <c r="G281" s="8"/>
      <c r="H281" s="8"/>
      <c r="I281" s="8"/>
      <c r="J281" s="8"/>
      <c r="K281" s="8"/>
      <c r="L281" s="8"/>
      <c r="M281" s="8"/>
      <c r="N281" s="8"/>
      <c r="O281" s="8"/>
      <c r="P281" s="8"/>
      <c r="Q281" s="8"/>
      <c r="R281" s="8"/>
      <c r="S281" s="8"/>
      <c r="T281" s="8"/>
      <c r="U281" s="8"/>
      <c r="V281" s="23"/>
      <c r="W281" s="10"/>
      <c r="X281" s="10"/>
      <c r="Y281" s="10"/>
      <c r="Z281" s="10"/>
      <c r="AA281" s="10"/>
      <c r="AB281" s="10"/>
      <c r="AC281" s="13"/>
      <c r="AD281" s="13"/>
      <c r="AE281" s="19"/>
      <c r="AF281" s="10"/>
      <c r="AG281" s="10"/>
      <c r="AH281" s="10"/>
      <c r="AI281" s="10"/>
      <c r="AJ281" s="10"/>
      <c r="AK281" s="13"/>
      <c r="AL281" s="8"/>
      <c r="AM281" s="8"/>
      <c r="AN281" s="8"/>
      <c r="AO281" s="8"/>
      <c r="AP281" s="8"/>
      <c r="AQ281" s="14"/>
      <c r="AR281" s="19"/>
      <c r="AS281" s="10"/>
      <c r="AT281" s="10"/>
      <c r="AU281" s="10"/>
      <c r="AV281" s="10"/>
      <c r="AW281" s="10"/>
      <c r="AX281" s="19"/>
      <c r="AY281" s="14"/>
      <c r="AZ281" s="8"/>
      <c r="BA281" s="17"/>
      <c r="BB281" s="10"/>
      <c r="BC281" s="21"/>
      <c r="BD281" s="8"/>
      <c r="BE281" s="8"/>
      <c r="BF281" s="8"/>
      <c r="BG281" s="14"/>
      <c r="BH281" s="19"/>
      <c r="BI281" s="10"/>
      <c r="BJ281" s="10"/>
      <c r="BK281" s="10"/>
      <c r="BL281" s="10"/>
      <c r="BM281" s="10"/>
      <c r="BN281" s="10"/>
      <c r="BO281" s="13"/>
      <c r="BP281" s="8"/>
      <c r="BQ281" s="8"/>
      <c r="BR281" s="8"/>
      <c r="BS281" s="8"/>
      <c r="BT281" s="8"/>
      <c r="BU281" s="8"/>
      <c r="BV281" s="8"/>
      <c r="BW281" s="8"/>
      <c r="BX281" s="8"/>
      <c r="BY281" s="8"/>
      <c r="BZ281" s="8"/>
      <c r="CA281" s="8"/>
      <c r="CB281" s="8"/>
      <c r="CC281" s="29"/>
      <c r="CD281" s="10"/>
      <c r="CE281" s="13"/>
      <c r="CF281" s="8"/>
      <c r="CG281" s="8"/>
      <c r="CH281" s="23"/>
      <c r="CI281" s="10"/>
      <c r="CJ281" s="10"/>
      <c r="CK281" s="10"/>
      <c r="CL281" s="10"/>
      <c r="CM281" s="10"/>
      <c r="CN281" s="10"/>
      <c r="CO281" s="23"/>
      <c r="CP281" s="8"/>
      <c r="CQ281" s="8"/>
      <c r="CR281" s="8"/>
      <c r="CS281" s="8"/>
      <c r="CT281" s="14"/>
      <c r="CU281" s="17"/>
      <c r="CV281" s="10"/>
      <c r="CW281" s="10"/>
      <c r="CX281" s="10"/>
      <c r="CY281" s="10"/>
      <c r="CZ281" s="10"/>
      <c r="DA281" s="10"/>
      <c r="DB281" s="14"/>
      <c r="DC281" s="8"/>
      <c r="DD281" s="8"/>
      <c r="DE281" s="8"/>
      <c r="DF281" s="8"/>
      <c r="DG281" s="8"/>
      <c r="DH281" s="8"/>
      <c r="DI281" s="29"/>
      <c r="DJ281" s="10"/>
      <c r="DK281" s="10"/>
      <c r="DL281" s="10"/>
      <c r="DM281" s="10"/>
      <c r="DN281" s="10"/>
      <c r="DO281" s="10"/>
      <c r="DP281" s="9"/>
      <c r="DQ281" s="8"/>
      <c r="DR281" s="8"/>
      <c r="DS281" s="8"/>
      <c r="DT281" s="8"/>
      <c r="DU281" s="8"/>
      <c r="DV281" s="8"/>
      <c r="DW281" s="8"/>
      <c r="DX281" s="8"/>
      <c r="DY281" s="8"/>
      <c r="DZ281" s="8"/>
      <c r="EA281" s="8"/>
      <c r="EB281" s="8"/>
      <c r="EC281" s="8"/>
      <c r="ED281" s="8"/>
      <c r="EE281" s="8"/>
      <c r="EF281" s="8"/>
      <c r="EG281" s="8"/>
      <c r="EH281" s="8"/>
      <c r="EI281" s="9"/>
      <c r="EJ281" s="10"/>
      <c r="EK281" s="10"/>
      <c r="EL281" s="10"/>
      <c r="EM281" s="10"/>
      <c r="EN281" s="10"/>
      <c r="EO281" s="10"/>
      <c r="EP281" s="15"/>
      <c r="EQ281" s="8"/>
      <c r="ER281" s="8"/>
      <c r="ES281" s="8"/>
      <c r="ET281" s="23"/>
      <c r="EU281" s="10"/>
      <c r="EV281" s="10"/>
      <c r="EW281" s="10"/>
      <c r="EX281" s="10"/>
      <c r="EY281" s="10"/>
      <c r="EZ281" s="10"/>
      <c r="FA281" s="23"/>
      <c r="FB281" s="8"/>
      <c r="FC281" s="8"/>
      <c r="FD281" s="13"/>
      <c r="FE281" s="10"/>
      <c r="FF281" s="10"/>
      <c r="FG281" s="10"/>
      <c r="FH281" s="10"/>
      <c r="FI281" s="10"/>
      <c r="FJ281" s="10"/>
      <c r="FK281" s="23"/>
      <c r="FL281" s="14"/>
      <c r="FM281" s="17"/>
      <c r="FN281" s="10"/>
      <c r="FO281" s="10"/>
      <c r="FP281" s="10"/>
      <c r="FQ281" s="10"/>
      <c r="FR281" s="10"/>
      <c r="FS281" s="35"/>
      <c r="FT281" s="8"/>
      <c r="FU281" s="8"/>
      <c r="FV281" s="8"/>
      <c r="FW281" s="8"/>
      <c r="FX281" s="8"/>
      <c r="FY281" s="8"/>
      <c r="FZ281" s="8"/>
      <c r="GA281" s="8"/>
      <c r="GB281" s="8"/>
      <c r="GC281" s="8"/>
      <c r="GD281" s="8"/>
      <c r="GE281" s="8"/>
      <c r="GF281" s="8"/>
      <c r="GG281" s="8"/>
      <c r="GH281" s="10"/>
      <c r="GI281" s="10"/>
      <c r="GJ281" s="10"/>
      <c r="GK281" s="10"/>
      <c r="GL281" s="10"/>
      <c r="GM281" s="10"/>
      <c r="GN281" s="17"/>
      <c r="GO281" s="8"/>
      <c r="GP281" s="8"/>
      <c r="GQ281" s="18"/>
      <c r="GR281" s="10"/>
      <c r="GS281" s="10"/>
      <c r="GT281" s="10"/>
      <c r="GU281" s="10"/>
      <c r="GV281" s="10"/>
      <c r="GW281" s="10"/>
      <c r="GX281" s="27"/>
      <c r="GY281" s="8"/>
      <c r="GZ281" s="8"/>
      <c r="HA281" s="8"/>
      <c r="HB281" s="10"/>
      <c r="HC281" s="10"/>
      <c r="HD281" s="10"/>
      <c r="HE281" s="10"/>
      <c r="HF281" s="10"/>
      <c r="HG281" s="10"/>
      <c r="HH281" s="17"/>
      <c r="HI281" s="8"/>
      <c r="HJ281" s="8"/>
      <c r="HK281" s="8"/>
      <c r="HL281" s="8"/>
      <c r="HM281" s="8"/>
      <c r="HN281" s="19"/>
      <c r="HO281" s="10"/>
      <c r="HP281" s="10"/>
      <c r="HQ281" s="10"/>
      <c r="HR281" s="10"/>
      <c r="HS281" s="10"/>
      <c r="HT281" s="10"/>
      <c r="HU281" s="14"/>
      <c r="HV281" s="8"/>
      <c r="HW281" s="9"/>
      <c r="HX281" s="10"/>
      <c r="HY281" s="10"/>
      <c r="HZ281" s="8"/>
      <c r="IA281" s="8"/>
      <c r="IB281" s="8"/>
      <c r="IC281" s="8"/>
      <c r="ID281" s="8"/>
      <c r="IE281" s="8"/>
      <c r="IF281" s="8"/>
      <c r="IG281" s="8"/>
      <c r="IH281" s="8"/>
      <c r="II281" s="8"/>
      <c r="IJ281" s="8"/>
      <c r="IK281" s="8"/>
      <c r="IL281" s="8"/>
      <c r="IM281" s="8"/>
      <c r="IN281" s="8"/>
      <c r="IO281" s="8"/>
      <c r="IP281" s="8"/>
      <c r="IQ281" s="8"/>
      <c r="IR281" s="9"/>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4"/>
      <c r="JS281" s="8"/>
      <c r="JT281" s="8"/>
      <c r="JU281" s="8"/>
      <c r="JV281" s="8"/>
      <c r="JW281" s="8"/>
      <c r="JX281" s="8"/>
      <c r="JY281" s="23"/>
      <c r="JZ281" s="10"/>
      <c r="KA281" s="29"/>
      <c r="KB281" s="8"/>
      <c r="KC281" s="8"/>
      <c r="KD281" s="8"/>
      <c r="KE281" s="8"/>
      <c r="KF281" s="8"/>
      <c r="KG281" s="8"/>
      <c r="KH281" s="31"/>
      <c r="KI281" s="10"/>
      <c r="KJ281" s="10"/>
      <c r="KK281" s="10"/>
      <c r="KL281" s="10"/>
      <c r="KM281" s="10"/>
      <c r="KN281" s="10"/>
      <c r="KO281" s="19"/>
      <c r="KP281" s="8"/>
      <c r="KQ281" s="8"/>
      <c r="KR281" s="8"/>
      <c r="KS281" s="8"/>
      <c r="KT281" s="8"/>
      <c r="KU281" s="8"/>
      <c r="KV281" s="8"/>
      <c r="KW281" s="35"/>
      <c r="KX281" s="10"/>
      <c r="KY281" s="17"/>
      <c r="KZ281" s="14"/>
      <c r="LA281" s="8"/>
      <c r="LB281" s="13"/>
      <c r="LC281" s="10"/>
      <c r="LD281" s="10"/>
      <c r="LE281" s="10"/>
      <c r="LF281" s="10"/>
      <c r="LG281" s="9"/>
      <c r="LH281" s="8"/>
      <c r="LI281" s="8"/>
      <c r="LJ281" s="8"/>
      <c r="LK281" s="8"/>
      <c r="LL281" s="8"/>
      <c r="LM281" s="8"/>
      <c r="LN281" s="8"/>
      <c r="LO281" s="23"/>
      <c r="LP281" s="10"/>
      <c r="LQ281" s="10"/>
      <c r="LR281" s="10"/>
      <c r="LS281" s="10"/>
      <c r="LT281" s="10"/>
      <c r="LU281" s="10"/>
      <c r="LV281" s="10"/>
      <c r="LW281" s="10"/>
      <c r="LX281" s="10"/>
      <c r="LY281" s="10"/>
      <c r="LZ281" s="10"/>
      <c r="MA281" s="10"/>
      <c r="MB281" s="10"/>
      <c r="MC281" s="10"/>
      <c r="MD281" s="10"/>
      <c r="ME281" s="23"/>
      <c r="MF281" s="8"/>
      <c r="MG281" s="19"/>
      <c r="MH281" s="10"/>
      <c r="MI281" s="10"/>
      <c r="MJ281" s="17"/>
      <c r="MK281" s="14"/>
      <c r="ML281" s="8"/>
      <c r="MM281" s="8"/>
      <c r="MN281" s="8"/>
      <c r="MO281" s="8"/>
      <c r="MP281" s="8"/>
      <c r="MQ281" s="8"/>
      <c r="MR281" s="23"/>
      <c r="MS281" s="10"/>
      <c r="MT281" s="10"/>
      <c r="MU281" s="10"/>
      <c r="MV281" s="10"/>
      <c r="MW281" s="10"/>
      <c r="MX281" s="19"/>
      <c r="MY281" s="8"/>
      <c r="MZ281" s="8"/>
      <c r="NA281" s="8"/>
      <c r="NB281" s="8"/>
      <c r="NC281" s="8"/>
      <c r="ND281" s="8"/>
      <c r="NE281" s="8"/>
      <c r="NF281" s="23"/>
      <c r="NG281" s="10"/>
      <c r="NH281" s="10"/>
      <c r="NI281" s="10"/>
      <c r="NJ281" s="10"/>
      <c r="NK281" s="10"/>
      <c r="NL281" s="10"/>
      <c r="NM281" s="10"/>
      <c r="NN281" s="19"/>
      <c r="NO281" s="8"/>
      <c r="NP281" s="8"/>
      <c r="NQ281" s="8"/>
      <c r="NR281" s="8"/>
      <c r="NS281" s="8"/>
      <c r="NT281" s="8"/>
      <c r="NU281" s="8"/>
      <c r="NV281" s="13"/>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8"/>
      <c r="OS281" s="8"/>
      <c r="OT281" s="8"/>
      <c r="OU281" s="8"/>
      <c r="OV281" s="8"/>
      <c r="OW281" s="8"/>
      <c r="OX281" s="14"/>
      <c r="OY281" s="17"/>
      <c r="OZ281" s="10"/>
      <c r="PA281" s="10"/>
      <c r="PB281" s="10"/>
      <c r="PC281" s="9"/>
      <c r="PD281" s="8"/>
      <c r="PE281" s="8"/>
      <c r="PF281" s="8"/>
      <c r="PG281" s="8"/>
      <c r="PH281" s="8"/>
      <c r="PI281" s="8"/>
      <c r="PJ281" s="8"/>
      <c r="PK281" s="23"/>
      <c r="PL281" s="10"/>
      <c r="PM281" s="10"/>
      <c r="PN281" s="10"/>
      <c r="PO281" s="12"/>
      <c r="PP281" s="8"/>
      <c r="PQ281" s="8"/>
      <c r="PR281" s="8"/>
      <c r="PS281" s="8"/>
      <c r="PT281" s="8"/>
      <c r="PU281" s="8"/>
      <c r="PV281" s="13"/>
      <c r="PW281" s="10"/>
      <c r="PX281" s="18"/>
      <c r="PY281" s="8"/>
      <c r="PZ281" s="8"/>
      <c r="QA281" s="8"/>
      <c r="QB281" s="8"/>
      <c r="QC281" s="8"/>
      <c r="QD281" s="8"/>
      <c r="QE281" s="23"/>
      <c r="QF281" s="10"/>
      <c r="QG281" s="10"/>
      <c r="QH281" s="10"/>
      <c r="QI281" s="10"/>
      <c r="QJ281" s="10"/>
      <c r="QK281" s="10"/>
      <c r="QL281" s="10"/>
      <c r="QM281" s="10"/>
      <c r="QN281" s="10"/>
      <c r="QO281" s="10"/>
      <c r="QP281" s="10"/>
      <c r="QQ281" s="10"/>
      <c r="QR281" s="10"/>
      <c r="QS281" s="10"/>
      <c r="QT281" s="10"/>
      <c r="QU281" s="23"/>
      <c r="QV281" s="8"/>
      <c r="QW281" s="8"/>
      <c r="QX281" s="8"/>
      <c r="QY281" s="8"/>
      <c r="QZ281" s="8"/>
      <c r="RA281" s="8"/>
      <c r="RB281" s="8"/>
      <c r="RC281" s="10"/>
      <c r="RD281" s="10"/>
      <c r="RE281" s="10"/>
      <c r="RF281" s="29"/>
      <c r="RG281" s="8"/>
      <c r="RH281" s="8"/>
      <c r="RI281" s="8"/>
      <c r="RJ281" s="8"/>
      <c r="RK281" s="8"/>
      <c r="RL281" s="8"/>
      <c r="RM281" s="12"/>
      <c r="RN281" s="10"/>
      <c r="RO281" s="10"/>
      <c r="RP281" s="10"/>
      <c r="RQ281" s="9"/>
      <c r="RR281" s="8"/>
      <c r="RS281" s="8"/>
      <c r="RT281" s="8"/>
      <c r="RU281" s="8"/>
      <c r="RV281" s="8"/>
      <c r="RW281" s="8"/>
      <c r="RX281" s="8"/>
      <c r="RY281" s="17"/>
      <c r="RZ281" s="10"/>
      <c r="SA281" s="10"/>
      <c r="SB281" s="10"/>
      <c r="SC281" s="10"/>
      <c r="SD281" s="10"/>
      <c r="SE281" s="14"/>
      <c r="SF281" s="8"/>
      <c r="SG281" s="8"/>
      <c r="SH281" s="8"/>
      <c r="SI281" s="8"/>
      <c r="SJ281" s="8"/>
      <c r="SK281" s="8"/>
      <c r="SL281" s="18"/>
      <c r="SM281" s="10"/>
      <c r="SN281" s="10"/>
      <c r="SO281" s="13"/>
      <c r="SP281" s="8"/>
      <c r="SQ281" s="1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8"/>
      <c r="TT281" s="8"/>
    </row>
    <row r="282" spans="1:540" ht="9.6" customHeight="1" x14ac:dyDescent="0.3">
      <c r="A282" s="8"/>
      <c r="B282" s="8"/>
      <c r="C282" s="8"/>
      <c r="D282" s="8"/>
      <c r="E282" s="8"/>
      <c r="F282" s="8"/>
      <c r="G282" s="8"/>
      <c r="H282" s="8"/>
      <c r="I282" s="8"/>
      <c r="J282" s="8"/>
      <c r="K282" s="8"/>
      <c r="L282" s="8"/>
      <c r="M282" s="8"/>
      <c r="N282" s="8"/>
      <c r="O282" s="8"/>
      <c r="P282" s="8"/>
      <c r="Q282" s="8"/>
      <c r="R282" s="8"/>
      <c r="S282" s="8"/>
      <c r="T282" s="8"/>
      <c r="U282" s="8"/>
      <c r="V282" s="23"/>
      <c r="W282" s="10"/>
      <c r="X282" s="10"/>
      <c r="Y282" s="10"/>
      <c r="Z282" s="10"/>
      <c r="AA282" s="10"/>
      <c r="AB282" s="10"/>
      <c r="AC282" s="18"/>
      <c r="AD282" s="8"/>
      <c r="AE282" s="14"/>
      <c r="AF282" s="19"/>
      <c r="AG282" s="10"/>
      <c r="AH282" s="10"/>
      <c r="AI282" s="10"/>
      <c r="AJ282" s="10"/>
      <c r="AK282" s="10"/>
      <c r="AL282" s="13"/>
      <c r="AM282" s="8"/>
      <c r="AN282" s="8"/>
      <c r="AO282" s="8"/>
      <c r="AP282" s="8"/>
      <c r="AQ282" s="14"/>
      <c r="AR282" s="19"/>
      <c r="AS282" s="10"/>
      <c r="AT282" s="10"/>
      <c r="AU282" s="10"/>
      <c r="AV282" s="10"/>
      <c r="AW282" s="10"/>
      <c r="AX282" s="19"/>
      <c r="AY282" s="14"/>
      <c r="AZ282" s="8"/>
      <c r="BA282" s="12"/>
      <c r="BB282" s="10"/>
      <c r="BC282" s="21"/>
      <c r="BD282" s="8"/>
      <c r="BE282" s="8"/>
      <c r="BF282" s="8"/>
      <c r="BG282" s="14"/>
      <c r="BH282" s="17"/>
      <c r="BI282" s="10"/>
      <c r="BJ282" s="10"/>
      <c r="BK282" s="10"/>
      <c r="BL282" s="10"/>
      <c r="BM282" s="10"/>
      <c r="BN282" s="10"/>
      <c r="BO282" s="13"/>
      <c r="BP282" s="8"/>
      <c r="BQ282" s="8"/>
      <c r="BR282" s="8"/>
      <c r="BS282" s="8"/>
      <c r="BT282" s="8"/>
      <c r="BU282" s="8"/>
      <c r="BV282" s="8"/>
      <c r="BW282" s="8"/>
      <c r="BX282" s="8"/>
      <c r="BY282" s="8"/>
      <c r="BZ282" s="8"/>
      <c r="CA282" s="8"/>
      <c r="CB282" s="8"/>
      <c r="CC282" s="36"/>
      <c r="CD282" s="19"/>
      <c r="CE282" s="14"/>
      <c r="CF282" s="8"/>
      <c r="CG282" s="8"/>
      <c r="CH282" s="13"/>
      <c r="CI282" s="10"/>
      <c r="CJ282" s="10"/>
      <c r="CK282" s="10"/>
      <c r="CL282" s="10"/>
      <c r="CM282" s="10"/>
      <c r="CN282" s="10"/>
      <c r="CO282" s="17"/>
      <c r="CP282" s="8"/>
      <c r="CQ282" s="8"/>
      <c r="CR282" s="8"/>
      <c r="CS282" s="8"/>
      <c r="CT282" s="14"/>
      <c r="CU282" s="17"/>
      <c r="CV282" s="10"/>
      <c r="CW282" s="10"/>
      <c r="CX282" s="10"/>
      <c r="CY282" s="10"/>
      <c r="CZ282" s="10"/>
      <c r="DA282" s="10"/>
      <c r="DB282" s="14"/>
      <c r="DC282" s="8"/>
      <c r="DD282" s="8"/>
      <c r="DE282" s="8"/>
      <c r="DF282" s="8"/>
      <c r="DG282" s="8"/>
      <c r="DH282" s="8"/>
      <c r="DI282" s="13"/>
      <c r="DJ282" s="10"/>
      <c r="DK282" s="10"/>
      <c r="DL282" s="10"/>
      <c r="DM282" s="10"/>
      <c r="DN282" s="10"/>
      <c r="DO282" s="10"/>
      <c r="DP282" s="9"/>
      <c r="DQ282" s="8"/>
      <c r="DR282" s="8"/>
      <c r="DS282" s="8"/>
      <c r="DT282" s="8"/>
      <c r="DU282" s="8"/>
      <c r="DV282" s="8"/>
      <c r="DW282" s="8"/>
      <c r="DX282" s="8"/>
      <c r="DY282" s="8"/>
      <c r="DZ282" s="8"/>
      <c r="EA282" s="8"/>
      <c r="EB282" s="8"/>
      <c r="EC282" s="8"/>
      <c r="ED282" s="8"/>
      <c r="EE282" s="8"/>
      <c r="EF282" s="8"/>
      <c r="EG282" s="8"/>
      <c r="EH282" s="8"/>
      <c r="EI282" s="27"/>
      <c r="EJ282" s="10"/>
      <c r="EK282" s="10"/>
      <c r="EL282" s="10"/>
      <c r="EM282" s="10"/>
      <c r="EN282" s="10"/>
      <c r="EO282" s="10"/>
      <c r="EP282" s="15"/>
      <c r="EQ282" s="8"/>
      <c r="ER282" s="8"/>
      <c r="ES282" s="8"/>
      <c r="ET282" s="23"/>
      <c r="EU282" s="10"/>
      <c r="EV282" s="10"/>
      <c r="EW282" s="10"/>
      <c r="EX282" s="10"/>
      <c r="EY282" s="10"/>
      <c r="EZ282" s="10"/>
      <c r="FA282" s="18"/>
      <c r="FB282" s="8"/>
      <c r="FC282" s="8"/>
      <c r="FD282" s="13"/>
      <c r="FE282" s="10"/>
      <c r="FF282" s="10"/>
      <c r="FG282" s="10"/>
      <c r="FH282" s="10"/>
      <c r="FI282" s="10"/>
      <c r="FJ282" s="10"/>
      <c r="FK282" s="22"/>
      <c r="FL282" s="8"/>
      <c r="FM282" s="8"/>
      <c r="FN282" s="9"/>
      <c r="FO282" s="10"/>
      <c r="FP282" s="10"/>
      <c r="FQ282" s="10"/>
      <c r="FR282" s="10"/>
      <c r="FS282" s="10"/>
      <c r="FT282" s="23"/>
      <c r="FU282" s="8"/>
      <c r="FV282" s="8"/>
      <c r="FW282" s="8"/>
      <c r="FX282" s="8"/>
      <c r="FY282" s="8"/>
      <c r="FZ282" s="8"/>
      <c r="GA282" s="8"/>
      <c r="GB282" s="8"/>
      <c r="GC282" s="8"/>
      <c r="GD282" s="8"/>
      <c r="GE282" s="8"/>
      <c r="GF282" s="8"/>
      <c r="GG282" s="8"/>
      <c r="GH282" s="10"/>
      <c r="GI282" s="10"/>
      <c r="GJ282" s="10"/>
      <c r="GK282" s="10"/>
      <c r="GL282" s="10"/>
      <c r="GM282" s="10"/>
      <c r="GN282" s="17"/>
      <c r="GO282" s="8"/>
      <c r="GP282" s="8"/>
      <c r="GQ282" s="18"/>
      <c r="GR282" s="10"/>
      <c r="GS282" s="10"/>
      <c r="GT282" s="10"/>
      <c r="GU282" s="10"/>
      <c r="GV282" s="10"/>
      <c r="GW282" s="10"/>
      <c r="GX282" s="23"/>
      <c r="GY282" s="8"/>
      <c r="GZ282" s="8"/>
      <c r="HA282" s="8"/>
      <c r="HB282" s="10"/>
      <c r="HC282" s="10"/>
      <c r="HD282" s="10"/>
      <c r="HE282" s="10"/>
      <c r="HF282" s="10"/>
      <c r="HG282" s="10"/>
      <c r="HH282" s="17"/>
      <c r="HI282" s="8"/>
      <c r="HJ282" s="8"/>
      <c r="HK282" s="8"/>
      <c r="HL282" s="8"/>
      <c r="HM282" s="8"/>
      <c r="HN282" s="19"/>
      <c r="HO282" s="10"/>
      <c r="HP282" s="10"/>
      <c r="HQ282" s="10"/>
      <c r="HR282" s="10"/>
      <c r="HS282" s="10"/>
      <c r="HT282" s="10"/>
      <c r="HU282" s="14"/>
      <c r="HV282" s="8"/>
      <c r="HW282" s="14"/>
      <c r="HX282" s="19"/>
      <c r="HY282" s="10"/>
      <c r="HZ282" s="8"/>
      <c r="IA282" s="8"/>
      <c r="IB282" s="8"/>
      <c r="IC282" s="8"/>
      <c r="ID282" s="8"/>
      <c r="IE282" s="8"/>
      <c r="IF282" s="8"/>
      <c r="IG282" s="8"/>
      <c r="IH282" s="8"/>
      <c r="II282" s="8"/>
      <c r="IJ282" s="8"/>
      <c r="IK282" s="8"/>
      <c r="IL282" s="8"/>
      <c r="IM282" s="8"/>
      <c r="IN282" s="8"/>
      <c r="IO282" s="8"/>
      <c r="IP282" s="8"/>
      <c r="IQ282" s="8"/>
      <c r="IR282" s="9"/>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4"/>
      <c r="JS282" s="8"/>
      <c r="JT282" s="8"/>
      <c r="JU282" s="8"/>
      <c r="JV282" s="8"/>
      <c r="JW282" s="8"/>
      <c r="JX282" s="8"/>
      <c r="JY282" s="23"/>
      <c r="JZ282" s="10"/>
      <c r="KA282" s="10"/>
      <c r="KB282" s="18"/>
      <c r="KC282" s="8"/>
      <c r="KD282" s="8"/>
      <c r="KE282" s="8"/>
      <c r="KF282" s="8"/>
      <c r="KG282" s="8"/>
      <c r="KH282" s="8"/>
      <c r="KI282" s="9"/>
      <c r="KJ282" s="10"/>
      <c r="KK282" s="10"/>
      <c r="KL282" s="10"/>
      <c r="KM282" s="10"/>
      <c r="KN282" s="10"/>
      <c r="KO282" s="19"/>
      <c r="KP282" s="8"/>
      <c r="KQ282" s="8"/>
      <c r="KR282" s="8"/>
      <c r="KS282" s="8"/>
      <c r="KT282" s="8"/>
      <c r="KU282" s="8"/>
      <c r="KV282" s="8"/>
      <c r="KW282" s="15"/>
      <c r="KX282" s="10"/>
      <c r="KY282" s="10"/>
      <c r="KZ282" s="23"/>
      <c r="LA282" s="8"/>
      <c r="LB282" s="13"/>
      <c r="LC282" s="10"/>
      <c r="LD282" s="10"/>
      <c r="LE282" s="10"/>
      <c r="LF282" s="10"/>
      <c r="LG282" s="9"/>
      <c r="LH282" s="8"/>
      <c r="LI282" s="8"/>
      <c r="LJ282" s="8"/>
      <c r="LK282" s="8"/>
      <c r="LL282" s="8"/>
      <c r="LM282" s="8"/>
      <c r="LN282" s="8"/>
      <c r="LO282" s="23"/>
      <c r="LP282" s="10"/>
      <c r="LQ282" s="10"/>
      <c r="LR282" s="10"/>
      <c r="LS282" s="10"/>
      <c r="LT282" s="10"/>
      <c r="LU282" s="10"/>
      <c r="LV282" s="10"/>
      <c r="LW282" s="10"/>
      <c r="LX282" s="10"/>
      <c r="LY282" s="10"/>
      <c r="LZ282" s="10"/>
      <c r="MA282" s="10"/>
      <c r="MB282" s="10"/>
      <c r="MC282" s="10"/>
      <c r="MD282" s="10"/>
      <c r="ME282" s="8"/>
      <c r="MF282" s="12"/>
      <c r="MG282" s="10"/>
      <c r="MH282" s="10"/>
      <c r="MI282" s="10"/>
      <c r="MJ282" s="10"/>
      <c r="MK282" s="12"/>
      <c r="ML282" s="8"/>
      <c r="MM282" s="8"/>
      <c r="MN282" s="8"/>
      <c r="MO282" s="8"/>
      <c r="MP282" s="8"/>
      <c r="MQ282" s="8"/>
      <c r="MR282" s="13"/>
      <c r="MS282" s="10"/>
      <c r="MT282" s="10"/>
      <c r="MU282" s="10"/>
      <c r="MV282" s="10"/>
      <c r="MW282" s="10"/>
      <c r="MX282" s="19"/>
      <c r="MY282" s="8"/>
      <c r="MZ282" s="8"/>
      <c r="NA282" s="8"/>
      <c r="NB282" s="8"/>
      <c r="NC282" s="8"/>
      <c r="ND282" s="8"/>
      <c r="NE282" s="8"/>
      <c r="NF282" s="23"/>
      <c r="NG282" s="10"/>
      <c r="NH282" s="10"/>
      <c r="NI282" s="10"/>
      <c r="NJ282" s="10"/>
      <c r="NK282" s="10"/>
      <c r="NL282" s="10"/>
      <c r="NM282" s="10"/>
      <c r="NN282" s="19"/>
      <c r="NO282" s="8"/>
      <c r="NP282" s="8"/>
      <c r="NQ282" s="8"/>
      <c r="NR282" s="8"/>
      <c r="NS282" s="8"/>
      <c r="NT282" s="8"/>
      <c r="NU282" s="8"/>
      <c r="NV282" s="13"/>
      <c r="NW282" s="10"/>
      <c r="NX282" s="10"/>
      <c r="NY282" s="10"/>
      <c r="NZ282" s="10"/>
      <c r="OA282" s="10"/>
      <c r="OB282" s="10"/>
      <c r="OC282" s="10"/>
      <c r="OD282" s="10"/>
      <c r="OE282" s="10"/>
      <c r="OF282" s="10"/>
      <c r="OG282" s="10"/>
      <c r="OH282" s="10"/>
      <c r="OI282" s="10"/>
      <c r="OJ282" s="10"/>
      <c r="OK282" s="10"/>
      <c r="OL282" s="10"/>
      <c r="OM282" s="10"/>
      <c r="ON282" s="10"/>
      <c r="OO282" s="10"/>
      <c r="OP282" s="10"/>
      <c r="OQ282" s="13"/>
      <c r="OR282" s="8"/>
      <c r="OS282" s="8"/>
      <c r="OT282" s="8"/>
      <c r="OU282" s="8"/>
      <c r="OV282" s="8"/>
      <c r="OW282" s="8"/>
      <c r="OX282" s="14"/>
      <c r="OY282" s="17"/>
      <c r="OZ282" s="10"/>
      <c r="PA282" s="10"/>
      <c r="PB282" s="10"/>
      <c r="PC282" s="9"/>
      <c r="PD282" s="8"/>
      <c r="PE282" s="8"/>
      <c r="PF282" s="8"/>
      <c r="PG282" s="8"/>
      <c r="PH282" s="8"/>
      <c r="PI282" s="8"/>
      <c r="PJ282" s="8"/>
      <c r="PK282" s="23"/>
      <c r="PL282" s="10"/>
      <c r="PM282" s="10"/>
      <c r="PN282" s="10"/>
      <c r="PO282" s="12"/>
      <c r="PP282" s="8"/>
      <c r="PQ282" s="8"/>
      <c r="PR282" s="8"/>
      <c r="PS282" s="8"/>
      <c r="PT282" s="8"/>
      <c r="PU282" s="8"/>
      <c r="PV282" s="13"/>
      <c r="PW282" s="10"/>
      <c r="PX282" s="10"/>
      <c r="PY282" s="23"/>
      <c r="PZ282" s="8"/>
      <c r="QA282" s="8"/>
      <c r="QB282" s="8"/>
      <c r="QC282" s="8"/>
      <c r="QD282" s="8"/>
      <c r="QE282" s="8"/>
      <c r="QF282" s="23"/>
      <c r="QG282" s="10"/>
      <c r="QH282" s="10"/>
      <c r="QI282" s="10"/>
      <c r="QJ282" s="10"/>
      <c r="QK282" s="10"/>
      <c r="QL282" s="10"/>
      <c r="QM282" s="10"/>
      <c r="QN282" s="10"/>
      <c r="QO282" s="10"/>
      <c r="QP282" s="10"/>
      <c r="QQ282" s="10"/>
      <c r="QR282" s="10"/>
      <c r="QS282" s="10"/>
      <c r="QT282" s="10"/>
      <c r="QU282" s="23"/>
      <c r="QV282" s="8"/>
      <c r="QW282" s="8"/>
      <c r="QX282" s="8"/>
      <c r="QY282" s="8"/>
      <c r="QZ282" s="8"/>
      <c r="RA282" s="8"/>
      <c r="RB282" s="8"/>
      <c r="RC282" s="10"/>
      <c r="RD282" s="10"/>
      <c r="RE282" s="10"/>
      <c r="RF282" s="29"/>
      <c r="RG282" s="8"/>
      <c r="RH282" s="8"/>
      <c r="RI282" s="8"/>
      <c r="RJ282" s="8"/>
      <c r="RK282" s="8"/>
      <c r="RL282" s="8"/>
      <c r="RM282" s="13"/>
      <c r="RN282" s="10"/>
      <c r="RO282" s="10"/>
      <c r="RP282" s="10"/>
      <c r="RQ282" s="9"/>
      <c r="RR282" s="8"/>
      <c r="RS282" s="8"/>
      <c r="RT282" s="8"/>
      <c r="RU282" s="8"/>
      <c r="RV282" s="8"/>
      <c r="RW282" s="8"/>
      <c r="RX282" s="8"/>
      <c r="RY282" s="17"/>
      <c r="RZ282" s="10"/>
      <c r="SA282" s="10"/>
      <c r="SB282" s="10"/>
      <c r="SC282" s="10"/>
      <c r="SD282" s="10"/>
      <c r="SE282" s="14"/>
      <c r="SF282" s="8"/>
      <c r="SG282" s="8"/>
      <c r="SH282" s="8"/>
      <c r="SI282" s="8"/>
      <c r="SJ282" s="8"/>
      <c r="SK282" s="8"/>
      <c r="SL282" s="18"/>
      <c r="SM282" s="10"/>
      <c r="SN282" s="10"/>
      <c r="SO282" s="17"/>
      <c r="SP282" s="8"/>
      <c r="SQ282" s="1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8"/>
      <c r="TT282" s="8"/>
    </row>
    <row r="283" spans="1:540" ht="9.6" customHeight="1" x14ac:dyDescent="0.3">
      <c r="A283" s="8"/>
      <c r="B283" s="8"/>
      <c r="C283" s="8"/>
      <c r="D283" s="8"/>
      <c r="E283" s="8"/>
      <c r="F283" s="8"/>
      <c r="G283" s="8"/>
      <c r="H283" s="8"/>
      <c r="I283" s="8"/>
      <c r="J283" s="8"/>
      <c r="K283" s="8"/>
      <c r="L283" s="8"/>
      <c r="M283" s="8"/>
      <c r="N283" s="8"/>
      <c r="O283" s="8"/>
      <c r="P283" s="8"/>
      <c r="Q283" s="8"/>
      <c r="R283" s="8"/>
      <c r="S283" s="8"/>
      <c r="T283" s="8"/>
      <c r="U283" s="8"/>
      <c r="V283" s="23"/>
      <c r="W283" s="10"/>
      <c r="X283" s="10"/>
      <c r="Y283" s="10"/>
      <c r="Z283" s="10"/>
      <c r="AA283" s="10"/>
      <c r="AB283" s="10"/>
      <c r="AC283" s="18"/>
      <c r="AD283" s="8"/>
      <c r="AE283" s="8"/>
      <c r="AF283" s="17"/>
      <c r="AG283" s="10"/>
      <c r="AH283" s="10"/>
      <c r="AI283" s="10"/>
      <c r="AJ283" s="10"/>
      <c r="AK283" s="10"/>
      <c r="AL283" s="27"/>
      <c r="AM283" s="8"/>
      <c r="AN283" s="8"/>
      <c r="AO283" s="8"/>
      <c r="AP283" s="8"/>
      <c r="AQ283" s="14"/>
      <c r="AR283" s="19"/>
      <c r="AS283" s="10"/>
      <c r="AT283" s="10"/>
      <c r="AU283" s="10"/>
      <c r="AV283" s="10"/>
      <c r="AW283" s="10"/>
      <c r="AX283" s="19"/>
      <c r="AY283" s="14"/>
      <c r="AZ283" s="8"/>
      <c r="BA283" s="8"/>
      <c r="BB283" s="9"/>
      <c r="BC283" s="18"/>
      <c r="BD283" s="8"/>
      <c r="BE283" s="12"/>
      <c r="BF283" s="14"/>
      <c r="BG283" s="8"/>
      <c r="BH283" s="17"/>
      <c r="BI283" s="10"/>
      <c r="BJ283" s="10"/>
      <c r="BK283" s="10"/>
      <c r="BL283" s="10"/>
      <c r="BM283" s="10"/>
      <c r="BN283" s="10"/>
      <c r="BO283" s="13"/>
      <c r="BP283" s="8"/>
      <c r="BQ283" s="8"/>
      <c r="BR283" s="8"/>
      <c r="BS283" s="8"/>
      <c r="BT283" s="8"/>
      <c r="BU283" s="8"/>
      <c r="BV283" s="8"/>
      <c r="BW283" s="8"/>
      <c r="BX283" s="8"/>
      <c r="BY283" s="8"/>
      <c r="BZ283" s="8"/>
      <c r="CA283" s="8"/>
      <c r="CB283" s="8"/>
      <c r="CC283" s="10"/>
      <c r="CD283" s="9"/>
      <c r="CE283" s="8"/>
      <c r="CF283" s="12"/>
      <c r="CG283" s="12"/>
      <c r="CH283" s="13"/>
      <c r="CI283" s="10"/>
      <c r="CJ283" s="10"/>
      <c r="CK283" s="10"/>
      <c r="CL283" s="10"/>
      <c r="CM283" s="10"/>
      <c r="CN283" s="10"/>
      <c r="CO283" s="10"/>
      <c r="CP283" s="8"/>
      <c r="CQ283" s="8"/>
      <c r="CR283" s="8"/>
      <c r="CS283" s="8"/>
      <c r="CT283" s="14"/>
      <c r="CU283" s="17"/>
      <c r="CV283" s="10"/>
      <c r="CW283" s="10"/>
      <c r="CX283" s="10"/>
      <c r="CY283" s="10"/>
      <c r="CZ283" s="10"/>
      <c r="DA283" s="10"/>
      <c r="DB283" s="14"/>
      <c r="DC283" s="8"/>
      <c r="DD283" s="8"/>
      <c r="DE283" s="8"/>
      <c r="DF283" s="8"/>
      <c r="DG283" s="13"/>
      <c r="DH283" s="18"/>
      <c r="DI283" s="14"/>
      <c r="DJ283" s="10"/>
      <c r="DK283" s="10"/>
      <c r="DL283" s="10"/>
      <c r="DM283" s="10"/>
      <c r="DN283" s="10"/>
      <c r="DO283" s="10"/>
      <c r="DP283" s="9"/>
      <c r="DQ283" s="8"/>
      <c r="DR283" s="8"/>
      <c r="DS283" s="8"/>
      <c r="DT283" s="8"/>
      <c r="DU283" s="8"/>
      <c r="DV283" s="8"/>
      <c r="DW283" s="8"/>
      <c r="DX283" s="8"/>
      <c r="DY283" s="8"/>
      <c r="DZ283" s="8"/>
      <c r="EA283" s="8"/>
      <c r="EB283" s="8"/>
      <c r="EC283" s="8"/>
      <c r="ED283" s="8"/>
      <c r="EE283" s="8"/>
      <c r="EF283" s="8"/>
      <c r="EG283" s="8"/>
      <c r="EH283" s="8"/>
      <c r="EI283" s="23"/>
      <c r="EJ283" s="10"/>
      <c r="EK283" s="10"/>
      <c r="EL283" s="10"/>
      <c r="EM283" s="10"/>
      <c r="EN283" s="10"/>
      <c r="EO283" s="10"/>
      <c r="EP283" s="15"/>
      <c r="EQ283" s="8"/>
      <c r="ER283" s="8"/>
      <c r="ES283" s="8"/>
      <c r="ET283" s="23"/>
      <c r="EU283" s="10"/>
      <c r="EV283" s="10"/>
      <c r="EW283" s="10"/>
      <c r="EX283" s="10"/>
      <c r="EY283" s="10"/>
      <c r="EZ283" s="10"/>
      <c r="FA283" s="13"/>
      <c r="FB283" s="8"/>
      <c r="FC283" s="8"/>
      <c r="FD283" s="13"/>
      <c r="FE283" s="10"/>
      <c r="FF283" s="10"/>
      <c r="FG283" s="10"/>
      <c r="FH283" s="10"/>
      <c r="FI283" s="10"/>
      <c r="FJ283" s="10"/>
      <c r="FK283" s="22"/>
      <c r="FL283" s="8"/>
      <c r="FM283" s="8"/>
      <c r="FN283" s="23"/>
      <c r="FO283" s="10"/>
      <c r="FP283" s="10"/>
      <c r="FQ283" s="10"/>
      <c r="FR283" s="10"/>
      <c r="FS283" s="10"/>
      <c r="FT283" s="16"/>
      <c r="FU283" s="14"/>
      <c r="FV283" s="8"/>
      <c r="FW283" s="8"/>
      <c r="FX283" s="8"/>
      <c r="FY283" s="8"/>
      <c r="FZ283" s="8"/>
      <c r="GA283" s="8"/>
      <c r="GB283" s="8"/>
      <c r="GC283" s="8"/>
      <c r="GD283" s="8"/>
      <c r="GE283" s="8"/>
      <c r="GF283" s="8"/>
      <c r="GG283" s="8"/>
      <c r="GH283" s="10"/>
      <c r="GI283" s="10"/>
      <c r="GJ283" s="10"/>
      <c r="GK283" s="10"/>
      <c r="GL283" s="10"/>
      <c r="GM283" s="10"/>
      <c r="GN283" s="17"/>
      <c r="GO283" s="8"/>
      <c r="GP283" s="8"/>
      <c r="GQ283" s="18"/>
      <c r="GR283" s="10"/>
      <c r="GS283" s="10"/>
      <c r="GT283" s="10"/>
      <c r="GU283" s="10"/>
      <c r="GV283" s="10"/>
      <c r="GW283" s="10"/>
      <c r="GX283" s="18"/>
      <c r="GY283" s="8"/>
      <c r="GZ283" s="8"/>
      <c r="HA283" s="8"/>
      <c r="HB283" s="10"/>
      <c r="HC283" s="10"/>
      <c r="HD283" s="10"/>
      <c r="HE283" s="10"/>
      <c r="HF283" s="10"/>
      <c r="HG283" s="10"/>
      <c r="HH283" s="17"/>
      <c r="HI283" s="8"/>
      <c r="HJ283" s="8"/>
      <c r="HK283" s="8"/>
      <c r="HL283" s="8"/>
      <c r="HM283" s="8"/>
      <c r="HN283" s="19"/>
      <c r="HO283" s="10"/>
      <c r="HP283" s="10"/>
      <c r="HQ283" s="10"/>
      <c r="HR283" s="10"/>
      <c r="HS283" s="10"/>
      <c r="HT283" s="10"/>
      <c r="HU283" s="14"/>
      <c r="HV283" s="8"/>
      <c r="HW283" s="8"/>
      <c r="HX283" s="27"/>
      <c r="HY283" s="9"/>
      <c r="HZ283" s="8"/>
      <c r="IA283" s="14"/>
      <c r="IB283" s="14"/>
      <c r="IC283" s="8"/>
      <c r="ID283" s="8"/>
      <c r="IE283" s="8"/>
      <c r="IF283" s="8"/>
      <c r="IG283" s="8"/>
      <c r="IH283" s="8"/>
      <c r="II283" s="8"/>
      <c r="IJ283" s="8"/>
      <c r="IK283" s="8"/>
      <c r="IL283" s="8"/>
      <c r="IM283" s="8"/>
      <c r="IN283" s="8"/>
      <c r="IO283" s="8"/>
      <c r="IP283" s="8"/>
      <c r="IQ283" s="8"/>
      <c r="IR283" s="9"/>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4"/>
      <c r="JS283" s="8"/>
      <c r="JT283" s="8"/>
      <c r="JU283" s="8"/>
      <c r="JV283" s="8"/>
      <c r="JW283" s="8"/>
      <c r="JX283" s="8"/>
      <c r="JY283" s="23"/>
      <c r="JZ283" s="10"/>
      <c r="KA283" s="10"/>
      <c r="KB283" s="23"/>
      <c r="KC283" s="8"/>
      <c r="KD283" s="8"/>
      <c r="KE283" s="8"/>
      <c r="KF283" s="8"/>
      <c r="KG283" s="8"/>
      <c r="KH283" s="8"/>
      <c r="KI283" s="13"/>
      <c r="KJ283" s="10"/>
      <c r="KK283" s="10"/>
      <c r="KL283" s="10"/>
      <c r="KM283" s="10"/>
      <c r="KN283" s="10"/>
      <c r="KO283" s="19"/>
      <c r="KP283" s="8"/>
      <c r="KQ283" s="8"/>
      <c r="KR283" s="8"/>
      <c r="KS283" s="8"/>
      <c r="KT283" s="8"/>
      <c r="KU283" s="8"/>
      <c r="KV283" s="8"/>
      <c r="KW283" s="15"/>
      <c r="KX283" s="10"/>
      <c r="KY283" s="10"/>
      <c r="KZ283" s="17"/>
      <c r="LA283" s="8"/>
      <c r="LB283" s="12"/>
      <c r="LC283" s="10"/>
      <c r="LD283" s="10"/>
      <c r="LE283" s="10"/>
      <c r="LF283" s="10"/>
      <c r="LG283" s="9"/>
      <c r="LH283" s="8"/>
      <c r="LI283" s="8"/>
      <c r="LJ283" s="8"/>
      <c r="LK283" s="8"/>
      <c r="LL283" s="8"/>
      <c r="LM283" s="8"/>
      <c r="LN283" s="8"/>
      <c r="LO283" s="23"/>
      <c r="LP283" s="10"/>
      <c r="LQ283" s="10"/>
      <c r="LR283" s="10"/>
      <c r="LS283" s="10"/>
      <c r="LT283" s="10"/>
      <c r="LU283" s="10"/>
      <c r="LV283" s="10"/>
      <c r="LW283" s="10"/>
      <c r="LX283" s="10"/>
      <c r="LY283" s="10"/>
      <c r="LZ283" s="10"/>
      <c r="MA283" s="10"/>
      <c r="MB283" s="10"/>
      <c r="MC283" s="10"/>
      <c r="MD283" s="19"/>
      <c r="ME283" s="8"/>
      <c r="MF283" s="18"/>
      <c r="MG283" s="10"/>
      <c r="MH283" s="17"/>
      <c r="MI283" s="19"/>
      <c r="MJ283" s="19"/>
      <c r="MK283" s="13"/>
      <c r="ML283" s="8"/>
      <c r="MM283" s="8"/>
      <c r="MN283" s="8"/>
      <c r="MO283" s="8"/>
      <c r="MP283" s="8"/>
      <c r="MQ283" s="8"/>
      <c r="MR283" s="12"/>
      <c r="MS283" s="10"/>
      <c r="MT283" s="10"/>
      <c r="MU283" s="10"/>
      <c r="MV283" s="10"/>
      <c r="MW283" s="10"/>
      <c r="MX283" s="19"/>
      <c r="MY283" s="8"/>
      <c r="MZ283" s="8"/>
      <c r="NA283" s="8"/>
      <c r="NB283" s="8"/>
      <c r="NC283" s="8"/>
      <c r="ND283" s="8"/>
      <c r="NE283" s="8"/>
      <c r="NF283" s="23"/>
      <c r="NG283" s="10"/>
      <c r="NH283" s="10"/>
      <c r="NI283" s="10"/>
      <c r="NJ283" s="10"/>
      <c r="NK283" s="10"/>
      <c r="NL283" s="17"/>
      <c r="NM283" s="23"/>
      <c r="NN283" s="10"/>
      <c r="NO283" s="8"/>
      <c r="NP283" s="8"/>
      <c r="NQ283" s="8"/>
      <c r="NR283" s="8"/>
      <c r="NS283" s="8"/>
      <c r="NT283" s="8"/>
      <c r="NU283" s="8"/>
      <c r="NV283" s="13"/>
      <c r="NW283" s="10"/>
      <c r="NX283" s="10"/>
      <c r="NY283" s="10"/>
      <c r="NZ283" s="10"/>
      <c r="OA283" s="10"/>
      <c r="OB283" s="10"/>
      <c r="OC283" s="10"/>
      <c r="OD283" s="10"/>
      <c r="OE283" s="10"/>
      <c r="OF283" s="10"/>
      <c r="OG283" s="10"/>
      <c r="OH283" s="10"/>
      <c r="OI283" s="10"/>
      <c r="OJ283" s="10"/>
      <c r="OK283" s="10"/>
      <c r="OL283" s="10"/>
      <c r="OM283" s="10"/>
      <c r="ON283" s="10"/>
      <c r="OO283" s="10"/>
      <c r="OP283" s="10"/>
      <c r="OQ283" s="18"/>
      <c r="OR283" s="8"/>
      <c r="OS283" s="8"/>
      <c r="OT283" s="8"/>
      <c r="OU283" s="8"/>
      <c r="OV283" s="8"/>
      <c r="OW283" s="8"/>
      <c r="OX283" s="14"/>
      <c r="OY283" s="17"/>
      <c r="OZ283" s="10"/>
      <c r="PA283" s="10"/>
      <c r="PB283" s="10"/>
      <c r="PC283" s="9"/>
      <c r="PD283" s="8"/>
      <c r="PE283" s="8"/>
      <c r="PF283" s="8"/>
      <c r="PG283" s="8"/>
      <c r="PH283" s="8"/>
      <c r="PI283" s="8"/>
      <c r="PJ283" s="8"/>
      <c r="PK283" s="17"/>
      <c r="PL283" s="10"/>
      <c r="PM283" s="10"/>
      <c r="PN283" s="10"/>
      <c r="PO283" s="12"/>
      <c r="PP283" s="8"/>
      <c r="PQ283" s="8"/>
      <c r="PR283" s="8"/>
      <c r="PS283" s="8"/>
      <c r="PT283" s="8"/>
      <c r="PU283" s="8"/>
      <c r="PV283" s="13"/>
      <c r="PW283" s="10"/>
      <c r="PX283" s="10"/>
      <c r="PY283" s="17"/>
      <c r="PZ283" s="8"/>
      <c r="QA283" s="8"/>
      <c r="QB283" s="8"/>
      <c r="QC283" s="8"/>
      <c r="QD283" s="8"/>
      <c r="QE283" s="8"/>
      <c r="QF283" s="12"/>
      <c r="QG283" s="19"/>
      <c r="QH283" s="10"/>
      <c r="QI283" s="10"/>
      <c r="QJ283" s="10"/>
      <c r="QK283" s="10"/>
      <c r="QL283" s="10"/>
      <c r="QM283" s="10"/>
      <c r="QN283" s="10"/>
      <c r="QO283" s="10"/>
      <c r="QP283" s="10"/>
      <c r="QQ283" s="10"/>
      <c r="QR283" s="10"/>
      <c r="QS283" s="10"/>
      <c r="QT283" s="10"/>
      <c r="QU283" s="23"/>
      <c r="QV283" s="8"/>
      <c r="QW283" s="8"/>
      <c r="QX283" s="8"/>
      <c r="QY283" s="8"/>
      <c r="QZ283" s="8"/>
      <c r="RA283" s="8"/>
      <c r="RB283" s="8"/>
      <c r="RC283" s="10"/>
      <c r="RD283" s="10"/>
      <c r="RE283" s="10"/>
      <c r="RF283" s="29"/>
      <c r="RG283" s="8"/>
      <c r="RH283" s="8"/>
      <c r="RI283" s="8"/>
      <c r="RJ283" s="8"/>
      <c r="RK283" s="8"/>
      <c r="RL283" s="8"/>
      <c r="RM283" s="18"/>
      <c r="RN283" s="10"/>
      <c r="RO283" s="10"/>
      <c r="RP283" s="10"/>
      <c r="RQ283" s="9"/>
      <c r="RR283" s="8"/>
      <c r="RS283" s="8"/>
      <c r="RT283" s="8"/>
      <c r="RU283" s="8"/>
      <c r="RV283" s="8"/>
      <c r="RW283" s="8"/>
      <c r="RX283" s="8"/>
      <c r="RY283" s="17"/>
      <c r="RZ283" s="10"/>
      <c r="SA283" s="10"/>
      <c r="SB283" s="10"/>
      <c r="SC283" s="10"/>
      <c r="SD283" s="10"/>
      <c r="SE283" s="14"/>
      <c r="SF283" s="8"/>
      <c r="SG283" s="8"/>
      <c r="SH283" s="8"/>
      <c r="SI283" s="8"/>
      <c r="SJ283" s="8"/>
      <c r="SK283" s="8"/>
      <c r="SL283" s="18"/>
      <c r="SM283" s="10"/>
      <c r="SN283" s="10"/>
      <c r="SO283" s="10"/>
      <c r="SP283" s="8"/>
      <c r="SQ283" s="14"/>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8"/>
      <c r="TT283" s="8"/>
    </row>
    <row r="284" spans="1:540" ht="9.6" customHeight="1" x14ac:dyDescent="0.3">
      <c r="A284" s="8"/>
      <c r="B284" s="8"/>
      <c r="C284" s="8"/>
      <c r="D284" s="8"/>
      <c r="E284" s="8"/>
      <c r="F284" s="8"/>
      <c r="G284" s="8"/>
      <c r="H284" s="8"/>
      <c r="I284" s="8"/>
      <c r="J284" s="8"/>
      <c r="K284" s="8"/>
      <c r="L284" s="8"/>
      <c r="M284" s="8"/>
      <c r="N284" s="8"/>
      <c r="O284" s="8"/>
      <c r="P284" s="8"/>
      <c r="Q284" s="8"/>
      <c r="R284" s="8"/>
      <c r="S284" s="8"/>
      <c r="T284" s="8"/>
      <c r="U284" s="8"/>
      <c r="V284" s="23"/>
      <c r="W284" s="10"/>
      <c r="X284" s="10"/>
      <c r="Y284" s="10"/>
      <c r="Z284" s="10"/>
      <c r="AA284" s="10"/>
      <c r="AB284" s="10"/>
      <c r="AC284" s="18"/>
      <c r="AD284" s="8"/>
      <c r="AE284" s="14"/>
      <c r="AF284" s="19"/>
      <c r="AG284" s="10"/>
      <c r="AH284" s="10"/>
      <c r="AI284" s="10"/>
      <c r="AJ284" s="10"/>
      <c r="AK284" s="10"/>
      <c r="AL284" s="17"/>
      <c r="AM284" s="8"/>
      <c r="AN284" s="8"/>
      <c r="AO284" s="8"/>
      <c r="AP284" s="8"/>
      <c r="AQ284" s="14"/>
      <c r="AR284" s="19"/>
      <c r="AS284" s="10"/>
      <c r="AT284" s="10"/>
      <c r="AU284" s="10"/>
      <c r="AV284" s="10"/>
      <c r="AW284" s="10"/>
      <c r="AX284" s="19"/>
      <c r="AY284" s="14"/>
      <c r="AZ284" s="8"/>
      <c r="BA284" s="8"/>
      <c r="BB284" s="14"/>
      <c r="BC284" s="8"/>
      <c r="BD284" s="8"/>
      <c r="BE284" s="10"/>
      <c r="BF284" s="23"/>
      <c r="BG284" s="8"/>
      <c r="BH284" s="23"/>
      <c r="BI284" s="10"/>
      <c r="BJ284" s="10"/>
      <c r="BK284" s="10"/>
      <c r="BL284" s="10"/>
      <c r="BM284" s="10"/>
      <c r="BN284" s="10"/>
      <c r="BO284" s="13"/>
      <c r="BP284" s="8"/>
      <c r="BQ284" s="8"/>
      <c r="BR284" s="8"/>
      <c r="BS284" s="8"/>
      <c r="BT284" s="8"/>
      <c r="BU284" s="8"/>
      <c r="BV284" s="14"/>
      <c r="BW284" s="23"/>
      <c r="BX284" s="12"/>
      <c r="BY284" s="8"/>
      <c r="BZ284" s="8"/>
      <c r="CA284" s="8"/>
      <c r="CB284" s="12"/>
      <c r="CC284" s="10"/>
      <c r="CD284" s="21"/>
      <c r="CE284" s="18"/>
      <c r="CF284" s="10"/>
      <c r="CG284" s="10"/>
      <c r="CH284" s="10"/>
      <c r="CI284" s="10"/>
      <c r="CJ284" s="10"/>
      <c r="CK284" s="10"/>
      <c r="CL284" s="10"/>
      <c r="CM284" s="10"/>
      <c r="CN284" s="10"/>
      <c r="CO284" s="10"/>
      <c r="CP284" s="12"/>
      <c r="CQ284" s="8"/>
      <c r="CR284" s="8"/>
      <c r="CS284" s="8"/>
      <c r="CT284" s="14"/>
      <c r="CU284" s="17"/>
      <c r="CV284" s="10"/>
      <c r="CW284" s="10"/>
      <c r="CX284" s="10"/>
      <c r="CY284" s="10"/>
      <c r="CZ284" s="10"/>
      <c r="DA284" s="10"/>
      <c r="DB284" s="14"/>
      <c r="DC284" s="8"/>
      <c r="DD284" s="8"/>
      <c r="DE284" s="8"/>
      <c r="DF284" s="8"/>
      <c r="DG284" s="9"/>
      <c r="DH284" s="10"/>
      <c r="DI284" s="8"/>
      <c r="DJ284" s="10"/>
      <c r="DK284" s="10"/>
      <c r="DL284" s="10"/>
      <c r="DM284" s="10"/>
      <c r="DN284" s="10"/>
      <c r="DO284" s="10"/>
      <c r="DP284" s="9"/>
      <c r="DQ284" s="8"/>
      <c r="DR284" s="8"/>
      <c r="DS284" s="8"/>
      <c r="DT284" s="8"/>
      <c r="DU284" s="8"/>
      <c r="DV284" s="8"/>
      <c r="DW284" s="8"/>
      <c r="DX284" s="13"/>
      <c r="DY284" s="21"/>
      <c r="DZ284" s="8"/>
      <c r="EA284" s="8"/>
      <c r="EB284" s="8"/>
      <c r="EC284" s="8"/>
      <c r="ED284" s="8"/>
      <c r="EE284" s="8"/>
      <c r="EF284" s="8"/>
      <c r="EG284" s="8"/>
      <c r="EH284" s="8"/>
      <c r="EI284" s="18"/>
      <c r="EJ284" s="10"/>
      <c r="EK284" s="10"/>
      <c r="EL284" s="10"/>
      <c r="EM284" s="10"/>
      <c r="EN284" s="10"/>
      <c r="EO284" s="10"/>
      <c r="EP284" s="15"/>
      <c r="EQ284" s="8"/>
      <c r="ER284" s="8"/>
      <c r="ES284" s="8"/>
      <c r="ET284" s="23"/>
      <c r="EU284" s="10"/>
      <c r="EV284" s="10"/>
      <c r="EW284" s="10"/>
      <c r="EX284" s="10"/>
      <c r="EY284" s="10"/>
      <c r="EZ284" s="10"/>
      <c r="FA284" s="14"/>
      <c r="FB284" s="8"/>
      <c r="FC284" s="8"/>
      <c r="FD284" s="13"/>
      <c r="FE284" s="10"/>
      <c r="FF284" s="10"/>
      <c r="FG284" s="10"/>
      <c r="FH284" s="10"/>
      <c r="FI284" s="10"/>
      <c r="FJ284" s="10"/>
      <c r="FK284" s="22"/>
      <c r="FL284" s="8"/>
      <c r="FM284" s="8"/>
      <c r="FN284" s="27"/>
      <c r="FO284" s="10"/>
      <c r="FP284" s="10"/>
      <c r="FQ284" s="10"/>
      <c r="FR284" s="10"/>
      <c r="FS284" s="10"/>
      <c r="FT284" s="19"/>
      <c r="FU284" s="14"/>
      <c r="FV284" s="8"/>
      <c r="FW284" s="8"/>
      <c r="FX284" s="8"/>
      <c r="FY284" s="8"/>
      <c r="FZ284" s="8"/>
      <c r="GA284" s="8"/>
      <c r="GB284" s="8"/>
      <c r="GC284" s="8"/>
      <c r="GD284" s="8"/>
      <c r="GE284" s="8"/>
      <c r="GF284" s="8"/>
      <c r="GG284" s="8"/>
      <c r="GH284" s="10"/>
      <c r="GI284" s="10"/>
      <c r="GJ284" s="10"/>
      <c r="GK284" s="10"/>
      <c r="GL284" s="10"/>
      <c r="GM284" s="10"/>
      <c r="GN284" s="17"/>
      <c r="GO284" s="8"/>
      <c r="GP284" s="8"/>
      <c r="GQ284" s="18"/>
      <c r="GR284" s="10"/>
      <c r="GS284" s="10"/>
      <c r="GT284" s="10"/>
      <c r="GU284" s="10"/>
      <c r="GV284" s="10"/>
      <c r="GW284" s="10"/>
      <c r="GX284" s="14"/>
      <c r="GY284" s="8"/>
      <c r="GZ284" s="8"/>
      <c r="HA284" s="8"/>
      <c r="HB284" s="10"/>
      <c r="HC284" s="10"/>
      <c r="HD284" s="10"/>
      <c r="HE284" s="10"/>
      <c r="HF284" s="10"/>
      <c r="HG284" s="10"/>
      <c r="HH284" s="17"/>
      <c r="HI284" s="8"/>
      <c r="HJ284" s="8"/>
      <c r="HK284" s="8"/>
      <c r="HL284" s="8"/>
      <c r="HM284" s="8"/>
      <c r="HN284" s="19"/>
      <c r="HO284" s="10"/>
      <c r="HP284" s="10"/>
      <c r="HQ284" s="10"/>
      <c r="HR284" s="10"/>
      <c r="HS284" s="10"/>
      <c r="HT284" s="10"/>
      <c r="HU284" s="14"/>
      <c r="HV284" s="8"/>
      <c r="HW284" s="8"/>
      <c r="HX284" s="14"/>
      <c r="HY284" s="8"/>
      <c r="HZ284" s="14"/>
      <c r="IA284" s="19"/>
      <c r="IB284" s="23"/>
      <c r="IC284" s="8"/>
      <c r="ID284" s="8"/>
      <c r="IE284" s="8"/>
      <c r="IF284" s="8"/>
      <c r="IG284" s="8"/>
      <c r="IH284" s="8"/>
      <c r="II284" s="8"/>
      <c r="IJ284" s="8"/>
      <c r="IK284" s="8"/>
      <c r="IL284" s="8"/>
      <c r="IM284" s="8"/>
      <c r="IN284" s="8"/>
      <c r="IO284" s="8"/>
      <c r="IP284" s="8"/>
      <c r="IQ284" s="8"/>
      <c r="IR284" s="9"/>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4"/>
      <c r="JS284" s="8"/>
      <c r="JT284" s="8"/>
      <c r="JU284" s="8"/>
      <c r="JV284" s="8"/>
      <c r="JW284" s="8"/>
      <c r="JX284" s="8"/>
      <c r="JY284" s="23"/>
      <c r="JZ284" s="10"/>
      <c r="KA284" s="10"/>
      <c r="KB284" s="23"/>
      <c r="KC284" s="8"/>
      <c r="KD284" s="8"/>
      <c r="KE284" s="8"/>
      <c r="KF284" s="8"/>
      <c r="KG284" s="8"/>
      <c r="KH284" s="8"/>
      <c r="KI284" s="13"/>
      <c r="KJ284" s="10"/>
      <c r="KK284" s="10"/>
      <c r="KL284" s="10"/>
      <c r="KM284" s="10"/>
      <c r="KN284" s="10"/>
      <c r="KO284" s="19"/>
      <c r="KP284" s="8"/>
      <c r="KQ284" s="8"/>
      <c r="KR284" s="8"/>
      <c r="KS284" s="8"/>
      <c r="KT284" s="8"/>
      <c r="KU284" s="8"/>
      <c r="KV284" s="8"/>
      <c r="KW284" s="15"/>
      <c r="KX284" s="10"/>
      <c r="KY284" s="10"/>
      <c r="KZ284" s="10"/>
      <c r="LA284" s="27"/>
      <c r="LB284" s="17"/>
      <c r="LC284" s="10"/>
      <c r="LD284" s="23"/>
      <c r="LE284" s="23"/>
      <c r="LF284" s="10"/>
      <c r="LG284" s="19"/>
      <c r="LH284" s="12"/>
      <c r="LI284" s="8"/>
      <c r="LJ284" s="8"/>
      <c r="LK284" s="8"/>
      <c r="LL284" s="8"/>
      <c r="LM284" s="8"/>
      <c r="LN284" s="8"/>
      <c r="LO284" s="23"/>
      <c r="LP284" s="10"/>
      <c r="LQ284" s="10"/>
      <c r="LR284" s="10"/>
      <c r="LS284" s="10"/>
      <c r="LT284" s="10"/>
      <c r="LU284" s="10"/>
      <c r="LV284" s="10"/>
      <c r="LW284" s="10"/>
      <c r="LX284" s="10"/>
      <c r="LY284" s="10"/>
      <c r="LZ284" s="10"/>
      <c r="MA284" s="10"/>
      <c r="MB284" s="10"/>
      <c r="MC284" s="10"/>
      <c r="MD284" s="23"/>
      <c r="ME284" s="8"/>
      <c r="MF284" s="17"/>
      <c r="MG284" s="17"/>
      <c r="MH284" s="8"/>
      <c r="MI284" s="8"/>
      <c r="MJ284" s="14"/>
      <c r="MK284" s="8"/>
      <c r="ML284" s="8"/>
      <c r="MM284" s="8"/>
      <c r="MN284" s="8"/>
      <c r="MO284" s="8"/>
      <c r="MP284" s="8"/>
      <c r="MQ284" s="8"/>
      <c r="MR284" s="8"/>
      <c r="MS284" s="17"/>
      <c r="MT284" s="10"/>
      <c r="MU284" s="10"/>
      <c r="MV284" s="10"/>
      <c r="MW284" s="10"/>
      <c r="MX284" s="19"/>
      <c r="MY284" s="8"/>
      <c r="MZ284" s="8"/>
      <c r="NA284" s="8"/>
      <c r="NB284" s="8"/>
      <c r="NC284" s="8"/>
      <c r="ND284" s="8"/>
      <c r="NE284" s="8"/>
      <c r="NF284" s="23"/>
      <c r="NG284" s="10"/>
      <c r="NH284" s="10"/>
      <c r="NI284" s="10"/>
      <c r="NJ284" s="10"/>
      <c r="NK284" s="10"/>
      <c r="NL284" s="33"/>
      <c r="NM284" s="8"/>
      <c r="NN284" s="10"/>
      <c r="NO284" s="13"/>
      <c r="NP284" s="8"/>
      <c r="NQ284" s="8"/>
      <c r="NR284" s="8"/>
      <c r="NS284" s="8"/>
      <c r="NT284" s="8"/>
      <c r="NU284" s="8"/>
      <c r="NV284" s="13"/>
      <c r="NW284" s="10"/>
      <c r="NX284" s="10"/>
      <c r="NY284" s="10"/>
      <c r="NZ284" s="10"/>
      <c r="OA284" s="10"/>
      <c r="OB284" s="10"/>
      <c r="OC284" s="10"/>
      <c r="OD284" s="10"/>
      <c r="OE284" s="10"/>
      <c r="OF284" s="10"/>
      <c r="OG284" s="10"/>
      <c r="OH284" s="10"/>
      <c r="OI284" s="10"/>
      <c r="OJ284" s="10"/>
      <c r="OK284" s="10"/>
      <c r="OL284" s="10"/>
      <c r="OM284" s="10"/>
      <c r="ON284" s="10"/>
      <c r="OO284" s="10"/>
      <c r="OP284" s="10"/>
      <c r="OQ284" s="17"/>
      <c r="OR284" s="8"/>
      <c r="OS284" s="8"/>
      <c r="OT284" s="8"/>
      <c r="OU284" s="8"/>
      <c r="OV284" s="8"/>
      <c r="OW284" s="8"/>
      <c r="OX284" s="14"/>
      <c r="OY284" s="17"/>
      <c r="OZ284" s="10"/>
      <c r="PA284" s="10"/>
      <c r="PB284" s="10"/>
      <c r="PC284" s="9"/>
      <c r="PD284" s="8"/>
      <c r="PE284" s="8"/>
      <c r="PF284" s="8"/>
      <c r="PG284" s="8"/>
      <c r="PH284" s="8"/>
      <c r="PI284" s="8"/>
      <c r="PJ284" s="8"/>
      <c r="PK284" s="10"/>
      <c r="PL284" s="10"/>
      <c r="PM284" s="10"/>
      <c r="PN284" s="10"/>
      <c r="PO284" s="12"/>
      <c r="PP284" s="8"/>
      <c r="PQ284" s="8"/>
      <c r="PR284" s="8"/>
      <c r="PS284" s="8"/>
      <c r="PT284" s="8"/>
      <c r="PU284" s="8"/>
      <c r="PV284" s="13"/>
      <c r="PW284" s="10"/>
      <c r="PX284" s="10"/>
      <c r="PY284" s="17"/>
      <c r="PZ284" s="8"/>
      <c r="QA284" s="8"/>
      <c r="QB284" s="8"/>
      <c r="QC284" s="8"/>
      <c r="QD284" s="8"/>
      <c r="QE284" s="8"/>
      <c r="QF284" s="14"/>
      <c r="QG284" s="17"/>
      <c r="QH284" s="10"/>
      <c r="QI284" s="10"/>
      <c r="QJ284" s="10"/>
      <c r="QK284" s="10"/>
      <c r="QL284" s="10"/>
      <c r="QM284" s="10"/>
      <c r="QN284" s="10"/>
      <c r="QO284" s="10"/>
      <c r="QP284" s="10"/>
      <c r="QQ284" s="10"/>
      <c r="QR284" s="10"/>
      <c r="QS284" s="10"/>
      <c r="QT284" s="10"/>
      <c r="QU284" s="23"/>
      <c r="QV284" s="8"/>
      <c r="QW284" s="8"/>
      <c r="QX284" s="8"/>
      <c r="QY284" s="8"/>
      <c r="QZ284" s="8"/>
      <c r="RA284" s="8"/>
      <c r="RB284" s="8"/>
      <c r="RC284" s="10"/>
      <c r="RD284" s="10"/>
      <c r="RE284" s="10"/>
      <c r="RF284" s="29"/>
      <c r="RG284" s="8"/>
      <c r="RH284" s="8"/>
      <c r="RI284" s="8"/>
      <c r="RJ284" s="8"/>
      <c r="RK284" s="8"/>
      <c r="RL284" s="8"/>
      <c r="RM284" s="27"/>
      <c r="RN284" s="10"/>
      <c r="RO284" s="10"/>
      <c r="RP284" s="10"/>
      <c r="RQ284" s="9"/>
      <c r="RR284" s="8"/>
      <c r="RS284" s="8"/>
      <c r="RT284" s="8"/>
      <c r="RU284" s="8"/>
      <c r="RV284" s="8"/>
      <c r="RW284" s="8"/>
      <c r="RX284" s="8"/>
      <c r="RY284" s="17"/>
      <c r="RZ284" s="10"/>
      <c r="SA284" s="10"/>
      <c r="SB284" s="10"/>
      <c r="SC284" s="10"/>
      <c r="SD284" s="10"/>
      <c r="SE284" s="14"/>
      <c r="SF284" s="8"/>
      <c r="SG284" s="8"/>
      <c r="SH284" s="8"/>
      <c r="SI284" s="8"/>
      <c r="SJ284" s="8"/>
      <c r="SK284" s="8"/>
      <c r="SL284" s="18"/>
      <c r="SM284" s="10"/>
      <c r="SN284" s="10"/>
      <c r="SO284" s="10"/>
      <c r="SP284" s="17"/>
      <c r="SQ284" s="17"/>
      <c r="SR284" s="10"/>
      <c r="SS284" s="27"/>
      <c r="ST284" s="18"/>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8"/>
      <c r="TT284" s="8"/>
    </row>
    <row r="285" spans="1:540" ht="9.6" customHeight="1" x14ac:dyDescent="0.3">
      <c r="A285" s="8"/>
      <c r="B285" s="8"/>
      <c r="C285" s="8"/>
      <c r="D285" s="8"/>
      <c r="E285" s="8"/>
      <c r="F285" s="8"/>
      <c r="G285" s="8"/>
      <c r="H285" s="8"/>
      <c r="I285" s="8"/>
      <c r="J285" s="8"/>
      <c r="K285" s="8"/>
      <c r="L285" s="8"/>
      <c r="M285" s="8"/>
      <c r="N285" s="8"/>
      <c r="O285" s="8"/>
      <c r="P285" s="8"/>
      <c r="Q285" s="8"/>
      <c r="R285" s="8"/>
      <c r="S285" s="8"/>
      <c r="T285" s="8"/>
      <c r="U285" s="8"/>
      <c r="V285" s="23"/>
      <c r="W285" s="10"/>
      <c r="X285" s="10"/>
      <c r="Y285" s="10"/>
      <c r="Z285" s="10"/>
      <c r="AA285" s="10"/>
      <c r="AB285" s="10"/>
      <c r="AC285" s="18"/>
      <c r="AD285" s="8"/>
      <c r="AE285" s="14"/>
      <c r="AF285" s="19"/>
      <c r="AG285" s="10"/>
      <c r="AH285" s="10"/>
      <c r="AI285" s="10"/>
      <c r="AJ285" s="10"/>
      <c r="AK285" s="10"/>
      <c r="AL285" s="17"/>
      <c r="AM285" s="8"/>
      <c r="AN285" s="8"/>
      <c r="AO285" s="8"/>
      <c r="AP285" s="8"/>
      <c r="AQ285" s="14"/>
      <c r="AR285" s="19"/>
      <c r="AS285" s="10"/>
      <c r="AT285" s="10"/>
      <c r="AU285" s="10"/>
      <c r="AV285" s="10"/>
      <c r="AW285" s="10"/>
      <c r="AX285" s="19"/>
      <c r="AY285" s="14"/>
      <c r="AZ285" s="8"/>
      <c r="BA285" s="8"/>
      <c r="BB285" s="8"/>
      <c r="BC285" s="8"/>
      <c r="BD285" s="34"/>
      <c r="BE285" s="10"/>
      <c r="BF285" s="20"/>
      <c r="BG285" s="8"/>
      <c r="BH285" s="14"/>
      <c r="BI285" s="10"/>
      <c r="BJ285" s="10"/>
      <c r="BK285" s="10"/>
      <c r="BL285" s="10"/>
      <c r="BM285" s="10"/>
      <c r="BN285" s="10"/>
      <c r="BO285" s="13"/>
      <c r="BP285" s="8"/>
      <c r="BQ285" s="8"/>
      <c r="BR285" s="8"/>
      <c r="BS285" s="8"/>
      <c r="BT285" s="8"/>
      <c r="BU285" s="8"/>
      <c r="BV285" s="29"/>
      <c r="BW285" s="10"/>
      <c r="BX285" s="23"/>
      <c r="BY285" s="8"/>
      <c r="BZ285" s="8"/>
      <c r="CA285" s="8"/>
      <c r="CB285" s="27"/>
      <c r="CC285" s="10"/>
      <c r="CD285" s="14"/>
      <c r="CE285" s="18"/>
      <c r="CF285" s="27"/>
      <c r="CG285" s="27"/>
      <c r="CH285" s="27"/>
      <c r="CI285" s="17"/>
      <c r="CJ285" s="10"/>
      <c r="CK285" s="10"/>
      <c r="CL285" s="10"/>
      <c r="CM285" s="10"/>
      <c r="CN285" s="10"/>
      <c r="CO285" s="10"/>
      <c r="CP285" s="23"/>
      <c r="CQ285" s="8"/>
      <c r="CR285" s="8"/>
      <c r="CS285" s="8"/>
      <c r="CT285" s="14"/>
      <c r="CU285" s="17"/>
      <c r="CV285" s="10"/>
      <c r="CW285" s="10"/>
      <c r="CX285" s="10"/>
      <c r="CY285" s="10"/>
      <c r="CZ285" s="10"/>
      <c r="DA285" s="10"/>
      <c r="DB285" s="14"/>
      <c r="DC285" s="8"/>
      <c r="DD285" s="8"/>
      <c r="DE285" s="8"/>
      <c r="DF285" s="12"/>
      <c r="DG285" s="10"/>
      <c r="DH285" s="10"/>
      <c r="DI285" s="8"/>
      <c r="DJ285" s="23"/>
      <c r="DK285" s="10"/>
      <c r="DL285" s="10"/>
      <c r="DM285" s="10"/>
      <c r="DN285" s="10"/>
      <c r="DO285" s="10"/>
      <c r="DP285" s="9"/>
      <c r="DQ285" s="8"/>
      <c r="DR285" s="8"/>
      <c r="DS285" s="8"/>
      <c r="DT285" s="8"/>
      <c r="DU285" s="8"/>
      <c r="DV285" s="8"/>
      <c r="DW285" s="14"/>
      <c r="DX285" s="19"/>
      <c r="DY285" s="10"/>
      <c r="DZ285" s="8"/>
      <c r="EA285" s="8"/>
      <c r="EB285" s="8"/>
      <c r="EC285" s="8"/>
      <c r="ED285" s="8"/>
      <c r="EE285" s="8"/>
      <c r="EF285" s="8"/>
      <c r="EG285" s="8"/>
      <c r="EH285" s="8"/>
      <c r="EI285" s="8"/>
      <c r="EJ285" s="17"/>
      <c r="EK285" s="10"/>
      <c r="EL285" s="10"/>
      <c r="EM285" s="10"/>
      <c r="EN285" s="10"/>
      <c r="EO285" s="10"/>
      <c r="EP285" s="15"/>
      <c r="EQ285" s="8"/>
      <c r="ER285" s="8"/>
      <c r="ES285" s="8"/>
      <c r="ET285" s="23"/>
      <c r="EU285" s="10"/>
      <c r="EV285" s="10"/>
      <c r="EW285" s="10"/>
      <c r="EX285" s="10"/>
      <c r="EY285" s="10"/>
      <c r="EZ285" s="27"/>
      <c r="FA285" s="8"/>
      <c r="FB285" s="8"/>
      <c r="FC285" s="8"/>
      <c r="FD285" s="13"/>
      <c r="FE285" s="10"/>
      <c r="FF285" s="10"/>
      <c r="FG285" s="10"/>
      <c r="FH285" s="10"/>
      <c r="FI285" s="10"/>
      <c r="FJ285" s="10"/>
      <c r="FK285" s="22"/>
      <c r="FL285" s="8"/>
      <c r="FM285" s="8"/>
      <c r="FN285" s="27"/>
      <c r="FO285" s="10"/>
      <c r="FP285" s="10"/>
      <c r="FQ285" s="10"/>
      <c r="FR285" s="10"/>
      <c r="FS285" s="10"/>
      <c r="FT285" s="19"/>
      <c r="FU285" s="14"/>
      <c r="FV285" s="8"/>
      <c r="FW285" s="8"/>
      <c r="FX285" s="8"/>
      <c r="FY285" s="8"/>
      <c r="FZ285" s="8"/>
      <c r="GA285" s="8"/>
      <c r="GB285" s="8"/>
      <c r="GC285" s="8"/>
      <c r="GD285" s="8"/>
      <c r="GE285" s="8"/>
      <c r="GF285" s="8"/>
      <c r="GG285" s="8"/>
      <c r="GH285" s="10"/>
      <c r="GI285" s="10"/>
      <c r="GJ285" s="10"/>
      <c r="GK285" s="10"/>
      <c r="GL285" s="10"/>
      <c r="GM285" s="10"/>
      <c r="GN285" s="17"/>
      <c r="GO285" s="8"/>
      <c r="GP285" s="8"/>
      <c r="GQ285" s="18"/>
      <c r="GR285" s="10"/>
      <c r="GS285" s="10"/>
      <c r="GT285" s="10"/>
      <c r="GU285" s="10"/>
      <c r="GV285" s="10"/>
      <c r="GW285" s="27"/>
      <c r="GX285" s="8"/>
      <c r="GY285" s="8"/>
      <c r="GZ285" s="8"/>
      <c r="HA285" s="8"/>
      <c r="HB285" s="10"/>
      <c r="HC285" s="10"/>
      <c r="HD285" s="10"/>
      <c r="HE285" s="10"/>
      <c r="HF285" s="10"/>
      <c r="HG285" s="10"/>
      <c r="HH285" s="17"/>
      <c r="HI285" s="8"/>
      <c r="HJ285" s="8"/>
      <c r="HK285" s="8"/>
      <c r="HL285" s="8"/>
      <c r="HM285" s="8"/>
      <c r="HN285" s="19"/>
      <c r="HO285" s="10"/>
      <c r="HP285" s="10"/>
      <c r="HQ285" s="10"/>
      <c r="HR285" s="10"/>
      <c r="HS285" s="10"/>
      <c r="HT285" s="10"/>
      <c r="HU285" s="14"/>
      <c r="HV285" s="8"/>
      <c r="HW285" s="8"/>
      <c r="HX285" s="8"/>
      <c r="HY285" s="8"/>
      <c r="HZ285" s="18"/>
      <c r="IA285" s="10"/>
      <c r="IB285" s="9"/>
      <c r="IC285" s="8"/>
      <c r="ID285" s="8"/>
      <c r="IE285" s="8"/>
      <c r="IF285" s="8"/>
      <c r="IG285" s="8"/>
      <c r="IH285" s="8"/>
      <c r="II285" s="8"/>
      <c r="IJ285" s="8"/>
      <c r="IK285" s="8"/>
      <c r="IL285" s="8"/>
      <c r="IM285" s="8"/>
      <c r="IN285" s="8"/>
      <c r="IO285" s="8"/>
      <c r="IP285" s="8"/>
      <c r="IQ285" s="8"/>
      <c r="IR285" s="9"/>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4"/>
      <c r="JS285" s="8"/>
      <c r="JT285" s="8"/>
      <c r="JU285" s="8"/>
      <c r="JV285" s="8"/>
      <c r="JW285" s="8"/>
      <c r="JX285" s="8"/>
      <c r="JY285" s="23"/>
      <c r="JZ285" s="10"/>
      <c r="KA285" s="10"/>
      <c r="KB285" s="23"/>
      <c r="KC285" s="8"/>
      <c r="KD285" s="8"/>
      <c r="KE285" s="8"/>
      <c r="KF285" s="8"/>
      <c r="KG285" s="8"/>
      <c r="KH285" s="8"/>
      <c r="KI285" s="13"/>
      <c r="KJ285" s="10"/>
      <c r="KK285" s="10"/>
      <c r="KL285" s="10"/>
      <c r="KM285" s="10"/>
      <c r="KN285" s="10"/>
      <c r="KO285" s="19"/>
      <c r="KP285" s="8"/>
      <c r="KQ285" s="8"/>
      <c r="KR285" s="8"/>
      <c r="KS285" s="8"/>
      <c r="KT285" s="8"/>
      <c r="KU285" s="8"/>
      <c r="KV285" s="8"/>
      <c r="KW285" s="15"/>
      <c r="KX285" s="10"/>
      <c r="KY285" s="10"/>
      <c r="KZ285" s="10"/>
      <c r="LA285" s="10"/>
      <c r="LB285" s="10"/>
      <c r="LC285" s="17"/>
      <c r="LD285" s="8"/>
      <c r="LE285" s="12"/>
      <c r="LF285" s="10"/>
      <c r="LG285" s="10"/>
      <c r="LH285" s="18"/>
      <c r="LI285" s="8"/>
      <c r="LJ285" s="8"/>
      <c r="LK285" s="8"/>
      <c r="LL285" s="8"/>
      <c r="LM285" s="8"/>
      <c r="LN285" s="8"/>
      <c r="LO285" s="23"/>
      <c r="LP285" s="10"/>
      <c r="LQ285" s="10"/>
      <c r="LR285" s="10"/>
      <c r="LS285" s="10"/>
      <c r="LT285" s="10"/>
      <c r="LU285" s="10"/>
      <c r="LV285" s="10"/>
      <c r="LW285" s="17"/>
      <c r="LX285" s="8"/>
      <c r="LY285" s="13"/>
      <c r="LZ285" s="10"/>
      <c r="MA285" s="10"/>
      <c r="MB285" s="10"/>
      <c r="MC285" s="10"/>
      <c r="MD285" s="14"/>
      <c r="ME285" s="14"/>
      <c r="MF285" s="19"/>
      <c r="MG285" s="13"/>
      <c r="MH285" s="12"/>
      <c r="MI285" s="12"/>
      <c r="MJ285" s="12"/>
      <c r="MK285" s="13"/>
      <c r="ML285" s="8"/>
      <c r="MM285" s="8"/>
      <c r="MN285" s="8"/>
      <c r="MO285" s="8"/>
      <c r="MP285" s="8"/>
      <c r="MQ285" s="8"/>
      <c r="MR285" s="8"/>
      <c r="MS285" s="23"/>
      <c r="MT285" s="10"/>
      <c r="MU285" s="10"/>
      <c r="MV285" s="10"/>
      <c r="MW285" s="10"/>
      <c r="MX285" s="19"/>
      <c r="MY285" s="8"/>
      <c r="MZ285" s="8"/>
      <c r="NA285" s="8"/>
      <c r="NB285" s="8"/>
      <c r="NC285" s="8"/>
      <c r="ND285" s="8"/>
      <c r="NE285" s="8"/>
      <c r="NF285" s="23"/>
      <c r="NG285" s="10"/>
      <c r="NH285" s="10"/>
      <c r="NI285" s="10"/>
      <c r="NJ285" s="10"/>
      <c r="NK285" s="19"/>
      <c r="NL285" s="14"/>
      <c r="NM285" s="8"/>
      <c r="NN285" s="10"/>
      <c r="NO285" s="27"/>
      <c r="NP285" s="8"/>
      <c r="NQ285" s="8"/>
      <c r="NR285" s="8"/>
      <c r="NS285" s="8"/>
      <c r="NT285" s="8"/>
      <c r="NU285" s="8"/>
      <c r="NV285" s="13"/>
      <c r="NW285" s="10"/>
      <c r="NX285" s="10"/>
      <c r="NY285" s="10"/>
      <c r="NZ285" s="10"/>
      <c r="OA285" s="10"/>
      <c r="OB285" s="10"/>
      <c r="OC285" s="10"/>
      <c r="OD285" s="10"/>
      <c r="OE285" s="8"/>
      <c r="OF285" s="14"/>
      <c r="OG285" s="10"/>
      <c r="OH285" s="10"/>
      <c r="OI285" s="10"/>
      <c r="OJ285" s="10"/>
      <c r="OK285" s="10"/>
      <c r="OL285" s="10"/>
      <c r="OM285" s="10"/>
      <c r="ON285" s="10"/>
      <c r="OO285" s="10"/>
      <c r="OP285" s="10"/>
      <c r="OQ285" s="19"/>
      <c r="OR285" s="12"/>
      <c r="OS285" s="8"/>
      <c r="OT285" s="8"/>
      <c r="OU285" s="8"/>
      <c r="OV285" s="8"/>
      <c r="OW285" s="8"/>
      <c r="OX285" s="14"/>
      <c r="OY285" s="17"/>
      <c r="OZ285" s="10"/>
      <c r="PA285" s="10"/>
      <c r="PB285" s="10"/>
      <c r="PC285" s="9"/>
      <c r="PD285" s="8"/>
      <c r="PE285" s="8"/>
      <c r="PF285" s="8"/>
      <c r="PG285" s="8"/>
      <c r="PH285" s="8"/>
      <c r="PI285" s="8"/>
      <c r="PJ285" s="13"/>
      <c r="PK285" s="10"/>
      <c r="PL285" s="10"/>
      <c r="PM285" s="10"/>
      <c r="PN285" s="10"/>
      <c r="PO285" s="12"/>
      <c r="PP285" s="8"/>
      <c r="PQ285" s="8"/>
      <c r="PR285" s="8"/>
      <c r="PS285" s="8"/>
      <c r="PT285" s="8"/>
      <c r="PU285" s="8"/>
      <c r="PV285" s="13"/>
      <c r="PW285" s="10"/>
      <c r="PX285" s="10"/>
      <c r="PY285" s="17"/>
      <c r="PZ285" s="8"/>
      <c r="QA285" s="8"/>
      <c r="QB285" s="8"/>
      <c r="QC285" s="8"/>
      <c r="QD285" s="8"/>
      <c r="QE285" s="8"/>
      <c r="QF285" s="14"/>
      <c r="QG285" s="19"/>
      <c r="QH285" s="10"/>
      <c r="QI285" s="10"/>
      <c r="QJ285" s="10"/>
      <c r="QK285" s="10"/>
      <c r="QL285" s="10"/>
      <c r="QM285" s="10"/>
      <c r="QN285" s="10"/>
      <c r="QO285" s="10"/>
      <c r="QP285" s="10"/>
      <c r="QQ285" s="10"/>
      <c r="QR285" s="10"/>
      <c r="QS285" s="10"/>
      <c r="QT285" s="10"/>
      <c r="QU285" s="23"/>
      <c r="QV285" s="8"/>
      <c r="QW285" s="8"/>
      <c r="QX285" s="8"/>
      <c r="QY285" s="8"/>
      <c r="QZ285" s="8"/>
      <c r="RA285" s="8"/>
      <c r="RB285" s="8"/>
      <c r="RC285" s="10"/>
      <c r="RD285" s="10"/>
      <c r="RE285" s="10"/>
      <c r="RF285" s="29"/>
      <c r="RG285" s="8"/>
      <c r="RH285" s="8"/>
      <c r="RI285" s="8"/>
      <c r="RJ285" s="8"/>
      <c r="RK285" s="8"/>
      <c r="RL285" s="12"/>
      <c r="RM285" s="19"/>
      <c r="RN285" s="10"/>
      <c r="RO285" s="10"/>
      <c r="RP285" s="10"/>
      <c r="RQ285" s="9"/>
      <c r="RR285" s="8"/>
      <c r="RS285" s="8"/>
      <c r="RT285" s="8"/>
      <c r="RU285" s="8"/>
      <c r="RV285" s="8"/>
      <c r="RW285" s="8"/>
      <c r="RX285" s="8"/>
      <c r="RY285" s="17"/>
      <c r="RZ285" s="10"/>
      <c r="SA285" s="10"/>
      <c r="SB285" s="10"/>
      <c r="SC285" s="10"/>
      <c r="SD285" s="10"/>
      <c r="SE285" s="14"/>
      <c r="SF285" s="8"/>
      <c r="SG285" s="8"/>
      <c r="SH285" s="8"/>
      <c r="SI285" s="8"/>
      <c r="SJ285" s="8"/>
      <c r="SK285" s="8"/>
      <c r="SL285" s="18"/>
      <c r="SM285" s="10"/>
      <c r="SN285" s="10"/>
      <c r="SO285" s="10"/>
      <c r="SP285" s="10"/>
      <c r="SQ285" s="10"/>
      <c r="SR285" s="10"/>
      <c r="SS285" s="12"/>
      <c r="ST285" s="8"/>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8"/>
      <c r="TT285" s="8"/>
    </row>
    <row r="286" spans="1:540" ht="9.6" customHeight="1" x14ac:dyDescent="0.3">
      <c r="A286" s="8"/>
      <c r="B286" s="8"/>
      <c r="C286" s="8"/>
      <c r="D286" s="8"/>
      <c r="E286" s="8"/>
      <c r="F286" s="8"/>
      <c r="G286" s="8"/>
      <c r="H286" s="8"/>
      <c r="I286" s="8"/>
      <c r="J286" s="8"/>
      <c r="K286" s="8"/>
      <c r="L286" s="8"/>
      <c r="M286" s="8"/>
      <c r="N286" s="8"/>
      <c r="O286" s="8"/>
      <c r="P286" s="8"/>
      <c r="Q286" s="8"/>
      <c r="R286" s="8"/>
      <c r="S286" s="8"/>
      <c r="T286" s="8"/>
      <c r="U286" s="8"/>
      <c r="V286" s="23"/>
      <c r="W286" s="10"/>
      <c r="X286" s="10"/>
      <c r="Y286" s="10"/>
      <c r="Z286" s="10"/>
      <c r="AA286" s="10"/>
      <c r="AB286" s="10"/>
      <c r="AC286" s="18"/>
      <c r="AD286" s="8"/>
      <c r="AE286" s="14"/>
      <c r="AF286" s="19"/>
      <c r="AG286" s="10"/>
      <c r="AH286" s="10"/>
      <c r="AI286" s="10"/>
      <c r="AJ286" s="10"/>
      <c r="AK286" s="10"/>
      <c r="AL286" s="17"/>
      <c r="AM286" s="8"/>
      <c r="AN286" s="14"/>
      <c r="AO286" s="8"/>
      <c r="AP286" s="8"/>
      <c r="AQ286" s="14"/>
      <c r="AR286" s="19"/>
      <c r="AS286" s="10"/>
      <c r="AT286" s="10"/>
      <c r="AU286" s="10"/>
      <c r="AV286" s="10"/>
      <c r="AW286" s="10"/>
      <c r="AX286" s="19"/>
      <c r="AY286" s="14"/>
      <c r="AZ286" s="8"/>
      <c r="BA286" s="8"/>
      <c r="BB286" s="8"/>
      <c r="BC286" s="8"/>
      <c r="BD286" s="19"/>
      <c r="BE286" s="10"/>
      <c r="BF286" s="23"/>
      <c r="BG286" s="8"/>
      <c r="BH286" s="8"/>
      <c r="BI286" s="27"/>
      <c r="BJ286" s="10"/>
      <c r="BK286" s="10"/>
      <c r="BL286" s="10"/>
      <c r="BM286" s="10"/>
      <c r="BN286" s="10"/>
      <c r="BO286" s="13"/>
      <c r="BP286" s="8"/>
      <c r="BQ286" s="8"/>
      <c r="BR286" s="8"/>
      <c r="BS286" s="8"/>
      <c r="BT286" s="8"/>
      <c r="BU286" s="8"/>
      <c r="BV286" s="17"/>
      <c r="BW286" s="10"/>
      <c r="BX286" s="13"/>
      <c r="BY286" s="8"/>
      <c r="BZ286" s="8"/>
      <c r="CA286" s="8"/>
      <c r="CB286" s="17"/>
      <c r="CC286" s="10"/>
      <c r="CD286" s="8"/>
      <c r="CE286" s="8"/>
      <c r="CF286" s="8"/>
      <c r="CG286" s="8"/>
      <c r="CH286" s="8"/>
      <c r="CI286" s="13"/>
      <c r="CJ286" s="10"/>
      <c r="CK286" s="10"/>
      <c r="CL286" s="10"/>
      <c r="CM286" s="10"/>
      <c r="CN286" s="10"/>
      <c r="CO286" s="10"/>
      <c r="CP286" s="17"/>
      <c r="CQ286" s="8"/>
      <c r="CR286" s="8"/>
      <c r="CS286" s="8"/>
      <c r="CT286" s="14"/>
      <c r="CU286" s="17"/>
      <c r="CV286" s="10"/>
      <c r="CW286" s="10"/>
      <c r="CX286" s="10"/>
      <c r="CY286" s="10"/>
      <c r="CZ286" s="10"/>
      <c r="DA286" s="10"/>
      <c r="DB286" s="14"/>
      <c r="DC286" s="8"/>
      <c r="DD286" s="8"/>
      <c r="DE286" s="8"/>
      <c r="DF286" s="23"/>
      <c r="DG286" s="10"/>
      <c r="DH286" s="10"/>
      <c r="DI286" s="8"/>
      <c r="DJ286" s="13"/>
      <c r="DK286" s="10"/>
      <c r="DL286" s="10"/>
      <c r="DM286" s="10"/>
      <c r="DN286" s="10"/>
      <c r="DO286" s="10"/>
      <c r="DP286" s="9"/>
      <c r="DQ286" s="8"/>
      <c r="DR286" s="8"/>
      <c r="DS286" s="8"/>
      <c r="DT286" s="8"/>
      <c r="DU286" s="8"/>
      <c r="DV286" s="8"/>
      <c r="DW286" s="13"/>
      <c r="DX286" s="10"/>
      <c r="DY286" s="17"/>
      <c r="DZ286" s="8"/>
      <c r="EA286" s="8"/>
      <c r="EB286" s="8"/>
      <c r="EC286" s="8"/>
      <c r="ED286" s="8"/>
      <c r="EE286" s="8"/>
      <c r="EF286" s="8"/>
      <c r="EG286" s="8"/>
      <c r="EH286" s="8"/>
      <c r="EI286" s="8"/>
      <c r="EJ286" s="18"/>
      <c r="EK286" s="10"/>
      <c r="EL286" s="10"/>
      <c r="EM286" s="10"/>
      <c r="EN286" s="10"/>
      <c r="EO286" s="10"/>
      <c r="EP286" s="18"/>
      <c r="EQ286" s="8"/>
      <c r="ER286" s="8"/>
      <c r="ES286" s="8"/>
      <c r="ET286" s="23"/>
      <c r="EU286" s="10"/>
      <c r="EV286" s="10"/>
      <c r="EW286" s="10"/>
      <c r="EX286" s="10"/>
      <c r="EY286" s="10"/>
      <c r="EZ286" s="12"/>
      <c r="FA286" s="8"/>
      <c r="FB286" s="8"/>
      <c r="FC286" s="8"/>
      <c r="FD286" s="13"/>
      <c r="FE286" s="10"/>
      <c r="FF286" s="10"/>
      <c r="FG286" s="10"/>
      <c r="FH286" s="10"/>
      <c r="FI286" s="10"/>
      <c r="FJ286" s="10"/>
      <c r="FK286" s="22"/>
      <c r="FL286" s="8"/>
      <c r="FM286" s="8"/>
      <c r="FN286" s="27"/>
      <c r="FO286" s="10"/>
      <c r="FP286" s="10"/>
      <c r="FQ286" s="10"/>
      <c r="FR286" s="10"/>
      <c r="FS286" s="10"/>
      <c r="FT286" s="19"/>
      <c r="FU286" s="8"/>
      <c r="FV286" s="14"/>
      <c r="FW286" s="8"/>
      <c r="FX286" s="8"/>
      <c r="FY286" s="8"/>
      <c r="FZ286" s="8"/>
      <c r="GA286" s="8"/>
      <c r="GB286" s="8"/>
      <c r="GC286" s="8"/>
      <c r="GD286" s="8"/>
      <c r="GE286" s="8"/>
      <c r="GF286" s="8"/>
      <c r="GG286" s="8"/>
      <c r="GH286" s="10"/>
      <c r="GI286" s="10"/>
      <c r="GJ286" s="10"/>
      <c r="GK286" s="10"/>
      <c r="GL286" s="10"/>
      <c r="GM286" s="10"/>
      <c r="GN286" s="17"/>
      <c r="GO286" s="8"/>
      <c r="GP286" s="8"/>
      <c r="GQ286" s="18"/>
      <c r="GR286" s="10"/>
      <c r="GS286" s="10"/>
      <c r="GT286" s="10"/>
      <c r="GU286" s="10"/>
      <c r="GV286" s="10"/>
      <c r="GW286" s="13"/>
      <c r="GX286" s="8"/>
      <c r="GY286" s="8"/>
      <c r="GZ286" s="8"/>
      <c r="HA286" s="8"/>
      <c r="HB286" s="10"/>
      <c r="HC286" s="10"/>
      <c r="HD286" s="10"/>
      <c r="HE286" s="10"/>
      <c r="HF286" s="10"/>
      <c r="HG286" s="10"/>
      <c r="HH286" s="17"/>
      <c r="HI286" s="8"/>
      <c r="HJ286" s="8"/>
      <c r="HK286" s="8"/>
      <c r="HL286" s="8"/>
      <c r="HM286" s="8"/>
      <c r="HN286" s="19"/>
      <c r="HO286" s="10"/>
      <c r="HP286" s="10"/>
      <c r="HQ286" s="10"/>
      <c r="HR286" s="10"/>
      <c r="HS286" s="10"/>
      <c r="HT286" s="10"/>
      <c r="HU286" s="14"/>
      <c r="HV286" s="8"/>
      <c r="HW286" s="8"/>
      <c r="HX286" s="8"/>
      <c r="HY286" s="8"/>
      <c r="HZ286" s="17"/>
      <c r="IA286" s="10"/>
      <c r="IB286" s="27"/>
      <c r="IC286" s="8"/>
      <c r="ID286" s="8"/>
      <c r="IE286" s="8"/>
      <c r="IF286" s="8"/>
      <c r="IG286" s="8"/>
      <c r="IH286" s="8"/>
      <c r="II286" s="8"/>
      <c r="IJ286" s="8"/>
      <c r="IK286" s="8"/>
      <c r="IL286" s="8"/>
      <c r="IM286" s="8"/>
      <c r="IN286" s="8"/>
      <c r="IO286" s="8"/>
      <c r="IP286" s="8"/>
      <c r="IQ286" s="8"/>
      <c r="IR286" s="9"/>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4"/>
      <c r="JS286" s="8"/>
      <c r="JT286" s="8"/>
      <c r="JU286" s="8"/>
      <c r="JV286" s="8"/>
      <c r="JW286" s="8"/>
      <c r="JX286" s="8"/>
      <c r="JY286" s="23"/>
      <c r="JZ286" s="10"/>
      <c r="KA286" s="10"/>
      <c r="KB286" s="23"/>
      <c r="KC286" s="8"/>
      <c r="KD286" s="8"/>
      <c r="KE286" s="8"/>
      <c r="KF286" s="8"/>
      <c r="KG286" s="8"/>
      <c r="KH286" s="8"/>
      <c r="KI286" s="13"/>
      <c r="KJ286" s="10"/>
      <c r="KK286" s="10"/>
      <c r="KL286" s="10"/>
      <c r="KM286" s="10"/>
      <c r="KN286" s="10"/>
      <c r="KO286" s="19"/>
      <c r="KP286" s="8"/>
      <c r="KQ286" s="8"/>
      <c r="KR286" s="8"/>
      <c r="KS286" s="8"/>
      <c r="KT286" s="8"/>
      <c r="KU286" s="8"/>
      <c r="KV286" s="8"/>
      <c r="KW286" s="15"/>
      <c r="KX286" s="10"/>
      <c r="KY286" s="10"/>
      <c r="KZ286" s="10"/>
      <c r="LA286" s="10"/>
      <c r="LB286" s="10"/>
      <c r="LC286" s="23"/>
      <c r="LD286" s="8"/>
      <c r="LE286" s="14"/>
      <c r="LF286" s="10"/>
      <c r="LG286" s="10"/>
      <c r="LH286" s="9"/>
      <c r="LI286" s="8"/>
      <c r="LJ286" s="8"/>
      <c r="LK286" s="8"/>
      <c r="LL286" s="8"/>
      <c r="LM286" s="8"/>
      <c r="LN286" s="8"/>
      <c r="LO286" s="23"/>
      <c r="LP286" s="10"/>
      <c r="LQ286" s="10"/>
      <c r="LR286" s="10"/>
      <c r="LS286" s="10"/>
      <c r="LT286" s="10"/>
      <c r="LU286" s="10"/>
      <c r="LV286" s="10"/>
      <c r="LW286" s="23"/>
      <c r="LX286" s="8"/>
      <c r="LY286" s="13"/>
      <c r="LZ286" s="10"/>
      <c r="MA286" s="10"/>
      <c r="MB286" s="10"/>
      <c r="MC286" s="10"/>
      <c r="MD286" s="8"/>
      <c r="ME286" s="13"/>
      <c r="MF286" s="19"/>
      <c r="MG286" s="10"/>
      <c r="MH286" s="10"/>
      <c r="MI286" s="10"/>
      <c r="MJ286" s="10"/>
      <c r="MK286" s="10"/>
      <c r="ML286" s="8"/>
      <c r="MM286" s="8"/>
      <c r="MN286" s="8"/>
      <c r="MO286" s="8"/>
      <c r="MP286" s="8"/>
      <c r="MQ286" s="8"/>
      <c r="MR286" s="8"/>
      <c r="MS286" s="13"/>
      <c r="MT286" s="10"/>
      <c r="MU286" s="10"/>
      <c r="MV286" s="10"/>
      <c r="MW286" s="10"/>
      <c r="MX286" s="19"/>
      <c r="MY286" s="8"/>
      <c r="MZ286" s="8"/>
      <c r="NA286" s="8"/>
      <c r="NB286" s="8"/>
      <c r="NC286" s="8"/>
      <c r="ND286" s="8"/>
      <c r="NE286" s="8"/>
      <c r="NF286" s="23"/>
      <c r="NG286" s="10"/>
      <c r="NH286" s="10"/>
      <c r="NI286" s="10"/>
      <c r="NJ286" s="10"/>
      <c r="NK286" s="23"/>
      <c r="NL286" s="8"/>
      <c r="NM286" s="8"/>
      <c r="NN286" s="10"/>
      <c r="NO286" s="17"/>
      <c r="NP286" s="14"/>
      <c r="NQ286" s="8"/>
      <c r="NR286" s="8"/>
      <c r="NS286" s="8"/>
      <c r="NT286" s="8"/>
      <c r="NU286" s="8"/>
      <c r="NV286" s="13"/>
      <c r="NW286" s="10"/>
      <c r="NX286" s="10"/>
      <c r="NY286" s="10"/>
      <c r="NZ286" s="10"/>
      <c r="OA286" s="10"/>
      <c r="OB286" s="10"/>
      <c r="OC286" s="10"/>
      <c r="OD286" s="9"/>
      <c r="OE286" s="8"/>
      <c r="OF286" s="13"/>
      <c r="OG286" s="10"/>
      <c r="OH286" s="10"/>
      <c r="OI286" s="10"/>
      <c r="OJ286" s="10"/>
      <c r="OK286" s="10"/>
      <c r="OL286" s="10"/>
      <c r="OM286" s="10"/>
      <c r="ON286" s="10"/>
      <c r="OO286" s="10"/>
      <c r="OP286" s="10"/>
      <c r="OQ286" s="10"/>
      <c r="OR286" s="34"/>
      <c r="OS286" s="8"/>
      <c r="OT286" s="8"/>
      <c r="OU286" s="8"/>
      <c r="OV286" s="8"/>
      <c r="OW286" s="8"/>
      <c r="OX286" s="14"/>
      <c r="OY286" s="17"/>
      <c r="OZ286" s="10"/>
      <c r="PA286" s="10"/>
      <c r="PB286" s="10"/>
      <c r="PC286" s="9"/>
      <c r="PD286" s="8"/>
      <c r="PE286" s="8"/>
      <c r="PF286" s="8"/>
      <c r="PG286" s="8"/>
      <c r="PH286" s="8"/>
      <c r="PI286" s="8"/>
      <c r="PJ286" s="19"/>
      <c r="PK286" s="10"/>
      <c r="PL286" s="10"/>
      <c r="PM286" s="10"/>
      <c r="PN286" s="10"/>
      <c r="PO286" s="12"/>
      <c r="PP286" s="8"/>
      <c r="PQ286" s="8"/>
      <c r="PR286" s="8"/>
      <c r="PS286" s="8"/>
      <c r="PT286" s="8"/>
      <c r="PU286" s="8"/>
      <c r="PV286" s="13"/>
      <c r="PW286" s="10"/>
      <c r="PX286" s="10"/>
      <c r="PY286" s="17"/>
      <c r="PZ286" s="8"/>
      <c r="QA286" s="8"/>
      <c r="QB286" s="8"/>
      <c r="QC286" s="8"/>
      <c r="QD286" s="8"/>
      <c r="QE286" s="8"/>
      <c r="QF286" s="14"/>
      <c r="QG286" s="19"/>
      <c r="QH286" s="10"/>
      <c r="QI286" s="10"/>
      <c r="QJ286" s="10"/>
      <c r="QK286" s="10"/>
      <c r="QL286" s="10"/>
      <c r="QM286" s="10"/>
      <c r="QN286" s="10"/>
      <c r="QO286" s="10"/>
      <c r="QP286" s="10"/>
      <c r="QQ286" s="10"/>
      <c r="QR286" s="10"/>
      <c r="QS286" s="10"/>
      <c r="QT286" s="10"/>
      <c r="QU286" s="23"/>
      <c r="QV286" s="8"/>
      <c r="QW286" s="8"/>
      <c r="QX286" s="8"/>
      <c r="QY286" s="8"/>
      <c r="QZ286" s="8"/>
      <c r="RA286" s="8"/>
      <c r="RB286" s="8"/>
      <c r="RC286" s="10"/>
      <c r="RD286" s="10"/>
      <c r="RE286" s="10"/>
      <c r="RF286" s="18"/>
      <c r="RG286" s="8"/>
      <c r="RH286" s="8"/>
      <c r="RI286" s="8"/>
      <c r="RJ286" s="8"/>
      <c r="RK286" s="8"/>
      <c r="RL286" s="23"/>
      <c r="RM286" s="10"/>
      <c r="RN286" s="10"/>
      <c r="RO286" s="10"/>
      <c r="RP286" s="10"/>
      <c r="RQ286" s="9"/>
      <c r="RR286" s="8"/>
      <c r="RS286" s="8"/>
      <c r="RT286" s="8"/>
      <c r="RU286" s="8"/>
      <c r="RV286" s="8"/>
      <c r="RW286" s="8"/>
      <c r="RX286" s="8"/>
      <c r="RY286" s="17"/>
      <c r="RZ286" s="10"/>
      <c r="SA286" s="10"/>
      <c r="SB286" s="10"/>
      <c r="SC286" s="10"/>
      <c r="SD286" s="10"/>
      <c r="SE286" s="14"/>
      <c r="SF286" s="8"/>
      <c r="SG286" s="8"/>
      <c r="SH286" s="8"/>
      <c r="SI286" s="8"/>
      <c r="SJ286" s="8"/>
      <c r="SK286" s="8"/>
      <c r="SL286" s="18"/>
      <c r="SM286" s="10"/>
      <c r="SN286" s="10"/>
      <c r="SO286" s="10"/>
      <c r="SP286" s="10"/>
      <c r="SQ286" s="10"/>
      <c r="SR286" s="17"/>
      <c r="SS286" s="8"/>
      <c r="ST286" s="8"/>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8"/>
      <c r="TT286" s="8"/>
    </row>
    <row r="287" spans="1:540" ht="9.6" customHeight="1" x14ac:dyDescent="0.3">
      <c r="A287" s="8"/>
      <c r="B287" s="8"/>
      <c r="C287" s="8"/>
      <c r="D287" s="8"/>
      <c r="E287" s="8"/>
      <c r="F287" s="8"/>
      <c r="G287" s="8"/>
      <c r="H287" s="8"/>
      <c r="I287" s="8"/>
      <c r="J287" s="8"/>
      <c r="K287" s="8"/>
      <c r="L287" s="8"/>
      <c r="M287" s="8"/>
      <c r="N287" s="8"/>
      <c r="O287" s="8"/>
      <c r="P287" s="8"/>
      <c r="Q287" s="8"/>
      <c r="R287" s="8"/>
      <c r="S287" s="8"/>
      <c r="T287" s="8"/>
      <c r="U287" s="8"/>
      <c r="V287" s="18"/>
      <c r="W287" s="10"/>
      <c r="X287" s="10"/>
      <c r="Y287" s="10"/>
      <c r="Z287" s="10"/>
      <c r="AA287" s="10"/>
      <c r="AB287" s="10"/>
      <c r="AC287" s="13"/>
      <c r="AD287" s="8"/>
      <c r="AE287" s="8"/>
      <c r="AF287" s="17"/>
      <c r="AG287" s="10"/>
      <c r="AH287" s="10"/>
      <c r="AI287" s="10"/>
      <c r="AJ287" s="10"/>
      <c r="AK287" s="10"/>
      <c r="AL287" s="27"/>
      <c r="AM287" s="23"/>
      <c r="AN287" s="17"/>
      <c r="AO287" s="8"/>
      <c r="AP287" s="8"/>
      <c r="AQ287" s="14"/>
      <c r="AR287" s="17"/>
      <c r="AS287" s="10"/>
      <c r="AT287" s="10"/>
      <c r="AU287" s="10"/>
      <c r="AV287" s="10"/>
      <c r="AW287" s="10"/>
      <c r="AX287" s="19"/>
      <c r="AY287" s="14"/>
      <c r="AZ287" s="8"/>
      <c r="BA287" s="8"/>
      <c r="BB287" s="8"/>
      <c r="BC287" s="27"/>
      <c r="BD287" s="10"/>
      <c r="BE287" s="10"/>
      <c r="BF287" s="23"/>
      <c r="BG287" s="8"/>
      <c r="BH287" s="8"/>
      <c r="BI287" s="12"/>
      <c r="BJ287" s="10"/>
      <c r="BK287" s="10"/>
      <c r="BL287" s="10"/>
      <c r="BM287" s="10"/>
      <c r="BN287" s="10"/>
      <c r="BO287" s="13"/>
      <c r="BP287" s="8"/>
      <c r="BQ287" s="8"/>
      <c r="BR287" s="8"/>
      <c r="BS287" s="8"/>
      <c r="BT287" s="8"/>
      <c r="BU287" s="23"/>
      <c r="BV287" s="10"/>
      <c r="BW287" s="24"/>
      <c r="BX287" s="8"/>
      <c r="BY287" s="8"/>
      <c r="BZ287" s="8"/>
      <c r="CA287" s="13"/>
      <c r="CB287" s="10"/>
      <c r="CC287" s="10"/>
      <c r="CD287" s="8"/>
      <c r="CE287" s="8"/>
      <c r="CF287" s="8"/>
      <c r="CG287" s="8"/>
      <c r="CH287" s="8"/>
      <c r="CI287" s="14"/>
      <c r="CJ287" s="19"/>
      <c r="CK287" s="10"/>
      <c r="CL287" s="10"/>
      <c r="CM287" s="10"/>
      <c r="CN287" s="10"/>
      <c r="CO287" s="10"/>
      <c r="CP287" s="17"/>
      <c r="CQ287" s="8"/>
      <c r="CR287" s="8"/>
      <c r="CS287" s="8"/>
      <c r="CT287" s="14"/>
      <c r="CU287" s="17"/>
      <c r="CV287" s="10"/>
      <c r="CW287" s="10"/>
      <c r="CX287" s="10"/>
      <c r="CY287" s="10"/>
      <c r="CZ287" s="10"/>
      <c r="DA287" s="10"/>
      <c r="DB287" s="14"/>
      <c r="DC287" s="8"/>
      <c r="DD287" s="8"/>
      <c r="DE287" s="13"/>
      <c r="DF287" s="10"/>
      <c r="DG287" s="10"/>
      <c r="DH287" s="10"/>
      <c r="DI287" s="8"/>
      <c r="DJ287" s="8"/>
      <c r="DK287" s="9"/>
      <c r="DL287" s="10"/>
      <c r="DM287" s="10"/>
      <c r="DN287" s="10"/>
      <c r="DO287" s="10"/>
      <c r="DP287" s="17"/>
      <c r="DQ287" s="8"/>
      <c r="DR287" s="8"/>
      <c r="DS287" s="8"/>
      <c r="DT287" s="8"/>
      <c r="DU287" s="8"/>
      <c r="DV287" s="14"/>
      <c r="DW287" s="19"/>
      <c r="DX287" s="10"/>
      <c r="DY287" s="13"/>
      <c r="DZ287" s="8"/>
      <c r="EA287" s="8"/>
      <c r="EB287" s="8"/>
      <c r="EC287" s="8"/>
      <c r="ED287" s="8"/>
      <c r="EE287" s="8"/>
      <c r="EF287" s="8"/>
      <c r="EG287" s="8"/>
      <c r="EH287" s="8"/>
      <c r="EI287" s="8"/>
      <c r="EJ287" s="8"/>
      <c r="EK287" s="31"/>
      <c r="EL287" s="10"/>
      <c r="EM287" s="10"/>
      <c r="EN287" s="10"/>
      <c r="EO287" s="10"/>
      <c r="EP287" s="18"/>
      <c r="EQ287" s="8"/>
      <c r="ER287" s="8"/>
      <c r="ES287" s="8"/>
      <c r="ET287" s="27"/>
      <c r="EU287" s="10"/>
      <c r="EV287" s="10"/>
      <c r="EW287" s="10"/>
      <c r="EX287" s="10"/>
      <c r="EY287" s="23"/>
      <c r="EZ287" s="8"/>
      <c r="FA287" s="8"/>
      <c r="FB287" s="8"/>
      <c r="FC287" s="8"/>
      <c r="FD287" s="13"/>
      <c r="FE287" s="10"/>
      <c r="FF287" s="10"/>
      <c r="FG287" s="10"/>
      <c r="FH287" s="10"/>
      <c r="FI287" s="10"/>
      <c r="FJ287" s="10"/>
      <c r="FK287" s="23"/>
      <c r="FL287" s="8"/>
      <c r="FM287" s="8"/>
      <c r="FN287" s="27"/>
      <c r="FO287" s="10"/>
      <c r="FP287" s="10"/>
      <c r="FQ287" s="10"/>
      <c r="FR287" s="10"/>
      <c r="FS287" s="10"/>
      <c r="FT287" s="17"/>
      <c r="FU287" s="13"/>
      <c r="FV287" s="19"/>
      <c r="FW287" s="13"/>
      <c r="FX287" s="8"/>
      <c r="FY287" s="8"/>
      <c r="FZ287" s="8"/>
      <c r="GA287" s="8"/>
      <c r="GB287" s="8"/>
      <c r="GC287" s="8"/>
      <c r="GD287" s="8"/>
      <c r="GE287" s="8"/>
      <c r="GF287" s="8"/>
      <c r="GG287" s="8"/>
      <c r="GH287" s="10"/>
      <c r="GI287" s="10"/>
      <c r="GJ287" s="10"/>
      <c r="GK287" s="10"/>
      <c r="GL287" s="10"/>
      <c r="GM287" s="10"/>
      <c r="GN287" s="17"/>
      <c r="GO287" s="8"/>
      <c r="GP287" s="8"/>
      <c r="GQ287" s="13"/>
      <c r="GR287" s="10"/>
      <c r="GS287" s="10"/>
      <c r="GT287" s="10"/>
      <c r="GU287" s="10"/>
      <c r="GV287" s="23"/>
      <c r="GW287" s="8"/>
      <c r="GX287" s="8"/>
      <c r="GY287" s="8"/>
      <c r="GZ287" s="8"/>
      <c r="HA287" s="8"/>
      <c r="HB287" s="10"/>
      <c r="HC287" s="10"/>
      <c r="HD287" s="10"/>
      <c r="HE287" s="10"/>
      <c r="HF287" s="10"/>
      <c r="HG287" s="10"/>
      <c r="HH287" s="17"/>
      <c r="HI287" s="8"/>
      <c r="HJ287" s="8"/>
      <c r="HK287" s="8"/>
      <c r="HL287" s="8"/>
      <c r="HM287" s="8"/>
      <c r="HN287" s="19"/>
      <c r="HO287" s="10"/>
      <c r="HP287" s="10"/>
      <c r="HQ287" s="10"/>
      <c r="HR287" s="10"/>
      <c r="HS287" s="10"/>
      <c r="HT287" s="10"/>
      <c r="HU287" s="14"/>
      <c r="HV287" s="8"/>
      <c r="HW287" s="8"/>
      <c r="HX287" s="8"/>
      <c r="HY287" s="9"/>
      <c r="HZ287" s="10"/>
      <c r="IA287" s="10"/>
      <c r="IB287" s="27"/>
      <c r="IC287" s="8"/>
      <c r="ID287" s="8"/>
      <c r="IE287" s="8"/>
      <c r="IF287" s="8"/>
      <c r="IG287" s="8"/>
      <c r="IH287" s="8"/>
      <c r="II287" s="8"/>
      <c r="IJ287" s="8"/>
      <c r="IK287" s="8"/>
      <c r="IL287" s="8"/>
      <c r="IM287" s="8"/>
      <c r="IN287" s="8"/>
      <c r="IO287" s="8"/>
      <c r="IP287" s="8"/>
      <c r="IQ287" s="8"/>
      <c r="IR287" s="9"/>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4"/>
      <c r="JS287" s="8"/>
      <c r="JT287" s="8"/>
      <c r="JU287" s="8"/>
      <c r="JV287" s="8"/>
      <c r="JW287" s="8"/>
      <c r="JX287" s="8"/>
      <c r="JY287" s="23"/>
      <c r="JZ287" s="10"/>
      <c r="KA287" s="10"/>
      <c r="KB287" s="23"/>
      <c r="KC287" s="8"/>
      <c r="KD287" s="8"/>
      <c r="KE287" s="8"/>
      <c r="KF287" s="8"/>
      <c r="KG287" s="8"/>
      <c r="KH287" s="8"/>
      <c r="KI287" s="29"/>
      <c r="KJ287" s="16"/>
      <c r="KK287" s="18"/>
      <c r="KL287" s="19"/>
      <c r="KM287" s="10"/>
      <c r="KN287" s="10"/>
      <c r="KO287" s="19"/>
      <c r="KP287" s="8"/>
      <c r="KQ287" s="8"/>
      <c r="KR287" s="8"/>
      <c r="KS287" s="8"/>
      <c r="KT287" s="8"/>
      <c r="KU287" s="8"/>
      <c r="KV287" s="8"/>
      <c r="KW287" s="15"/>
      <c r="KX287" s="10"/>
      <c r="KY287" s="10"/>
      <c r="KZ287" s="10"/>
      <c r="LA287" s="10"/>
      <c r="LB287" s="17"/>
      <c r="LC287" s="14"/>
      <c r="LD287" s="8"/>
      <c r="LE287" s="14"/>
      <c r="LF287" s="10"/>
      <c r="LG287" s="10"/>
      <c r="LH287" s="10"/>
      <c r="LI287" s="13"/>
      <c r="LJ287" s="8"/>
      <c r="LK287" s="8"/>
      <c r="LL287" s="8"/>
      <c r="LM287" s="8"/>
      <c r="LN287" s="8"/>
      <c r="LO287" s="23"/>
      <c r="LP287" s="10"/>
      <c r="LQ287" s="10"/>
      <c r="LR287" s="10"/>
      <c r="LS287" s="10"/>
      <c r="LT287" s="10"/>
      <c r="LU287" s="10"/>
      <c r="LV287" s="19"/>
      <c r="LW287" s="14"/>
      <c r="LX287" s="8"/>
      <c r="LY287" s="27"/>
      <c r="LZ287" s="10"/>
      <c r="MA287" s="10"/>
      <c r="MB287" s="10"/>
      <c r="MC287" s="27"/>
      <c r="MD287" s="8"/>
      <c r="ME287" s="18"/>
      <c r="MF287" s="10"/>
      <c r="MG287" s="10"/>
      <c r="MH287" s="10"/>
      <c r="MI287" s="10"/>
      <c r="MJ287" s="10"/>
      <c r="MK287" s="10"/>
      <c r="ML287" s="13"/>
      <c r="MM287" s="8"/>
      <c r="MN287" s="8"/>
      <c r="MO287" s="8"/>
      <c r="MP287" s="8"/>
      <c r="MQ287" s="8"/>
      <c r="MR287" s="8"/>
      <c r="MS287" s="8"/>
      <c r="MT287" s="10"/>
      <c r="MU287" s="10"/>
      <c r="MV287" s="10"/>
      <c r="MW287" s="10"/>
      <c r="MX287" s="19"/>
      <c r="MY287" s="8"/>
      <c r="MZ287" s="8"/>
      <c r="NA287" s="8"/>
      <c r="NB287" s="8"/>
      <c r="NC287" s="8"/>
      <c r="ND287" s="8"/>
      <c r="NE287" s="8"/>
      <c r="NF287" s="23"/>
      <c r="NG287" s="10"/>
      <c r="NH287" s="10"/>
      <c r="NI287" s="10"/>
      <c r="NJ287" s="10"/>
      <c r="NK287" s="8"/>
      <c r="NL287" s="8"/>
      <c r="NM287" s="8"/>
      <c r="NN287" s="10"/>
      <c r="NO287" s="10"/>
      <c r="NP287" s="18"/>
      <c r="NQ287" s="8"/>
      <c r="NR287" s="8"/>
      <c r="NS287" s="8"/>
      <c r="NT287" s="8"/>
      <c r="NU287" s="8"/>
      <c r="NV287" s="13"/>
      <c r="NW287" s="10"/>
      <c r="NX287" s="10"/>
      <c r="NY287" s="10"/>
      <c r="NZ287" s="10"/>
      <c r="OA287" s="10"/>
      <c r="OB287" s="10"/>
      <c r="OC287" s="10"/>
      <c r="OD287" s="14"/>
      <c r="OE287" s="8"/>
      <c r="OF287" s="23"/>
      <c r="OG287" s="10"/>
      <c r="OH287" s="10"/>
      <c r="OI287" s="10"/>
      <c r="OJ287" s="10"/>
      <c r="OK287" s="10"/>
      <c r="OL287" s="10"/>
      <c r="OM287" s="10"/>
      <c r="ON287" s="10"/>
      <c r="OO287" s="10"/>
      <c r="OP287" s="10"/>
      <c r="OQ287" s="10"/>
      <c r="OR287" s="19"/>
      <c r="OS287" s="14"/>
      <c r="OT287" s="8"/>
      <c r="OU287" s="8"/>
      <c r="OV287" s="8"/>
      <c r="OW287" s="8"/>
      <c r="OX287" s="14"/>
      <c r="OY287" s="17"/>
      <c r="OZ287" s="10"/>
      <c r="PA287" s="10"/>
      <c r="PB287" s="10"/>
      <c r="PC287" s="17"/>
      <c r="PD287" s="8"/>
      <c r="PE287" s="8"/>
      <c r="PF287" s="8"/>
      <c r="PG287" s="8"/>
      <c r="PH287" s="8"/>
      <c r="PI287" s="18"/>
      <c r="PJ287" s="10"/>
      <c r="PK287" s="10"/>
      <c r="PL287" s="10"/>
      <c r="PM287" s="10"/>
      <c r="PN287" s="10"/>
      <c r="PO287" s="12"/>
      <c r="PP287" s="8"/>
      <c r="PQ287" s="8"/>
      <c r="PR287" s="8"/>
      <c r="PS287" s="8"/>
      <c r="PT287" s="8"/>
      <c r="PU287" s="8"/>
      <c r="PV287" s="13"/>
      <c r="PW287" s="10"/>
      <c r="PX287" s="10"/>
      <c r="PY287" s="17"/>
      <c r="PZ287" s="8"/>
      <c r="QA287" s="8"/>
      <c r="QB287" s="8"/>
      <c r="QC287" s="8"/>
      <c r="QD287" s="8"/>
      <c r="QE287" s="8"/>
      <c r="QF287" s="12"/>
      <c r="QG287" s="19"/>
      <c r="QH287" s="18"/>
      <c r="QI287" s="9"/>
      <c r="QJ287" s="10"/>
      <c r="QK287" s="10"/>
      <c r="QL287" s="10"/>
      <c r="QM287" s="10"/>
      <c r="QN287" s="10"/>
      <c r="QO287" s="10"/>
      <c r="QP287" s="10"/>
      <c r="QQ287" s="10"/>
      <c r="QR287" s="10"/>
      <c r="QS287" s="10"/>
      <c r="QT287" s="10"/>
      <c r="QU287" s="23"/>
      <c r="QV287" s="8"/>
      <c r="QW287" s="8"/>
      <c r="QX287" s="8"/>
      <c r="QY287" s="8"/>
      <c r="QZ287" s="8"/>
      <c r="RA287" s="8"/>
      <c r="RB287" s="8"/>
      <c r="RC287" s="10"/>
      <c r="RD287" s="10"/>
      <c r="RE287" s="10"/>
      <c r="RF287" s="12"/>
      <c r="RG287" s="8"/>
      <c r="RH287" s="8"/>
      <c r="RI287" s="8"/>
      <c r="RJ287" s="8"/>
      <c r="RK287" s="12"/>
      <c r="RL287" s="19"/>
      <c r="RM287" s="10"/>
      <c r="RN287" s="10"/>
      <c r="RO287" s="10"/>
      <c r="RP287" s="10"/>
      <c r="RQ287" s="9"/>
      <c r="RR287" s="8"/>
      <c r="RS287" s="8"/>
      <c r="RT287" s="8"/>
      <c r="RU287" s="8"/>
      <c r="RV287" s="8"/>
      <c r="RW287" s="8"/>
      <c r="RX287" s="8"/>
      <c r="RY287" s="17"/>
      <c r="RZ287" s="10"/>
      <c r="SA287" s="10"/>
      <c r="SB287" s="10"/>
      <c r="SC287" s="10"/>
      <c r="SD287" s="10"/>
      <c r="SE287" s="14"/>
      <c r="SF287" s="8"/>
      <c r="SG287" s="8"/>
      <c r="SH287" s="8"/>
      <c r="SI287" s="8"/>
      <c r="SJ287" s="8"/>
      <c r="SK287" s="8"/>
      <c r="SL287" s="18"/>
      <c r="SM287" s="10"/>
      <c r="SN287" s="10"/>
      <c r="SO287" s="10"/>
      <c r="SP287" s="10"/>
      <c r="SQ287" s="10"/>
      <c r="SR287" s="13"/>
      <c r="SS287" s="8"/>
      <c r="ST287" s="8"/>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8"/>
      <c r="TT287" s="8"/>
    </row>
    <row r="288" spans="1:540" ht="9.6" customHeight="1" x14ac:dyDescent="0.3">
      <c r="A288" s="8"/>
      <c r="B288" s="8"/>
      <c r="C288" s="8"/>
      <c r="D288" s="8"/>
      <c r="E288" s="8"/>
      <c r="F288" s="8"/>
      <c r="G288" s="8"/>
      <c r="H288" s="8"/>
      <c r="I288" s="8"/>
      <c r="J288" s="8"/>
      <c r="K288" s="8"/>
      <c r="L288" s="8"/>
      <c r="M288" s="8"/>
      <c r="N288" s="8"/>
      <c r="O288" s="8"/>
      <c r="P288" s="8"/>
      <c r="Q288" s="8"/>
      <c r="R288" s="8"/>
      <c r="S288" s="8"/>
      <c r="T288" s="8"/>
      <c r="U288" s="8"/>
      <c r="V288" s="27"/>
      <c r="W288" s="10"/>
      <c r="X288" s="10"/>
      <c r="Y288" s="10"/>
      <c r="Z288" s="10"/>
      <c r="AA288" s="10"/>
      <c r="AB288" s="10"/>
      <c r="AC288" s="23"/>
      <c r="AD288" s="8"/>
      <c r="AE288" s="8"/>
      <c r="AF288" s="9"/>
      <c r="AG288" s="10"/>
      <c r="AH288" s="10"/>
      <c r="AI288" s="10"/>
      <c r="AJ288" s="10"/>
      <c r="AK288" s="10"/>
      <c r="AL288" s="10"/>
      <c r="AM288" s="10"/>
      <c r="AN288" s="19"/>
      <c r="AO288" s="8"/>
      <c r="AP288" s="8"/>
      <c r="AQ288" s="12"/>
      <c r="AR288" s="19"/>
      <c r="AS288" s="10"/>
      <c r="AT288" s="10"/>
      <c r="AU288" s="10"/>
      <c r="AV288" s="10"/>
      <c r="AW288" s="10"/>
      <c r="AX288" s="19"/>
      <c r="AY288" s="14"/>
      <c r="AZ288" s="8"/>
      <c r="BA288" s="34"/>
      <c r="BB288" s="26"/>
      <c r="BC288" s="10"/>
      <c r="BD288" s="10"/>
      <c r="BE288" s="10"/>
      <c r="BF288" s="23"/>
      <c r="BG288" s="8"/>
      <c r="BH288" s="8"/>
      <c r="BI288" s="8"/>
      <c r="BJ288" s="13"/>
      <c r="BK288" s="10"/>
      <c r="BL288" s="10"/>
      <c r="BM288" s="10"/>
      <c r="BN288" s="10"/>
      <c r="BO288" s="17"/>
      <c r="BP288" s="8"/>
      <c r="BQ288" s="8"/>
      <c r="BR288" s="8"/>
      <c r="BS288" s="14"/>
      <c r="BT288" s="24"/>
      <c r="BU288" s="10"/>
      <c r="BV288" s="10"/>
      <c r="BW288" s="12"/>
      <c r="BX288" s="8"/>
      <c r="BY288" s="8"/>
      <c r="BZ288" s="12"/>
      <c r="CA288" s="26"/>
      <c r="CB288" s="10"/>
      <c r="CC288" s="10"/>
      <c r="CD288" s="12"/>
      <c r="CE288" s="8"/>
      <c r="CF288" s="8"/>
      <c r="CG288" s="8"/>
      <c r="CH288" s="8"/>
      <c r="CI288" s="14"/>
      <c r="CJ288" s="19"/>
      <c r="CK288" s="10"/>
      <c r="CL288" s="10"/>
      <c r="CM288" s="10"/>
      <c r="CN288" s="10"/>
      <c r="CO288" s="10"/>
      <c r="CP288" s="10"/>
      <c r="CQ288" s="29"/>
      <c r="CR288" s="8"/>
      <c r="CS288" s="8"/>
      <c r="CT288" s="14"/>
      <c r="CU288" s="17"/>
      <c r="CV288" s="10"/>
      <c r="CW288" s="10"/>
      <c r="CX288" s="10"/>
      <c r="CY288" s="10"/>
      <c r="CZ288" s="10"/>
      <c r="DA288" s="10"/>
      <c r="DB288" s="14"/>
      <c r="DC288" s="14"/>
      <c r="DD288" s="23"/>
      <c r="DE288" s="10"/>
      <c r="DF288" s="10"/>
      <c r="DG288" s="10"/>
      <c r="DH288" s="10"/>
      <c r="DI288" s="14"/>
      <c r="DJ288" s="8"/>
      <c r="DK288" s="8"/>
      <c r="DL288" s="17"/>
      <c r="DM288" s="10"/>
      <c r="DN288" s="10"/>
      <c r="DO288" s="10"/>
      <c r="DP288" s="10"/>
      <c r="DQ288" s="13"/>
      <c r="DR288" s="8"/>
      <c r="DS288" s="8"/>
      <c r="DT288" s="8"/>
      <c r="DU288" s="18"/>
      <c r="DV288" s="10"/>
      <c r="DW288" s="10"/>
      <c r="DX288" s="15"/>
      <c r="DY288" s="8"/>
      <c r="DZ288" s="8"/>
      <c r="EA288" s="8"/>
      <c r="EB288" s="8"/>
      <c r="EC288" s="8"/>
      <c r="ED288" s="8"/>
      <c r="EE288" s="8"/>
      <c r="EF288" s="8"/>
      <c r="EG288" s="8"/>
      <c r="EH288" s="8"/>
      <c r="EI288" s="8"/>
      <c r="EJ288" s="8"/>
      <c r="EK288" s="8"/>
      <c r="EL288" s="31"/>
      <c r="EM288" s="10"/>
      <c r="EN288" s="10"/>
      <c r="EO288" s="10"/>
      <c r="EP288" s="17"/>
      <c r="EQ288" s="8"/>
      <c r="ER288" s="8"/>
      <c r="ES288" s="8"/>
      <c r="ET288" s="19"/>
      <c r="EU288" s="10"/>
      <c r="EV288" s="10"/>
      <c r="EW288" s="10"/>
      <c r="EX288" s="21"/>
      <c r="EY288" s="8"/>
      <c r="EZ288" s="8"/>
      <c r="FA288" s="8"/>
      <c r="FB288" s="8"/>
      <c r="FC288" s="8"/>
      <c r="FD288" s="18"/>
      <c r="FE288" s="10"/>
      <c r="FF288" s="10"/>
      <c r="FG288" s="10"/>
      <c r="FH288" s="10"/>
      <c r="FI288" s="10"/>
      <c r="FJ288" s="10"/>
      <c r="FK288" s="17"/>
      <c r="FL288" s="14"/>
      <c r="FM288" s="8"/>
      <c r="FN288" s="29"/>
      <c r="FO288" s="10"/>
      <c r="FP288" s="10"/>
      <c r="FQ288" s="10"/>
      <c r="FR288" s="10"/>
      <c r="FS288" s="10"/>
      <c r="FT288" s="10"/>
      <c r="FU288" s="10"/>
      <c r="FV288" s="10"/>
      <c r="FW288" s="12"/>
      <c r="FX288" s="8"/>
      <c r="FY288" s="8"/>
      <c r="FZ288" s="8"/>
      <c r="GA288" s="8"/>
      <c r="GB288" s="8"/>
      <c r="GC288" s="8"/>
      <c r="GD288" s="8"/>
      <c r="GE288" s="8"/>
      <c r="GF288" s="8"/>
      <c r="GG288" s="14"/>
      <c r="GH288" s="10"/>
      <c r="GI288" s="10"/>
      <c r="GJ288" s="10"/>
      <c r="GK288" s="10"/>
      <c r="GL288" s="10"/>
      <c r="GM288" s="10"/>
      <c r="GN288" s="17"/>
      <c r="GO288" s="8"/>
      <c r="GP288" s="12"/>
      <c r="GQ288" s="17"/>
      <c r="GR288" s="10"/>
      <c r="GS288" s="10"/>
      <c r="GT288" s="10"/>
      <c r="GU288" s="23"/>
      <c r="GV288" s="8"/>
      <c r="GW288" s="8"/>
      <c r="GX288" s="8"/>
      <c r="GY288" s="8"/>
      <c r="GZ288" s="8"/>
      <c r="HA288" s="14"/>
      <c r="HB288" s="10"/>
      <c r="HC288" s="10"/>
      <c r="HD288" s="10"/>
      <c r="HE288" s="10"/>
      <c r="HF288" s="10"/>
      <c r="HG288" s="10"/>
      <c r="HH288" s="28"/>
      <c r="HI288" s="8"/>
      <c r="HJ288" s="8"/>
      <c r="HK288" s="8"/>
      <c r="HL288" s="8"/>
      <c r="HM288" s="8"/>
      <c r="HN288" s="10"/>
      <c r="HO288" s="10"/>
      <c r="HP288" s="10"/>
      <c r="HQ288" s="10"/>
      <c r="HR288" s="10"/>
      <c r="HS288" s="10"/>
      <c r="HT288" s="10"/>
      <c r="HU288" s="14"/>
      <c r="HV288" s="14"/>
      <c r="HW288" s="18"/>
      <c r="HX288" s="17"/>
      <c r="HY288" s="10"/>
      <c r="HZ288" s="10"/>
      <c r="IA288" s="10"/>
      <c r="IB288" s="27"/>
      <c r="IC288" s="8"/>
      <c r="ID288" s="8"/>
      <c r="IE288" s="8"/>
      <c r="IF288" s="8"/>
      <c r="IG288" s="8"/>
      <c r="IH288" s="8"/>
      <c r="II288" s="8"/>
      <c r="IJ288" s="8"/>
      <c r="IK288" s="8"/>
      <c r="IL288" s="8"/>
      <c r="IM288" s="8"/>
      <c r="IN288" s="8"/>
      <c r="IO288" s="8"/>
      <c r="IP288" s="8"/>
      <c r="IQ288" s="8"/>
      <c r="IR288" s="9"/>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4"/>
      <c r="JS288" s="8"/>
      <c r="JT288" s="8"/>
      <c r="JU288" s="8"/>
      <c r="JV288" s="8"/>
      <c r="JW288" s="8"/>
      <c r="JX288" s="8"/>
      <c r="JY288" s="23"/>
      <c r="JZ288" s="10"/>
      <c r="KA288" s="10"/>
      <c r="KB288" s="27"/>
      <c r="KC288" s="8"/>
      <c r="KD288" s="8"/>
      <c r="KE288" s="8"/>
      <c r="KF288" s="8"/>
      <c r="KG288" s="8"/>
      <c r="KH288" s="8"/>
      <c r="KI288" s="14"/>
      <c r="KJ288" s="14"/>
      <c r="KK288" s="8"/>
      <c r="KL288" s="21"/>
      <c r="KM288" s="10"/>
      <c r="KN288" s="10"/>
      <c r="KO288" s="10"/>
      <c r="KP288" s="14"/>
      <c r="KQ288" s="8"/>
      <c r="KR288" s="8"/>
      <c r="KS288" s="8"/>
      <c r="KT288" s="8"/>
      <c r="KU288" s="8"/>
      <c r="KV288" s="8"/>
      <c r="KW288" s="15"/>
      <c r="KX288" s="10"/>
      <c r="KY288" s="10"/>
      <c r="KZ288" s="10"/>
      <c r="LA288" s="17"/>
      <c r="LB288" s="14"/>
      <c r="LC288" s="8"/>
      <c r="LD288" s="8"/>
      <c r="LE288" s="14"/>
      <c r="LF288" s="10"/>
      <c r="LG288" s="10"/>
      <c r="LH288" s="10"/>
      <c r="LI288" s="19"/>
      <c r="LJ288" s="8"/>
      <c r="LK288" s="8"/>
      <c r="LL288" s="8"/>
      <c r="LM288" s="8"/>
      <c r="LN288" s="8"/>
      <c r="LO288" s="18"/>
      <c r="LP288" s="10"/>
      <c r="LQ288" s="10"/>
      <c r="LR288" s="10"/>
      <c r="LS288" s="10"/>
      <c r="LT288" s="10"/>
      <c r="LU288" s="10"/>
      <c r="LV288" s="12"/>
      <c r="LW288" s="8"/>
      <c r="LX288" s="13"/>
      <c r="LY288" s="10"/>
      <c r="LZ288" s="10"/>
      <c r="MA288" s="10"/>
      <c r="MB288" s="10"/>
      <c r="MC288" s="12"/>
      <c r="MD288" s="8"/>
      <c r="ME288" s="15"/>
      <c r="MF288" s="10"/>
      <c r="MG288" s="10"/>
      <c r="MH288" s="10"/>
      <c r="MI288" s="10"/>
      <c r="MJ288" s="10"/>
      <c r="MK288" s="10"/>
      <c r="ML288" s="23"/>
      <c r="MM288" s="8"/>
      <c r="MN288" s="8"/>
      <c r="MO288" s="8"/>
      <c r="MP288" s="8"/>
      <c r="MQ288" s="8"/>
      <c r="MR288" s="8"/>
      <c r="MS288" s="8"/>
      <c r="MT288" s="19"/>
      <c r="MU288" s="10"/>
      <c r="MV288" s="10"/>
      <c r="MW288" s="10"/>
      <c r="MX288" s="10"/>
      <c r="MY288" s="8"/>
      <c r="MZ288" s="8"/>
      <c r="NA288" s="8"/>
      <c r="NB288" s="8"/>
      <c r="NC288" s="8"/>
      <c r="ND288" s="8"/>
      <c r="NE288" s="8"/>
      <c r="NF288" s="23"/>
      <c r="NG288" s="10"/>
      <c r="NH288" s="10"/>
      <c r="NI288" s="10"/>
      <c r="NJ288" s="14"/>
      <c r="NK288" s="8"/>
      <c r="NL288" s="8"/>
      <c r="NM288" s="8"/>
      <c r="NN288" s="10"/>
      <c r="NO288" s="10"/>
      <c r="NP288" s="10"/>
      <c r="NQ288" s="14"/>
      <c r="NR288" s="8"/>
      <c r="NS288" s="8"/>
      <c r="NT288" s="8"/>
      <c r="NU288" s="8"/>
      <c r="NV288" s="13"/>
      <c r="NW288" s="10"/>
      <c r="NX288" s="10"/>
      <c r="NY288" s="10"/>
      <c r="NZ288" s="10"/>
      <c r="OA288" s="10"/>
      <c r="OB288" s="10"/>
      <c r="OC288" s="13"/>
      <c r="OD288" s="8"/>
      <c r="OE288" s="14"/>
      <c r="OF288" s="19"/>
      <c r="OG288" s="10"/>
      <c r="OH288" s="10"/>
      <c r="OI288" s="10"/>
      <c r="OJ288" s="10"/>
      <c r="OK288" s="10"/>
      <c r="OL288" s="10"/>
      <c r="OM288" s="10"/>
      <c r="ON288" s="10"/>
      <c r="OO288" s="10"/>
      <c r="OP288" s="10"/>
      <c r="OQ288" s="10"/>
      <c r="OR288" s="10"/>
      <c r="OS288" s="17"/>
      <c r="OT288" s="8"/>
      <c r="OU288" s="8"/>
      <c r="OV288" s="8"/>
      <c r="OW288" s="8"/>
      <c r="OX288" s="8"/>
      <c r="OY288" s="25"/>
      <c r="OZ288" s="10"/>
      <c r="PA288" s="10"/>
      <c r="PB288" s="10"/>
      <c r="PC288" s="23"/>
      <c r="PD288" s="8"/>
      <c r="PE288" s="8"/>
      <c r="PF288" s="8"/>
      <c r="PG288" s="8"/>
      <c r="PH288" s="14"/>
      <c r="PI288" s="19"/>
      <c r="PJ288" s="10"/>
      <c r="PK288" s="10"/>
      <c r="PL288" s="10"/>
      <c r="PM288" s="10"/>
      <c r="PN288" s="10"/>
      <c r="PO288" s="12"/>
      <c r="PP288" s="8"/>
      <c r="PQ288" s="8"/>
      <c r="PR288" s="8"/>
      <c r="PS288" s="8"/>
      <c r="PT288" s="8"/>
      <c r="PU288" s="8"/>
      <c r="PV288" s="13"/>
      <c r="PW288" s="10"/>
      <c r="PX288" s="10"/>
      <c r="PY288" s="19"/>
      <c r="PZ288" s="8"/>
      <c r="QA288" s="8"/>
      <c r="QB288" s="8"/>
      <c r="QC288" s="8"/>
      <c r="QD288" s="8"/>
      <c r="QE288" s="8"/>
      <c r="QF288" s="8"/>
      <c r="QG288" s="12"/>
      <c r="QH288" s="8"/>
      <c r="QI288" s="13"/>
      <c r="QJ288" s="10"/>
      <c r="QK288" s="10"/>
      <c r="QL288" s="10"/>
      <c r="QM288" s="10"/>
      <c r="QN288" s="10"/>
      <c r="QO288" s="10"/>
      <c r="QP288" s="10"/>
      <c r="QQ288" s="10"/>
      <c r="QR288" s="10"/>
      <c r="QS288" s="10"/>
      <c r="QT288" s="10"/>
      <c r="QU288" s="23"/>
      <c r="QV288" s="8"/>
      <c r="QW288" s="8"/>
      <c r="QX288" s="8"/>
      <c r="QY288" s="8"/>
      <c r="QZ288" s="8"/>
      <c r="RA288" s="8"/>
      <c r="RB288" s="8"/>
      <c r="RC288" s="10"/>
      <c r="RD288" s="10"/>
      <c r="RE288" s="10"/>
      <c r="RF288" s="14"/>
      <c r="RG288" s="8"/>
      <c r="RH288" s="8"/>
      <c r="RI288" s="8"/>
      <c r="RJ288" s="8"/>
      <c r="RK288" s="17"/>
      <c r="RL288" s="10"/>
      <c r="RM288" s="10"/>
      <c r="RN288" s="10"/>
      <c r="RO288" s="10"/>
      <c r="RP288" s="10"/>
      <c r="RQ288" s="9"/>
      <c r="RR288" s="8"/>
      <c r="RS288" s="8"/>
      <c r="RT288" s="8"/>
      <c r="RU288" s="8"/>
      <c r="RV288" s="8"/>
      <c r="RW288" s="8"/>
      <c r="RX288" s="8"/>
      <c r="RY288" s="17"/>
      <c r="RZ288" s="10"/>
      <c r="SA288" s="10"/>
      <c r="SB288" s="10"/>
      <c r="SC288" s="10"/>
      <c r="SD288" s="10"/>
      <c r="SE288" s="14"/>
      <c r="SF288" s="8"/>
      <c r="SG288" s="8"/>
      <c r="SH288" s="8"/>
      <c r="SI288" s="8"/>
      <c r="SJ288" s="8"/>
      <c r="SK288" s="8"/>
      <c r="SL288" s="18"/>
      <c r="SM288" s="10"/>
      <c r="SN288" s="10"/>
      <c r="SO288" s="10"/>
      <c r="SP288" s="19"/>
      <c r="SQ288" s="12"/>
      <c r="SR288" s="8"/>
      <c r="SS288" s="8"/>
      <c r="ST288" s="8"/>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8"/>
      <c r="TT288" s="8"/>
    </row>
    <row r="289" spans="1:540" ht="9.6" customHeight="1" x14ac:dyDescent="0.3">
      <c r="A289" s="8"/>
      <c r="B289" s="8"/>
      <c r="C289" s="8"/>
      <c r="D289" s="8"/>
      <c r="E289" s="8"/>
      <c r="F289" s="8"/>
      <c r="G289" s="8"/>
      <c r="H289" s="8"/>
      <c r="I289" s="8"/>
      <c r="J289" s="8"/>
      <c r="K289" s="8"/>
      <c r="L289" s="8"/>
      <c r="M289" s="8"/>
      <c r="N289" s="8"/>
      <c r="O289" s="8"/>
      <c r="P289" s="8"/>
      <c r="Q289" s="8"/>
      <c r="R289" s="8"/>
      <c r="S289" s="8"/>
      <c r="T289" s="8"/>
      <c r="U289" s="19"/>
      <c r="V289" s="10"/>
      <c r="W289" s="10"/>
      <c r="X289" s="10"/>
      <c r="Y289" s="10"/>
      <c r="Z289" s="10"/>
      <c r="AA289" s="10"/>
      <c r="AB289" s="10"/>
      <c r="AC289" s="10"/>
      <c r="AD289" s="10"/>
      <c r="AE289" s="13"/>
      <c r="AF289" s="8"/>
      <c r="AG289" s="10"/>
      <c r="AH289" s="10"/>
      <c r="AI289" s="10"/>
      <c r="AJ289" s="10"/>
      <c r="AK289" s="10"/>
      <c r="AL289" s="10"/>
      <c r="AM289" s="10"/>
      <c r="AN289" s="12"/>
      <c r="AO289" s="8"/>
      <c r="AP289" s="18"/>
      <c r="AQ289" s="10"/>
      <c r="AR289" s="10"/>
      <c r="AS289" s="10"/>
      <c r="AT289" s="10"/>
      <c r="AU289" s="10"/>
      <c r="AV289" s="10"/>
      <c r="AW289" s="10"/>
      <c r="AX289" s="19"/>
      <c r="AY289" s="14"/>
      <c r="AZ289" s="10"/>
      <c r="BA289" s="10"/>
      <c r="BB289" s="10"/>
      <c r="BC289" s="10"/>
      <c r="BD289" s="10"/>
      <c r="BE289" s="10"/>
      <c r="BF289" s="23"/>
      <c r="BG289" s="8"/>
      <c r="BH289" s="8"/>
      <c r="BI289" s="8"/>
      <c r="BJ289" s="8"/>
      <c r="BK289" s="12"/>
      <c r="BL289" s="19"/>
      <c r="BM289" s="10"/>
      <c r="BN289" s="10"/>
      <c r="BO289" s="10"/>
      <c r="BP289" s="10"/>
      <c r="BQ289" s="8"/>
      <c r="BR289" s="24"/>
      <c r="BS289" s="10"/>
      <c r="BT289" s="10"/>
      <c r="BU289" s="19"/>
      <c r="BV289" s="14"/>
      <c r="BW289" s="8"/>
      <c r="BX289" s="8"/>
      <c r="BY289" s="23"/>
      <c r="BZ289" s="10"/>
      <c r="CA289" s="10"/>
      <c r="CB289" s="10"/>
      <c r="CC289" s="10"/>
      <c r="CD289" s="10"/>
      <c r="CE289" s="23"/>
      <c r="CF289" s="8"/>
      <c r="CG289" s="8"/>
      <c r="CH289" s="12"/>
      <c r="CI289" s="10"/>
      <c r="CJ289" s="10"/>
      <c r="CK289" s="10"/>
      <c r="CL289" s="10"/>
      <c r="CM289" s="10"/>
      <c r="CN289" s="10"/>
      <c r="CO289" s="10"/>
      <c r="CP289" s="10"/>
      <c r="CQ289" s="10"/>
      <c r="CR289" s="18"/>
      <c r="CS289" s="8"/>
      <c r="CT289" s="10"/>
      <c r="CU289" s="10"/>
      <c r="CV289" s="10"/>
      <c r="CW289" s="10"/>
      <c r="CX289" s="10"/>
      <c r="CY289" s="10"/>
      <c r="CZ289" s="10"/>
      <c r="DA289" s="10"/>
      <c r="DB289" s="14"/>
      <c r="DC289" s="17"/>
      <c r="DD289" s="10"/>
      <c r="DE289" s="10"/>
      <c r="DF289" s="10"/>
      <c r="DG289" s="10"/>
      <c r="DH289" s="10"/>
      <c r="DI289" s="14"/>
      <c r="DJ289" s="8"/>
      <c r="DK289" s="8"/>
      <c r="DL289" s="8"/>
      <c r="DM289" s="27"/>
      <c r="DN289" s="10"/>
      <c r="DO289" s="10"/>
      <c r="DP289" s="10"/>
      <c r="DQ289" s="10"/>
      <c r="DR289" s="18"/>
      <c r="DS289" s="13"/>
      <c r="DT289" s="10"/>
      <c r="DU289" s="10"/>
      <c r="DV289" s="10"/>
      <c r="DW289" s="15"/>
      <c r="DX289" s="8"/>
      <c r="DY289" s="8"/>
      <c r="DZ289" s="8"/>
      <c r="EA289" s="8"/>
      <c r="EB289" s="8"/>
      <c r="EC289" s="8"/>
      <c r="ED289" s="8"/>
      <c r="EE289" s="8"/>
      <c r="EF289" s="8"/>
      <c r="EG289" s="8"/>
      <c r="EH289" s="8"/>
      <c r="EI289" s="8"/>
      <c r="EJ289" s="8"/>
      <c r="EK289" s="8"/>
      <c r="EL289" s="8"/>
      <c r="EM289" s="27"/>
      <c r="EN289" s="10"/>
      <c r="EO289" s="10"/>
      <c r="EP289" s="10"/>
      <c r="EQ289" s="27"/>
      <c r="ER289" s="8"/>
      <c r="ES289" s="10"/>
      <c r="ET289" s="10"/>
      <c r="EU289" s="10"/>
      <c r="EV289" s="10"/>
      <c r="EW289" s="34"/>
      <c r="EX289" s="8"/>
      <c r="EY289" s="8"/>
      <c r="EZ289" s="8"/>
      <c r="FA289" s="8"/>
      <c r="FB289" s="8"/>
      <c r="FC289" s="27"/>
      <c r="FD289" s="10"/>
      <c r="FE289" s="10"/>
      <c r="FF289" s="10"/>
      <c r="FG289" s="10"/>
      <c r="FH289" s="10"/>
      <c r="FI289" s="10"/>
      <c r="FJ289" s="10"/>
      <c r="FK289" s="10"/>
      <c r="FL289" s="10"/>
      <c r="FM289" s="18"/>
      <c r="FN289" s="8"/>
      <c r="FO289" s="27"/>
      <c r="FP289" s="10"/>
      <c r="FQ289" s="10"/>
      <c r="FR289" s="10"/>
      <c r="FS289" s="10"/>
      <c r="FT289" s="10"/>
      <c r="FU289" s="10"/>
      <c r="FV289" s="61"/>
      <c r="FW289" s="8"/>
      <c r="FX289" s="8"/>
      <c r="FY289" s="8"/>
      <c r="FZ289" s="8"/>
      <c r="GA289" s="8"/>
      <c r="GB289" s="8"/>
      <c r="GC289" s="8"/>
      <c r="GD289" s="8"/>
      <c r="GE289" s="8"/>
      <c r="GF289" s="18"/>
      <c r="GG289" s="10"/>
      <c r="GH289" s="10"/>
      <c r="GI289" s="10"/>
      <c r="GJ289" s="10"/>
      <c r="GK289" s="10"/>
      <c r="GL289" s="10"/>
      <c r="GM289" s="10"/>
      <c r="GN289" s="17"/>
      <c r="GO289" s="8"/>
      <c r="GP289" s="10"/>
      <c r="GQ289" s="10"/>
      <c r="GR289" s="10"/>
      <c r="GS289" s="19"/>
      <c r="GT289" s="13"/>
      <c r="GU289" s="8"/>
      <c r="GV289" s="8"/>
      <c r="GW289" s="8"/>
      <c r="GX289" s="8"/>
      <c r="GY289" s="8"/>
      <c r="GZ289" s="33"/>
      <c r="HA289" s="10"/>
      <c r="HB289" s="10"/>
      <c r="HC289" s="10"/>
      <c r="HD289" s="10"/>
      <c r="HE289" s="10"/>
      <c r="HF289" s="10"/>
      <c r="HG289" s="10"/>
      <c r="HH289" s="10"/>
      <c r="HI289" s="10"/>
      <c r="HJ289" s="13"/>
      <c r="HK289" s="8"/>
      <c r="HL289" s="12"/>
      <c r="HM289" s="10"/>
      <c r="HN289" s="10"/>
      <c r="HO289" s="10"/>
      <c r="HP289" s="10"/>
      <c r="HQ289" s="10"/>
      <c r="HR289" s="10"/>
      <c r="HS289" s="10"/>
      <c r="HT289" s="10"/>
      <c r="HU289" s="8"/>
      <c r="HV289" s="17"/>
      <c r="HW289" s="10"/>
      <c r="HX289" s="10"/>
      <c r="HY289" s="10"/>
      <c r="HZ289" s="10"/>
      <c r="IA289" s="10"/>
      <c r="IB289" s="9"/>
      <c r="IC289" s="8"/>
      <c r="ID289" s="8"/>
      <c r="IE289" s="8"/>
      <c r="IF289" s="8"/>
      <c r="IG289" s="8"/>
      <c r="IH289" s="8"/>
      <c r="II289" s="8"/>
      <c r="IJ289" s="8"/>
      <c r="IK289" s="8"/>
      <c r="IL289" s="8"/>
      <c r="IM289" s="8"/>
      <c r="IN289" s="8"/>
      <c r="IO289" s="8"/>
      <c r="IP289" s="8"/>
      <c r="IQ289" s="8"/>
      <c r="IR289" s="9"/>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9"/>
      <c r="JQ289" s="20"/>
      <c r="JR289" s="8"/>
      <c r="JS289" s="8"/>
      <c r="JT289" s="8"/>
      <c r="JU289" s="8"/>
      <c r="JV289" s="8"/>
      <c r="JW289" s="8"/>
      <c r="JX289" s="8"/>
      <c r="JY289" s="12"/>
      <c r="JZ289" s="9"/>
      <c r="KA289" s="10"/>
      <c r="KB289" s="10"/>
      <c r="KC289" s="14"/>
      <c r="KD289" s="8"/>
      <c r="KE289" s="8"/>
      <c r="KF289" s="8"/>
      <c r="KG289" s="8"/>
      <c r="KH289" s="8"/>
      <c r="KI289" s="8"/>
      <c r="KJ289" s="8"/>
      <c r="KK289" s="14"/>
      <c r="KL289" s="10"/>
      <c r="KM289" s="10"/>
      <c r="KN289" s="19"/>
      <c r="KO289" s="18"/>
      <c r="KP289" s="8"/>
      <c r="KQ289" s="8"/>
      <c r="KR289" s="8"/>
      <c r="KS289" s="8"/>
      <c r="KT289" s="8"/>
      <c r="KU289" s="8"/>
      <c r="KV289" s="8"/>
      <c r="KW289" s="23"/>
      <c r="KX289" s="10"/>
      <c r="KY289" s="23"/>
      <c r="KZ289" s="13"/>
      <c r="LA289" s="8"/>
      <c r="LB289" s="8"/>
      <c r="LC289" s="8"/>
      <c r="LD289" s="8"/>
      <c r="LE289" s="14"/>
      <c r="LF289" s="10"/>
      <c r="LG289" s="10"/>
      <c r="LH289" s="10"/>
      <c r="LI289" s="10"/>
      <c r="LJ289" s="17"/>
      <c r="LK289" s="14"/>
      <c r="LL289" s="8"/>
      <c r="LM289" s="8"/>
      <c r="LN289" s="8"/>
      <c r="LO289" s="8"/>
      <c r="LP289" s="23"/>
      <c r="LQ289" s="10"/>
      <c r="LR289" s="10"/>
      <c r="LS289" s="17"/>
      <c r="LT289" s="18"/>
      <c r="LU289" s="8"/>
      <c r="LV289" s="8"/>
      <c r="LW289" s="13"/>
      <c r="LX289" s="19"/>
      <c r="LY289" s="10"/>
      <c r="LZ289" s="10"/>
      <c r="MA289" s="27"/>
      <c r="MB289" s="12"/>
      <c r="MC289" s="8"/>
      <c r="MD289" s="8"/>
      <c r="ME289" s="14"/>
      <c r="MF289" s="23"/>
      <c r="MG289" s="10"/>
      <c r="MH289" s="10"/>
      <c r="MI289" s="10"/>
      <c r="MJ289" s="10"/>
      <c r="MK289" s="28"/>
      <c r="ML289" s="13"/>
      <c r="MM289" s="8"/>
      <c r="MN289" s="8"/>
      <c r="MO289" s="8"/>
      <c r="MP289" s="8"/>
      <c r="MQ289" s="8"/>
      <c r="MR289" s="8"/>
      <c r="MS289" s="8"/>
      <c r="MT289" s="12"/>
      <c r="MU289" s="10"/>
      <c r="MV289" s="10"/>
      <c r="MW289" s="19"/>
      <c r="MX289" s="29"/>
      <c r="MY289" s="8"/>
      <c r="MZ289" s="8"/>
      <c r="NA289" s="8"/>
      <c r="NB289" s="8"/>
      <c r="NC289" s="8"/>
      <c r="ND289" s="8"/>
      <c r="NE289" s="8"/>
      <c r="NF289" s="22"/>
      <c r="NG289" s="10"/>
      <c r="NH289" s="18"/>
      <c r="NI289" s="14"/>
      <c r="NJ289" s="8"/>
      <c r="NK289" s="8"/>
      <c r="NL289" s="8"/>
      <c r="NM289" s="8"/>
      <c r="NN289" s="10"/>
      <c r="NO289" s="10"/>
      <c r="NP289" s="10"/>
      <c r="NQ289" s="19"/>
      <c r="NR289" s="14"/>
      <c r="NS289" s="8"/>
      <c r="NT289" s="8"/>
      <c r="NU289" s="8"/>
      <c r="NV289" s="8"/>
      <c r="NW289" s="18"/>
      <c r="NX289" s="19"/>
      <c r="NY289" s="10"/>
      <c r="NZ289" s="17"/>
      <c r="OA289" s="23"/>
      <c r="OB289" s="14"/>
      <c r="OC289" s="8"/>
      <c r="OD289" s="14"/>
      <c r="OE289" s="17"/>
      <c r="OF289" s="10"/>
      <c r="OG289" s="10"/>
      <c r="OH289" s="10"/>
      <c r="OI289" s="10"/>
      <c r="OJ289" s="10"/>
      <c r="OK289" s="10"/>
      <c r="OL289" s="10"/>
      <c r="OM289" s="10"/>
      <c r="ON289" s="10"/>
      <c r="OO289" s="10"/>
      <c r="OP289" s="10"/>
      <c r="OQ289" s="10"/>
      <c r="OR289" s="10"/>
      <c r="OS289" s="10"/>
      <c r="OT289" s="32"/>
      <c r="OU289" s="8"/>
      <c r="OV289" s="8"/>
      <c r="OW289" s="8"/>
      <c r="OX289" s="8"/>
      <c r="OY289" s="61"/>
      <c r="OZ289" s="19"/>
      <c r="PA289" s="10"/>
      <c r="PB289" s="19"/>
      <c r="PC289" s="8"/>
      <c r="PD289" s="8"/>
      <c r="PE289" s="8"/>
      <c r="PF289" s="8"/>
      <c r="PG289" s="13"/>
      <c r="PH289" s="10"/>
      <c r="PI289" s="10"/>
      <c r="PJ289" s="10"/>
      <c r="PK289" s="10"/>
      <c r="PL289" s="10"/>
      <c r="PM289" s="10"/>
      <c r="PN289" s="23"/>
      <c r="PO289" s="8"/>
      <c r="PP289" s="8"/>
      <c r="PQ289" s="8"/>
      <c r="PR289" s="8"/>
      <c r="PS289" s="8"/>
      <c r="PT289" s="8"/>
      <c r="PU289" s="8"/>
      <c r="PV289" s="8"/>
      <c r="PW289" s="27"/>
      <c r="PX289" s="19"/>
      <c r="PY289" s="10"/>
      <c r="PZ289" s="12"/>
      <c r="QA289" s="8"/>
      <c r="QB289" s="8"/>
      <c r="QC289" s="8"/>
      <c r="QD289" s="8"/>
      <c r="QE289" s="8"/>
      <c r="QF289" s="8"/>
      <c r="QG289" s="8"/>
      <c r="QH289" s="8"/>
      <c r="QI289" s="17"/>
      <c r="QJ289" s="10"/>
      <c r="QK289" s="10"/>
      <c r="QL289" s="10"/>
      <c r="QM289" s="10"/>
      <c r="QN289" s="10"/>
      <c r="QO289" s="10"/>
      <c r="QP289" s="10"/>
      <c r="QQ289" s="10"/>
      <c r="QR289" s="10"/>
      <c r="QS289" s="10"/>
      <c r="QT289" s="17"/>
      <c r="QU289" s="12"/>
      <c r="QV289" s="8"/>
      <c r="QW289" s="8"/>
      <c r="QX289" s="8"/>
      <c r="QY289" s="8"/>
      <c r="QZ289" s="8"/>
      <c r="RA289" s="8"/>
      <c r="RB289" s="8"/>
      <c r="RC289" s="10"/>
      <c r="RD289" s="17"/>
      <c r="RE289" s="13"/>
      <c r="RF289" s="8"/>
      <c r="RG289" s="8"/>
      <c r="RH289" s="8"/>
      <c r="RI289" s="14"/>
      <c r="RJ289" s="17"/>
      <c r="RK289" s="10"/>
      <c r="RL289" s="10"/>
      <c r="RM289" s="10"/>
      <c r="RN289" s="10"/>
      <c r="RO289" s="10"/>
      <c r="RP289" s="17"/>
      <c r="RQ289" s="13"/>
      <c r="RR289" s="8"/>
      <c r="RS289" s="8"/>
      <c r="RT289" s="8"/>
      <c r="RU289" s="8"/>
      <c r="RV289" s="8"/>
      <c r="RW289" s="8"/>
      <c r="RX289" s="8"/>
      <c r="RY289" s="18"/>
      <c r="RZ289" s="17"/>
      <c r="SA289" s="10"/>
      <c r="SB289" s="10"/>
      <c r="SC289" s="10"/>
      <c r="SD289" s="23"/>
      <c r="SE289" s="8"/>
      <c r="SF289" s="8"/>
      <c r="SG289" s="8"/>
      <c r="SH289" s="8"/>
      <c r="SI289" s="8"/>
      <c r="SJ289" s="8"/>
      <c r="SK289" s="8"/>
      <c r="SL289" s="18"/>
      <c r="SM289" s="10"/>
      <c r="SN289" s="17"/>
      <c r="SO289" s="29"/>
      <c r="SP289" s="8"/>
      <c r="SQ289" s="8"/>
      <c r="SR289" s="8"/>
      <c r="SS289" s="8"/>
      <c r="ST289" s="8"/>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8"/>
      <c r="TT289" s="8"/>
    </row>
    <row r="290" spans="1:540" ht="9.6" customHeight="1" x14ac:dyDescent="0.3">
      <c r="A290" s="8"/>
      <c r="B290" s="8"/>
      <c r="C290" s="8"/>
      <c r="D290" s="8"/>
      <c r="E290" s="8"/>
      <c r="F290" s="8"/>
      <c r="G290" s="8"/>
      <c r="H290" s="8"/>
      <c r="I290" s="8"/>
      <c r="J290" s="8"/>
      <c r="K290" s="8"/>
      <c r="L290" s="8"/>
      <c r="M290" s="8"/>
      <c r="N290" s="8"/>
      <c r="O290" s="8"/>
      <c r="P290" s="8"/>
      <c r="Q290" s="8"/>
      <c r="R290" s="8"/>
      <c r="S290" s="8"/>
      <c r="T290" s="8"/>
      <c r="U290" s="23"/>
      <c r="V290" s="17"/>
      <c r="W290" s="27"/>
      <c r="X290" s="27"/>
      <c r="Y290" s="27"/>
      <c r="Z290" s="27"/>
      <c r="AA290" s="27"/>
      <c r="AB290" s="27"/>
      <c r="AC290" s="27"/>
      <c r="AD290" s="23"/>
      <c r="AE290" s="14"/>
      <c r="AF290" s="8"/>
      <c r="AG290" s="13"/>
      <c r="AH290" s="17"/>
      <c r="AI290" s="28"/>
      <c r="AJ290" s="10"/>
      <c r="AK290" s="10"/>
      <c r="AL290" s="9"/>
      <c r="AM290" s="13"/>
      <c r="AN290" s="8"/>
      <c r="AO290" s="8"/>
      <c r="AP290" s="12"/>
      <c r="AQ290" s="27"/>
      <c r="AR290" s="27"/>
      <c r="AS290" s="27"/>
      <c r="AT290" s="27"/>
      <c r="AU290" s="27"/>
      <c r="AV290" s="27"/>
      <c r="AW290" s="27"/>
      <c r="AX290" s="23"/>
      <c r="AY290" s="14"/>
      <c r="AZ290" s="23"/>
      <c r="BA290" s="27"/>
      <c r="BB290" s="27"/>
      <c r="BC290" s="27"/>
      <c r="BD290" s="27"/>
      <c r="BE290" s="27"/>
      <c r="BF290" s="18"/>
      <c r="BG290" s="8"/>
      <c r="BH290" s="8"/>
      <c r="BI290" s="8"/>
      <c r="BJ290" s="8"/>
      <c r="BK290" s="8"/>
      <c r="BL290" s="14"/>
      <c r="BM290" s="18"/>
      <c r="BN290" s="17"/>
      <c r="BO290" s="17"/>
      <c r="BP290" s="10"/>
      <c r="BQ290" s="8"/>
      <c r="BR290" s="24"/>
      <c r="BS290" s="25"/>
      <c r="BT290" s="23"/>
      <c r="BU290" s="14"/>
      <c r="BV290" s="8"/>
      <c r="BW290" s="8"/>
      <c r="BX290" s="8"/>
      <c r="BY290" s="13"/>
      <c r="BZ290" s="9"/>
      <c r="CA290" s="27"/>
      <c r="CB290" s="27"/>
      <c r="CC290" s="27"/>
      <c r="CD290" s="27"/>
      <c r="CE290" s="13"/>
      <c r="CF290" s="8"/>
      <c r="CG290" s="8"/>
      <c r="CH290" s="14"/>
      <c r="CI290" s="23"/>
      <c r="CJ290" s="27"/>
      <c r="CK290" s="27"/>
      <c r="CL290" s="27"/>
      <c r="CM290" s="27"/>
      <c r="CN290" s="27"/>
      <c r="CO290" s="27"/>
      <c r="CP290" s="27"/>
      <c r="CQ290" s="27"/>
      <c r="CR290" s="13"/>
      <c r="CS290" s="8"/>
      <c r="CT290" s="9"/>
      <c r="CU290" s="27"/>
      <c r="CV290" s="27"/>
      <c r="CW290" s="27"/>
      <c r="CX290" s="27"/>
      <c r="CY290" s="27"/>
      <c r="CZ290" s="27"/>
      <c r="DA290" s="27"/>
      <c r="DB290" s="14"/>
      <c r="DC290" s="23"/>
      <c r="DD290" s="17"/>
      <c r="DE290" s="27"/>
      <c r="DF290" s="27"/>
      <c r="DG290" s="27"/>
      <c r="DH290" s="27"/>
      <c r="DI290" s="8"/>
      <c r="DJ290" s="8"/>
      <c r="DK290" s="8"/>
      <c r="DL290" s="8"/>
      <c r="DM290" s="8"/>
      <c r="DN290" s="13"/>
      <c r="DO290" s="23"/>
      <c r="DP290" s="17"/>
      <c r="DQ290" s="19"/>
      <c r="DR290" s="18"/>
      <c r="DS290" s="13"/>
      <c r="DT290" s="19"/>
      <c r="DU290" s="17"/>
      <c r="DV290" s="13"/>
      <c r="DW290" s="8"/>
      <c r="DX290" s="8"/>
      <c r="DY290" s="8"/>
      <c r="DZ290" s="8"/>
      <c r="EA290" s="8"/>
      <c r="EB290" s="8"/>
      <c r="EC290" s="8"/>
      <c r="ED290" s="8"/>
      <c r="EE290" s="8"/>
      <c r="EF290" s="8"/>
      <c r="EG290" s="8"/>
      <c r="EH290" s="8"/>
      <c r="EI290" s="8"/>
      <c r="EJ290" s="8"/>
      <c r="EK290" s="8"/>
      <c r="EL290" s="8"/>
      <c r="EM290" s="8"/>
      <c r="EN290" s="12"/>
      <c r="EO290" s="27"/>
      <c r="EP290" s="17"/>
      <c r="EQ290" s="27"/>
      <c r="ER290" s="8"/>
      <c r="ES290" s="19"/>
      <c r="ET290" s="17"/>
      <c r="EU290" s="23"/>
      <c r="EV290" s="12"/>
      <c r="EW290" s="8"/>
      <c r="EX290" s="8"/>
      <c r="EY290" s="8"/>
      <c r="EZ290" s="8"/>
      <c r="FA290" s="8"/>
      <c r="FB290" s="8"/>
      <c r="FC290" s="13"/>
      <c r="FD290" s="9"/>
      <c r="FE290" s="27"/>
      <c r="FF290" s="27"/>
      <c r="FG290" s="27"/>
      <c r="FH290" s="27"/>
      <c r="FI290" s="27"/>
      <c r="FJ290" s="27"/>
      <c r="FK290" s="27"/>
      <c r="FL290" s="17"/>
      <c r="FM290" s="14"/>
      <c r="FN290" s="8"/>
      <c r="FO290" s="14"/>
      <c r="FP290" s="27"/>
      <c r="FQ290" s="19"/>
      <c r="FR290" s="10"/>
      <c r="FS290" s="10"/>
      <c r="FT290" s="17"/>
      <c r="FU290" s="18"/>
      <c r="FV290" s="8"/>
      <c r="FW290" s="8"/>
      <c r="FX290" s="8"/>
      <c r="FY290" s="8"/>
      <c r="FZ290" s="8"/>
      <c r="GA290" s="8"/>
      <c r="GB290" s="8"/>
      <c r="GC290" s="8"/>
      <c r="GD290" s="8"/>
      <c r="GE290" s="8"/>
      <c r="GF290" s="13"/>
      <c r="GG290" s="9"/>
      <c r="GH290" s="27"/>
      <c r="GI290" s="27"/>
      <c r="GJ290" s="27"/>
      <c r="GK290" s="27"/>
      <c r="GL290" s="27"/>
      <c r="GM290" s="9"/>
      <c r="GN290" s="23"/>
      <c r="GO290" s="8"/>
      <c r="GP290" s="27"/>
      <c r="GQ290" s="27"/>
      <c r="GR290" s="18"/>
      <c r="GS290" s="14"/>
      <c r="GT290" s="8"/>
      <c r="GU290" s="8"/>
      <c r="GV290" s="8"/>
      <c r="GW290" s="8"/>
      <c r="GX290" s="8"/>
      <c r="GY290" s="8"/>
      <c r="GZ290" s="12"/>
      <c r="HA290" s="9"/>
      <c r="HB290" s="27"/>
      <c r="HC290" s="27"/>
      <c r="HD290" s="27"/>
      <c r="HE290" s="27"/>
      <c r="HF290" s="27"/>
      <c r="HG290" s="27"/>
      <c r="HH290" s="27"/>
      <c r="HI290" s="17"/>
      <c r="HJ290" s="14"/>
      <c r="HK290" s="8"/>
      <c r="HL290" s="14"/>
      <c r="HM290" s="27"/>
      <c r="HN290" s="27"/>
      <c r="HO290" s="27"/>
      <c r="HP290" s="27"/>
      <c r="HQ290" s="27"/>
      <c r="HR290" s="27"/>
      <c r="HS290" s="27"/>
      <c r="HT290" s="27"/>
      <c r="HU290" s="8"/>
      <c r="HV290" s="23"/>
      <c r="HW290" s="17"/>
      <c r="HX290" s="27"/>
      <c r="HY290" s="27"/>
      <c r="HZ290" s="27"/>
      <c r="IA290" s="17"/>
      <c r="IB290" s="18"/>
      <c r="IC290" s="8"/>
      <c r="ID290" s="8"/>
      <c r="IE290" s="8"/>
      <c r="IF290" s="8"/>
      <c r="IG290" s="8"/>
      <c r="IH290" s="8"/>
      <c r="II290" s="8"/>
      <c r="IJ290" s="8"/>
      <c r="IK290" s="8"/>
      <c r="IL290" s="8"/>
      <c r="IM290" s="8"/>
      <c r="IN290" s="8"/>
      <c r="IO290" s="8"/>
      <c r="IP290" s="8"/>
      <c r="IQ290" s="8"/>
      <c r="IR290" s="9"/>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8"/>
      <c r="JQ290" s="8"/>
      <c r="JR290" s="8"/>
      <c r="JS290" s="8"/>
      <c r="JT290" s="8"/>
      <c r="JU290" s="8"/>
      <c r="JV290" s="8"/>
      <c r="JW290" s="8"/>
      <c r="JX290" s="8"/>
      <c r="JY290" s="8"/>
      <c r="JZ290" s="8"/>
      <c r="KA290" s="23"/>
      <c r="KB290" s="10"/>
      <c r="KC290" s="27"/>
      <c r="KD290" s="8"/>
      <c r="KE290" s="8"/>
      <c r="KF290" s="8"/>
      <c r="KG290" s="8"/>
      <c r="KH290" s="8"/>
      <c r="KI290" s="8"/>
      <c r="KJ290" s="8"/>
      <c r="KK290" s="17"/>
      <c r="KL290" s="10"/>
      <c r="KM290" s="10"/>
      <c r="KN290" s="18"/>
      <c r="KO290" s="8"/>
      <c r="KP290" s="8"/>
      <c r="KQ290" s="8"/>
      <c r="KR290" s="8"/>
      <c r="KS290" s="8"/>
      <c r="KT290" s="8"/>
      <c r="KU290" s="8"/>
      <c r="KV290" s="8"/>
      <c r="KW290" s="35"/>
      <c r="KX290" s="17"/>
      <c r="KY290" s="8"/>
      <c r="KZ290" s="8"/>
      <c r="LA290" s="8"/>
      <c r="LB290" s="8"/>
      <c r="LC290" s="8"/>
      <c r="LD290" s="8"/>
      <c r="LE290" s="8"/>
      <c r="LF290" s="10"/>
      <c r="LG290" s="10"/>
      <c r="LH290" s="10"/>
      <c r="LI290" s="10"/>
      <c r="LJ290" s="10"/>
      <c r="LK290" s="17"/>
      <c r="LL290" s="13"/>
      <c r="LM290" s="8"/>
      <c r="LN290" s="8"/>
      <c r="LO290" s="8"/>
      <c r="LP290" s="8"/>
      <c r="LQ290" s="23"/>
      <c r="LR290" s="17"/>
      <c r="LS290" s="8"/>
      <c r="LT290" s="8"/>
      <c r="LU290" s="8"/>
      <c r="LV290" s="13"/>
      <c r="LW290" s="16"/>
      <c r="LX290" s="10"/>
      <c r="LY290" s="10"/>
      <c r="LZ290" s="17"/>
      <c r="MA290" s="8"/>
      <c r="MB290" s="8"/>
      <c r="MC290" s="8"/>
      <c r="MD290" s="8"/>
      <c r="ME290" s="8"/>
      <c r="MF290" s="8"/>
      <c r="MG290" s="18"/>
      <c r="MH290" s="10"/>
      <c r="MI290" s="10"/>
      <c r="MJ290" s="10"/>
      <c r="MK290" s="12"/>
      <c r="ML290" s="8"/>
      <c r="MM290" s="8"/>
      <c r="MN290" s="8"/>
      <c r="MO290" s="8"/>
      <c r="MP290" s="8"/>
      <c r="MQ290" s="8"/>
      <c r="MR290" s="8"/>
      <c r="MS290" s="8"/>
      <c r="MT290" s="8"/>
      <c r="MU290" s="13"/>
      <c r="MV290" s="10"/>
      <c r="MW290" s="13"/>
      <c r="MX290" s="8"/>
      <c r="MY290" s="8"/>
      <c r="MZ290" s="8"/>
      <c r="NA290" s="8"/>
      <c r="NB290" s="8"/>
      <c r="NC290" s="8"/>
      <c r="ND290" s="8"/>
      <c r="NE290" s="8"/>
      <c r="NF290" s="23"/>
      <c r="NG290" s="17"/>
      <c r="NH290" s="8"/>
      <c r="NI290" s="8"/>
      <c r="NJ290" s="8"/>
      <c r="NK290" s="8"/>
      <c r="NL290" s="8"/>
      <c r="NM290" s="8"/>
      <c r="NN290" s="28"/>
      <c r="NO290" s="10"/>
      <c r="NP290" s="10"/>
      <c r="NQ290" s="10"/>
      <c r="NR290" s="28"/>
      <c r="NS290" s="18"/>
      <c r="NT290" s="8"/>
      <c r="NU290" s="8"/>
      <c r="NV290" s="8"/>
      <c r="NW290" s="8"/>
      <c r="NX290" s="18"/>
      <c r="NY290" s="17"/>
      <c r="NZ290" s="8"/>
      <c r="OA290" s="8"/>
      <c r="OB290" s="8"/>
      <c r="OC290" s="14"/>
      <c r="OD290" s="17"/>
      <c r="OE290" s="10"/>
      <c r="OF290" s="10"/>
      <c r="OG290" s="10"/>
      <c r="OH290" s="10"/>
      <c r="OI290" s="10"/>
      <c r="OJ290" s="10"/>
      <c r="OK290" s="10"/>
      <c r="OL290" s="10"/>
      <c r="OM290" s="10"/>
      <c r="ON290" s="10"/>
      <c r="OO290" s="10"/>
      <c r="OP290" s="10"/>
      <c r="OQ290" s="10"/>
      <c r="OR290" s="10"/>
      <c r="OS290" s="10"/>
      <c r="OT290" s="10"/>
      <c r="OU290" s="17"/>
      <c r="OV290" s="13"/>
      <c r="OW290" s="8"/>
      <c r="OX290" s="8"/>
      <c r="OY290" s="8"/>
      <c r="OZ290" s="23"/>
      <c r="PA290" s="10"/>
      <c r="PB290" s="14"/>
      <c r="PC290" s="8"/>
      <c r="PD290" s="8"/>
      <c r="PE290" s="14"/>
      <c r="PF290" s="18"/>
      <c r="PG290" s="10"/>
      <c r="PH290" s="10"/>
      <c r="PI290" s="10"/>
      <c r="PJ290" s="10"/>
      <c r="PK290" s="10"/>
      <c r="PL290" s="10"/>
      <c r="PM290" s="23"/>
      <c r="PN290" s="8"/>
      <c r="PO290" s="8"/>
      <c r="PP290" s="8"/>
      <c r="PQ290" s="8"/>
      <c r="PR290" s="8"/>
      <c r="PS290" s="8"/>
      <c r="PT290" s="8"/>
      <c r="PU290" s="8"/>
      <c r="PV290" s="8"/>
      <c r="PW290" s="8"/>
      <c r="PX290" s="13"/>
      <c r="PY290" s="10"/>
      <c r="PZ290" s="19"/>
      <c r="QA290" s="8"/>
      <c r="QB290" s="8"/>
      <c r="QC290" s="8"/>
      <c r="QD290" s="8"/>
      <c r="QE290" s="8"/>
      <c r="QF290" s="8"/>
      <c r="QG290" s="8"/>
      <c r="QH290" s="27"/>
      <c r="QI290" s="10"/>
      <c r="QJ290" s="10"/>
      <c r="QK290" s="10"/>
      <c r="QL290" s="10"/>
      <c r="QM290" s="10"/>
      <c r="QN290" s="10"/>
      <c r="QO290" s="10"/>
      <c r="QP290" s="10"/>
      <c r="QQ290" s="10"/>
      <c r="QR290" s="10"/>
      <c r="QS290" s="17"/>
      <c r="QT290" s="8"/>
      <c r="QU290" s="8"/>
      <c r="QV290" s="8"/>
      <c r="QW290" s="8"/>
      <c r="QX290" s="8"/>
      <c r="QY290" s="8"/>
      <c r="QZ290" s="8"/>
      <c r="RA290" s="8"/>
      <c r="RB290" s="8"/>
      <c r="RC290" s="10"/>
      <c r="RD290" s="18"/>
      <c r="RE290" s="8"/>
      <c r="RF290" s="8"/>
      <c r="RG290" s="14"/>
      <c r="RH290" s="18"/>
      <c r="RI290" s="19"/>
      <c r="RJ290" s="10"/>
      <c r="RK290" s="10"/>
      <c r="RL290" s="10"/>
      <c r="RM290" s="10"/>
      <c r="RN290" s="10"/>
      <c r="RO290" s="19"/>
      <c r="RP290" s="14"/>
      <c r="RQ290" s="8"/>
      <c r="RR290" s="8"/>
      <c r="RS290" s="8"/>
      <c r="RT290" s="8"/>
      <c r="RU290" s="8"/>
      <c r="RV290" s="8"/>
      <c r="RW290" s="8"/>
      <c r="RX290" s="8"/>
      <c r="RY290" s="8"/>
      <c r="RZ290" s="14"/>
      <c r="SA290" s="10"/>
      <c r="SB290" s="10"/>
      <c r="SC290" s="23"/>
      <c r="SD290" s="8"/>
      <c r="SE290" s="8"/>
      <c r="SF290" s="8"/>
      <c r="SG290" s="8"/>
      <c r="SH290" s="8"/>
      <c r="SI290" s="8"/>
      <c r="SJ290" s="8"/>
      <c r="SK290" s="8"/>
      <c r="SL290" s="13"/>
      <c r="SM290" s="10"/>
      <c r="SN290" s="14"/>
      <c r="SO290" s="8"/>
      <c r="SP290" s="8"/>
      <c r="SQ290" s="8"/>
      <c r="SR290" s="8"/>
      <c r="SS290" s="8"/>
      <c r="ST290" s="8"/>
      <c r="SU290" s="19"/>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8"/>
      <c r="TT290" s="8"/>
    </row>
    <row r="291" spans="1:540" ht="9.6" customHeight="1" x14ac:dyDescent="0.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12"/>
      <c r="AJ291" s="13"/>
      <c r="AK291" s="13"/>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14"/>
      <c r="BP291" s="13"/>
      <c r="BQ291" s="8"/>
      <c r="BR291" s="14"/>
      <c r="BS291" s="14"/>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14"/>
      <c r="DQ291" s="13"/>
      <c r="DR291" s="14"/>
      <c r="DS291" s="14"/>
      <c r="DT291" s="12"/>
      <c r="DU291" s="8"/>
      <c r="DV291" s="8"/>
      <c r="DW291" s="8"/>
      <c r="DX291" s="8"/>
      <c r="DY291" s="8"/>
      <c r="DZ291" s="8"/>
      <c r="EA291" s="8"/>
      <c r="EB291" s="8"/>
      <c r="EC291" s="8"/>
      <c r="ED291" s="8"/>
      <c r="EE291" s="8"/>
      <c r="EF291" s="8"/>
      <c r="EG291" s="8"/>
      <c r="EH291" s="8"/>
      <c r="EI291" s="8"/>
      <c r="EJ291" s="8"/>
      <c r="EK291" s="8"/>
      <c r="EL291" s="8"/>
      <c r="EM291" s="8"/>
      <c r="EN291" s="8"/>
      <c r="EO291" s="8"/>
      <c r="EP291" s="14"/>
      <c r="EQ291" s="14"/>
      <c r="ER291" s="8"/>
      <c r="ES291" s="13"/>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12"/>
      <c r="FR291" s="13"/>
      <c r="FS291" s="13"/>
      <c r="FT291" s="14"/>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9"/>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7"/>
      <c r="JQ291" s="23"/>
      <c r="JR291" s="23"/>
      <c r="JS291" s="23"/>
      <c r="JT291" s="23"/>
      <c r="JU291" s="23"/>
      <c r="JV291" s="23"/>
      <c r="JW291" s="23"/>
      <c r="JX291" s="23"/>
      <c r="JY291" s="23"/>
      <c r="JZ291" s="23"/>
      <c r="KA291" s="17"/>
      <c r="KB291" s="10"/>
      <c r="KC291" s="10"/>
      <c r="KD291" s="27"/>
      <c r="KE291" s="18"/>
      <c r="KF291" s="14"/>
      <c r="KG291" s="8"/>
      <c r="KH291" s="14"/>
      <c r="KI291" s="18"/>
      <c r="KJ291" s="17"/>
      <c r="KK291" s="10"/>
      <c r="KL291" s="10"/>
      <c r="KM291" s="10"/>
      <c r="KN291" s="17"/>
      <c r="KO291" s="23"/>
      <c r="KP291" s="23"/>
      <c r="KQ291" s="23"/>
      <c r="KR291" s="23"/>
      <c r="KS291" s="23"/>
      <c r="KT291" s="23"/>
      <c r="KU291" s="23"/>
      <c r="KV291" s="23"/>
      <c r="KW291" s="17"/>
      <c r="KX291" s="19"/>
      <c r="KY291" s="23"/>
      <c r="KZ291" s="23"/>
      <c r="LA291" s="23"/>
      <c r="LB291" s="23"/>
      <c r="LC291" s="23"/>
      <c r="LD291" s="23"/>
      <c r="LE291" s="23"/>
      <c r="LF291" s="10"/>
      <c r="LG291" s="10"/>
      <c r="LH291" s="10"/>
      <c r="LI291" s="10"/>
      <c r="LJ291" s="10"/>
      <c r="LK291" s="10"/>
      <c r="LL291" s="10"/>
      <c r="LM291" s="9"/>
      <c r="LN291" s="15"/>
      <c r="LO291" s="12"/>
      <c r="LP291" s="8"/>
      <c r="LQ291" s="20"/>
      <c r="LR291" s="31"/>
      <c r="LS291" s="8"/>
      <c r="LT291" s="13"/>
      <c r="LU291" s="27"/>
      <c r="LV291" s="10"/>
      <c r="LW291" s="10"/>
      <c r="LX291" s="10"/>
      <c r="LY291" s="10"/>
      <c r="LZ291" s="10"/>
      <c r="MA291" s="21"/>
      <c r="MB291" s="23"/>
      <c r="MC291" s="23"/>
      <c r="MD291" s="23"/>
      <c r="ME291" s="23"/>
      <c r="MF291" s="23"/>
      <c r="MG291" s="17"/>
      <c r="MH291" s="10"/>
      <c r="MI291" s="10"/>
      <c r="MJ291" s="10"/>
      <c r="MK291" s="27"/>
      <c r="ML291" s="23"/>
      <c r="MM291" s="23"/>
      <c r="MN291" s="23"/>
      <c r="MO291" s="23"/>
      <c r="MP291" s="23"/>
      <c r="MQ291" s="23"/>
      <c r="MR291" s="23"/>
      <c r="MS291" s="23"/>
      <c r="MT291" s="23"/>
      <c r="MU291" s="9"/>
      <c r="MV291" s="10"/>
      <c r="MW291" s="31"/>
      <c r="MX291" s="23"/>
      <c r="MY291" s="23"/>
      <c r="MZ291" s="23"/>
      <c r="NA291" s="23"/>
      <c r="NB291" s="23"/>
      <c r="NC291" s="23"/>
      <c r="ND291" s="23"/>
      <c r="NE291" s="23"/>
      <c r="NF291" s="17"/>
      <c r="NG291" s="10"/>
      <c r="NH291" s="23"/>
      <c r="NI291" s="23"/>
      <c r="NJ291" s="23"/>
      <c r="NK291" s="23"/>
      <c r="NL291" s="23"/>
      <c r="NM291" s="23"/>
      <c r="NN291" s="10"/>
      <c r="NO291" s="10"/>
      <c r="NP291" s="10"/>
      <c r="NQ291" s="10"/>
      <c r="NR291" s="10"/>
      <c r="NS291" s="10"/>
      <c r="NT291" s="17"/>
      <c r="NU291" s="23"/>
      <c r="NV291" s="13"/>
      <c r="NW291" s="14"/>
      <c r="NX291" s="18"/>
      <c r="NY291" s="17"/>
      <c r="NZ291" s="8"/>
      <c r="OA291" s="13"/>
      <c r="OB291" s="27"/>
      <c r="OC291" s="19"/>
      <c r="OD291" s="10"/>
      <c r="OE291" s="10"/>
      <c r="OF291" s="10"/>
      <c r="OG291" s="10"/>
      <c r="OH291" s="10"/>
      <c r="OI291" s="10"/>
      <c r="OJ291" s="10"/>
      <c r="OK291" s="10"/>
      <c r="OL291" s="10"/>
      <c r="OM291" s="10"/>
      <c r="ON291" s="10"/>
      <c r="OO291" s="10"/>
      <c r="OP291" s="10"/>
      <c r="OQ291" s="10"/>
      <c r="OR291" s="10"/>
      <c r="OS291" s="10"/>
      <c r="OT291" s="10"/>
      <c r="OU291" s="10"/>
      <c r="OV291" s="10"/>
      <c r="OW291" s="31"/>
      <c r="OX291" s="23"/>
      <c r="OY291" s="14"/>
      <c r="OZ291" s="18"/>
      <c r="PA291" s="10"/>
      <c r="PB291" s="14"/>
      <c r="PC291" s="13"/>
      <c r="PD291" s="27"/>
      <c r="PE291" s="17"/>
      <c r="PF291" s="10"/>
      <c r="PG291" s="10"/>
      <c r="PH291" s="10"/>
      <c r="PI291" s="10"/>
      <c r="PJ291" s="10"/>
      <c r="PK291" s="10"/>
      <c r="PL291" s="10"/>
      <c r="PM291" s="19"/>
      <c r="PN291" s="23"/>
      <c r="PO291" s="23"/>
      <c r="PP291" s="23"/>
      <c r="PQ291" s="23"/>
      <c r="PR291" s="23"/>
      <c r="PS291" s="23"/>
      <c r="PT291" s="23"/>
      <c r="PU291" s="23"/>
      <c r="PV291" s="23"/>
      <c r="PW291" s="23"/>
      <c r="PX291" s="17"/>
      <c r="PY291" s="10"/>
      <c r="PZ291" s="10"/>
      <c r="QA291" s="17"/>
      <c r="QB291" s="18"/>
      <c r="QC291" s="14"/>
      <c r="QD291" s="8"/>
      <c r="QE291" s="14"/>
      <c r="QF291" s="18"/>
      <c r="QG291" s="17"/>
      <c r="QH291" s="10"/>
      <c r="QI291" s="10"/>
      <c r="QJ291" s="10"/>
      <c r="QK291" s="10"/>
      <c r="QL291" s="10"/>
      <c r="QM291" s="10"/>
      <c r="QN291" s="10"/>
      <c r="QO291" s="10"/>
      <c r="QP291" s="10"/>
      <c r="QQ291" s="10"/>
      <c r="QR291" s="10"/>
      <c r="QS291" s="10"/>
      <c r="QT291" s="27"/>
      <c r="QU291" s="23"/>
      <c r="QV291" s="23"/>
      <c r="QW291" s="23"/>
      <c r="QX291" s="23"/>
      <c r="QY291" s="23"/>
      <c r="QZ291" s="23"/>
      <c r="RA291" s="23"/>
      <c r="RB291" s="23"/>
      <c r="RC291" s="10"/>
      <c r="RD291" s="17"/>
      <c r="RE291" s="23"/>
      <c r="RF291" s="27"/>
      <c r="RG291" s="17"/>
      <c r="RH291" s="10"/>
      <c r="RI291" s="10"/>
      <c r="RJ291" s="10"/>
      <c r="RK291" s="10"/>
      <c r="RL291" s="10"/>
      <c r="RM291" s="10"/>
      <c r="RN291" s="10"/>
      <c r="RO291" s="10"/>
      <c r="RP291" s="27"/>
      <c r="RQ291" s="23"/>
      <c r="RR291" s="23"/>
      <c r="RS291" s="23"/>
      <c r="RT291" s="23"/>
      <c r="RU291" s="23"/>
      <c r="RV291" s="23"/>
      <c r="RW291" s="23"/>
      <c r="RX291" s="23"/>
      <c r="RY291" s="23"/>
      <c r="RZ291" s="27"/>
      <c r="SA291" s="10"/>
      <c r="SB291" s="10"/>
      <c r="SC291" s="19"/>
      <c r="SD291" s="23"/>
      <c r="SE291" s="23"/>
      <c r="SF291" s="23"/>
      <c r="SG291" s="23"/>
      <c r="SH291" s="23"/>
      <c r="SI291" s="23"/>
      <c r="SJ291" s="23"/>
      <c r="SK291" s="23"/>
      <c r="SL291" s="17"/>
      <c r="SM291" s="10"/>
      <c r="SN291" s="27"/>
      <c r="SO291" s="23"/>
      <c r="SP291" s="23"/>
      <c r="SQ291" s="23"/>
      <c r="SR291" s="23"/>
      <c r="SS291" s="23"/>
      <c r="ST291" s="23"/>
      <c r="SU291" s="19"/>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8"/>
      <c r="TT291" s="8"/>
    </row>
    <row r="292" spans="1:540" ht="9.6" customHeight="1" x14ac:dyDescent="0.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9"/>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9"/>
      <c r="KG292" s="19"/>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9"/>
      <c r="LQ292" s="10"/>
      <c r="LR292" s="10"/>
      <c r="LS292" s="19"/>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9"/>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9"/>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9"/>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8"/>
      <c r="TT292" s="8"/>
    </row>
    <row r="293" spans="1:540" ht="9.6" customHeight="1" x14ac:dyDescent="0.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9"/>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8"/>
      <c r="TT293" s="8"/>
    </row>
    <row r="294" spans="1:540" ht="9.6" customHeight="1" x14ac:dyDescent="0.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9"/>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8"/>
      <c r="TT294" s="8"/>
    </row>
    <row r="295" spans="1:540" ht="9.6" customHeight="1" x14ac:dyDescent="0.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9"/>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8"/>
      <c r="TT295" s="8"/>
    </row>
    <row r="296" spans="1:540" ht="9.6" customHeight="1" x14ac:dyDescent="0.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9"/>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8"/>
      <c r="TT296" s="8"/>
    </row>
    <row r="297" spans="1:540" ht="9.6" customHeight="1" x14ac:dyDescent="0.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9"/>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8"/>
      <c r="TT297" s="8"/>
    </row>
    <row r="298" spans="1:540" ht="9.6" customHeight="1" x14ac:dyDescent="0.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9"/>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8"/>
      <c r="TT298" s="8"/>
    </row>
    <row r="299" spans="1:540" ht="9.6" customHeight="1" x14ac:dyDescent="0.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9"/>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8"/>
      <c r="TT299" s="8"/>
    </row>
    <row r="300" spans="1:540" ht="9.6" customHeight="1" x14ac:dyDescent="0.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9"/>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8"/>
      <c r="TT300" s="8"/>
    </row>
    <row r="301" spans="1:540" ht="9.6" customHeight="1" x14ac:dyDescent="0.3"/>
    <row r="302" spans="1:540" ht="9.6" customHeight="1" x14ac:dyDescent="0.3"/>
    <row r="303" spans="1:540" ht="9.6" customHeight="1" x14ac:dyDescent="0.3"/>
    <row r="304" spans="1:540" ht="9.6" customHeight="1" x14ac:dyDescent="0.3"/>
    <row r="305" s="11" customFormat="1" ht="9.6" customHeight="1" x14ac:dyDescent="0.3"/>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example</vt:lpstr>
      <vt:lpstr>thank you!</vt:lpstr>
      <vt:lpstr>bonus!</vt:lpstr>
      <vt:lpstr>look at this .P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cp:lastPrinted>2021-05-27T18:27:27Z</cp:lastPrinted>
  <dcterms:created xsi:type="dcterms:W3CDTF">2021-05-27T13:57:54Z</dcterms:created>
  <dcterms:modified xsi:type="dcterms:W3CDTF">2021-11-26T16:26:56Z</dcterms:modified>
</cp:coreProperties>
</file>