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3"/>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2._work in progress\"/>
    </mc:Choice>
  </mc:AlternateContent>
  <xr:revisionPtr revIDLastSave="0" documentId="13_ncr:1_{51E33978-5BE3-45E1-B80C-064D1768F264}" xr6:coauthVersionLast="47" xr6:coauthVersionMax="47" xr10:uidLastSave="{00000000-0000-0000-0000-000000000000}"/>
  <bookViews>
    <workbookView xWindow="-108" yWindow="-108" windowWidth="23256" windowHeight="12576" activeTab="1" xr2:uid="{4F36213D-5D7E-4BF9-AE9A-A2B3BA1CBF50}"/>
  </bookViews>
  <sheets>
    <sheet name="example" sheetId="4" r:id="rId1"/>
    <sheet name="thank you!" sheetId="1" r:id="rId2"/>
    <sheet name="bonus!" sheetId="2" r:id="rId3"/>
    <sheet name="look at this .P" sheetId="3" r:id="rId4"/>
    <sheet name="dont look here" sheetId="5" r:id="rId5"/>
    <sheet name="inTheEnd" sheetId="6" r:id="rId6"/>
  </sheets>
  <definedNames>
    <definedName name="_02_metrics">_xlfn.ANCHORARRAY(example!$H$15)</definedName>
    <definedName name="_03_metric_slicer">#N/A</definedName>
    <definedName name="_04_t_weeks">_xlfn.ANCHORARRAY(example!$J$15)</definedName>
    <definedName name="_05_week_slicer">#N/A</definedName>
    <definedName name="_07_show_target_slicer">#N/A</definedName>
    <definedName name="_08_show_WDL_slicer">#N/A</definedName>
    <definedName name="_09_show_CDL_slicer">#N/A</definedName>
    <definedName name="_10_t_week">_xlfn.ANCHORARRAY(example!$Q$14)</definedName>
    <definedName name="_11_actual_value">_xlfn.ANCHORARRAY(example!$R$14)</definedName>
    <definedName name="_12_avg_or_target">_xlfn.ANCHORARRAY(example!$S$14)</definedName>
    <definedName name="_13_MR">_xlfn.ANCHORARRAY(example!$T$14)</definedName>
    <definedName name="_14_MR_avg">_xlfn.ANCHORARRAY(example!$U$14)</definedName>
    <definedName name="_15_MR_UCL">_xlfn.ANCHORARRAY(example!$V$14)</definedName>
    <definedName name="_16_LCL">_xlfn.ANCHORARRAY(example!$W$14)</definedName>
    <definedName name="_17_LWL">_xlfn.ANCHORARRAY(example!$X$14)</definedName>
    <definedName name="_18_UWL">_xlfn.ANCHORARRAY(example!$Y$14)</definedName>
    <definedName name="_19_UCL">_xlfn.ANCHORARRAY(example!$Z$14)</definedName>
    <definedName name="_20_warning">_xlfn.ANCHORARRAY(example!$AA$14)</definedName>
    <definedName name="_21_MR_OOC">_xlfn.ANCHORARRAY(example!$AC$14)</definedName>
    <definedName name="_22_criticalorOOC">_xlfn.ANCHORARRAY(example!$AB$14)</definedName>
    <definedName name="_23_showToA_slicer">#N/A</definedName>
    <definedName name="_24_showCLoAL_slicer">#N/A</definedName>
    <definedName name="_25_limits_slicer">#N/A</definedName>
    <definedName name="_26_n_StDev_slicer">#N/A</definedName>
    <definedName name="_27_highlight">_xlfn.ANCHORARRAY(example!$AD$14)</definedName>
    <definedName name="_28_valuelabel">_xlfn.ANCHORARRAY(example!$AE$14)</definedName>
    <definedName name="_29_AverageLabel">_xlfn.ANCHORARRAY(example!$AF$14)</definedName>
    <definedName name="_30_MRlabel">_xlfn.ANCHORARRAY(example!$AG$14)</definedName>
    <definedName name="_31_MR_AvgLabel">_xlfn.ANCHORARRAY(example!$AH$14)</definedName>
    <definedName name="_32_MR_UCL_label">_xlfn.ANCHORARRAY(example!$AI$14)</definedName>
    <definedName name="_33_LCL_label">_xlfn.ANCHORARRAY(example!$AJ$14)</definedName>
    <definedName name="_34_LWL_label">_xlfn.ANCHORARRAY(example!$AK$14)</definedName>
    <definedName name="_35_UWL_label">_xlfn.ANCHORARRAY(example!$AL$14)</definedName>
    <definedName name="_36_UCL_label">_xlfn.ANCHORARRAY(example!$AM$14)</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13" i="4" l="1"/>
  <c r="AJ13" i="4"/>
  <c r="AK13" i="4"/>
  <c r="AL13" i="4"/>
  <c r="AM13" i="4"/>
  <c r="AI13" i="4"/>
  <c r="AH13" i="4"/>
  <c r="AG13" i="4"/>
  <c r="M26" i="4"/>
  <c r="H15" i="4" l="1" a="1"/>
  <c r="H15" i="4" s="1"/>
  <c r="S13" i="4" l="1"/>
  <c r="AF13" i="4" s="1"/>
  <c r="M24" i="4" l="1"/>
  <c r="M25" i="4" s="1" a="1"/>
  <c r="M25" i="4" s="1"/>
  <c r="J15" i="4" a="1"/>
  <c r="J15" i="4" s="1"/>
  <c r="R14" i="4" a="1"/>
  <c r="R14" i="4" s="1"/>
  <c r="Q14" i="4" a="1"/>
  <c r="Q14" i="4" s="1"/>
  <c r="AD14" i="4" s="1" a="1"/>
  <c r="AD14" i="4" s="1"/>
  <c r="U14" i="4" l="1" a="1"/>
  <c r="U14" i="4" s="1"/>
  <c r="V14" i="4" s="1" a="1"/>
  <c r="V14" i="4" s="1"/>
  <c r="T14" i="4" a="1"/>
  <c r="T14" i="4" s="1"/>
  <c r="AE14" i="4" a="1"/>
  <c r="AE14" i="4" s="1"/>
  <c r="S14" i="4" a="1"/>
  <c r="S14" i="4" s="1"/>
  <c r="AA14" i="4" s="1" a="1"/>
  <c r="AA14" i="4" s="1"/>
  <c r="X14" i="4" a="1"/>
  <c r="X14" i="4" s="1"/>
  <c r="AK14" i="4" s="1" a="1"/>
  <c r="AK14" i="4" s="1"/>
  <c r="Y14" i="4" a="1"/>
  <c r="Y14" i="4" s="1"/>
  <c r="AL14" i="4" s="1" a="1"/>
  <c r="AL14" i="4" s="1"/>
  <c r="AG14" i="4" l="1" a="1"/>
  <c r="AG14" i="4" s="1"/>
  <c r="AB14" i="4" a="1"/>
  <c r="AB14" i="4" s="1"/>
  <c r="AF14" i="4" a="1"/>
  <c r="AF14" i="4" s="1"/>
  <c r="AI14" i="4" a="1"/>
  <c r="AI14" i="4" s="1"/>
  <c r="AH14" i="4" a="1"/>
  <c r="AH14" i="4" s="1"/>
  <c r="Z14" i="4" a="1"/>
  <c r="Z14" i="4" s="1"/>
  <c r="AM14" i="4" s="1" a="1"/>
  <c r="AM14" i="4" s="1"/>
  <c r="W14" i="4" a="1"/>
  <c r="W14" i="4" s="1"/>
  <c r="AJ14" i="4" s="1" a="1"/>
  <c r="AJ14" i="4" s="1"/>
  <c r="AC14" i="4" l="1" a="1"/>
  <c r="AC14"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<sst xmlns="http://schemas.openxmlformats.org/spreadsheetml/2006/main" count="84" uniqueCount="60">
  <si>
    <t>LinkedIn:</t>
  </si>
  <si>
    <t>https://www.linkedin.com/in/merod/</t>
  </si>
  <si>
    <t>date</t>
  </si>
  <si>
    <t>incoming</t>
  </si>
  <si>
    <t>handled</t>
  </si>
  <si>
    <t>satisfaction</t>
  </si>
  <si>
    <t>customer</t>
  </si>
  <si>
    <t>level</t>
  </si>
  <si>
    <t>n° of calls:</t>
  </si>
  <si>
    <t>cust_satis</t>
  </si>
  <si>
    <t>service</t>
  </si>
  <si>
    <t>ser_lev</t>
  </si>
  <si>
    <t>t_week</t>
  </si>
  <si>
    <t>LCL</t>
  </si>
  <si>
    <t>LWL</t>
  </si>
  <si>
    <t>UWL</t>
  </si>
  <si>
    <t>UCL</t>
  </si>
  <si>
    <t>warning</t>
  </si>
  <si>
    <t>variance bands</t>
  </si>
  <si>
    <t>metric</t>
  </si>
  <si>
    <t>1. Incoming calls</t>
  </si>
  <si>
    <t>2. Handled calls</t>
  </si>
  <si>
    <t>3. Service level</t>
  </si>
  <si>
    <t>4. Customer satisfaction</t>
  </si>
  <si>
    <t>CDL</t>
  </si>
  <si>
    <t>WDL</t>
  </si>
  <si>
    <t>Warning</t>
  </si>
  <si>
    <t>Target</t>
  </si>
  <si>
    <t>Critical</t>
  </si>
  <si>
    <t>Deviation Limits</t>
  </si>
  <si>
    <t>show target</t>
  </si>
  <si>
    <t>Yes</t>
  </si>
  <si>
    <t>No</t>
  </si>
  <si>
    <t>show WDL</t>
  </si>
  <si>
    <t>show CDL</t>
  </si>
  <si>
    <t>Arbitrary</t>
  </si>
  <si>
    <t>show T o A</t>
  </si>
  <si>
    <t>Average</t>
  </si>
  <si>
    <t>show CL o AL</t>
  </si>
  <si>
    <t>which limits</t>
  </si>
  <si>
    <t>Control</t>
  </si>
  <si>
    <t>±X StDev</t>
  </si>
  <si>
    <t>XmR</t>
  </si>
  <si>
    <t>MR</t>
  </si>
  <si>
    <t>MR UCL</t>
  </si>
  <si>
    <t>value</t>
  </si>
  <si>
    <t>Reference &amp; Inspiration:</t>
  </si>
  <si>
    <t>• Jon Peltier´s talk on Statistical Process Control</t>
  </si>
  <si>
    <t>https://www.youtube.com/watch?v=GAY3Yy1B4qs</t>
  </si>
  <si>
    <t>• Marco Seidler's Automated Control Chart in Excel</t>
  </si>
  <si>
    <t>https://www.youtube.com/watch?v=9xF53uWsomI</t>
  </si>
  <si>
    <t>y axis tittles:</t>
  </si>
  <si>
    <t>chart 1 title:</t>
  </si>
  <si>
    <t>chart 2 title:</t>
  </si>
  <si>
    <t>MR Avg.</t>
  </si>
  <si>
    <t>highlight</t>
  </si>
  <si>
    <t>direct labels</t>
  </si>
  <si>
    <t>Highlight week:</t>
  </si>
  <si>
    <t>Last value</t>
  </si>
  <si>
    <t>MR OOC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</si>
</sst>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General"/>
  </numFmts>
  <fonts count="9">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color theme="1"/>
      <name val="Body Font"/>
      <family val="2"/>
    </font>
    <font>
      <i/>
      <sz val="8"/>
      <color theme="1"/>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9">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xf numFmtId="0" fontId="7" fillId="0" borderId="0"/>
    <xf numFmtId="0" fontId="1" fillId="0" borderId="0" applyNumberFormat="0" applyFill="0" applyBorder="0" applyAlignment="0" applyProtection="0"/>
  </cellStyleXfs>
  <cellXfs count="94">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6" fillId="0" borderId="0" xfId="6"/>
    <xf numFmtId="0" fontId="7" fillId="69" borderId="0" xfId="7" applyFill="1"/>
    <xf numFmtId="0" fontId="7" fillId="0" borderId="0" xfId="7"/>
    <xf numFmtId="14" fontId="0" fillId="0" borderId="0" xfId="0" applyNumberFormat="1"/>
    <xf numFmtId="0" fontId="0" fillId="0" borderId="0" xfId="0" applyAlignment="1">
      <alignment horizontal="center"/>
    </xf>
    <xf numFmtId="0" fontId="0" fillId="70" borderId="0" xfId="0" applyFill="1" applyAlignment="1">
      <alignment horizontal="centerContinuous"/>
    </xf>
    <xf numFmtId="0" fontId="1" fillId="0" borderId="0" xfId="8"/>
    <xf numFmtId="0" fontId="0" fillId="0" borderId="0" xfId="0" applyAlignment="1"/>
    <xf numFmtId="0" fontId="0" fillId="0" borderId="0" xfId="0" applyNumberFormat="1"/>
    <xf numFmtId="0" fontId="0" fillId="0" borderId="0" xfId="0" pivotButton="1"/>
    <xf numFmtId="4" fontId="0" fillId="0" borderId="0" xfId="0" applyNumberFormat="1"/>
    <xf numFmtId="0" fontId="8" fillId="0" borderId="0" xfId="0" applyFont="1" applyAlignment="1">
      <alignment horizontal="centerContinuous"/>
    </xf>
    <xf numFmtId="0" fontId="8" fillId="0" borderId="0" xfId="0" applyFont="1"/>
    <xf numFmtId="164" fontId="0" fillId="0" borderId="0" xfId="0" applyNumberFormat="1" applyAlignment="1">
      <alignment horizontal="right"/>
    </xf>
    <xf numFmtId="0" fontId="0" fillId="0" borderId="0" xfId="0" applyAlignment="1">
      <alignment horizontal="right"/>
    </xf>
    <xf numFmtId="0" fontId="8" fillId="70" borderId="0" xfId="0" applyFont="1" applyFill="1" applyAlignment="1">
      <alignment horizontal="centerContinuous"/>
    </xf>
    <xf numFmtId="0" fontId="0" fillId="70" borderId="0" xfId="0" applyFill="1" applyAlignment="1">
      <alignment horizontal="right"/>
    </xf>
    <xf numFmtId="0" fontId="8" fillId="0" borderId="0" xfId="0" applyFont="1" applyFill="1" applyAlignment="1">
      <alignment horizontal="centerContinuous"/>
    </xf>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DA48D6B7-1C19-4D8B-80E8-12EB7CCF5D67}"/>
  </cellStyles>
  <dxfs count="5">
    <dxf>
      <numFmt numFmtId="164" formatCode="\±\ General"/>
      <alignment horizontal="right" vertical="bottom" textRotation="0" wrapText="0" indent="0" justifyLastLine="0" shrinkToFit="0" readingOrder="0"/>
    </dxf>
    <dxf>
      <numFmt numFmtId="164" formatCode="\±\ General"/>
      <alignment horizontal="right" vertical="bottom" textRotation="0" wrapText="0" indent="0" justifyLastLine="0" shrinkToFit="0" readingOrder="0"/>
    </dxf>
    <dxf>
      <numFmt numFmtId="19" formatCode="d/mm/yyyy"/>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A7A86696-A1DE-47E5-9AE0-6F3292815C85}">
      <tableStyleElement type="wholeTable" dxfId="4"/>
      <tableStyleElement type="headerRow" dxfId="3"/>
    </tableStyle>
  </tableStyles>
  <colors>
    <mruColors>
      <color rgb="FFFF8C19"/>
      <color rgb="FFFF3300"/>
      <color rgb="FFE6BA00"/>
      <color rgb="FFFFCC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8.xml"/><Relationship Id="rId28" Type="http://schemas.openxmlformats.org/officeDocument/2006/relationships/sheetMetadata" Target="metadata.xml"/><Relationship Id="rId10" Type="http://schemas.openxmlformats.org/officeDocument/2006/relationships/pivotCacheDefinition" Target="pivotCache/pivotCacheDefinition4.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881362762725529E-2"/>
          <c:y val="4.0029112081513829E-2"/>
          <c:w val="0.87081679996693329"/>
          <c:h val="0.88623852422377336"/>
        </c:manualLayout>
      </c:layout>
      <c:barChart>
        <c:barDir val="col"/>
        <c:grouping val="clustered"/>
        <c:varyColors val="0"/>
        <c:ser>
          <c:idx val="14"/>
          <c:order val="14"/>
          <c:tx>
            <c:strRef>
              <c:f>example!$AD$13</c:f>
              <c:strCache>
                <c:ptCount val="1"/>
                <c:pt idx="0">
                  <c:v>highlight</c:v>
                </c:pt>
              </c:strCache>
            </c:strRef>
          </c:tx>
          <c:spPr>
            <a:solidFill>
              <a:schemeClr val="bg1">
                <a:lumMod val="95000"/>
              </a:schemeClr>
            </a:solidFill>
            <a:ln>
              <a:noFill/>
            </a:ln>
            <a:effectLst/>
          </c:spPr>
          <c:invertIfNegative val="0"/>
          <c:val>
            <c:numRef>
              <c:f>[0]!_27_highlight</c:f>
              <c:numCache>
                <c:formatCode>General</c:formatCode>
                <c:ptCount val="1"/>
                <c:pt idx="0">
                  <c:v>1</c:v>
                </c:pt>
              </c:numCache>
            </c:numRef>
          </c:val>
          <c:extLst>
            <c:ext xmlns:c16="http://schemas.microsoft.com/office/drawing/2014/chart" uri="{C3380CC4-5D6E-409C-BE32-E72D297353CC}">
              <c16:uniqueId val="{00000009-9449-4F0F-B830-70C722C46AA8}"/>
            </c:ext>
          </c:extLst>
        </c:ser>
        <c:dLbls>
          <c:showLegendKey val="0"/>
          <c:showVal val="0"/>
          <c:showCatName val="0"/>
          <c:showSerName val="0"/>
          <c:showPercent val="0"/>
          <c:showBubbleSize val="0"/>
        </c:dLbls>
        <c:gapWidth val="0"/>
        <c:axId val="806818592"/>
        <c:axId val="806823584"/>
      </c:barChart>
      <c:lineChart>
        <c:grouping val="standard"/>
        <c:varyColors val="0"/>
        <c:ser>
          <c:idx val="0"/>
          <c:order val="0"/>
          <c:tx>
            <c:strRef>
              <c:f>example!$R$13</c:f>
              <c:strCache>
                <c:ptCount val="1"/>
                <c:pt idx="0">
                  <c:v>value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tx1">
                    <a:lumMod val="65000"/>
                    <a:lumOff val="35000"/>
                  </a:schemeClr>
                </a:solidFill>
              </a:ln>
              <a:effectLst/>
            </c:spPr>
          </c:marker>
          <c:cat>
            <c:numRef>
              <c:f>[0]!_10_t_week</c:f>
              <c:numCache>
                <c:formatCode>General</c:formatCode>
                <c:ptCount val="1"/>
                <c:pt idx="0">
                  <c:v>1</c:v>
                </c:pt>
              </c:numCache>
            </c:numRef>
          </c:cat>
          <c:val>
            <c:numRef>
              <c:f>[0]!_11_actual_value</c:f>
              <c:numCache>
                <c:formatCode>General</c:formatCode>
                <c:ptCount val="1"/>
                <c:pt idx="0">
                  <c:v>18830</c:v>
                </c:pt>
              </c:numCache>
            </c:numRef>
          </c:val>
          <c:smooth val="0"/>
          <c:extLst>
            <c:ext xmlns:c16="http://schemas.microsoft.com/office/drawing/2014/chart" uri="{C3380CC4-5D6E-409C-BE32-E72D297353CC}">
              <c16:uniqueId val="{00000000-0BC4-4AEC-B9A4-9FE332F4F61E}"/>
            </c:ext>
          </c:extLst>
        </c:ser>
        <c:ser>
          <c:idx val="1"/>
          <c:order val="1"/>
          <c:tx>
            <c:strRef>
              <c:f>example!$S$13</c:f>
              <c:strCache>
                <c:ptCount val="1"/>
                <c:pt idx="0">
                  <c:v>Target</c:v>
                </c:pt>
              </c:strCache>
            </c:strRef>
          </c:tx>
          <c:spPr>
            <a:ln w="19050" cap="rnd">
              <a:solidFill>
                <a:schemeClr val="accent5"/>
              </a:solidFill>
              <a:prstDash val="sysDash"/>
              <a:round/>
            </a:ln>
            <a:effectLst/>
          </c:spPr>
          <c:marker>
            <c:symbol val="none"/>
          </c:marker>
          <c:cat>
            <c:numRef>
              <c:f>[0]!_10_t_week</c:f>
              <c:numCache>
                <c:formatCode>General</c:formatCode>
                <c:ptCount val="1"/>
                <c:pt idx="0">
                  <c:v>1</c:v>
                </c:pt>
              </c:numCache>
            </c:numRef>
          </c:cat>
          <c:val>
            <c:numRef>
              <c:f>[0]!_12_avg_or_target</c:f>
              <c:numCache>
                <c:formatCode>General</c:formatCode>
                <c:ptCount val="1"/>
                <c:pt idx="0">
                  <c:v>#N/A</c:v>
                </c:pt>
              </c:numCache>
            </c:numRef>
          </c:val>
          <c:smooth val="0"/>
          <c:extLst>
            <c:ext xmlns:c16="http://schemas.microsoft.com/office/drawing/2014/chart" uri="{C3380CC4-5D6E-409C-BE32-E72D297353CC}">
              <c16:uniqueId val="{00000002-0BC4-4AEC-B9A4-9FE332F4F61E}"/>
            </c:ext>
          </c:extLst>
        </c:ser>
        <c:ser>
          <c:idx val="2"/>
          <c:order val="2"/>
          <c:tx>
            <c:strRef>
              <c:f>example!$W$13</c:f>
              <c:strCache>
                <c:ptCount val="1"/>
                <c:pt idx="0">
                  <c:v>LCL</c:v>
                </c:pt>
              </c:strCache>
            </c:strRef>
          </c:tx>
          <c:spPr>
            <a:ln w="12700" cap="rnd">
              <a:solidFill>
                <a:srgbClr val="FF8C19"/>
              </a:solidFill>
              <a:prstDash val="sysDash"/>
              <a:round/>
            </a:ln>
            <a:effectLst/>
          </c:spPr>
          <c:marker>
            <c:symbol val="none"/>
          </c:marker>
          <c:cat>
            <c:numRef>
              <c:f>[0]!_10_t_week</c:f>
              <c:numCache>
                <c:formatCode>General</c:formatCode>
                <c:ptCount val="1"/>
                <c:pt idx="0">
                  <c:v>1</c:v>
                </c:pt>
              </c:numCache>
            </c:numRef>
          </c:cat>
          <c:val>
            <c:numRef>
              <c:f>[0]!_16_LCL</c:f>
              <c:numCache>
                <c:formatCode>General</c:formatCode>
                <c:ptCount val="1"/>
                <c:pt idx="0">
                  <c:v>#N/A</c:v>
                </c:pt>
              </c:numCache>
            </c:numRef>
          </c:val>
          <c:smooth val="0"/>
          <c:extLst>
            <c:ext xmlns:c16="http://schemas.microsoft.com/office/drawing/2014/chart" uri="{C3380CC4-5D6E-409C-BE32-E72D297353CC}">
              <c16:uniqueId val="{00000003-0BC4-4AEC-B9A4-9FE332F4F61E}"/>
            </c:ext>
          </c:extLst>
        </c:ser>
        <c:ser>
          <c:idx val="3"/>
          <c:order val="3"/>
          <c:tx>
            <c:strRef>
              <c:f>example!$X$13</c:f>
              <c:strCache>
                <c:ptCount val="1"/>
                <c:pt idx="0">
                  <c:v>LWL</c:v>
                </c:pt>
              </c:strCache>
            </c:strRef>
          </c:tx>
          <c:spPr>
            <a:ln w="19050" cap="rnd">
              <a:solidFill>
                <a:schemeClr val="accent4"/>
              </a:solidFill>
              <a:prstDash val="sysDash"/>
              <a:round/>
            </a:ln>
            <a:effectLst/>
          </c:spPr>
          <c:marker>
            <c:symbol val="none"/>
          </c:marker>
          <c:cat>
            <c:numRef>
              <c:f>[0]!_10_t_week</c:f>
              <c:numCache>
                <c:formatCode>General</c:formatCode>
                <c:ptCount val="1"/>
                <c:pt idx="0">
                  <c:v>1</c:v>
                </c:pt>
              </c:numCache>
            </c:numRef>
          </c:cat>
          <c:val>
            <c:numRef>
              <c:f>[0]!_17_LWL</c:f>
              <c:numCache>
                <c:formatCode>General</c:formatCode>
                <c:ptCount val="1"/>
                <c:pt idx="0">
                  <c:v>#N/A</c:v>
                </c:pt>
              </c:numCache>
            </c:numRef>
          </c:val>
          <c:smooth val="0"/>
          <c:extLst>
            <c:ext xmlns:c16="http://schemas.microsoft.com/office/drawing/2014/chart" uri="{C3380CC4-5D6E-409C-BE32-E72D297353CC}">
              <c16:uniqueId val="{00000004-0BC4-4AEC-B9A4-9FE332F4F61E}"/>
            </c:ext>
          </c:extLst>
        </c:ser>
        <c:ser>
          <c:idx val="4"/>
          <c:order val="4"/>
          <c:tx>
            <c:strRef>
              <c:f>example!$Y$13</c:f>
              <c:strCache>
                <c:ptCount val="1"/>
                <c:pt idx="0">
                  <c:v>UWL</c:v>
                </c:pt>
              </c:strCache>
            </c:strRef>
          </c:tx>
          <c:spPr>
            <a:ln w="19050" cap="rnd">
              <a:solidFill>
                <a:schemeClr val="accent4"/>
              </a:solidFill>
              <a:prstDash val="sysDash"/>
              <a:round/>
            </a:ln>
            <a:effectLst/>
          </c:spPr>
          <c:marker>
            <c:symbol val="none"/>
          </c:marker>
          <c:cat>
            <c:numRef>
              <c:f>[0]!_10_t_week</c:f>
              <c:numCache>
                <c:formatCode>General</c:formatCode>
                <c:ptCount val="1"/>
                <c:pt idx="0">
                  <c:v>1</c:v>
                </c:pt>
              </c:numCache>
            </c:numRef>
          </c:cat>
          <c:val>
            <c:numRef>
              <c:f>[0]!_18_UWL</c:f>
              <c:numCache>
                <c:formatCode>General</c:formatCode>
                <c:ptCount val="1"/>
                <c:pt idx="0">
                  <c:v>#N/A</c:v>
                </c:pt>
              </c:numCache>
            </c:numRef>
          </c:val>
          <c:smooth val="0"/>
          <c:extLst>
            <c:ext xmlns:c16="http://schemas.microsoft.com/office/drawing/2014/chart" uri="{C3380CC4-5D6E-409C-BE32-E72D297353CC}">
              <c16:uniqueId val="{00000005-0BC4-4AEC-B9A4-9FE332F4F61E}"/>
            </c:ext>
          </c:extLst>
        </c:ser>
        <c:ser>
          <c:idx val="5"/>
          <c:order val="5"/>
          <c:tx>
            <c:strRef>
              <c:f>example!$Z$13</c:f>
              <c:strCache>
                <c:ptCount val="1"/>
                <c:pt idx="0">
                  <c:v>UCL</c:v>
                </c:pt>
              </c:strCache>
            </c:strRef>
          </c:tx>
          <c:spPr>
            <a:ln w="12700" cap="rnd">
              <a:solidFill>
                <a:srgbClr val="FF8C19"/>
              </a:solidFill>
              <a:prstDash val="sysDash"/>
              <a:round/>
            </a:ln>
            <a:effectLst/>
          </c:spPr>
          <c:marker>
            <c:symbol val="none"/>
          </c:marker>
          <c:cat>
            <c:numRef>
              <c:f>[0]!_10_t_week</c:f>
              <c:numCache>
                <c:formatCode>General</c:formatCode>
                <c:ptCount val="1"/>
                <c:pt idx="0">
                  <c:v>1</c:v>
                </c:pt>
              </c:numCache>
            </c:numRef>
          </c:cat>
          <c:val>
            <c:numRef>
              <c:f>[0]!_19_UCL</c:f>
              <c:numCache>
                <c:formatCode>General</c:formatCode>
                <c:ptCount val="1"/>
                <c:pt idx="0">
                  <c:v>#N/A</c:v>
                </c:pt>
              </c:numCache>
            </c:numRef>
          </c:val>
          <c:smooth val="0"/>
          <c:extLst>
            <c:ext xmlns:c16="http://schemas.microsoft.com/office/drawing/2014/chart" uri="{C3380CC4-5D6E-409C-BE32-E72D297353CC}">
              <c16:uniqueId val="{00000006-0BC4-4AEC-B9A4-9FE332F4F61E}"/>
            </c:ext>
          </c:extLst>
        </c:ser>
        <c:ser>
          <c:idx val="6"/>
          <c:order val="6"/>
          <c:tx>
            <c:strRef>
              <c:f>example!$AA$13</c:f>
              <c:strCache>
                <c:ptCount val="1"/>
                <c:pt idx="0">
                  <c:v>warning</c:v>
                </c:pt>
              </c:strCache>
            </c:strRef>
          </c:tx>
          <c:spPr>
            <a:ln w="28575" cap="rnd">
              <a:noFill/>
              <a:round/>
            </a:ln>
            <a:effectLst/>
          </c:spPr>
          <c:marker>
            <c:symbol val="circle"/>
            <c:size val="6"/>
            <c:spPr>
              <a:solidFill>
                <a:schemeClr val="accent4"/>
              </a:solidFill>
              <a:ln w="9525">
                <a:solidFill>
                  <a:schemeClr val="tx1"/>
                </a:solidFill>
              </a:ln>
              <a:effectLst/>
            </c:spPr>
          </c:marker>
          <c:cat>
            <c:numRef>
              <c:f>[0]!_10_t_week</c:f>
              <c:numCache>
                <c:formatCode>General</c:formatCode>
                <c:ptCount val="1"/>
                <c:pt idx="0">
                  <c:v>1</c:v>
                </c:pt>
              </c:numCache>
            </c:numRef>
          </c:cat>
          <c:val>
            <c:numRef>
              <c:f>[0]!_20_warning</c:f>
              <c:numCache>
                <c:formatCode>General</c:formatCode>
                <c:ptCount val="1"/>
                <c:pt idx="0">
                  <c:v>#N/A</c:v>
                </c:pt>
              </c:numCache>
            </c:numRef>
          </c:val>
          <c:smooth val="0"/>
          <c:extLst>
            <c:ext xmlns:c16="http://schemas.microsoft.com/office/drawing/2014/chart" uri="{C3380CC4-5D6E-409C-BE32-E72D297353CC}">
              <c16:uniqueId val="{00000007-0BC4-4AEC-B9A4-9FE332F4F61E}"/>
            </c:ext>
          </c:extLst>
        </c:ser>
        <c:ser>
          <c:idx val="7"/>
          <c:order val="7"/>
          <c:tx>
            <c:strRef>
              <c:f>example!$AB$13</c:f>
              <c:strCache>
                <c:ptCount val="1"/>
                <c:pt idx="0">
                  <c:v>critical</c:v>
                </c:pt>
              </c:strCache>
            </c:strRef>
          </c:tx>
          <c:spPr>
            <a:ln w="28575" cap="rnd">
              <a:noFill/>
              <a:round/>
            </a:ln>
            <a:effectLst/>
          </c:spPr>
          <c:marker>
            <c:symbol val="square"/>
            <c:size val="6"/>
            <c:spPr>
              <a:solidFill>
                <a:srgbClr val="FF3300"/>
              </a:solidFill>
              <a:ln w="25400">
                <a:solidFill>
                  <a:srgbClr val="FF3300"/>
                </a:solidFill>
              </a:ln>
              <a:effectLst/>
            </c:spPr>
          </c:marker>
          <c:cat>
            <c:numRef>
              <c:f>[0]!_10_t_week</c:f>
              <c:numCache>
                <c:formatCode>General</c:formatCode>
                <c:ptCount val="1"/>
                <c:pt idx="0">
                  <c:v>1</c:v>
                </c:pt>
              </c:numCache>
            </c:numRef>
          </c:cat>
          <c:val>
            <c:numRef>
              <c:f>[0]!_22_criticalorOOC</c:f>
              <c:numCache>
                <c:formatCode>General</c:formatCode>
                <c:ptCount val="1"/>
                <c:pt idx="0">
                  <c:v>#N/A</c:v>
                </c:pt>
              </c:numCache>
            </c:numRef>
          </c:val>
          <c:smooth val="0"/>
          <c:extLst>
            <c:ext xmlns:c16="http://schemas.microsoft.com/office/drawing/2014/chart" uri="{C3380CC4-5D6E-409C-BE32-E72D297353CC}">
              <c16:uniqueId val="{00000008-0BC4-4AEC-B9A4-9FE332F4F61E}"/>
            </c:ext>
          </c:extLst>
        </c:ser>
        <c:ser>
          <c:idx val="8"/>
          <c:order val="8"/>
          <c:tx>
            <c:strRef>
              <c:f>example!$AE$13</c:f>
              <c:strCache>
                <c:ptCount val="1"/>
                <c:pt idx="0">
                  <c:v>Last value</c:v>
                </c:pt>
              </c:strCache>
            </c:strRef>
          </c:tx>
          <c:spPr>
            <a:ln w="28575" cap="rnd">
              <a:solidFill>
                <a:schemeClr val="accent3">
                  <a:lumMod val="60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val>
            <c:numRef>
              <c:f>[0]!_28_valuelabel</c:f>
              <c:numCache>
                <c:formatCode>General</c:formatCode>
                <c:ptCount val="1"/>
                <c:pt idx="0">
                  <c:v>18830</c:v>
                </c:pt>
              </c:numCache>
            </c:numRef>
          </c:val>
          <c:smooth val="0"/>
          <c:extLst>
            <c:ext xmlns:c16="http://schemas.microsoft.com/office/drawing/2014/chart" uri="{C3380CC4-5D6E-409C-BE32-E72D297353CC}">
              <c16:uniqueId val="{00000001-9449-4F0F-B830-70C722C46AA8}"/>
            </c:ext>
          </c:extLst>
        </c:ser>
        <c:ser>
          <c:idx val="9"/>
          <c:order val="9"/>
          <c:tx>
            <c:strRef>
              <c:f>example!$AF$13</c:f>
              <c:strCache>
                <c:ptCount val="1"/>
                <c:pt idx="0">
                  <c:v>Target</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[0]!_29_AverageLabel</c:f>
              <c:numCache>
                <c:formatCode>General</c:formatCode>
                <c:ptCount val="1"/>
                <c:pt idx="0">
                  <c:v>#N/A</c:v>
                </c:pt>
              </c:numCache>
            </c:numRef>
          </c:val>
          <c:smooth val="0"/>
          <c:extLst>
            <c:ext xmlns:c16="http://schemas.microsoft.com/office/drawing/2014/chart" uri="{C3380CC4-5D6E-409C-BE32-E72D297353CC}">
              <c16:uniqueId val="{00000002-9449-4F0F-B830-70C722C46AA8}"/>
            </c:ext>
          </c:extLst>
        </c:ser>
        <c:ser>
          <c:idx val="10"/>
          <c:order val="10"/>
          <c:tx>
            <c:strRef>
              <c:f>example!$AJ$13</c:f>
              <c:strCache>
                <c:ptCount val="1"/>
                <c:pt idx="0">
                  <c:v>LCL</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8C19"/>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[0]!_33_LCL_label</c:f>
              <c:numCache>
                <c:formatCode>General</c:formatCode>
                <c:ptCount val="1"/>
                <c:pt idx="0">
                  <c:v>#N/A</c:v>
                </c:pt>
              </c:numCache>
            </c:numRef>
          </c:val>
          <c:smooth val="0"/>
          <c:extLst>
            <c:ext xmlns:c16="http://schemas.microsoft.com/office/drawing/2014/chart" uri="{C3380CC4-5D6E-409C-BE32-E72D297353CC}">
              <c16:uniqueId val="{00000004-9449-4F0F-B830-70C722C46AA8}"/>
            </c:ext>
          </c:extLst>
        </c:ser>
        <c:ser>
          <c:idx val="11"/>
          <c:order val="11"/>
          <c:tx>
            <c:strRef>
              <c:f>example!$AK$13</c:f>
              <c:strCache>
                <c:ptCount val="1"/>
                <c:pt idx="0">
                  <c:v>LWL</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[0]!_34_LWL_label</c:f>
              <c:numCache>
                <c:formatCode>General</c:formatCode>
                <c:ptCount val="1"/>
                <c:pt idx="0">
                  <c:v>#N/A</c:v>
                </c:pt>
              </c:numCache>
            </c:numRef>
          </c:val>
          <c:smooth val="0"/>
          <c:extLst>
            <c:ext xmlns:c16="http://schemas.microsoft.com/office/drawing/2014/chart" uri="{C3380CC4-5D6E-409C-BE32-E72D297353CC}">
              <c16:uniqueId val="{00000005-9449-4F0F-B830-70C722C46AA8}"/>
            </c:ext>
          </c:extLst>
        </c:ser>
        <c:ser>
          <c:idx val="12"/>
          <c:order val="12"/>
          <c:tx>
            <c:strRef>
              <c:f>example!$AL$13</c:f>
              <c:strCache>
                <c:ptCount val="1"/>
                <c:pt idx="0">
                  <c:v>UWL</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[0]!_35_UWL_label</c:f>
              <c:numCache>
                <c:formatCode>General</c:formatCode>
                <c:ptCount val="1"/>
                <c:pt idx="0">
                  <c:v>#N/A</c:v>
                </c:pt>
              </c:numCache>
            </c:numRef>
          </c:val>
          <c:smooth val="0"/>
          <c:extLst>
            <c:ext xmlns:c16="http://schemas.microsoft.com/office/drawing/2014/chart" uri="{C3380CC4-5D6E-409C-BE32-E72D297353CC}">
              <c16:uniqueId val="{00000006-9449-4F0F-B830-70C722C46AA8}"/>
            </c:ext>
          </c:extLst>
        </c:ser>
        <c:ser>
          <c:idx val="13"/>
          <c:order val="13"/>
          <c:tx>
            <c:strRef>
              <c:f>example!$AM$13</c:f>
              <c:strCache>
                <c:ptCount val="1"/>
                <c:pt idx="0">
                  <c:v>UCL</c:v>
                </c:pt>
              </c:strCache>
            </c:strRef>
          </c:tx>
          <c:spPr>
            <a:ln w="28575" cap="rnd">
              <a:solidFill>
                <a:schemeClr val="accent2">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8C19"/>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[0]!_36_UCL_label</c:f>
              <c:numCache>
                <c:formatCode>General</c:formatCode>
                <c:ptCount val="1"/>
                <c:pt idx="0">
                  <c:v>#N/A</c:v>
                </c:pt>
              </c:numCache>
            </c:numRef>
          </c:val>
          <c:smooth val="0"/>
          <c:extLst>
            <c:ext xmlns:c16="http://schemas.microsoft.com/office/drawing/2014/chart" uri="{C3380CC4-5D6E-409C-BE32-E72D297353CC}">
              <c16:uniqueId val="{00000007-9449-4F0F-B830-70C722C46AA8}"/>
            </c:ext>
          </c:extLst>
        </c:ser>
        <c:dLbls>
          <c:showLegendKey val="0"/>
          <c:showVal val="0"/>
          <c:showCatName val="0"/>
          <c:showSerName val="0"/>
          <c:showPercent val="0"/>
          <c:showBubbleSize val="0"/>
        </c:dLbls>
        <c:marker val="1"/>
        <c:smooth val="0"/>
        <c:axId val="1011380320"/>
        <c:axId val="1011380736"/>
      </c:lineChart>
      <c:catAx>
        <c:axId val="1011380320"/>
        <c:scaling>
          <c:orientation val="minMax"/>
        </c:scaling>
        <c:delete val="0"/>
        <c:axPos val="b"/>
        <c:majorGridlines>
          <c:spPr>
            <a:ln w="9525" cap="flat" cmpd="sng" algn="ctr">
              <a:solidFill>
                <a:schemeClr val="accent3">
                  <a:lumMod val="20000"/>
                  <a:lumOff val="80000"/>
                </a:schemeClr>
              </a:solidFill>
              <a:round/>
            </a:ln>
            <a:effectLst/>
          </c:spPr>
        </c:majorGridlines>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11380736"/>
        <c:crosses val="autoZero"/>
        <c:auto val="1"/>
        <c:lblAlgn val="ctr"/>
        <c:lblOffset val="100"/>
        <c:noMultiLvlLbl val="0"/>
      </c:catAx>
      <c:valAx>
        <c:axId val="1011380736"/>
        <c:scaling>
          <c:orientation val="minMax"/>
        </c:scaling>
        <c:delete val="0"/>
        <c:axPos val="l"/>
        <c:majorGridlines>
          <c:spPr>
            <a:ln w="9525" cap="flat" cmpd="sng" algn="ctr">
              <a:solidFill>
                <a:schemeClr val="accent3">
                  <a:lumMod val="20000"/>
                  <a:lumOff val="80000"/>
                </a:schemeClr>
              </a:solidFill>
              <a:round/>
            </a:ln>
            <a:effectLst/>
          </c:spPr>
        </c:majorGridlines>
        <c:numFmt formatCode="[&lt;100]0.0;[&lt;99999]#,###," sourceLinked="0"/>
        <c:majorTickMark val="none"/>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11380320"/>
        <c:crosses val="autoZero"/>
        <c:crossBetween val="between"/>
      </c:valAx>
      <c:valAx>
        <c:axId val="806823584"/>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806818592"/>
        <c:crosses val="max"/>
        <c:crossBetween val="between"/>
      </c:valAx>
      <c:catAx>
        <c:axId val="806818592"/>
        <c:scaling>
          <c:orientation val="minMax"/>
        </c:scaling>
        <c:delete val="1"/>
        <c:axPos val="b"/>
        <c:majorTickMark val="out"/>
        <c:minorTickMark val="none"/>
        <c:tickLblPos val="nextTo"/>
        <c:crossAx val="806823584"/>
        <c:crosses val="autoZero"/>
        <c:auto val="1"/>
        <c:lblAlgn val="ctr"/>
        <c:lblOffset val="100"/>
        <c:noMultiLvlLbl val="0"/>
      </c:cat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881362762725529E-2"/>
          <c:y val="8.1845238095238096E-2"/>
          <c:w val="0.87081679996693329"/>
          <c:h val="0.76739841113610796"/>
        </c:manualLayout>
      </c:layout>
      <c:barChart>
        <c:barDir val="col"/>
        <c:grouping val="clustered"/>
        <c:varyColors val="0"/>
        <c:ser>
          <c:idx val="7"/>
          <c:order val="7"/>
          <c:tx>
            <c:strRef>
              <c:f>example!$AD$13</c:f>
              <c:strCache>
                <c:ptCount val="1"/>
                <c:pt idx="0">
                  <c:v>highlight</c:v>
                </c:pt>
              </c:strCache>
            </c:strRef>
          </c:tx>
          <c:spPr>
            <a:solidFill>
              <a:schemeClr val="bg1">
                <a:lumMod val="95000"/>
              </a:schemeClr>
            </a:solidFill>
            <a:ln>
              <a:noFill/>
            </a:ln>
            <a:effectLst/>
          </c:spPr>
          <c:invertIfNegative val="0"/>
          <c:val>
            <c:numRef>
              <c:f>[0]!_27_highlight</c:f>
              <c:numCache>
                <c:formatCode>General</c:formatCode>
                <c:ptCount val="1"/>
                <c:pt idx="0">
                  <c:v>1</c:v>
                </c:pt>
              </c:numCache>
            </c:numRef>
          </c:val>
          <c:extLst>
            <c:ext xmlns:c16="http://schemas.microsoft.com/office/drawing/2014/chart" uri="{C3380CC4-5D6E-409C-BE32-E72D297353CC}">
              <c16:uniqueId val="{00000005-CE94-4746-85AB-43CCBB709794}"/>
            </c:ext>
          </c:extLst>
        </c:ser>
        <c:dLbls>
          <c:showLegendKey val="0"/>
          <c:showVal val="0"/>
          <c:showCatName val="0"/>
          <c:showSerName val="0"/>
          <c:showPercent val="0"/>
          <c:showBubbleSize val="0"/>
        </c:dLbls>
        <c:gapWidth val="0"/>
        <c:axId val="1854153760"/>
        <c:axId val="1854156256"/>
      </c:barChart>
      <c:lineChart>
        <c:grouping val="standard"/>
        <c:varyColors val="0"/>
        <c:ser>
          <c:idx val="0"/>
          <c:order val="0"/>
          <c:tx>
            <c:strRef>
              <c:f>example!$T$13</c:f>
              <c:strCache>
                <c:ptCount val="1"/>
                <c:pt idx="0">
                  <c:v>MR</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tx1">
                    <a:lumMod val="65000"/>
                    <a:lumOff val="35000"/>
                  </a:schemeClr>
                </a:solidFill>
              </a:ln>
              <a:effectLst/>
            </c:spPr>
          </c:marker>
          <c:cat>
            <c:numRef>
              <c:f>[0]!_10_t_week</c:f>
              <c:numCache>
                <c:formatCode>General</c:formatCode>
                <c:ptCount val="1"/>
                <c:pt idx="0">
                  <c:v>1</c:v>
                </c:pt>
              </c:numCache>
            </c:numRef>
          </c:cat>
          <c:val>
            <c:numRef>
              <c:f>[0]!_13_MR</c:f>
              <c:numCache>
                <c:formatCode>General</c:formatCode>
                <c:ptCount val="1"/>
                <c:pt idx="0">
                  <c:v>#N/A</c:v>
                </c:pt>
              </c:numCache>
            </c:numRef>
          </c:val>
          <c:smooth val="0"/>
          <c:extLst>
            <c:ext xmlns:c16="http://schemas.microsoft.com/office/drawing/2014/chart" uri="{C3380CC4-5D6E-409C-BE32-E72D297353CC}">
              <c16:uniqueId val="{00000000-0BC4-4AEC-B9A4-9FE332F4F61E}"/>
            </c:ext>
          </c:extLst>
        </c:ser>
        <c:ser>
          <c:idx val="1"/>
          <c:order val="1"/>
          <c:tx>
            <c:strRef>
              <c:f>example!$U$13</c:f>
              <c:strCache>
                <c:ptCount val="1"/>
                <c:pt idx="0">
                  <c:v>MR Avg.</c:v>
                </c:pt>
              </c:strCache>
            </c:strRef>
          </c:tx>
          <c:spPr>
            <a:ln w="19050" cap="rnd">
              <a:solidFill>
                <a:schemeClr val="accent5"/>
              </a:solidFill>
              <a:prstDash val="sysDash"/>
              <a:round/>
            </a:ln>
            <a:effectLst/>
          </c:spPr>
          <c:marker>
            <c:symbol val="none"/>
          </c:marker>
          <c:val>
            <c:numRef>
              <c:f>[0]!_14_MR_avg</c:f>
              <c:numCache>
                <c:formatCode>General</c:formatCode>
                <c:ptCount val="1"/>
                <c:pt idx="0">
                  <c:v>#N/A</c:v>
                </c:pt>
              </c:numCache>
            </c:numRef>
          </c:val>
          <c:smooth val="0"/>
          <c:extLst>
            <c:ext xmlns:c16="http://schemas.microsoft.com/office/drawing/2014/chart" uri="{C3380CC4-5D6E-409C-BE32-E72D297353CC}">
              <c16:uniqueId val="{00000001-8028-4CB6-A836-CF9E658553DE}"/>
            </c:ext>
          </c:extLst>
        </c:ser>
        <c:ser>
          <c:idx val="2"/>
          <c:order val="2"/>
          <c:tx>
            <c:strRef>
              <c:f>example!$V$13</c:f>
              <c:strCache>
                <c:ptCount val="1"/>
                <c:pt idx="0">
                  <c:v>MR UCL</c:v>
                </c:pt>
              </c:strCache>
            </c:strRef>
          </c:tx>
          <c:spPr>
            <a:ln w="12700" cap="rnd">
              <a:solidFill>
                <a:srgbClr val="FF8C19"/>
              </a:solidFill>
              <a:prstDash val="sysDash"/>
              <a:round/>
            </a:ln>
            <a:effectLst/>
          </c:spPr>
          <c:marker>
            <c:symbol val="none"/>
          </c:marker>
          <c:val>
            <c:numRef>
              <c:f>[0]!_15_MR_UCL</c:f>
              <c:numCache>
                <c:formatCode>General</c:formatCode>
                <c:ptCount val="1"/>
                <c:pt idx="0">
                  <c:v>#N/A</c:v>
                </c:pt>
              </c:numCache>
            </c:numRef>
          </c:val>
          <c:smooth val="0"/>
          <c:extLst>
            <c:ext xmlns:c16="http://schemas.microsoft.com/office/drawing/2014/chart" uri="{C3380CC4-5D6E-409C-BE32-E72D297353CC}">
              <c16:uniqueId val="{00000002-8028-4CB6-A836-CF9E658553DE}"/>
            </c:ext>
          </c:extLst>
        </c:ser>
        <c:ser>
          <c:idx val="3"/>
          <c:order val="3"/>
          <c:tx>
            <c:strRef>
              <c:f>example!$AG$13</c:f>
              <c:strCache>
                <c:ptCount val="1"/>
                <c:pt idx="0">
                  <c:v>MR</c:v>
                </c:pt>
              </c:strCache>
            </c:strRef>
          </c:tx>
          <c:spPr>
            <a:ln w="28575" cap="rnd">
              <a:solidFill>
                <a:schemeClr val="accent4"/>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val>
            <c:numRef>
              <c:f>[0]!_30_MRlabel</c:f>
              <c:numCache>
                <c:formatCode>General</c:formatCode>
                <c:ptCount val="1"/>
                <c:pt idx="0">
                  <c:v>#N/A</c:v>
                </c:pt>
              </c:numCache>
            </c:numRef>
          </c:val>
          <c:smooth val="0"/>
          <c:extLst>
            <c:ext xmlns:c16="http://schemas.microsoft.com/office/drawing/2014/chart" uri="{C3380CC4-5D6E-409C-BE32-E72D297353CC}">
              <c16:uniqueId val="{00000001-CE94-4746-85AB-43CCBB709794}"/>
            </c:ext>
          </c:extLst>
        </c:ser>
        <c:ser>
          <c:idx val="4"/>
          <c:order val="4"/>
          <c:tx>
            <c:strRef>
              <c:f>example!$AH$13</c:f>
              <c:strCache>
                <c:ptCount val="1"/>
                <c:pt idx="0">
                  <c:v>MR Avg.</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[0]!_31_MR_AvgLabel</c:f>
              <c:numCache>
                <c:formatCode>General</c:formatCode>
                <c:ptCount val="1"/>
                <c:pt idx="0">
                  <c:v>#N/A</c:v>
                </c:pt>
              </c:numCache>
            </c:numRef>
          </c:val>
          <c:smooth val="0"/>
          <c:extLst>
            <c:ext xmlns:c16="http://schemas.microsoft.com/office/drawing/2014/chart" uri="{C3380CC4-5D6E-409C-BE32-E72D297353CC}">
              <c16:uniqueId val="{00000002-CE94-4746-85AB-43CCBB709794}"/>
            </c:ext>
          </c:extLst>
        </c:ser>
        <c:ser>
          <c:idx val="5"/>
          <c:order val="5"/>
          <c:tx>
            <c:strRef>
              <c:f>example!$AI$13</c:f>
              <c:strCache>
                <c:ptCount val="1"/>
                <c:pt idx="0">
                  <c:v>MR UCL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8C19"/>
                    </a:solidFill>
                    <a:latin typeface="Arial" panose="020B0604020202020204" pitchFamily="34" charset="0"/>
                    <a:ea typeface="+mn-ea"/>
                    <a:cs typeface="Arial" panose="020B0604020202020204" pitchFamily="34" charset="0"/>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[0]!_32_MR_UCL_label</c:f>
              <c:numCache>
                <c:formatCode>General</c:formatCode>
                <c:ptCount val="1"/>
                <c:pt idx="0">
                  <c:v>#N/A</c:v>
                </c:pt>
              </c:numCache>
            </c:numRef>
          </c:val>
          <c:smooth val="0"/>
          <c:extLst>
            <c:ext xmlns:c16="http://schemas.microsoft.com/office/drawing/2014/chart" uri="{C3380CC4-5D6E-409C-BE32-E72D297353CC}">
              <c16:uniqueId val="{00000003-CE94-4746-85AB-43CCBB709794}"/>
            </c:ext>
          </c:extLst>
        </c:ser>
        <c:ser>
          <c:idx val="6"/>
          <c:order val="6"/>
          <c:tx>
            <c:strRef>
              <c:f>example!$AC$13</c:f>
              <c:strCache>
                <c:ptCount val="1"/>
                <c:pt idx="0">
                  <c:v>MR OOC</c:v>
                </c:pt>
              </c:strCache>
            </c:strRef>
          </c:tx>
          <c:spPr>
            <a:ln w="28575" cap="rnd">
              <a:solidFill>
                <a:schemeClr val="accent1">
                  <a:lumMod val="60000"/>
                </a:schemeClr>
              </a:solidFill>
              <a:round/>
            </a:ln>
            <a:effectLst/>
          </c:spPr>
          <c:marker>
            <c:symbol val="square"/>
            <c:size val="6"/>
            <c:spPr>
              <a:solidFill>
                <a:srgbClr val="FF3300"/>
              </a:solidFill>
              <a:ln w="25400">
                <a:solidFill>
                  <a:srgbClr val="FF3300"/>
                </a:solidFill>
              </a:ln>
              <a:effectLst/>
            </c:spPr>
          </c:marker>
          <c:val>
            <c:numRef>
              <c:f>[0]!_21_MR_OOC</c:f>
              <c:numCache>
                <c:formatCode>General</c:formatCode>
                <c:ptCount val="1"/>
                <c:pt idx="0">
                  <c:v>#N/A</c:v>
                </c:pt>
              </c:numCache>
            </c:numRef>
          </c:val>
          <c:smooth val="0"/>
          <c:extLst>
            <c:ext xmlns:c16="http://schemas.microsoft.com/office/drawing/2014/chart" uri="{C3380CC4-5D6E-409C-BE32-E72D297353CC}">
              <c16:uniqueId val="{00000004-CE94-4746-85AB-43CCBB709794}"/>
            </c:ext>
          </c:extLst>
        </c:ser>
        <c:dLbls>
          <c:showLegendKey val="0"/>
          <c:showVal val="0"/>
          <c:showCatName val="0"/>
          <c:showSerName val="0"/>
          <c:showPercent val="0"/>
          <c:showBubbleSize val="0"/>
        </c:dLbls>
        <c:marker val="1"/>
        <c:smooth val="0"/>
        <c:axId val="1011380320"/>
        <c:axId val="1011380736"/>
      </c:lineChart>
      <c:catAx>
        <c:axId val="1011380320"/>
        <c:scaling>
          <c:orientation val="minMax"/>
        </c:scaling>
        <c:delete val="0"/>
        <c:axPos val="b"/>
        <c:majorGridlines>
          <c:spPr>
            <a:ln w="9525" cap="flat" cmpd="sng" algn="ctr">
              <a:solidFill>
                <a:schemeClr val="accent3">
                  <a:lumMod val="20000"/>
                  <a:lumOff val="80000"/>
                </a:schemeClr>
              </a:solidFill>
              <a:round/>
            </a:ln>
            <a:effectLst/>
          </c:spPr>
        </c:majorGridlines>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11380736"/>
        <c:crosses val="autoZero"/>
        <c:auto val="1"/>
        <c:lblAlgn val="ctr"/>
        <c:lblOffset val="100"/>
        <c:noMultiLvlLbl val="0"/>
      </c:catAx>
      <c:valAx>
        <c:axId val="1011380736"/>
        <c:scaling>
          <c:orientation val="minMax"/>
        </c:scaling>
        <c:delete val="0"/>
        <c:axPos val="l"/>
        <c:majorGridlines>
          <c:spPr>
            <a:ln w="9525" cap="flat" cmpd="sng" algn="ctr">
              <a:solidFill>
                <a:schemeClr val="accent3">
                  <a:lumMod val="20000"/>
                  <a:lumOff val="80000"/>
                </a:schemeClr>
              </a:solidFill>
              <a:round/>
            </a:ln>
            <a:effectLst/>
          </c:spPr>
        </c:majorGridlines>
        <c:numFmt formatCode="[&lt;100]0.0;[&lt;99999]#,###," sourceLinked="0"/>
        <c:majorTickMark val="none"/>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11380320"/>
        <c:crosses val="autoZero"/>
        <c:crossBetween val="between"/>
      </c:valAx>
      <c:valAx>
        <c:axId val="1854156256"/>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54153760"/>
        <c:crosses val="max"/>
        <c:crossBetween val="between"/>
      </c:valAx>
      <c:catAx>
        <c:axId val="1854153760"/>
        <c:scaling>
          <c:orientation val="minMax"/>
        </c:scaling>
        <c:delete val="1"/>
        <c:axPos val="b"/>
        <c:majorTickMark val="out"/>
        <c:minorTickMark val="none"/>
        <c:tickLblPos val="nextTo"/>
        <c:crossAx val="1854156256"/>
        <c:crosses val="autoZero"/>
        <c:auto val="1"/>
        <c:lblAlgn val="ctr"/>
        <c:lblOffset val="100"/>
        <c:noMultiLvlLbl val="0"/>
      </c:cat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M$27" fmlaRange="_10_t_week" sel="1"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2</xdr:col>
      <xdr:colOff>97683</xdr:colOff>
      <xdr:row>3</xdr:row>
      <xdr:rowOff>111760</xdr:rowOff>
    </xdr:from>
    <xdr:to>
      <xdr:col>5</xdr:col>
      <xdr:colOff>167641</xdr:colOff>
      <xdr:row>7</xdr:row>
      <xdr:rowOff>95057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33013" y="5003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0</xdr:col>
      <xdr:colOff>136737</xdr:colOff>
      <xdr:row>7</xdr:row>
      <xdr:rowOff>21388</xdr:rowOff>
    </xdr:from>
    <xdr:to>
      <xdr:col>6</xdr:col>
      <xdr:colOff>0</xdr:colOff>
      <xdr:row>9</xdr:row>
      <xdr:rowOff>41064</xdr:rowOff>
    </xdr:to>
    <xdr:sp macro="" textlink="">
      <xdr:nvSpPr>
        <xdr:cNvPr id="3" name="Left Brace 2">
          <a:extLst>
            <a:ext uri="{FF2B5EF4-FFF2-40B4-BE49-F238E27FC236}">
              <a16:creationId xmlns:a16="http://schemas.microsoft.com/office/drawing/2014/main" id="{00000000-0008-0000-0000-000003000000}"/>
            </a:ext>
          </a:extLst>
        </xdr:cNvPr>
        <xdr:cNvSpPr/>
      </xdr:nvSpPr>
      <xdr:spPr>
        <a:xfrm rot="5400000">
          <a:off x="1340596" y="-271881"/>
          <a:ext cx="271136" cy="268647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0</xdr:col>
      <xdr:colOff>57150</xdr:colOff>
      <xdr:row>1</xdr:row>
      <xdr:rowOff>57150</xdr:rowOff>
    </xdr:from>
    <xdr:to>
      <xdr:col>2</xdr:col>
      <xdr:colOff>264691</xdr:colOff>
      <xdr:row>4</xdr:row>
      <xdr:rowOff>55816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3340" y="19050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3</xdr:col>
      <xdr:colOff>636</xdr:colOff>
      <xdr:row>1</xdr:row>
      <xdr:rowOff>15240</xdr:rowOff>
    </xdr:from>
    <xdr:to>
      <xdr:col>3</xdr:col>
      <xdr:colOff>399839</xdr:colOff>
      <xdr:row>4</xdr:row>
      <xdr:rowOff>72390</xdr:rowOff>
    </xdr:to>
    <xdr:sp macro="" textlink="">
      <xdr:nvSpPr>
        <xdr:cNvPr id="5" name="Oval 7">
          <a:extLst>
            <a:ext uri="{FF2B5EF4-FFF2-40B4-BE49-F238E27FC236}">
              <a16:creationId xmlns:a16="http://schemas.microsoft.com/office/drawing/2014/main" id="{00000000-0008-0000-0000-000005000000}"/>
            </a:ext>
          </a:extLst>
        </xdr:cNvPr>
        <xdr:cNvSpPr/>
      </xdr:nvSpPr>
      <xdr:spPr>
        <a:xfrm>
          <a:off x="1271271" y="13716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7</xdr:col>
      <xdr:colOff>403436</xdr:colOff>
      <xdr:row>5</xdr:row>
      <xdr:rowOff>114300</xdr:rowOff>
    </xdr:from>
    <xdr:to>
      <xdr:col>8</xdr:col>
      <xdr:colOff>131444</xdr:colOff>
      <xdr:row>9</xdr:row>
      <xdr:rowOff>59690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3470486" y="76200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59</xdr:col>
      <xdr:colOff>284056</xdr:colOff>
      <xdr:row>0</xdr:row>
      <xdr:rowOff>106680</xdr:rowOff>
    </xdr:from>
    <xdr:to>
      <xdr:col>61</xdr:col>
      <xdr:colOff>124459</xdr:colOff>
      <xdr:row>4</xdr:row>
      <xdr:rowOff>32385</xdr:rowOff>
    </xdr:to>
    <xdr:sp macro="" textlink="">
      <xdr:nvSpPr>
        <xdr:cNvPr id="7" name="Oval 6">
          <a:extLst>
            <a:ext uri="{FF2B5EF4-FFF2-40B4-BE49-F238E27FC236}">
              <a16:creationId xmlns:a16="http://schemas.microsoft.com/office/drawing/2014/main" id="{00000000-0008-0000-0000-000007000000}"/>
            </a:ext>
          </a:extLst>
        </xdr:cNvPr>
        <xdr:cNvSpPr/>
      </xdr:nvSpPr>
      <xdr:spPr>
        <a:xfrm>
          <a:off x="21498136" y="106680"/>
          <a:ext cx="389043" cy="44386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22</xdr:col>
      <xdr:colOff>97789</xdr:colOff>
      <xdr:row>3</xdr:row>
      <xdr:rowOff>118110</xdr:rowOff>
    </xdr:from>
    <xdr:to>
      <xdr:col>23</xdr:col>
      <xdr:colOff>93132</xdr:colOff>
      <xdr:row>7</xdr:row>
      <xdr:rowOff>45720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9295129" y="506730"/>
          <a:ext cx="406823" cy="44577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absolute">
    <xdr:from>
      <xdr:col>27</xdr:col>
      <xdr:colOff>345017</xdr:colOff>
      <xdr:row>1</xdr:row>
      <xdr:rowOff>0</xdr:rowOff>
    </xdr:from>
    <xdr:to>
      <xdr:col>28</xdr:col>
      <xdr:colOff>358776</xdr:colOff>
      <xdr:row>4</xdr:row>
      <xdr:rowOff>59690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11584517" y="129540"/>
          <a:ext cx="402379" cy="44831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absolute">
    <xdr:from>
      <xdr:col>53</xdr:col>
      <xdr:colOff>323850</xdr:colOff>
      <xdr:row>28</xdr:row>
      <xdr:rowOff>76200</xdr:rowOff>
    </xdr:from>
    <xdr:to>
      <xdr:col>54</xdr:col>
      <xdr:colOff>220556</xdr:colOff>
      <xdr:row>32</xdr:row>
      <xdr:rowOff>6350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19335750" y="3703320"/>
          <a:ext cx="384386" cy="44831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11</xdr:col>
      <xdr:colOff>671829</xdr:colOff>
      <xdr:row>6</xdr:row>
      <xdr:rowOff>1905</xdr:rowOff>
    </xdr:from>
    <xdr:to>
      <xdr:col>12</xdr:col>
      <xdr:colOff>328506</xdr:colOff>
      <xdr:row>9</xdr:row>
      <xdr:rowOff>91440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5449569" y="779145"/>
          <a:ext cx="411057" cy="47815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12</xdr:col>
      <xdr:colOff>40215</xdr:colOff>
      <xdr:row>18</xdr:row>
      <xdr:rowOff>0</xdr:rowOff>
    </xdr:from>
    <xdr:to>
      <xdr:col>12</xdr:col>
      <xdr:colOff>430316</xdr:colOff>
      <xdr:row>21</xdr:row>
      <xdr:rowOff>59690</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5572335" y="2331720"/>
          <a:ext cx="390101" cy="44831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12</xdr:col>
      <xdr:colOff>45717</xdr:colOff>
      <xdr:row>29</xdr:row>
      <xdr:rowOff>91440</xdr:rowOff>
    </xdr:from>
    <xdr:to>
      <xdr:col>13</xdr:col>
      <xdr:colOff>18623</xdr:colOff>
      <xdr:row>33</xdr:row>
      <xdr:rowOff>21590</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5577837" y="3848100"/>
          <a:ext cx="407246" cy="44831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6</xdr:col>
      <xdr:colOff>171449</xdr:colOff>
      <xdr:row>10</xdr:row>
      <xdr:rowOff>19051</xdr:rowOff>
    </xdr:from>
    <xdr:to>
      <xdr:col>9</xdr:col>
      <xdr:colOff>327659</xdr:colOff>
      <xdr:row>11</xdr:row>
      <xdr:rowOff>57150</xdr:rowOff>
    </xdr:to>
    <xdr:sp macro="" textlink="">
      <xdr:nvSpPr>
        <xdr:cNvPr id="16" name="Left Brace 15">
          <a:extLst>
            <a:ext uri="{FF2B5EF4-FFF2-40B4-BE49-F238E27FC236}">
              <a16:creationId xmlns:a16="http://schemas.microsoft.com/office/drawing/2014/main" id="{00000000-0008-0000-0000-000010000000}"/>
            </a:ext>
          </a:extLst>
        </xdr:cNvPr>
        <xdr:cNvSpPr/>
      </xdr:nvSpPr>
      <xdr:spPr>
        <a:xfrm rot="5400000">
          <a:off x="3596639" y="701041"/>
          <a:ext cx="167639" cy="138684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55</xdr:col>
      <xdr:colOff>22860</xdr:colOff>
      <xdr:row>1</xdr:row>
      <xdr:rowOff>99060</xdr:rowOff>
    </xdr:from>
    <xdr:to>
      <xdr:col>59</xdr:col>
      <xdr:colOff>236220</xdr:colOff>
      <xdr:row>8</xdr:row>
      <xdr:rowOff>60960</xdr:rowOff>
    </xdr:to>
    <mc:AlternateContent xmlns:mc="http://schemas.openxmlformats.org/markup-compatibility/2006" xmlns:a14="http://schemas.microsoft.com/office/drawing/2010/main">
      <mc:Choice Requires="a14">
        <xdr:graphicFrame macro="">
          <xdr:nvGraphicFramePr>
            <xdr:cNvPr id="17" name="metric">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19552920" y="30480"/>
              <a:ext cx="158496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91440</xdr:colOff>
      <xdr:row>0</xdr:row>
      <xdr:rowOff>0</xdr:rowOff>
    </xdr:from>
    <xdr:ext cx="3710940" cy="822960"/>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4130040" y="0"/>
          <a:ext cx="3710940" cy="822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800" b="1">
              <a:solidFill>
                <a:schemeClr val="tx1">
                  <a:lumMod val="65000"/>
                  <a:lumOff val="35000"/>
                </a:schemeClr>
              </a:solidFill>
              <a:latin typeface="Arial" panose="020B0604020202020204" pitchFamily="34" charset="0"/>
              <a:cs typeface="Arial" panose="020B0604020202020204" pitchFamily="34" charset="0"/>
            </a:rPr>
            <a:t>                                      Acronyms</a:t>
          </a:r>
          <a:r>
            <a:rPr lang="en-US" sz="800" b="1" baseline="0">
              <a:solidFill>
                <a:schemeClr val="tx1">
                  <a:lumMod val="65000"/>
                  <a:lumOff val="35000"/>
                </a:schemeClr>
              </a:solidFill>
              <a:latin typeface="Arial" panose="020B0604020202020204" pitchFamily="34" charset="0"/>
              <a:cs typeface="Arial" panose="020B0604020202020204" pitchFamily="34" charset="0"/>
            </a:rPr>
            <a:t> legend</a:t>
          </a:r>
          <a:br>
            <a:rPr lang="en-US" sz="800" b="1" baseline="0">
              <a:solidFill>
                <a:schemeClr val="tx1">
                  <a:lumMod val="65000"/>
                  <a:lumOff val="35000"/>
                </a:schemeClr>
              </a:solidFill>
              <a:latin typeface="Arial" panose="020B0604020202020204" pitchFamily="34" charset="0"/>
              <a:cs typeface="Arial" panose="020B0604020202020204" pitchFamily="34" charset="0"/>
            </a:rPr>
          </a:br>
          <a:endParaRPr lang="en-US" sz="800" b="1" baseline="0">
            <a:solidFill>
              <a:schemeClr val="tx1">
                <a:lumMod val="65000"/>
                <a:lumOff val="35000"/>
              </a:schemeClr>
            </a:solidFill>
            <a:latin typeface="Arial" panose="020B0604020202020204" pitchFamily="34" charset="0"/>
            <a:cs typeface="Arial" panose="020B0604020202020204" pitchFamily="34" charset="0"/>
          </a:endParaRPr>
        </a:p>
        <a:p>
          <a:pPr algn="l"/>
          <a:r>
            <a:rPr lang="en-US" sz="800" b="1">
              <a:solidFill>
                <a:schemeClr val="tx1">
                  <a:lumMod val="65000"/>
                  <a:lumOff val="35000"/>
                </a:schemeClr>
              </a:solidFill>
              <a:latin typeface="Arial" panose="020B0604020202020204" pitchFamily="34" charset="0"/>
              <a:cs typeface="Arial" panose="020B0604020202020204" pitchFamily="34" charset="0"/>
            </a:rPr>
            <a:t>MR = </a:t>
          </a:r>
          <a:r>
            <a:rPr lang="en-US" sz="800" b="0">
              <a:solidFill>
                <a:schemeClr val="tx1">
                  <a:lumMod val="65000"/>
                  <a:lumOff val="35000"/>
                </a:schemeClr>
              </a:solidFill>
              <a:latin typeface="Arial" panose="020B0604020202020204" pitchFamily="34" charset="0"/>
              <a:cs typeface="Arial" panose="020B0604020202020204" pitchFamily="34" charset="0"/>
            </a:rPr>
            <a:t>Moving range</a:t>
          </a:r>
          <a:r>
            <a:rPr lang="en-US" sz="800" b="1" baseline="0">
              <a:solidFill>
                <a:schemeClr val="tx1">
                  <a:lumMod val="65000"/>
                  <a:lumOff val="35000"/>
                </a:schemeClr>
              </a:solidFill>
              <a:latin typeface="Arial" panose="020B0604020202020204" pitchFamily="34" charset="0"/>
              <a:cs typeface="Arial" panose="020B0604020202020204" pitchFamily="34" charset="0"/>
            </a:rPr>
            <a:t>                                  </a:t>
          </a:r>
          <a:r>
            <a:rPr lang="en-US" sz="800" b="1">
              <a:solidFill>
                <a:schemeClr val="tx1">
                  <a:lumMod val="65000"/>
                  <a:lumOff val="35000"/>
                </a:schemeClr>
              </a:solidFill>
              <a:latin typeface="Arial" panose="020B0604020202020204" pitchFamily="34" charset="0"/>
              <a:cs typeface="Arial" panose="020B0604020202020204" pitchFamily="34" charset="0"/>
            </a:rPr>
            <a:t>Avg = </a:t>
          </a:r>
          <a:r>
            <a:rPr lang="en-US" sz="800" b="0">
              <a:solidFill>
                <a:schemeClr val="tx1">
                  <a:lumMod val="65000"/>
                  <a:lumOff val="35000"/>
                </a:schemeClr>
              </a:solidFill>
              <a:latin typeface="Arial" panose="020B0604020202020204" pitchFamily="34" charset="0"/>
              <a:cs typeface="Arial" panose="020B0604020202020204" pitchFamily="34" charset="0"/>
            </a:rPr>
            <a:t>Average</a:t>
          </a:r>
          <a:br>
            <a:rPr lang="en-US" sz="800" b="1" baseline="0">
              <a:solidFill>
                <a:schemeClr val="tx1">
                  <a:lumMod val="65000"/>
                  <a:lumOff val="35000"/>
                </a:schemeClr>
              </a:solidFill>
              <a:latin typeface="Arial" panose="020B0604020202020204" pitchFamily="34" charset="0"/>
              <a:cs typeface="Arial" panose="020B0604020202020204" pitchFamily="34" charset="0"/>
            </a:rPr>
          </a:br>
          <a:r>
            <a:rPr lang="en-US" sz="800" b="1">
              <a:solidFill>
                <a:schemeClr val="tx1">
                  <a:lumMod val="65000"/>
                  <a:lumOff val="35000"/>
                </a:schemeClr>
              </a:solidFill>
              <a:latin typeface="Arial" panose="020B0604020202020204" pitchFamily="34" charset="0"/>
              <a:cs typeface="Arial" panose="020B0604020202020204" pitchFamily="34" charset="0"/>
            </a:rPr>
            <a:t>LCL</a:t>
          </a:r>
          <a:r>
            <a:rPr lang="en-US" sz="800" baseline="0">
              <a:solidFill>
                <a:schemeClr val="tx1">
                  <a:lumMod val="65000"/>
                  <a:lumOff val="35000"/>
                </a:schemeClr>
              </a:solidFill>
              <a:latin typeface="Arial" panose="020B0604020202020204" pitchFamily="34" charset="0"/>
              <a:cs typeface="Arial" panose="020B0604020202020204" pitchFamily="34" charset="0"/>
            </a:rPr>
            <a:t> = Lower critical or control limit          </a:t>
          </a:r>
          <a:r>
            <a:rPr lang="en-US" sz="800" b="1" baseline="0">
              <a:solidFill>
                <a:schemeClr val="tx1">
                  <a:lumMod val="65000"/>
                  <a:lumOff val="35000"/>
                </a:schemeClr>
              </a:solidFill>
              <a:latin typeface="Arial" panose="020B0604020202020204" pitchFamily="34" charset="0"/>
              <a:cs typeface="Arial" panose="020B0604020202020204" pitchFamily="34" charset="0"/>
            </a:rPr>
            <a:t>UCL</a:t>
          </a:r>
          <a:r>
            <a:rPr lang="en-US" sz="800" baseline="0">
              <a:solidFill>
                <a:schemeClr val="tx1">
                  <a:lumMod val="65000"/>
                  <a:lumOff val="35000"/>
                </a:schemeClr>
              </a:solidFill>
              <a:latin typeface="Arial" panose="020B0604020202020204" pitchFamily="34" charset="0"/>
              <a:cs typeface="Arial" panose="020B0604020202020204" pitchFamily="34" charset="0"/>
            </a:rPr>
            <a:t> = Upper critical or control limit</a:t>
          </a:r>
          <a:br>
            <a:rPr lang="en-US" sz="800" baseline="0">
              <a:solidFill>
                <a:schemeClr val="tx1">
                  <a:lumMod val="65000"/>
                  <a:lumOff val="35000"/>
                </a:schemeClr>
              </a:solidFill>
              <a:latin typeface="Arial" panose="020B0604020202020204" pitchFamily="34" charset="0"/>
              <a:cs typeface="Arial" panose="020B0604020202020204" pitchFamily="34" charset="0"/>
            </a:rPr>
          </a:br>
          <a:r>
            <a:rPr lang="en-US" sz="800" b="1" baseline="0">
              <a:solidFill>
                <a:schemeClr val="tx1">
                  <a:lumMod val="65000"/>
                  <a:lumOff val="35000"/>
                </a:schemeClr>
              </a:solidFill>
              <a:latin typeface="Arial" panose="020B0604020202020204" pitchFamily="34" charset="0"/>
              <a:cs typeface="Arial" panose="020B0604020202020204" pitchFamily="34" charset="0"/>
            </a:rPr>
            <a:t>LWL</a:t>
          </a:r>
          <a:r>
            <a:rPr lang="en-US" sz="800" baseline="0">
              <a:solidFill>
                <a:schemeClr val="tx1">
                  <a:lumMod val="65000"/>
                  <a:lumOff val="35000"/>
                </a:schemeClr>
              </a:solidFill>
              <a:latin typeface="Arial" panose="020B0604020202020204" pitchFamily="34" charset="0"/>
              <a:cs typeface="Arial" panose="020B0604020202020204" pitchFamily="34" charset="0"/>
            </a:rPr>
            <a:t> = Lower warning limit                       </a:t>
          </a:r>
          <a:r>
            <a:rPr lang="en-US" sz="800" b="1" baseline="0">
              <a:solidFill>
                <a:schemeClr val="tx1">
                  <a:lumMod val="65000"/>
                  <a:lumOff val="35000"/>
                </a:schemeClr>
              </a:solidFill>
              <a:latin typeface="Arial" panose="020B0604020202020204" pitchFamily="34" charset="0"/>
              <a:cs typeface="Arial" panose="020B0604020202020204" pitchFamily="34" charset="0"/>
            </a:rPr>
            <a:t>UWL</a:t>
          </a:r>
          <a:r>
            <a:rPr lang="en-US" sz="800" baseline="0">
              <a:solidFill>
                <a:schemeClr val="tx1">
                  <a:lumMod val="65000"/>
                  <a:lumOff val="35000"/>
                </a:schemeClr>
              </a:solidFill>
              <a:latin typeface="Arial" panose="020B0604020202020204" pitchFamily="34" charset="0"/>
              <a:cs typeface="Arial" panose="020B0604020202020204" pitchFamily="34" charset="0"/>
            </a:rPr>
            <a:t> = Upper warning limit</a:t>
          </a:r>
          <a:br>
            <a:rPr lang="en-US" sz="800" baseline="0">
              <a:solidFill>
                <a:schemeClr val="tx1">
                  <a:lumMod val="65000"/>
                  <a:lumOff val="35000"/>
                </a:schemeClr>
              </a:solidFill>
              <a:latin typeface="Arial" panose="020B0604020202020204" pitchFamily="34" charset="0"/>
              <a:cs typeface="Arial" panose="020B0604020202020204" pitchFamily="34" charset="0"/>
            </a:rPr>
          </a:br>
          <a:r>
            <a:rPr lang="en-US" sz="800" b="1" baseline="0">
              <a:solidFill>
                <a:schemeClr val="tx1">
                  <a:lumMod val="65000"/>
                  <a:lumOff val="35000"/>
                </a:schemeClr>
              </a:solidFill>
              <a:latin typeface="Arial" panose="020B0604020202020204" pitchFamily="34" charset="0"/>
              <a:cs typeface="Arial" panose="020B0604020202020204" pitchFamily="34" charset="0"/>
            </a:rPr>
            <a:t>OOC</a:t>
          </a:r>
          <a:r>
            <a:rPr lang="en-US" sz="800" baseline="0">
              <a:solidFill>
                <a:schemeClr val="tx1">
                  <a:lumMod val="65000"/>
                  <a:lumOff val="35000"/>
                </a:schemeClr>
              </a:solidFill>
              <a:latin typeface="Arial" panose="020B0604020202020204" pitchFamily="34" charset="0"/>
              <a:cs typeface="Arial" panose="020B0604020202020204" pitchFamily="34" charset="0"/>
            </a:rPr>
            <a:t> = Out of control</a:t>
          </a:r>
          <a:endParaRPr lang="en-US" sz="8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editAs="oneCell">
    <xdr:from>
      <xdr:col>55</xdr:col>
      <xdr:colOff>30480</xdr:colOff>
      <xdr:row>9</xdr:row>
      <xdr:rowOff>53340</xdr:rowOff>
    </xdr:from>
    <xdr:to>
      <xdr:col>58</xdr:col>
      <xdr:colOff>251460</xdr:colOff>
      <xdr:row>21</xdr:row>
      <xdr:rowOff>55245</xdr:rowOff>
    </xdr:to>
    <mc:AlternateContent xmlns:mc="http://schemas.openxmlformats.org/markup-compatibility/2006" xmlns:a14="http://schemas.microsoft.com/office/drawing/2010/main">
      <mc:Choice Requires="a14">
        <xdr:graphicFrame macro="">
          <xdr:nvGraphicFramePr>
            <xdr:cNvPr id="18" name="t_week">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t_week"/>
            </a:graphicData>
          </a:graphic>
        </xdr:graphicFrame>
      </mc:Choice>
      <mc:Fallback xmlns="">
        <xdr:sp macro="" textlink="">
          <xdr:nvSpPr>
            <xdr:cNvPr id="0" name=""/>
            <xdr:cNvSpPr>
              <a:spLocks noTextEdit="1"/>
            </xdr:cNvSpPr>
          </xdr:nvSpPr>
          <xdr:spPr>
            <a:xfrm>
              <a:off x="19560540" y="1219200"/>
              <a:ext cx="1249680" cy="1556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152401</xdr:colOff>
      <xdr:row>10</xdr:row>
      <xdr:rowOff>19053</xdr:rowOff>
    </xdr:from>
    <xdr:to>
      <xdr:col>14</xdr:col>
      <xdr:colOff>285753</xdr:colOff>
      <xdr:row>11</xdr:row>
      <xdr:rowOff>57151</xdr:rowOff>
    </xdr:to>
    <xdr:sp macro="" textlink="">
      <xdr:nvSpPr>
        <xdr:cNvPr id="20" name="Left Brace 19">
          <a:extLst>
            <a:ext uri="{FF2B5EF4-FFF2-40B4-BE49-F238E27FC236}">
              <a16:creationId xmlns:a16="http://schemas.microsoft.com/office/drawing/2014/main" id="{00000000-0008-0000-0000-000014000000}"/>
            </a:ext>
          </a:extLst>
        </xdr:cNvPr>
        <xdr:cNvSpPr/>
      </xdr:nvSpPr>
      <xdr:spPr>
        <a:xfrm rot="5400000">
          <a:off x="5593083" y="403861"/>
          <a:ext cx="167638" cy="199644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16</xdr:col>
      <xdr:colOff>30479</xdr:colOff>
      <xdr:row>9</xdr:row>
      <xdr:rowOff>95687</xdr:rowOff>
    </xdr:from>
    <xdr:to>
      <xdr:col>28</xdr:col>
      <xdr:colOff>373379</xdr:colOff>
      <xdr:row>11</xdr:row>
      <xdr:rowOff>98218</xdr:rowOff>
    </xdr:to>
    <xdr:sp macro="" textlink="">
      <xdr:nvSpPr>
        <xdr:cNvPr id="21" name="Left Brace 20">
          <a:extLst>
            <a:ext uri="{FF2B5EF4-FFF2-40B4-BE49-F238E27FC236}">
              <a16:creationId xmlns:a16="http://schemas.microsoft.com/office/drawing/2014/main" id="{00000000-0008-0000-0000-000015000000}"/>
            </a:ext>
          </a:extLst>
        </xdr:cNvPr>
        <xdr:cNvSpPr/>
      </xdr:nvSpPr>
      <xdr:spPr>
        <a:xfrm rot="5400000">
          <a:off x="9386573" y="-1091767"/>
          <a:ext cx="261611" cy="496824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18</xdr:col>
      <xdr:colOff>42437</xdr:colOff>
      <xdr:row>6</xdr:row>
      <xdr:rowOff>77470</xdr:rowOff>
    </xdr:from>
    <xdr:to>
      <xdr:col>26</xdr:col>
      <xdr:colOff>346709</xdr:colOff>
      <xdr:row>10</xdr:row>
      <xdr:rowOff>64577</xdr:rowOff>
    </xdr:to>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7723397" y="854710"/>
          <a:ext cx="3466572"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700" b="1">
              <a:solidFill>
                <a:schemeClr val="bg1">
                  <a:lumMod val="65000"/>
                </a:schemeClr>
              </a:solidFill>
              <a:latin typeface="Arial" panose="020B0604020202020204" pitchFamily="34" charset="0"/>
              <a:cs typeface="Arial" panose="020B0604020202020204" pitchFamily="34" charset="0"/>
            </a:rPr>
            <a:t>#</a:t>
          </a:r>
          <a:r>
            <a:rPr lang="en-US" sz="2700" b="1" baseline="0">
              <a:solidFill>
                <a:schemeClr val="bg1">
                  <a:lumMod val="65000"/>
                </a:schemeClr>
              </a:solidFill>
              <a:latin typeface="Arial" panose="020B0604020202020204" pitchFamily="34" charset="0"/>
              <a:cs typeface="Arial" panose="020B0604020202020204" pitchFamily="34" charset="0"/>
            </a:rPr>
            <a:t> dynamic arrays #</a:t>
          </a:r>
          <a:endParaRPr lang="en-US" sz="2700" b="1">
            <a:solidFill>
              <a:schemeClr val="bg1">
                <a:lumMod val="65000"/>
              </a:schemeClr>
            </a:solidFill>
            <a:latin typeface="Arial" panose="020B0604020202020204" pitchFamily="34" charset="0"/>
            <a:cs typeface="Arial" panose="020B0604020202020204" pitchFamily="34" charset="0"/>
          </a:endParaRPr>
        </a:p>
      </xdr:txBody>
    </xdr:sp>
    <xdr:clientData/>
  </xdr:twoCellAnchor>
  <xdr:twoCellAnchor editAs="oneCell">
    <xdr:from>
      <xdr:col>55</xdr:col>
      <xdr:colOff>22860</xdr:colOff>
      <xdr:row>22</xdr:row>
      <xdr:rowOff>30480</xdr:rowOff>
    </xdr:from>
    <xdr:to>
      <xdr:col>58</xdr:col>
      <xdr:colOff>106680</xdr:colOff>
      <xdr:row>24</xdr:row>
      <xdr:rowOff>91440</xdr:rowOff>
    </xdr:to>
    <mc:AlternateContent xmlns:mc="http://schemas.openxmlformats.org/markup-compatibility/2006" xmlns:a14="http://schemas.microsoft.com/office/drawing/2010/main">
      <mc:Choice Requires="a14">
        <xdr:graphicFrame macro="">
          <xdr:nvGraphicFramePr>
            <xdr:cNvPr id="23" name="show target">
              <a:extLst>
                <a:ext uri="{FF2B5EF4-FFF2-40B4-BE49-F238E27FC236}">
                  <a16:creationId xmlns:a16="http://schemas.microsoft.com/office/drawing/2014/main" id="{00000000-0008-0000-0000-000017000000}"/>
                </a:ext>
              </a:extLst>
            </xdr:cNvPr>
            <xdr:cNvGraphicFramePr/>
          </xdr:nvGraphicFramePr>
          <xdr:xfrm>
            <a:off x="0" y="0"/>
            <a:ext cx="0" cy="0"/>
          </xdr:xfrm>
          <a:graphic>
            <a:graphicData uri="http://schemas.microsoft.com/office/drawing/2010/slicer">
              <sle:slicer xmlns:sle="http://schemas.microsoft.com/office/drawing/2010/slicer" name="show target"/>
            </a:graphicData>
          </a:graphic>
        </xdr:graphicFrame>
      </mc:Choice>
      <mc:Fallback xmlns="">
        <xdr:sp macro="" textlink="">
          <xdr:nvSpPr>
            <xdr:cNvPr id="0" name=""/>
            <xdr:cNvSpPr>
              <a:spLocks noTextEdit="1"/>
            </xdr:cNvSpPr>
          </xdr:nvSpPr>
          <xdr:spPr>
            <a:xfrm>
              <a:off x="19552920" y="2834640"/>
              <a:ext cx="163830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99060</xdr:colOff>
      <xdr:row>4</xdr:row>
      <xdr:rowOff>0</xdr:rowOff>
    </xdr:from>
    <xdr:to>
      <xdr:col>55</xdr:col>
      <xdr:colOff>0</xdr:colOff>
      <xdr:row>30</xdr:row>
      <xdr:rowOff>121920</xdr:rowOff>
    </xdr:to>
    <xdr:graphicFrame macro="">
      <xdr:nvGraphicFramePr>
        <xdr:cNvPr id="26" name="Chart 25">
          <a:extLst>
            <a:ext uri="{FF2B5EF4-FFF2-40B4-BE49-F238E27FC236}">
              <a16:creationId xmlns:a16="http://schemas.microsoft.com/office/drawing/2014/main" id="{00000000-0008-0000-00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45</xdr:col>
      <xdr:colOff>243840</xdr:colOff>
      <xdr:row>1</xdr:row>
      <xdr:rowOff>7620</xdr:rowOff>
    </xdr:from>
    <xdr:ext cx="2948940" cy="387286"/>
    <xdr:sp macro="" textlink="$M$24">
      <xdr:nvSpPr>
        <xdr:cNvPr id="31" name="TextBox 30">
          <a:extLst>
            <a:ext uri="{FF2B5EF4-FFF2-40B4-BE49-F238E27FC236}">
              <a16:creationId xmlns:a16="http://schemas.microsoft.com/office/drawing/2014/main" id="{00000000-0008-0000-0000-00001F000000}"/>
            </a:ext>
          </a:extLst>
        </xdr:cNvPr>
        <xdr:cNvSpPr txBox="1"/>
      </xdr:nvSpPr>
      <xdr:spPr>
        <a:xfrm>
          <a:off x="19484340" y="137160"/>
          <a:ext cx="294894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FF2FF83-5FE4-4F80-9509-E5023CEDCA29}" type="TxLink">
            <a:rPr lang="en-US" sz="2000" b="1" i="0" u="none" strike="noStrike">
              <a:solidFill>
                <a:schemeClr val="tx1">
                  <a:lumMod val="50000"/>
                  <a:lumOff val="50000"/>
                </a:schemeClr>
              </a:solidFill>
              <a:latin typeface="Arial" panose="020B0604020202020204" pitchFamily="34" charset="0"/>
              <a:cs typeface="Arial" panose="020B0604020202020204" pitchFamily="34" charset="0"/>
            </a:rPr>
            <a:pPr/>
            <a:t>Incoming calls</a:t>
          </a:fld>
          <a:endParaRPr lang="en-US" sz="2000" b="1">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oneCellAnchor>
    <xdr:from>
      <xdr:col>39</xdr:col>
      <xdr:colOff>91440</xdr:colOff>
      <xdr:row>1</xdr:row>
      <xdr:rowOff>30480</xdr:rowOff>
    </xdr:from>
    <xdr:ext cx="3263586" cy="357790"/>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6222980" y="160020"/>
          <a:ext cx="3263586"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chemeClr val="tx1">
                  <a:lumMod val="50000"/>
                  <a:lumOff val="50000"/>
                </a:schemeClr>
              </a:solidFill>
              <a:latin typeface="Arial" panose="020B0604020202020204" pitchFamily="34" charset="0"/>
              <a:cs typeface="Arial" panose="020B0604020202020204" pitchFamily="34" charset="0"/>
            </a:rPr>
            <a:t>Statistical Process Control on:</a:t>
          </a:r>
        </a:p>
      </xdr:txBody>
    </xdr:sp>
    <xdr:clientData/>
  </xdr:oneCellAnchor>
  <xdr:twoCellAnchor editAs="oneCell">
    <xdr:from>
      <xdr:col>55</xdr:col>
      <xdr:colOff>22860</xdr:colOff>
      <xdr:row>25</xdr:row>
      <xdr:rowOff>76200</xdr:rowOff>
    </xdr:from>
    <xdr:to>
      <xdr:col>59</xdr:col>
      <xdr:colOff>38100</xdr:colOff>
      <xdr:row>28</xdr:row>
      <xdr:rowOff>102870</xdr:rowOff>
    </xdr:to>
    <mc:AlternateContent xmlns:mc="http://schemas.openxmlformats.org/markup-compatibility/2006" xmlns:a14="http://schemas.microsoft.com/office/drawing/2010/main">
      <mc:Choice Requires="a14">
        <xdr:graphicFrame macro="">
          <xdr:nvGraphicFramePr>
            <xdr:cNvPr id="27" name="show T o A">
              <a:extLst>
                <a:ext uri="{FF2B5EF4-FFF2-40B4-BE49-F238E27FC236}">
                  <a16:creationId xmlns:a16="http://schemas.microsoft.com/office/drawing/2014/main" id="{00000000-0008-0000-0000-00001B000000}"/>
                </a:ext>
              </a:extLst>
            </xdr:cNvPr>
            <xdr:cNvGraphicFramePr/>
          </xdr:nvGraphicFramePr>
          <xdr:xfrm>
            <a:off x="0" y="0"/>
            <a:ext cx="0" cy="0"/>
          </xdr:xfrm>
          <a:graphic>
            <a:graphicData uri="http://schemas.microsoft.com/office/drawing/2010/slicer">
              <sle:slicer xmlns:sle="http://schemas.microsoft.com/office/drawing/2010/slicer" name="show T o A"/>
            </a:graphicData>
          </a:graphic>
        </xdr:graphicFrame>
      </mc:Choice>
      <mc:Fallback xmlns="">
        <xdr:sp macro="" textlink="">
          <xdr:nvSpPr>
            <xdr:cNvPr id="0" name=""/>
            <xdr:cNvSpPr>
              <a:spLocks noTextEdit="1"/>
            </xdr:cNvSpPr>
          </xdr:nvSpPr>
          <xdr:spPr>
            <a:xfrm>
              <a:off x="19552920" y="3314700"/>
              <a:ext cx="1642110" cy="415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54</xdr:col>
      <xdr:colOff>335280</xdr:colOff>
      <xdr:row>21</xdr:row>
      <xdr:rowOff>30480</xdr:rowOff>
    </xdr:from>
    <xdr:ext cx="1307730" cy="210250"/>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9834860" y="2750820"/>
          <a:ext cx="130773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Show the</a:t>
          </a:r>
          <a:r>
            <a:rPr lang="en-US" sz="800" b="1" baseline="0">
              <a:latin typeface="Arial" panose="020B0604020202020204" pitchFamily="34" charset="0"/>
              <a:cs typeface="Arial" panose="020B0604020202020204" pitchFamily="34" charset="0"/>
            </a:rPr>
            <a:t> benchmark?</a:t>
          </a:r>
          <a:endParaRPr lang="en-US" sz="800" b="1">
            <a:latin typeface="Arial" panose="020B0604020202020204" pitchFamily="34" charset="0"/>
            <a:cs typeface="Arial" panose="020B0604020202020204" pitchFamily="34" charset="0"/>
          </a:endParaRPr>
        </a:p>
      </xdr:txBody>
    </xdr:sp>
    <xdr:clientData/>
  </xdr:oneCellAnchor>
  <xdr:oneCellAnchor>
    <xdr:from>
      <xdr:col>55</xdr:col>
      <xdr:colOff>0</xdr:colOff>
      <xdr:row>24</xdr:row>
      <xdr:rowOff>68580</xdr:rowOff>
    </xdr:from>
    <xdr:ext cx="1661289" cy="210250"/>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19842480" y="3177540"/>
          <a:ext cx="16612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Which one: target</a:t>
          </a:r>
          <a:r>
            <a:rPr lang="en-US" sz="800" b="1" baseline="0">
              <a:latin typeface="Arial" panose="020B0604020202020204" pitchFamily="34" charset="0"/>
              <a:cs typeface="Arial" panose="020B0604020202020204" pitchFamily="34" charset="0"/>
            </a:rPr>
            <a:t> or average?</a:t>
          </a:r>
          <a:endParaRPr lang="en-US" sz="800" b="1">
            <a:latin typeface="Arial" panose="020B0604020202020204" pitchFamily="34" charset="0"/>
            <a:cs typeface="Arial" panose="020B0604020202020204" pitchFamily="34" charset="0"/>
          </a:endParaRPr>
        </a:p>
      </xdr:txBody>
    </xdr:sp>
    <xdr:clientData/>
  </xdr:oneCellAnchor>
  <xdr:twoCellAnchor editAs="oneCell">
    <xdr:from>
      <xdr:col>55</xdr:col>
      <xdr:colOff>7620</xdr:colOff>
      <xdr:row>29</xdr:row>
      <xdr:rowOff>15240</xdr:rowOff>
    </xdr:from>
    <xdr:to>
      <xdr:col>58</xdr:col>
      <xdr:colOff>91440</xdr:colOff>
      <xdr:row>31</xdr:row>
      <xdr:rowOff>68580</xdr:rowOff>
    </xdr:to>
    <mc:AlternateContent xmlns:mc="http://schemas.openxmlformats.org/markup-compatibility/2006" xmlns:a14="http://schemas.microsoft.com/office/drawing/2010/main">
      <mc:Choice Requires="a14">
        <xdr:graphicFrame macro="">
          <xdr:nvGraphicFramePr>
            <xdr:cNvPr id="29" name="show CL o AL">
              <a:extLst>
                <a:ext uri="{FF2B5EF4-FFF2-40B4-BE49-F238E27FC236}">
                  <a16:creationId xmlns:a16="http://schemas.microsoft.com/office/drawing/2014/main" id="{00000000-0008-0000-0000-00001D000000}"/>
                </a:ext>
              </a:extLst>
            </xdr:cNvPr>
            <xdr:cNvGraphicFramePr/>
          </xdr:nvGraphicFramePr>
          <xdr:xfrm>
            <a:off x="0" y="0"/>
            <a:ext cx="0" cy="0"/>
          </xdr:xfrm>
          <a:graphic>
            <a:graphicData uri="http://schemas.microsoft.com/office/drawing/2010/slicer">
              <sle:slicer xmlns:sle="http://schemas.microsoft.com/office/drawing/2010/slicer" name="show CL o AL"/>
            </a:graphicData>
          </a:graphic>
        </xdr:graphicFrame>
      </mc:Choice>
      <mc:Fallback xmlns="">
        <xdr:sp macro="" textlink="">
          <xdr:nvSpPr>
            <xdr:cNvPr id="0" name=""/>
            <xdr:cNvSpPr>
              <a:spLocks noTextEdit="1"/>
            </xdr:cNvSpPr>
          </xdr:nvSpPr>
          <xdr:spPr>
            <a:xfrm>
              <a:off x="19537680" y="3771900"/>
              <a:ext cx="1657350" cy="312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15240</xdr:colOff>
      <xdr:row>32</xdr:row>
      <xdr:rowOff>53340</xdr:rowOff>
    </xdr:from>
    <xdr:to>
      <xdr:col>60</xdr:col>
      <xdr:colOff>152400</xdr:colOff>
      <xdr:row>35</xdr:row>
      <xdr:rowOff>41910</xdr:rowOff>
    </xdr:to>
    <mc:AlternateContent xmlns:mc="http://schemas.openxmlformats.org/markup-compatibility/2006" xmlns:a14="http://schemas.microsoft.com/office/drawing/2010/main">
      <mc:Choice Requires="a14">
        <xdr:graphicFrame macro="">
          <xdr:nvGraphicFramePr>
            <xdr:cNvPr id="30" name="which limits">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microsoft.com/office/drawing/2010/slicer">
              <sle:slicer xmlns:sle="http://schemas.microsoft.com/office/drawing/2010/slicer" name="which limits"/>
            </a:graphicData>
          </a:graphic>
        </xdr:graphicFrame>
      </mc:Choice>
      <mc:Fallback xmlns="">
        <xdr:sp macro="" textlink="">
          <xdr:nvSpPr>
            <xdr:cNvPr id="0" name=""/>
            <xdr:cNvSpPr>
              <a:spLocks noTextEdit="1"/>
            </xdr:cNvSpPr>
          </xdr:nvSpPr>
          <xdr:spPr>
            <a:xfrm>
              <a:off x="19545300" y="4061460"/>
              <a:ext cx="1851660" cy="514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22860</xdr:colOff>
      <xdr:row>36</xdr:row>
      <xdr:rowOff>83820</xdr:rowOff>
    </xdr:from>
    <xdr:to>
      <xdr:col>58</xdr:col>
      <xdr:colOff>114300</xdr:colOff>
      <xdr:row>39</xdr:row>
      <xdr:rowOff>34290</xdr:rowOff>
    </xdr:to>
    <mc:AlternateContent xmlns:mc="http://schemas.openxmlformats.org/markup-compatibility/2006" xmlns:a14="http://schemas.microsoft.com/office/drawing/2010/main">
      <mc:Choice Requires="a14">
        <xdr:graphicFrame macro="">
          <xdr:nvGraphicFramePr>
            <xdr:cNvPr id="35" name="±X StDev">
              <a:extLst>
                <a:ext uri="{FF2B5EF4-FFF2-40B4-BE49-F238E27FC236}">
                  <a16:creationId xmlns:a16="http://schemas.microsoft.com/office/drawing/2014/main" id="{00000000-0008-0000-0000-000023000000}"/>
                </a:ext>
              </a:extLst>
            </xdr:cNvPr>
            <xdr:cNvGraphicFramePr/>
          </xdr:nvGraphicFramePr>
          <xdr:xfrm>
            <a:off x="0" y="0"/>
            <a:ext cx="0" cy="0"/>
          </xdr:xfrm>
          <a:graphic>
            <a:graphicData uri="http://schemas.microsoft.com/office/drawing/2010/slicer">
              <sle:slicer xmlns:sle="http://schemas.microsoft.com/office/drawing/2010/slicer" name="±X StDev"/>
            </a:graphicData>
          </a:graphic>
        </xdr:graphicFrame>
      </mc:Choice>
      <mc:Fallback xmlns="">
        <xdr:sp macro="" textlink="">
          <xdr:nvSpPr>
            <xdr:cNvPr id="0" name=""/>
            <xdr:cNvSpPr>
              <a:spLocks noTextEdit="1"/>
            </xdr:cNvSpPr>
          </xdr:nvSpPr>
          <xdr:spPr>
            <a:xfrm>
              <a:off x="19865340" y="4747260"/>
              <a:ext cx="1120140" cy="339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54</xdr:col>
      <xdr:colOff>335280</xdr:colOff>
      <xdr:row>34</xdr:row>
      <xdr:rowOff>91440</xdr:rowOff>
    </xdr:from>
    <xdr:ext cx="1844039" cy="339790"/>
    <xdr:sp macro="" textlink="">
      <xdr:nvSpPr>
        <xdr:cNvPr id="36" name="TextBox 35">
          <a:extLst>
            <a:ext uri="{FF2B5EF4-FFF2-40B4-BE49-F238E27FC236}">
              <a16:creationId xmlns:a16="http://schemas.microsoft.com/office/drawing/2014/main" id="{00000000-0008-0000-0000-000024000000}"/>
            </a:ext>
          </a:extLst>
        </xdr:cNvPr>
        <xdr:cNvSpPr txBox="1"/>
      </xdr:nvSpPr>
      <xdr:spPr>
        <a:xfrm>
          <a:off x="19834860" y="4495800"/>
          <a:ext cx="1844039" cy="339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800" b="1">
              <a:latin typeface="Arial" panose="020B0604020202020204" pitchFamily="34" charset="0"/>
              <a:cs typeface="Arial" panose="020B0604020202020204" pitchFamily="34" charset="0"/>
            </a:rPr>
            <a:t>How many ± standard</a:t>
          </a:r>
          <a:r>
            <a:rPr lang="en-US" sz="800" b="1" baseline="0">
              <a:latin typeface="Arial" panose="020B0604020202020204" pitchFamily="34" charset="0"/>
              <a:cs typeface="Arial" panose="020B0604020202020204" pitchFamily="34" charset="0"/>
            </a:rPr>
            <a:t> deviations? </a:t>
          </a:r>
          <a:br>
            <a:rPr lang="en-US" sz="800" b="1" baseline="0">
              <a:latin typeface="Arial" panose="020B0604020202020204" pitchFamily="34" charset="0"/>
              <a:cs typeface="Arial" panose="020B0604020202020204" pitchFamily="34" charset="0"/>
            </a:rPr>
          </a:br>
          <a:r>
            <a:rPr lang="en-US" sz="800" b="1" baseline="0">
              <a:latin typeface="Arial" panose="020B0604020202020204" pitchFamily="34" charset="0"/>
              <a:cs typeface="Arial" panose="020B0604020202020204" pitchFamily="34" charset="0"/>
            </a:rPr>
            <a:t> </a:t>
          </a:r>
          <a:r>
            <a:rPr lang="en-US" sz="800" b="0" i="1" baseline="0">
              <a:latin typeface="Arial" panose="020B0604020202020204" pitchFamily="34" charset="0"/>
              <a:cs typeface="Arial" panose="020B0604020202020204" pitchFamily="34" charset="0"/>
            </a:rPr>
            <a:t>( if control chart is selected )</a:t>
          </a:r>
          <a:endParaRPr lang="en-US" sz="800" b="0" i="1">
            <a:latin typeface="Arial" panose="020B0604020202020204" pitchFamily="34" charset="0"/>
            <a:cs typeface="Arial" panose="020B0604020202020204" pitchFamily="34" charset="0"/>
          </a:endParaRPr>
        </a:p>
      </xdr:txBody>
    </xdr:sp>
    <xdr:clientData/>
  </xdr:oneCellAnchor>
  <xdr:twoCellAnchor editAs="oneCell">
    <xdr:from>
      <xdr:col>55</xdr:col>
      <xdr:colOff>38100</xdr:colOff>
      <xdr:row>39</xdr:row>
      <xdr:rowOff>106680</xdr:rowOff>
    </xdr:from>
    <xdr:to>
      <xdr:col>58</xdr:col>
      <xdr:colOff>121920</xdr:colOff>
      <xdr:row>42</xdr:row>
      <xdr:rowOff>87630</xdr:rowOff>
    </xdr:to>
    <mc:AlternateContent xmlns:mc="http://schemas.openxmlformats.org/markup-compatibility/2006" xmlns:a14="http://schemas.microsoft.com/office/drawing/2010/main">
      <mc:Choice Requires="a14">
        <xdr:graphicFrame macro="">
          <xdr:nvGraphicFramePr>
            <xdr:cNvPr id="24" name="show WDL">
              <a:extLst>
                <a:ext uri="{FF2B5EF4-FFF2-40B4-BE49-F238E27FC236}">
                  <a16:creationId xmlns:a16="http://schemas.microsoft.com/office/drawing/2014/main" id="{00000000-0008-0000-0000-000018000000}"/>
                </a:ext>
              </a:extLst>
            </xdr:cNvPr>
            <xdr:cNvGraphicFramePr/>
          </xdr:nvGraphicFramePr>
          <xdr:xfrm>
            <a:off x="0" y="0"/>
            <a:ext cx="0" cy="0"/>
          </xdr:xfrm>
          <a:graphic>
            <a:graphicData uri="http://schemas.microsoft.com/office/drawing/2010/slicer">
              <sle:slicer xmlns:sle="http://schemas.microsoft.com/office/drawing/2010/slicer" name="show WDL"/>
            </a:graphicData>
          </a:graphic>
        </xdr:graphicFrame>
      </mc:Choice>
      <mc:Fallback xmlns="">
        <xdr:sp macro="" textlink="">
          <xdr:nvSpPr>
            <xdr:cNvPr id="0" name=""/>
            <xdr:cNvSpPr>
              <a:spLocks noTextEdit="1"/>
            </xdr:cNvSpPr>
          </xdr:nvSpPr>
          <xdr:spPr>
            <a:xfrm>
              <a:off x="19568160" y="4975860"/>
              <a:ext cx="1828800" cy="552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38100</xdr:colOff>
      <xdr:row>43</xdr:row>
      <xdr:rowOff>68580</xdr:rowOff>
    </xdr:from>
    <xdr:to>
      <xdr:col>58</xdr:col>
      <xdr:colOff>129540</xdr:colOff>
      <xdr:row>45</xdr:row>
      <xdr:rowOff>121920</xdr:rowOff>
    </xdr:to>
    <mc:AlternateContent xmlns:mc="http://schemas.openxmlformats.org/markup-compatibility/2006" xmlns:a14="http://schemas.microsoft.com/office/drawing/2010/main">
      <mc:Choice Requires="a14">
        <xdr:graphicFrame macro="">
          <xdr:nvGraphicFramePr>
            <xdr:cNvPr id="25" name="show CDL">
              <a:extLst>
                <a:ext uri="{FF2B5EF4-FFF2-40B4-BE49-F238E27FC236}">
                  <a16:creationId xmlns:a16="http://schemas.microsoft.com/office/drawing/2014/main" id="{00000000-0008-0000-0000-000019000000}"/>
                </a:ext>
              </a:extLst>
            </xdr:cNvPr>
            <xdr:cNvGraphicFramePr/>
          </xdr:nvGraphicFramePr>
          <xdr:xfrm>
            <a:off x="0" y="0"/>
            <a:ext cx="0" cy="0"/>
          </xdr:xfrm>
          <a:graphic>
            <a:graphicData uri="http://schemas.microsoft.com/office/drawing/2010/slicer">
              <sle:slicer xmlns:sle="http://schemas.microsoft.com/office/drawing/2010/slicer" name="show CDL"/>
            </a:graphicData>
          </a:graphic>
        </xdr:graphicFrame>
      </mc:Choice>
      <mc:Fallback xmlns="">
        <xdr:sp macro="" textlink="">
          <xdr:nvSpPr>
            <xdr:cNvPr id="0" name=""/>
            <xdr:cNvSpPr>
              <a:spLocks noTextEdit="1"/>
            </xdr:cNvSpPr>
          </xdr:nvSpPr>
          <xdr:spPr>
            <a:xfrm>
              <a:off x="19568160" y="5440680"/>
              <a:ext cx="1813560" cy="510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54</xdr:col>
      <xdr:colOff>327660</xdr:colOff>
      <xdr:row>27</xdr:row>
      <xdr:rowOff>121920</xdr:rowOff>
    </xdr:from>
    <xdr:ext cx="1769715" cy="210250"/>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23957280" y="3619500"/>
          <a:ext cx="1769715"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Show control or arbitrary limits</a:t>
          </a:r>
          <a:r>
            <a:rPr lang="en-US" sz="800" b="1" baseline="0">
              <a:latin typeface="Arial" panose="020B0604020202020204" pitchFamily="34" charset="0"/>
              <a:cs typeface="Arial" panose="020B0604020202020204" pitchFamily="34" charset="0"/>
            </a:rPr>
            <a:t>?</a:t>
          </a:r>
          <a:endParaRPr lang="en-US" sz="800" b="1">
            <a:latin typeface="Arial" panose="020B0604020202020204" pitchFamily="34" charset="0"/>
            <a:cs typeface="Arial" panose="020B0604020202020204" pitchFamily="34" charset="0"/>
          </a:endParaRPr>
        </a:p>
      </xdr:txBody>
    </xdr:sp>
    <xdr:clientData/>
  </xdr:oneCellAnchor>
  <xdr:twoCellAnchor>
    <xdr:from>
      <xdr:col>39</xdr:col>
      <xdr:colOff>99060</xdr:colOff>
      <xdr:row>30</xdr:row>
      <xdr:rowOff>83820</xdr:rowOff>
    </xdr:from>
    <xdr:to>
      <xdr:col>55</xdr:col>
      <xdr:colOff>0</xdr:colOff>
      <xdr:row>43</xdr:row>
      <xdr:rowOff>106680</xdr:rowOff>
    </xdr:to>
    <xdr:graphicFrame macro="">
      <xdr:nvGraphicFramePr>
        <xdr:cNvPr id="37" name="Chart 36">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54</xdr:col>
      <xdr:colOff>335280</xdr:colOff>
      <xdr:row>8</xdr:row>
      <xdr:rowOff>38100</xdr:rowOff>
    </xdr:from>
    <xdr:ext cx="1297471" cy="210250"/>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9834860" y="1074420"/>
          <a:ext cx="1297471"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Show data up week n°:</a:t>
          </a:r>
        </a:p>
      </xdr:txBody>
    </xdr:sp>
    <xdr:clientData/>
  </xdr:oneCellAnchor>
  <xdr:oneCellAnchor>
    <xdr:from>
      <xdr:col>58</xdr:col>
      <xdr:colOff>264786</xdr:colOff>
      <xdr:row>7</xdr:row>
      <xdr:rowOff>68580</xdr:rowOff>
    </xdr:from>
    <xdr:ext cx="646203" cy="328167"/>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25266006" y="975360"/>
          <a:ext cx="646203"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800" b="1">
              <a:latin typeface="Arial" panose="020B0604020202020204" pitchFamily="34" charset="0"/>
              <a:cs typeface="Arial" panose="020B0604020202020204" pitchFamily="34" charset="0"/>
            </a:rPr>
            <a:t>highlight </a:t>
          </a:r>
          <a:br>
            <a:rPr lang="en-US" sz="800" b="1">
              <a:latin typeface="Arial" panose="020B0604020202020204" pitchFamily="34" charset="0"/>
              <a:cs typeface="Arial" panose="020B0604020202020204" pitchFamily="34" charset="0"/>
            </a:rPr>
          </a:br>
          <a:r>
            <a:rPr lang="en-US" sz="800" b="1">
              <a:latin typeface="Arial" panose="020B0604020202020204" pitchFamily="34" charset="0"/>
              <a:cs typeface="Arial" panose="020B0604020202020204" pitchFamily="34" charset="0"/>
            </a:rPr>
            <a:t>week</a:t>
          </a:r>
          <a:r>
            <a:rPr lang="en-US" sz="800" b="1" baseline="0">
              <a:latin typeface="Arial" panose="020B0604020202020204" pitchFamily="34" charset="0"/>
              <a:cs typeface="Arial" panose="020B0604020202020204" pitchFamily="34" charset="0"/>
            </a:rPr>
            <a:t> n°</a:t>
          </a:r>
          <a:endParaRPr lang="en-US" sz="800" b="1">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58</xdr:col>
          <xdr:colOff>304800</xdr:colOff>
          <xdr:row>10</xdr:row>
          <xdr:rowOff>0</xdr:rowOff>
        </xdr:from>
        <xdr:to>
          <xdr:col>60</xdr:col>
          <xdr:colOff>160020</xdr:colOff>
          <xdr:row>20</xdr:row>
          <xdr:rowOff>106680</xdr:rowOff>
        </xdr:to>
        <xdr:sp macro="" textlink="">
          <xdr:nvSpPr>
            <xdr:cNvPr id="1025" name="List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45</xdr:col>
      <xdr:colOff>190500</xdr:colOff>
      <xdr:row>2</xdr:row>
      <xdr:rowOff>38101</xdr:rowOff>
    </xdr:from>
    <xdr:to>
      <xdr:col>45</xdr:col>
      <xdr:colOff>262500</xdr:colOff>
      <xdr:row>2</xdr:row>
      <xdr:rowOff>110101</xdr:rowOff>
    </xdr:to>
    <xdr:sp macro="" textlink="">
      <xdr:nvSpPr>
        <xdr:cNvPr id="14" name="Oval 13">
          <a:extLst>
            <a:ext uri="{FF2B5EF4-FFF2-40B4-BE49-F238E27FC236}">
              <a16:creationId xmlns:a16="http://schemas.microsoft.com/office/drawing/2014/main" id="{00000000-0008-0000-0000-00000E000000}"/>
            </a:ext>
          </a:extLst>
        </xdr:cNvPr>
        <xdr:cNvSpPr/>
      </xdr:nvSpPr>
      <xdr:spPr>
        <a:xfrm>
          <a:off x="15300960" y="297181"/>
          <a:ext cx="72000" cy="72000"/>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327660</xdr:colOff>
      <xdr:row>38</xdr:row>
      <xdr:rowOff>99060</xdr:rowOff>
    </xdr:from>
    <xdr:ext cx="1752211" cy="210250"/>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19827240" y="5021580"/>
          <a:ext cx="1752211"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Show Warning Deviation limits</a:t>
          </a:r>
          <a:r>
            <a:rPr lang="en-US" sz="800" b="1" baseline="0">
              <a:latin typeface="Arial" panose="020B0604020202020204" pitchFamily="34" charset="0"/>
              <a:cs typeface="Arial" panose="020B0604020202020204" pitchFamily="34" charset="0"/>
            </a:rPr>
            <a:t>?</a:t>
          </a:r>
          <a:endParaRPr lang="en-US" sz="800" b="1">
            <a:latin typeface="Arial" panose="020B0604020202020204" pitchFamily="34" charset="0"/>
            <a:cs typeface="Arial" panose="020B0604020202020204" pitchFamily="34" charset="0"/>
          </a:endParaRPr>
        </a:p>
      </xdr:txBody>
    </xdr:sp>
    <xdr:clientData/>
  </xdr:oneCellAnchor>
  <xdr:oneCellAnchor>
    <xdr:from>
      <xdr:col>54</xdr:col>
      <xdr:colOff>327660</xdr:colOff>
      <xdr:row>42</xdr:row>
      <xdr:rowOff>60960</xdr:rowOff>
    </xdr:from>
    <xdr:ext cx="1672830" cy="210250"/>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19827240" y="5501640"/>
          <a:ext cx="167283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Show Critical Deviation limits</a:t>
          </a:r>
          <a:r>
            <a:rPr lang="en-US" sz="800" b="1" baseline="0">
              <a:latin typeface="Arial" panose="020B0604020202020204" pitchFamily="34" charset="0"/>
              <a:cs typeface="Arial" panose="020B0604020202020204" pitchFamily="34" charset="0"/>
            </a:rPr>
            <a:t>?</a:t>
          </a:r>
          <a:endParaRPr lang="en-US" sz="800" b="1">
            <a:latin typeface="Arial" panose="020B0604020202020204" pitchFamily="34" charset="0"/>
            <a:cs typeface="Arial" panose="020B0604020202020204" pitchFamily="34" charset="0"/>
          </a:endParaRPr>
        </a:p>
      </xdr:txBody>
    </xdr:sp>
    <xdr:clientData/>
  </xdr:oneCellAnchor>
  <xdr:oneCellAnchor>
    <xdr:from>
      <xdr:col>54</xdr:col>
      <xdr:colOff>335280</xdr:colOff>
      <xdr:row>31</xdr:row>
      <xdr:rowOff>45720</xdr:rowOff>
    </xdr:from>
    <xdr:ext cx="1256498" cy="210250"/>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19834860" y="4061460"/>
          <a:ext cx="1256498"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On which chart type ?</a:t>
          </a:r>
        </a:p>
      </xdr:txBody>
    </xdr:sp>
    <xdr:clientData/>
  </xdr:oneCellAnchor>
  <xdr:oneCellAnchor>
    <xdr:from>
      <xdr:col>54</xdr:col>
      <xdr:colOff>335280</xdr:colOff>
      <xdr:row>0</xdr:row>
      <xdr:rowOff>91440</xdr:rowOff>
    </xdr:from>
    <xdr:ext cx="857735" cy="210250"/>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19834860" y="91440"/>
          <a:ext cx="857735"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Select</a:t>
          </a:r>
          <a:r>
            <a:rPr lang="en-US" sz="800" b="1" baseline="0">
              <a:latin typeface="Arial" panose="020B0604020202020204" pitchFamily="34" charset="0"/>
              <a:cs typeface="Arial" panose="020B0604020202020204" pitchFamily="34" charset="0"/>
            </a:rPr>
            <a:t> metric:</a:t>
          </a:r>
          <a:endParaRPr lang="en-US" sz="800" b="1">
            <a:latin typeface="Arial" panose="020B0604020202020204" pitchFamily="34" charset="0"/>
            <a:cs typeface="Arial" panose="020B0604020202020204" pitchFamily="34" charset="0"/>
          </a:endParaRPr>
        </a:p>
      </xdr:txBody>
    </xdr:sp>
    <xdr:clientData/>
  </xdr:oneCellAnchor>
  <xdr:twoCellAnchor editAs="absolute">
    <xdr:from>
      <xdr:col>10</xdr:col>
      <xdr:colOff>220981</xdr:colOff>
      <xdr:row>21</xdr:row>
      <xdr:rowOff>118113</xdr:rowOff>
    </xdr:from>
    <xdr:to>
      <xdr:col>14</xdr:col>
      <xdr:colOff>354333</xdr:colOff>
      <xdr:row>23</xdr:row>
      <xdr:rowOff>26671</xdr:rowOff>
    </xdr:to>
    <xdr:sp macro="" textlink="">
      <xdr:nvSpPr>
        <xdr:cNvPr id="45" name="Left Brace 44">
          <a:extLst>
            <a:ext uri="{FF2B5EF4-FFF2-40B4-BE49-F238E27FC236}">
              <a16:creationId xmlns:a16="http://schemas.microsoft.com/office/drawing/2014/main" id="{00000000-0008-0000-0000-00002D000000}"/>
            </a:ext>
          </a:extLst>
        </xdr:cNvPr>
        <xdr:cNvSpPr/>
      </xdr:nvSpPr>
      <xdr:spPr>
        <a:xfrm rot="5400000">
          <a:off x="5659758" y="1925956"/>
          <a:ext cx="167638" cy="199263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213360</xdr:colOff>
      <xdr:row>33</xdr:row>
      <xdr:rowOff>114299</xdr:rowOff>
    </xdr:from>
    <xdr:to>
      <xdr:col>15</xdr:col>
      <xdr:colOff>114299</xdr:colOff>
      <xdr:row>35</xdr:row>
      <xdr:rowOff>19050</xdr:rowOff>
    </xdr:to>
    <xdr:sp macro="" textlink="">
      <xdr:nvSpPr>
        <xdr:cNvPr id="46" name="Left Brace 45">
          <a:extLst>
            <a:ext uri="{FF2B5EF4-FFF2-40B4-BE49-F238E27FC236}">
              <a16:creationId xmlns:a16="http://schemas.microsoft.com/office/drawing/2014/main" id="{00000000-0008-0000-0000-00002E000000}"/>
            </a:ext>
          </a:extLst>
        </xdr:cNvPr>
        <xdr:cNvSpPr/>
      </xdr:nvSpPr>
      <xdr:spPr>
        <a:xfrm rot="5400000">
          <a:off x="5720714" y="3408045"/>
          <a:ext cx="163831" cy="212597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0.05217</cdr:x>
      <cdr:y>0</cdr:y>
    </cdr:from>
    <cdr:to>
      <cdr:x>0.24114</cdr:x>
      <cdr:y>0.0655</cdr:y>
    </cdr:to>
    <cdr:sp macro="" textlink="example!$M$25">
      <cdr:nvSpPr>
        <cdr:cNvPr id="3" name="TextBox 2">
          <a:extLst xmlns:a="http://schemas.openxmlformats.org/drawingml/2006/main">
            <a:ext uri="{FF2B5EF4-FFF2-40B4-BE49-F238E27FC236}">
              <a16:creationId xmlns:a16="http://schemas.microsoft.com/office/drawing/2014/main" id="{8A8CC155-7DC2-494B-AC19-86A0CEA67CFB}"/>
            </a:ext>
          </a:extLst>
        </cdr:cNvPr>
        <cdr:cNvSpPr txBox="1"/>
      </cdr:nvSpPr>
      <cdr:spPr>
        <a:xfrm xmlns:a="http://schemas.openxmlformats.org/drawingml/2006/main">
          <a:off x="403860" y="0"/>
          <a:ext cx="1463040" cy="228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none" rtlCol="0"/>
        <a:lstStyle xmlns:a="http://schemas.openxmlformats.org/drawingml/2006/main"/>
        <a:p xmlns:a="http://schemas.openxmlformats.org/drawingml/2006/main">
          <a:fld id="{D51D5731-5BBF-426C-B2BE-6674A6D12C72}" type="TxLink">
            <a:rPr lang="en-US" sz="900" b="0" i="0" u="none" strike="noStrike">
              <a:solidFill>
                <a:srgbClr val="000000"/>
              </a:solidFill>
              <a:latin typeface="Arial" panose="020B0604020202020204" pitchFamily="34" charset="0"/>
              <a:cs typeface="Arial" panose="020B0604020202020204" pitchFamily="34" charset="0"/>
            </a:rPr>
            <a:pPr/>
            <a:t>values in K (thousands)</a:t>
          </a:fld>
          <a:endParaRPr lang="en-US" sz="1200">
            <a:latin typeface="Arial" panose="020B0604020202020204" pitchFamily="34" charset="0"/>
            <a:cs typeface="Arial" panose="020B06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0.05217</cdr:x>
      <cdr:y>0.00446</cdr:y>
    </cdr:from>
    <cdr:to>
      <cdr:x>0.24508</cdr:x>
      <cdr:y>0.12946</cdr:y>
    </cdr:to>
    <cdr:sp macro="" textlink="example!$M$25">
      <cdr:nvSpPr>
        <cdr:cNvPr id="2" name="TextBox 1">
          <a:extLst xmlns:a="http://schemas.openxmlformats.org/drawingml/2006/main">
            <a:ext uri="{FF2B5EF4-FFF2-40B4-BE49-F238E27FC236}">
              <a16:creationId xmlns:a16="http://schemas.microsoft.com/office/drawing/2014/main" id="{E34ACA54-BF4C-44EA-AAA2-EC7B3D4A22AF}"/>
            </a:ext>
          </a:extLst>
        </cdr:cNvPr>
        <cdr:cNvSpPr txBox="1"/>
      </cdr:nvSpPr>
      <cdr:spPr>
        <a:xfrm xmlns:a="http://schemas.openxmlformats.org/drawingml/2006/main">
          <a:off x="403860" y="7620"/>
          <a:ext cx="1493520" cy="21336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none" rtlCol="0"/>
        <a:lstStyle xmlns:a="http://schemas.openxmlformats.org/drawingml/2006/main"/>
        <a:p xmlns:a="http://schemas.openxmlformats.org/drawingml/2006/main">
          <a:fld id="{1E8AD3CD-E61C-47BA-9155-192DDE891BA1}" type="TxLink">
            <a:rPr lang="en-US" sz="900" b="0" i="0" u="none" strike="noStrike">
              <a:solidFill>
                <a:srgbClr val="000000"/>
              </a:solidFill>
              <a:latin typeface="Arial" panose="020B0604020202020204" pitchFamily="34" charset="0"/>
              <a:cs typeface="Arial" panose="020B0604020202020204" pitchFamily="34" charset="0"/>
            </a:rPr>
            <a:pPr/>
            <a:t>values in K (thousands)</a:t>
          </a:fld>
          <a:endParaRPr lang="en-US"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0.42815</cdr:x>
      <cdr:y>0</cdr:y>
    </cdr:from>
    <cdr:to>
      <cdr:x>0.61319</cdr:x>
      <cdr:y>0.12054</cdr:y>
    </cdr:to>
    <cdr:sp macro="" textlink="example!$M$26">
      <cdr:nvSpPr>
        <cdr:cNvPr id="4" name="TextBox 3">
          <a:extLst xmlns:a="http://schemas.openxmlformats.org/drawingml/2006/main">
            <a:ext uri="{FF2B5EF4-FFF2-40B4-BE49-F238E27FC236}">
              <a16:creationId xmlns:a16="http://schemas.microsoft.com/office/drawing/2014/main" id="{A81A571A-3FEA-445F-95DE-940197981942}"/>
            </a:ext>
          </a:extLst>
        </cdr:cNvPr>
        <cdr:cNvSpPr txBox="1"/>
      </cdr:nvSpPr>
      <cdr:spPr>
        <a:xfrm xmlns:a="http://schemas.openxmlformats.org/drawingml/2006/main">
          <a:off x="3314700" y="0"/>
          <a:ext cx="1432560" cy="20574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none" rtlCol="0"/>
        <a:lstStyle xmlns:a="http://schemas.openxmlformats.org/drawingml/2006/main"/>
        <a:p xmlns:a="http://schemas.openxmlformats.org/drawingml/2006/main">
          <a:pPr algn="ctr"/>
          <a:fld id="{6AC16AF7-3299-4186-805F-ADF0C21BF89E}" type="TxLink">
            <a:rPr lang="en-US" sz="800" b="0" i="0" u="none" strike="noStrike">
              <a:solidFill>
                <a:srgbClr val="000000"/>
              </a:solidFill>
              <a:latin typeface="Arial" panose="020B0604020202020204" pitchFamily="34" charset="0"/>
              <a:cs typeface="Arial" panose="020B0604020202020204" pitchFamily="34" charset="0"/>
            </a:rPr>
            <a:pPr algn="ctr"/>
            <a:t>XmR mode not activated</a:t>
          </a:fld>
          <a:endParaRPr lang="en-US" sz="1100">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421086"/>
          <a:ext cx="4234542" cy="1146509"/>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9.584752314811" createdVersion="7" refreshedVersion="7" minRefreshableVersion="3" recordCount="4" xr:uid="{AD82BD4A-B8FD-49E8-BE07-2A8E12FA5870}">
  <cacheSource type="worksheet">
    <worksheetSource name="_02_metrics"/>
  </cacheSource>
  <cacheFields count="1">
    <cacheField name="metric" numFmtId="0">
      <sharedItems count="4">
        <s v="1. Incoming calls"/>
        <s v="2. Handled calls"/>
        <s v="3. Service level"/>
        <s v="4. Customer satisfaction"/>
      </sharedItems>
    </cacheField>
  </cacheFields>
  <extLst>
    <ext xmlns:x14="http://schemas.microsoft.com/office/spreadsheetml/2009/9/main" uri="{725AE2AE-9491-48be-B2B4-4EB974FC3084}">
      <x14:pivotCacheDefinition pivotCacheId="2862225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9.616954861114" createdVersion="7" refreshedVersion="7" minRefreshableVersion="3" recordCount="52" xr:uid="{049D118B-A92D-42DF-B32A-F73C8D462EBD}">
  <cacheSource type="worksheet">
    <worksheetSource name="_04_t_weeks"/>
  </cacheSource>
  <cacheFields count="1">
    <cacheField name="t_week" numFmtId="0">
      <sharedItems containsSemiMixedTypes="0" containsString="0" containsNumber="1" containsInteger="1" minValue="1" maxValue="52" count="5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s>
  <extLst>
    <ext xmlns:x14="http://schemas.microsoft.com/office/spreadsheetml/2009/9/main" uri="{725AE2AE-9491-48be-B2B4-4EB974FC3084}">
      <x14:pivotCacheDefinition pivotCacheId="16908402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9.64352766204" createdVersion="7" refreshedVersion="7" minRefreshableVersion="3" recordCount="2" xr:uid="{2C48896F-73F4-4882-9807-D50BC90C431F}">
  <cacheSource type="worksheet">
    <worksheetSource ref="H23:H25" sheet="example"/>
  </cacheSource>
  <cacheFields count="1">
    <cacheField name="show target" numFmtId="0">
      <sharedItems count="2">
        <s v="No"/>
        <s v="Yes"/>
      </sharedItems>
    </cacheField>
  </cacheFields>
  <extLst>
    <ext xmlns:x14="http://schemas.microsoft.com/office/spreadsheetml/2009/9/main" uri="{725AE2AE-9491-48be-B2B4-4EB974FC3084}">
      <x14:pivotCacheDefinition pivotCacheId="44158961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9.643960532405" createdVersion="7" refreshedVersion="7" minRefreshableVersion="3" recordCount="2" xr:uid="{F19E4724-FB05-453A-8FB7-9F9CE69C8BA0}">
  <cacheSource type="worksheet">
    <worksheetSource ref="H55:H57" sheet="example"/>
  </cacheSource>
  <cacheFields count="1">
    <cacheField name="show WDL" numFmtId="0">
      <sharedItems count="2">
        <s v="No"/>
        <s v="Yes"/>
      </sharedItems>
    </cacheField>
  </cacheFields>
  <extLst>
    <ext xmlns:x14="http://schemas.microsoft.com/office/spreadsheetml/2009/9/main" uri="{725AE2AE-9491-48be-B2B4-4EB974FC3084}">
      <x14:pivotCacheDefinition pivotCacheId="30018955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9.644253587961" createdVersion="7" refreshedVersion="7" minRefreshableVersion="3" recordCount="2" xr:uid="{4BE3ADFC-E627-4A2E-8634-BF77422FD2A3}">
  <cacheSource type="worksheet">
    <worksheetSource ref="H61:H63" sheet="example"/>
  </cacheSource>
  <cacheFields count="1">
    <cacheField name="show CDL" numFmtId="0">
      <sharedItems count="2">
        <s v="No"/>
        <s v="Yes"/>
      </sharedItems>
    </cacheField>
  </cacheFields>
  <extLst>
    <ext xmlns:x14="http://schemas.microsoft.com/office/spreadsheetml/2009/9/main" uri="{725AE2AE-9491-48be-B2B4-4EB974FC3084}">
      <x14:pivotCacheDefinition pivotCacheId="106991291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82.294398379629" createdVersion="7" refreshedVersion="7" minRefreshableVersion="3" recordCount="2" xr:uid="{FE1B4D98-E4DB-40C5-BB40-1238CC831ABA}">
  <cacheSource type="worksheet">
    <worksheetSource ref="H29:H31" sheet="example"/>
  </cacheSource>
  <cacheFields count="1">
    <cacheField name="show T o A" numFmtId="0">
      <sharedItems count="2">
        <s v="Target"/>
        <s v="Average"/>
      </sharedItems>
    </cacheField>
  </cacheFields>
  <extLst>
    <ext xmlns:x14="http://schemas.microsoft.com/office/spreadsheetml/2009/9/main" uri="{725AE2AE-9491-48be-B2B4-4EB974FC3084}">
      <x14:pivotCacheDefinition pivotCacheId="126656614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82.309581481481" createdVersion="7" refreshedVersion="7" minRefreshableVersion="3" recordCount="2" xr:uid="{0B095FA1-A5C7-4E7C-874F-AD47EA3D0C10}">
  <cacheSource type="worksheet">
    <worksheetSource ref="H35:H37" sheet="example"/>
  </cacheSource>
  <cacheFields count="1">
    <cacheField name="show CL o AL" numFmtId="0">
      <sharedItems count="2">
        <s v="No"/>
        <s v="Yes"/>
      </sharedItems>
    </cacheField>
  </cacheFields>
  <extLst>
    <ext xmlns:x14="http://schemas.microsoft.com/office/spreadsheetml/2009/9/main" uri="{725AE2AE-9491-48be-B2B4-4EB974FC3084}">
      <x14:pivotCacheDefinition pivotCacheId="1121218222"/>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82.318312847223" createdVersion="7" refreshedVersion="7" minRefreshableVersion="3" recordCount="3" xr:uid="{8BB9397A-234E-4885-AB51-7CE4079D192D}">
  <cacheSource type="worksheet">
    <worksheetSource ref="H48:H51" sheet="example"/>
  </cacheSource>
  <cacheFields count="1">
    <cacheField name="±X StDev"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pivotCacheId="1296546470"/>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82.637294560183" createdVersion="7" refreshedVersion="7" minRefreshableVersion="3" recordCount="3" xr:uid="{DC22AC07-297F-470E-B918-53841E884E3A}">
  <cacheSource type="worksheet">
    <worksheetSource ref="H41:H44" sheet="example"/>
  </cacheSource>
  <cacheFields count="1">
    <cacheField name="which limits" numFmtId="0">
      <sharedItems count="3">
        <s v="Control"/>
        <s v="Arbitrary"/>
        <s v="XmR"/>
      </sharedItems>
    </cacheField>
  </cacheFields>
  <extLst>
    <ext xmlns:x14="http://schemas.microsoft.com/office/spreadsheetml/2009/9/main" uri="{725AE2AE-9491-48be-B2B4-4EB974FC3084}">
      <x14:pivotCacheDefinition pivotCacheId="442892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80A8BC-586C-4A11-A96D-BD8C39B75F33}" name="pt_WDL" cacheId="3"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53:H54"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851DBC-0F12-4CAD-AB56-543A5D8CFC37}" name="pt_target" cacheId="2"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21:H22"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53FC55-843D-4010-951E-AD7B8309FC8A}" name="pt_StDevs" cacheId="7"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46:H47" firstHeaderRow="1" firstDataRow="1" firstDataCol="1"/>
  <pivotFields count="1">
    <pivotField axis="axisRow" compact="0" outline="0" showAll="0">
      <items count="4">
        <item x="0"/>
        <item h="1" x="1"/>
        <item h="1" x="2"/>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9615FB-DE7F-4230-80E5-2C3BBF18C484}" name="pt_metrics"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13:H14" firstHeaderRow="1" firstDataRow="1" firstDataCol="1"/>
  <pivotFields count="1">
    <pivotField axis="axisRow" compact="0" outline="0" showAll="0">
      <items count="5">
        <item x="0"/>
        <item h="1" x="1"/>
        <item h="1" x="2"/>
        <item h="1" x="3"/>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906F08-615A-472F-B2BF-DCF87BE82DC2}" name="pt_weeks"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J13:J14" firstHeaderRow="1" firstDataRow="1" firstDataCol="1"/>
  <pivotFields count="1">
    <pivotField axis="axisRow" compact="0" outline="0" showAll="0">
      <items count="53">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9BC046-D35E-4603-99F7-582D00FA948D}" name="pt_target_average" cacheId="5"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27:H28" firstHeaderRow="1" firstDataRow="1" firstDataCol="1"/>
  <pivotFields count="1">
    <pivotField axis="axisRow" compact="0" outline="0" showAll="0">
      <items count="3">
        <item h="1" x="1"/>
        <item x="0"/>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7C6C96-AB2F-4AD8-A31B-D3B9DC34D14C}" name="pt_show_CL_AL" cacheId="6"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33:H34"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54FC5F-A10C-439C-98FB-864F7739DD7F}" name="PivotTable3" cacheId="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39:H40" firstHeaderRow="1" firstDataRow="1" firstDataCol="1"/>
  <pivotFields count="1">
    <pivotField axis="axisRow" compact="0" outline="0" showAll="0">
      <items count="4">
        <item x="1"/>
        <item h="1" x="0"/>
        <item h="1" x="2"/>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D6BAB9-D466-47DF-A8A6-C1C327923988}" name="pt_CDL" cacheId="4"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59:H60"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metric_slicer" xr10:uid="{AB294C49-2F40-424F-BCF3-5D2111312C9E}" sourceName="metric">
  <pivotTables>
    <pivotTable tabId="4" name="pt_metrics"/>
  </pivotTables>
  <data>
    <tabular pivotCacheId="286222572">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week_slicer" xr10:uid="{FE439B61-D00D-4D31-A333-44A5B6283881}" sourceName="t_week">
  <pivotTables>
    <pivotTable tabId="4" name="pt_weeks"/>
  </pivotTables>
  <data>
    <tabular pivotCacheId="1690840259">
      <items count="52">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7_show_target_slicer" xr10:uid="{BFF6D196-25A6-4BA6-B2B9-63FB2B995D6B}" sourceName="show target">
  <pivotTables>
    <pivotTable tabId="4" name="pt_target"/>
  </pivotTables>
  <data>
    <tabular pivotCacheId="441589619">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8_show_WDL_slicer" xr10:uid="{537F350C-9433-4120-8F3C-5A589EDADD91}" sourceName="show WDL">
  <pivotTables>
    <pivotTable tabId="4" name="pt_WDL"/>
  </pivotTables>
  <data>
    <tabular pivotCacheId="300189556">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9_show_CDL_slicer" xr10:uid="{B69B171B-06C3-42B5-8DBD-CFDEBBAC1852}" sourceName="show CDL">
  <pivotTables>
    <pivotTable tabId="4" name="pt_CDL"/>
  </pivotTables>
  <data>
    <tabular pivotCacheId="1069912912">
      <items count="2">
        <i x="0"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3_showToA_slicer" xr10:uid="{F8D3B94D-6B64-4844-861E-D72F3048194F}" sourceName="show T o A">
  <pivotTables>
    <pivotTable tabId="4" name="pt_target_average"/>
  </pivotTables>
  <data>
    <tabular pivotCacheId="1266566148">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4_showCLoAL_slicer" xr10:uid="{6F9FDBE7-ECDC-401F-A514-8CE40CFD3DF3}" sourceName="show CL o AL">
  <pivotTables>
    <pivotTable tabId="4" name="pt_show_CL_AL"/>
  </pivotTables>
  <data>
    <tabular pivotCacheId="1121218222">
      <items count="2">
        <i x="0" s="1"/>
        <i x="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6_n_StDev_slicer" xr10:uid="{32556024-7869-42B6-BB12-6AC88D92095A}" sourceName="±X StDev">
  <pivotTables>
    <pivotTable tabId="4" name="pt_StDevs"/>
  </pivotTables>
  <data>
    <tabular pivotCacheId="1296546470">
      <items count="3">
        <i x="0" s="1"/>
        <i x="1"/>
        <i x="2"/>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5_limits_slicer" xr10:uid="{6F0224FA-BBAA-4683-AA71-D6CC9F70EC12}" sourceName="which limits">
  <pivotTables>
    <pivotTable tabId="4" name="PivotTable3"/>
  </pivotTables>
  <data>
    <tabular pivotCacheId="44289267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ic" xr10:uid="{8756BE12-E035-4E2E-8212-45BAC918D8C9}" cache="_03_metric_slicer" caption="select metric" showCaption="0" style="xlorla" rowHeight="144000"/>
  <slicer name="t_week" xr10:uid="{6406E56C-A9B4-40FE-BF84-422C77939FF5}" cache="_05_week_slicer" caption="Show data up week n°:" columnCount="2" showCaption="0" style="xlorla" rowHeight="144000"/>
  <slicer name="show target" xr10:uid="{FF279C1A-8DD8-4833-9E3F-8DABC54BDBF7}" cache="_07_show_target_slicer" caption="Show target?" columnCount="2" showCaption="0" style="xlorla" rowHeight="144000"/>
  <slicer name="show WDL" xr10:uid="{79309EF8-792F-4D60-B709-E9F622F5D1B7}" cache="_08_show_WDL_slicer" caption="Show WDLs?" columnCount="2" showCaption="0" style="xlorla" rowHeight="144000"/>
  <slicer name="show CDL" xr10:uid="{1047C447-47A8-4119-87BB-CAF0ED399B6A}" cache="_09_show_CDL_slicer" caption="Show CDLs?" columnCount="2" showCaption="0" style="xlorla" rowHeight="144000"/>
  <slicer name="show T o A" xr10:uid="{AAC42236-4690-41C0-9DCD-7311478D3E4D}" cache="_23_showToA_slicer" caption="Target or Average?" columnCount="2" showCaption="0" style="xlorla" rowHeight="144000"/>
  <slicer name="show CL o AL" xr10:uid="{F0B2AF81-103E-4485-BD82-A156B11216DB}" cache="_24_showCLoAL_slicer" caption="show CL o AL" columnCount="2" showCaption="0" style="xlorla" rowHeight="144000"/>
  <slicer name="±X StDev" xr10:uid="{3A50AE96-68C9-4E5D-B6A4-EA29B1A055A9}" cache="_26_n_StDev_slicer" caption="±X StDev" columnCount="3" showCaption="0" style="xlorla" rowHeight="144000"/>
  <slicer name="which limits" xr10:uid="{14ED9B8C-C8E4-4A69-957B-A48C3CF7E14B}" cache="_25_limits_slicer" caption="On which chart type?" columnCount="3"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6ECBBB-CE67-472F-9609-EA2703FA1070}" name="_01_data" displayName="_01_data" ref="B13:F65" totalsRowShown="0">
  <autoFilter ref="B13:F65" xr:uid="{406ECBBB-CE67-472F-9609-EA2703FA1070}"/>
  <tableColumns count="5">
    <tableColumn id="1" xr3:uid="{FF0B8FE3-07E5-4B6C-83EB-FC841E05D927}" name="date" dataDxfId="2"/>
    <tableColumn id="2" xr3:uid="{38AE5583-0113-47A3-8FC5-6DE75E97BD7C}" name="incoming"/>
    <tableColumn id="3" xr3:uid="{E937F51D-72C1-4B8C-99A8-47383E016681}" name="handled"/>
    <tableColumn id="4" xr3:uid="{A0909E93-0E11-44C0-B8EE-19CF0E0F9184}" name="ser_lev"/>
    <tableColumn id="5" xr3:uid="{7E37920A-560C-43C1-BFC8-BABC11BDE8A1}" name="cust_satis"/>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A1306D-80B9-4A22-B575-1A22F06414E1}" name="_06_limits" displayName="_06_limits" ref="L13:O17" totalsRowShown="0">
  <autoFilter ref="L13:O17" xr:uid="{6DA1306D-80B9-4A22-B575-1A22F06414E1}"/>
  <tableColumns count="4">
    <tableColumn id="1" xr3:uid="{94531955-13C7-42F4-93F3-B2986D61AF1A}" name="metric"/>
    <tableColumn id="2" xr3:uid="{23058BD9-6C96-40D2-9616-E18D044EAB47}" name="Target"/>
    <tableColumn id="3" xr3:uid="{1219C41C-1AC6-4EC8-8B2B-8F5A9EA2A1EC}" name="WDL" dataDxfId="1"/>
    <tableColumn id="4" xr3:uid="{E72D0AD0-55DB-4C56-B857-CE1AB27E149A}" name="CDL"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table" Target="../tables/tabl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hyperlink" Target="https://www.youtube.com/watch?v=GAY3Yy1B4qs" TargetMode="External"/><Relationship Id="rId5" Type="http://schemas.openxmlformats.org/officeDocument/2006/relationships/pivotTable" Target="../pivotTables/pivotTable5.xml"/><Relationship Id="rId15" Type="http://schemas.openxmlformats.org/officeDocument/2006/relationships/ctrlProp" Target="../ctrlProps/ctrlProp1.xml"/><Relationship Id="rId10" Type="http://schemas.openxmlformats.org/officeDocument/2006/relationships/hyperlink" Target="https://www.youtube.com/watch?v=9xF53uWsomI" TargetMode="Externa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BU70"/>
  <sheetViews>
    <sheetView showGridLines="0" topLeftCell="T1" workbookViewId="0">
      <selection activeCell="BJ1" sqref="BJ1"/>
    </sheetView>
  </sheetViews>
  <sheetFormatPr defaultColWidth="0" defaultRowHeight="10.199999999999999" zeroHeight="1" outlineLevelCol="1"/>
  <cols>
    <col min="1" max="1" width="3.28515625" customWidth="1"/>
    <col min="2" max="2" width="10.42578125" bestFit="1" customWidth="1"/>
    <col min="3" max="3" width="10.28515625" bestFit="1" customWidth="1"/>
    <col min="4" max="4" width="9.5703125" bestFit="1" customWidth="1"/>
    <col min="5" max="5" width="8.85546875" bestFit="1" customWidth="1"/>
    <col min="6" max="6" width="10.42578125" bestFit="1" customWidth="1"/>
    <col min="7" max="7" width="4.7109375" customWidth="1"/>
    <col min="8" max="8" width="12.5703125" bestFit="1" customWidth="1"/>
    <col min="9" max="9" width="5.5703125" customWidth="1"/>
    <col min="10" max="10" width="9.140625" bestFit="1" customWidth="1"/>
    <col min="11" max="11" width="4.7109375" customWidth="1"/>
    <col min="12" max="12" width="14.140625" customWidth="1"/>
    <col min="13" max="13" width="8.140625" customWidth="1"/>
    <col min="14" max="14" width="7.85546875" bestFit="1" customWidth="1"/>
    <col min="15" max="15" width="6.85546875" bestFit="1" customWidth="1"/>
    <col min="16" max="16" width="4.7109375" customWidth="1"/>
    <col min="17" max="17" width="5.85546875" customWidth="1"/>
    <col min="18" max="18" width="6.85546875" customWidth="1"/>
    <col min="19" max="19" width="7.7109375" customWidth="1"/>
    <col min="20" max="20" width="6.42578125" customWidth="1"/>
    <col min="21" max="22" width="7.140625" customWidth="1"/>
    <col min="23" max="26" width="7.7109375" customWidth="1"/>
    <col min="27" max="27" width="7.42578125" customWidth="1"/>
    <col min="28" max="28" width="7.28515625" customWidth="1"/>
    <col min="29" max="29" width="7" customWidth="1"/>
    <col min="30" max="39" width="7.7109375" hidden="1" customWidth="1" outlineLevel="1"/>
    <col min="40" max="40" width="9.140625" customWidth="1" collapsed="1"/>
    <col min="41" max="41" width="12.5703125" bestFit="1" customWidth="1"/>
    <col min="42" max="54" width="9.140625" customWidth="1"/>
    <col min="55" max="60" width="6.42578125" customWidth="1"/>
    <col min="61" max="62" width="3.85546875" customWidth="1"/>
    <col min="63" max="69" width="3.85546875" hidden="1" customWidth="1"/>
    <col min="70" max="70" width="4.140625" hidden="1" customWidth="1"/>
    <col min="71" max="73" width="0" hidden="1" customWidth="1"/>
    <col min="74" max="16384" width="9.140625" hidden="1"/>
  </cols>
  <sheetData>
    <row r="1" spans="2:39"/>
    <row r="2" spans="2:39"/>
    <row r="3" spans="2:39"/>
    <row r="4" spans="2:39"/>
    <row r="5" spans="2:39"/>
    <row r="6" spans="2:39"/>
    <row r="7" spans="2:39"/>
    <row r="8" spans="2:39">
      <c r="N8" s="87" t="s">
        <v>35</v>
      </c>
      <c r="O8" s="87"/>
    </row>
    <row r="9" spans="2:39">
      <c r="N9" s="87" t="s">
        <v>29</v>
      </c>
      <c r="O9" s="87"/>
    </row>
    <row r="10" spans="2:39">
      <c r="E10" s="80" t="s">
        <v>10</v>
      </c>
      <c r="F10" s="80" t="s">
        <v>6</v>
      </c>
      <c r="N10" s="88" t="s">
        <v>26</v>
      </c>
      <c r="O10" s="88" t="s">
        <v>28</v>
      </c>
    </row>
    <row r="11" spans="2:39">
      <c r="C11" s="81" t="s">
        <v>8</v>
      </c>
      <c r="D11" s="81"/>
      <c r="E11" s="80" t="s">
        <v>7</v>
      </c>
      <c r="F11" s="80" t="s">
        <v>5</v>
      </c>
    </row>
    <row r="12" spans="2:39">
      <c r="V12" s="93" t="s">
        <v>18</v>
      </c>
      <c r="W12" s="91"/>
      <c r="X12" s="91"/>
      <c r="Y12" s="91"/>
      <c r="Z12" s="93"/>
      <c r="AE12" s="87" t="s">
        <v>56</v>
      </c>
      <c r="AF12" s="87"/>
      <c r="AG12" s="87"/>
      <c r="AH12" s="91"/>
      <c r="AI12" s="91"/>
      <c r="AJ12" s="91"/>
      <c r="AK12" s="87"/>
      <c r="AL12" s="87"/>
      <c r="AM12" s="87"/>
    </row>
    <row r="13" spans="2:39">
      <c r="B13" t="s">
        <v>2</v>
      </c>
      <c r="C13" t="s">
        <v>3</v>
      </c>
      <c r="D13" t="s">
        <v>4</v>
      </c>
      <c r="E13" t="s">
        <v>11</v>
      </c>
      <c r="F13" s="83" t="s">
        <v>9</v>
      </c>
      <c r="H13" s="85" t="s">
        <v>19</v>
      </c>
      <c r="J13" s="85" t="s">
        <v>12</v>
      </c>
      <c r="L13" t="s">
        <v>19</v>
      </c>
      <c r="M13" t="s">
        <v>27</v>
      </c>
      <c r="N13" t="s">
        <v>25</v>
      </c>
      <c r="O13" t="s">
        <v>24</v>
      </c>
      <c r="Q13" t="s">
        <v>12</v>
      </c>
      <c r="R13" s="90" t="s">
        <v>45</v>
      </c>
      <c r="S13" s="90" t="str">
        <f>H28</f>
        <v>Target</v>
      </c>
      <c r="T13" s="90" t="s">
        <v>43</v>
      </c>
      <c r="U13" s="90" t="s">
        <v>54</v>
      </c>
      <c r="V13" s="92" t="s">
        <v>44</v>
      </c>
      <c r="W13" s="92" t="s">
        <v>13</v>
      </c>
      <c r="X13" s="92" t="s">
        <v>14</v>
      </c>
      <c r="Y13" s="92" t="s">
        <v>15</v>
      </c>
      <c r="Z13" s="92" t="s">
        <v>16</v>
      </c>
      <c r="AA13" s="90" t="s">
        <v>17</v>
      </c>
      <c r="AB13" s="90" t="str">
        <f xml:space="preserve"> IF( H40 &lt;&gt; "XmR", "critical", "OOC" )</f>
        <v>critical</v>
      </c>
      <c r="AC13" s="90" t="s">
        <v>59</v>
      </c>
      <c r="AD13" s="90" t="s">
        <v>55</v>
      </c>
      <c r="AE13" s="92" t="s">
        <v>58</v>
      </c>
      <c r="AF13" s="92" t="str">
        <f>S13</f>
        <v>Target</v>
      </c>
      <c r="AG13" s="92" t="str">
        <f>T13</f>
        <v>MR</v>
      </c>
      <c r="AH13" s="92" t="str">
        <f>U13</f>
        <v>MR Avg.</v>
      </c>
      <c r="AI13" s="92" t="str">
        <f>V13</f>
        <v>MR UCL</v>
      </c>
      <c r="AJ13" s="92" t="str">
        <f t="shared" ref="AJ13:AM13" si="0">W13</f>
        <v>LCL</v>
      </c>
      <c r="AK13" s="92" t="str">
        <f t="shared" si="0"/>
        <v>LWL</v>
      </c>
      <c r="AL13" s="92" t="str">
        <f t="shared" si="0"/>
        <v>UWL</v>
      </c>
      <c r="AM13" s="92" t="str">
        <f t="shared" si="0"/>
        <v>UCL</v>
      </c>
    </row>
    <row r="14" spans="2:39">
      <c r="B14" s="79">
        <v>39447</v>
      </c>
      <c r="C14">
        <v>18830</v>
      </c>
      <c r="D14">
        <v>16382</v>
      </c>
      <c r="E14">
        <v>68</v>
      </c>
      <c r="F14">
        <v>2.66</v>
      </c>
      <c r="H14" t="s">
        <v>20</v>
      </c>
      <c r="J14">
        <v>1</v>
      </c>
      <c r="L14" t="s">
        <v>20</v>
      </c>
      <c r="M14">
        <v>27500</v>
      </c>
      <c r="N14" s="89">
        <v>5000</v>
      </c>
      <c r="O14" s="89">
        <v>8000</v>
      </c>
      <c r="Q14" s="84" cm="1">
        <f t="array" ref="Q14" xml:space="preserve"> _xlfn.LET( _xlpm.weeks,
           IF( ISNUMBER( _01_data[date] ),
                 _xlfn.ISOWEEKNUM( _01_data[date] ),
                 NA()
                ),
           _xlfn._xlws.FILTER( _xlpm.weeks, _xlpm.weeks &lt;= J14 )
          )</f>
        <v>1</v>
      </c>
      <c r="R14" cm="1">
        <f t="array" ref="R14" xml:space="preserve"> _xlfn.LET( _xlpm.values,
                INDEX( _01_data[], , LEFT( H14, 1 ) + 1 ),
           _xlpm.weeks,
                IF( ISNUMBER( _01_data[date] ),
                      _xlfn.ISOWEEKNUM( _01_data[date] ),
                      NA()
                     ),
            _xlfn._xlws.FILTER( _xlpm.values, _xlpm.weeks &lt;= J14 )
          )</f>
        <v>18830</v>
      </c>
      <c r="S14" t="e" cm="1">
        <f t="array" ref="S14" xml:space="preserve"> _xlfn.LET( _xlpm.target, INDEX( _06_limits[], MATCH( H14, _06_limits[metric], 0 ), 2 ),
           _xlpm.average, AVERAGE(_xlfn.ANCHORARRAY( R14)),
           IF( ISNUMBER(_xlfn.ANCHORARRAY( Q14) ) * ( H22 = "Yes" ) * ( H28 = "Target" ),
                 _xlpm.target,
                 IF( ISNUMBER(_xlfn.ANCHORARRAY( Q14) ) * ( H22 = "Yes" ) * ( H28 = "Average" ),
                       _xlpm.average,
                       NA()
                      )
                 )
           )</f>
        <v>#N/A</v>
      </c>
      <c r="T14" t="e" cm="1">
        <f t="array" aca="1" ref="T14" ca="1" xml:space="preserve"> IF( ( H40 = "XmR") * ( H34 = "Yes" ),
         IF( ISTEXT( OFFSET(_xlfn.ANCHORARRAY( R14), -1, 0 ) ),
               "",
               ABS(_xlfn.ANCHORARRAY( R14) - OFFSET(_xlfn.ANCHORARRAY( R14), -1, 0 ) ) ),
         NA() )</f>
        <v>#N/A</v>
      </c>
      <c r="U14" t="e" cm="1">
        <f t="array" aca="1" ref="U14" ca="1" xml:space="preserve"> _xlfn.LET( _xlpm.MRaverage,
           AVERAGE(
                    IF( ISTEXT( OFFSET(_xlfn.ANCHORARRAY( R14), -1, 0 ) ),
                          "",
                          ABS(_xlfn.ANCHORARRAY( R14) - OFFSET(_xlfn.ANCHORARRAY( R14), -1, 0 ) )
                          )
                       ),
            IF( ISNUMBER(_xlfn.ANCHORARRAY(Q14)) * ( H34 = "Yes" ) * ( H40 = "XmR" ),
                  _xlpm.MRaverage,
                  NA()
                 )
          )</f>
        <v>#N/A</v>
      </c>
      <c r="V14" t="e" cm="1">
        <f t="array" ref="V14" xml:space="preserve">  IF( ISNUMBER(_xlfn.ANCHORARRAY(Q14)) * ( H34 = "Yes" ) * ( H40 = "XmR" ),_xlfn.ANCHORARRAY(
                  U14) * 3.27,
                  NA()
                 )</f>
        <v>#N/A</v>
      </c>
      <c r="W14" t="e" cm="1">
        <f t="array" ref="W14" xml:space="preserve"> _xlfn.LET( _xlpm.target, INDEX( _06_limits[], MATCH( H14, _06_limits[metric], 0 ), 2 ),
           _xlpm.CDL, INDEX( _06_limits[], MATCH( H14, _06_limits[metric], 0 ), 4 ),
           _xlpm.stdev, STDEV(_xlfn.ANCHORARRAY( R14)),
           IF( ISNUMBER(_xlfn.ANCHORARRAY( Q14) ) * ( H60 = "Yes" ) * ( H34 = "Yes" ) * ( H40 = "Arbitrary" ),
                 _xlpm.target - _xlpm.CDL,
                 IF( ISNUMBER(_xlfn.ANCHORARRAY( Q14) ) * ( H34 = "Yes" ) * ( H40 = "Control" ),_xlfn.ANCHORARRAY(
                       S14) - H47 * _xlpm.stdev,
                       IF( ISNUMBER(_xlfn.ANCHORARRAY( Q14) ) * ( H34 = "Yes" ) * ( H40 = "XmR" ),_xlfn.ANCHORARRAY(
                             S14) - 2.66 *_xlfn.ANCHORARRAY( U14),
                             NA()
                            )
                      )
                )
           )</f>
        <v>#N/A</v>
      </c>
      <c r="X14" t="e" cm="1">
        <f t="array" ref="X14" xml:space="preserve"> _xlfn.LET( _xlpm.target, INDEX( _06_limits[], MATCH( H14, _06_limits[metric], 0 ), 2 ),
           _xlpm.WDL, INDEX( _06_limits[], MATCH( H14, _06_limits[metric], 0 ), 3 ),
           IF( ISNUMBER(_xlfn.ANCHORARRAY( Q14) ) * ( H54 = "Yes" ) * ( H34 = "Yes" ) * ( H40 = "Arbitrary" ),
                 _xlpm.target - _xlpm.WDL,
                 NA()
                )
           )</f>
        <v>#N/A</v>
      </c>
      <c r="Y14" t="e" cm="1">
        <f t="array" ref="Y14" xml:space="preserve"> _xlfn.LET( _xlpm.target, INDEX( _06_limits[], MATCH( H14, _06_limits[metric], 0 ), 2 ),
           _xlpm.WDL, INDEX( _06_limits[], MATCH( H14, _06_limits[metric], 0 ), 3 ),
           IF( ISNUMBER(_xlfn.ANCHORARRAY( Q14) ) * ( H54 = "Yes" ) * ( H34 = "Yes" ) * ( H40 = "Arbitrary" ),
                 _xlpm.target + _xlpm.WDL,
                 NA()
                )
           )</f>
        <v>#N/A</v>
      </c>
      <c r="Z14" t="e" cm="1">
        <f t="array" ref="Z14" xml:space="preserve"> _xlfn.LET( _xlpm.target, INDEX( _06_limits[], MATCH( H14, _06_limits[metric], 0 ), 2 ),
           _xlpm.CDL, INDEX( _06_limits[], MATCH( H14, _06_limits[metric], 0 ), 4 ),
           _xlpm.stdev, STDEV(_xlfn.ANCHORARRAY( R14)),
           IF( ISNUMBER(_xlfn.ANCHORARRAY( Q14) ) * ( H60 = "Yes" ) * ( H34 = "Yes" ) * ( H40 = "Arbitrary" ),
                 _xlpm.target + _xlpm.CDL,
                 IF( ISNUMBER(_xlfn.ANCHORARRAY( Q14) ) * ( H34 = "Yes" ) * ( H40 = "Control" ),_xlfn.ANCHORARRAY(
                       S14) + H47 * _xlpm.stdev,
                       IF( ISNUMBER(_xlfn.ANCHORARRAY( Q14) ) * ( H34 = "Yes" ) * ( H40 = "XmR" ),_xlfn.ANCHORARRAY(
                             S14) + 2.66 *_xlfn.ANCHORARRAY( U14),
                             NA()
                            )
                       )
                 )
           )</f>
        <v>#N/A</v>
      </c>
      <c r="AA14" t="e" cm="1">
        <f t="array" ref="AA14" xml:space="preserve"> _xlfn.LET( _xlpm.target, INDEX( _06_limits[], MATCH( H14, _06_limits[metric], 0 ), 2 ),
           _xlpm.WDL, INDEX( _06_limits[], MATCH( H14, _06_limits[metric], 0 ), 3 ),
           _xlpm.stdev, STDEV(_xlfn.ANCHORARRAY( R14)),
           IF( ISNUMBER(_xlfn.ANCHORARRAY( Q14) ) * ( H54 = "Yes" ) * ( ABS(_xlfn.ANCHORARRAY( R14) -_xlfn.ANCHORARRAY( S14) ) &gt; _xlpm.WDL ) * ( H40 = "Arbitrary" ),_xlfn.ANCHORARRAY(
                 R14),
                 IF( ISNUMBER(_xlfn.ANCHORARRAY( Q14) ) * ( H34 = "Yes" ) * ( H40 = "Control" ) * (_xlfn.ANCHORARRAY( R14) &lt; (_xlfn.ANCHORARRAY( S14) - H47 * _xlpm.stdev)  ),_xlfn.ANCHORARRAY(
                       R14),
                       IF( ISNUMBER(_xlfn.ANCHORARRAY( Q14) ) * ( H34 = "Yes" ) * ( H40 = "Control" ) * (_xlfn.ANCHORARRAY( R14) &gt; (_xlfn.ANCHORARRAY( S14) + H47 * _xlpm.stdev)  ),_xlfn.ANCHORARRAY(
                             R14),
                             NA()
                            )
                       )
                )
           )</f>
        <v>#N/A</v>
      </c>
      <c r="AB14" t="e" cm="1">
        <f t="array" ref="AB14" xml:space="preserve"> _xlfn.LET( _xlpm.target, INDEX( _06_limits[], MATCH( H14, _06_limits[metric], 0 ), 2 ),
           _xlpm.CDL, INDEX( _06_limits[], MATCH( H14, _06_limits[metric], 0 ), 4 ),
           IF( ISNUMBER(_xlfn.ANCHORARRAY( Q14) ) * ( H60 = "Yes" ) * ( ABS(_xlfn.ANCHORARRAY( R14) -_xlfn.ANCHORARRAY( S14) ) &gt; _xlpm.CDL ) * ( H40 = "Arbitrary" ),_xlfn.ANCHORARRAY(
                 R14),
                 IF( ISNUMBER(_xlfn.ANCHORARRAY( Q14) ) * ( H34 = "Yes" ) * ( H40 = "XmR" ) * (_xlfn.ANCHORARRAY( R14) &lt; (_xlfn.ANCHORARRAY( S14) - 2.66 *_xlfn.ANCHORARRAY( U14))  ),_xlfn.ANCHORARRAY(
                       R14),
                       IF( ISNUMBER(_xlfn.ANCHORARRAY( Q14) ) * ( H34 = "Yes" ) * ( H40 = "XmR" ) * (_xlfn.ANCHORARRAY( R14) &gt; (_xlfn.ANCHORARRAY( S14) + 2.66 *_xlfn.ANCHORARRAY( U14))  ),_xlfn.ANCHORARRAY(
                             R14),
                             NA()
                           )
                       )
                 )
           )</f>
        <v>#N/A</v>
      </c>
      <c r="AC14" t="e" cm="1">
        <f t="array" aca="1" ref="AC14" ca="1" xml:space="preserve"> IF(
         ( H40 = "XmR" ) * ( ISNUMBER(_xlfn.ANCHORARRAY( Q14)) ) * (_xlfn.ANCHORARRAY( T14) &gt;_xlfn.ANCHORARRAY( V14) ) * (_xlfn.ANCHORARRAY( Q14) &gt; 1 ),_xlfn.ANCHORARRAY(
         T14),
          NA() )</f>
        <v>#N/A</v>
      </c>
      <c r="AD14" cm="1">
        <f t="array" ref="AD14" xml:space="preserve"> IF(_xlfn.ANCHORARRAY( Q14) = M27,1, NA() )</f>
        <v>1</v>
      </c>
      <c r="AE14" cm="1">
        <f t="array" ref="AE14">IF(_xlfn.ANCHORARRAY( $Q14) = MAX(_xlfn.ANCHORARRAY($Q14)),_xlfn.ANCHORARRAY( R14), NA() )</f>
        <v>18830</v>
      </c>
      <c r="AF14" t="e" cm="1">
        <f t="array" ref="AF14">IF(_xlfn.ANCHORARRAY( $Q14) = MAX(_xlfn.ANCHORARRAY($Q14)),_xlfn.ANCHORARRAY( S14), NA() )</f>
        <v>#N/A</v>
      </c>
      <c r="AG14" t="e" cm="1">
        <f t="array" aca="1" ref="AG14" ca="1">IF(_xlfn.ANCHORARRAY( $Q14) = MAX(_xlfn.ANCHORARRAY($Q14)),_xlfn.ANCHORARRAY( T14), NA() )</f>
        <v>#N/A</v>
      </c>
      <c r="AH14" t="e" cm="1">
        <f t="array" aca="1" ref="AH14" ca="1">IF(_xlfn.ANCHORARRAY( $Q14) = MAX(_xlfn.ANCHORARRAY($Q14)),_xlfn.ANCHORARRAY( U14), NA() )</f>
        <v>#N/A</v>
      </c>
      <c r="AI14" t="e" cm="1">
        <f t="array" ref="AI14">IF(_xlfn.ANCHORARRAY( $Q14) = MAX(_xlfn.ANCHORARRAY($Q14)),_xlfn.ANCHORARRAY( V14), NA() )</f>
        <v>#N/A</v>
      </c>
      <c r="AJ14" t="e" cm="1">
        <f t="array" ref="AJ14">IF(_xlfn.ANCHORARRAY( $Q14) = MAX(_xlfn.ANCHORARRAY($Q14)),_xlfn.ANCHORARRAY( W14), NA() )</f>
        <v>#N/A</v>
      </c>
      <c r="AK14" t="e" cm="1">
        <f t="array" ref="AK14">IF(_xlfn.ANCHORARRAY( $Q14) = MAX(_xlfn.ANCHORARRAY($Q14)),_xlfn.ANCHORARRAY( X14), NA() )</f>
        <v>#N/A</v>
      </c>
      <c r="AL14" t="e" cm="1">
        <f t="array" ref="AL14">IF(_xlfn.ANCHORARRAY( $Q14) = MAX(_xlfn.ANCHORARRAY($Q14)),_xlfn.ANCHORARRAY( Y14), NA() )</f>
        <v>#N/A</v>
      </c>
      <c r="AM14" t="e" cm="1">
        <f t="array" ref="AM14">IF(_xlfn.ANCHORARRAY( $Q14) = MAX(_xlfn.ANCHORARRAY($Q14)),_xlfn.ANCHORARRAY( Z14), NA() )</f>
        <v>#N/A</v>
      </c>
    </row>
    <row r="15" spans="2:39">
      <c r="B15" s="79">
        <v>39454</v>
      </c>
      <c r="C15">
        <v>21273</v>
      </c>
      <c r="D15">
        <v>16593</v>
      </c>
      <c r="E15">
        <v>70</v>
      </c>
      <c r="F15">
        <v>2.96</v>
      </c>
      <c r="H15" t="str" cm="1">
        <f t="array" ref="H15:H19">_xlfn.LET( _xlpm.items, TRANSPOSE( _xlfn.UNIQUE( _01_data[#Headers]) ),
          _xlfn.SWITCH( TRUE,
                           _xlpm.items = "date", "metric",
                           _xlpm.items = "incoming", "1. Incoming calls",
                           _xlpm.items = "handled", "2. Handled calls",
                           _xlpm.items = "ser_lev", "3. Service level",
                           _xlpm.items = "cust_satis", "4. Customer satisfaction",
                           _xlpm.items ) )</f>
        <v>metric</v>
      </c>
      <c r="J15" s="79" t="str" cm="1">
        <f t="array" ref="J15:J67" xml:space="preserve"> IFERROR(
             _xlfn.ISOWEEKNUM( _01_data[[#All],[date]] ),
             "t_week" )</f>
        <v>t_week</v>
      </c>
      <c r="L15" t="s">
        <v>21</v>
      </c>
      <c r="M15">
        <v>23000</v>
      </c>
      <c r="N15" s="89">
        <v>3000</v>
      </c>
      <c r="O15" s="89">
        <v>5500</v>
      </c>
    </row>
    <row r="16" spans="2:39">
      <c r="B16" s="79">
        <v>39461</v>
      </c>
      <c r="C16">
        <v>28546</v>
      </c>
      <c r="D16">
        <v>23923</v>
      </c>
      <c r="E16">
        <v>64</v>
      </c>
      <c r="F16">
        <v>2.83</v>
      </c>
      <c r="H16" t="str">
        <v>1. Incoming calls</v>
      </c>
      <c r="J16">
        <v>1</v>
      </c>
      <c r="L16" t="s">
        <v>22</v>
      </c>
      <c r="M16" s="86">
        <v>0.7</v>
      </c>
      <c r="N16" s="89">
        <v>5.5E-2</v>
      </c>
      <c r="O16" s="89">
        <v>0.1</v>
      </c>
    </row>
    <row r="17" spans="2:15">
      <c r="B17" s="79">
        <v>39468</v>
      </c>
      <c r="C17">
        <v>29403</v>
      </c>
      <c r="D17">
        <v>25806</v>
      </c>
      <c r="E17">
        <v>61</v>
      </c>
      <c r="F17">
        <v>3.04</v>
      </c>
      <c r="H17" t="str">
        <v>2. Handled calls</v>
      </c>
      <c r="J17">
        <v>2</v>
      </c>
      <c r="L17" t="s">
        <v>23</v>
      </c>
      <c r="M17">
        <v>3</v>
      </c>
      <c r="N17" s="89">
        <v>0.4</v>
      </c>
      <c r="O17" s="89">
        <v>0.8</v>
      </c>
    </row>
    <row r="18" spans="2:15">
      <c r="B18" s="79">
        <v>39475</v>
      </c>
      <c r="C18">
        <v>29981</v>
      </c>
      <c r="D18">
        <v>26823</v>
      </c>
      <c r="E18">
        <v>78</v>
      </c>
      <c r="F18">
        <v>3.01</v>
      </c>
      <c r="H18" t="str">
        <v>3. Service level</v>
      </c>
      <c r="J18">
        <v>3</v>
      </c>
    </row>
    <row r="19" spans="2:15">
      <c r="B19" s="79">
        <v>39482</v>
      </c>
      <c r="C19">
        <v>19075</v>
      </c>
      <c r="D19">
        <v>18202</v>
      </c>
      <c r="E19">
        <v>79</v>
      </c>
      <c r="F19">
        <v>3.06</v>
      </c>
      <c r="H19" t="str">
        <v>4. Customer satisfaction</v>
      </c>
      <c r="J19">
        <v>4</v>
      </c>
    </row>
    <row r="20" spans="2:15">
      <c r="B20" s="79">
        <v>39489</v>
      </c>
      <c r="C20">
        <v>22372</v>
      </c>
      <c r="D20">
        <v>18345</v>
      </c>
      <c r="E20">
        <v>78</v>
      </c>
      <c r="F20">
        <v>3.01</v>
      </c>
      <c r="J20">
        <v>5</v>
      </c>
    </row>
    <row r="21" spans="2:15">
      <c r="B21" s="79">
        <v>39496</v>
      </c>
      <c r="C21">
        <v>19642</v>
      </c>
      <c r="D21">
        <v>18071</v>
      </c>
      <c r="E21">
        <v>60</v>
      </c>
      <c r="F21">
        <v>3.09</v>
      </c>
      <c r="H21" s="85" t="s">
        <v>30</v>
      </c>
      <c r="J21">
        <v>6</v>
      </c>
    </row>
    <row r="22" spans="2:15">
      <c r="B22" s="79">
        <v>39503</v>
      </c>
      <c r="C22">
        <v>19446</v>
      </c>
      <c r="D22">
        <v>17112</v>
      </c>
      <c r="E22">
        <v>67</v>
      </c>
      <c r="F22">
        <v>3.07</v>
      </c>
      <c r="H22" t="s">
        <v>32</v>
      </c>
      <c r="J22">
        <v>7</v>
      </c>
    </row>
    <row r="23" spans="2:15">
      <c r="B23" s="79">
        <v>39510</v>
      </c>
      <c r="C23">
        <v>23142</v>
      </c>
      <c r="D23">
        <v>18022</v>
      </c>
      <c r="E23">
        <v>59</v>
      </c>
      <c r="F23">
        <v>2.71</v>
      </c>
      <c r="H23" t="s">
        <v>30</v>
      </c>
      <c r="J23">
        <v>8</v>
      </c>
    </row>
    <row r="24" spans="2:15">
      <c r="B24" s="79">
        <v>39517</v>
      </c>
      <c r="C24">
        <v>18067</v>
      </c>
      <c r="D24">
        <v>17222</v>
      </c>
      <c r="E24">
        <v>61</v>
      </c>
      <c r="F24">
        <v>3.08</v>
      </c>
      <c r="H24" t="s">
        <v>32</v>
      </c>
      <c r="J24">
        <v>9</v>
      </c>
      <c r="L24" t="s">
        <v>52</v>
      </c>
      <c r="M24" t="str">
        <f xml:space="preserve"> MID( H14, FIND( ".", H14 ) + 2, 100 )</f>
        <v>Incoming calls</v>
      </c>
    </row>
    <row r="25" spans="2:15">
      <c r="B25" s="79">
        <v>39524</v>
      </c>
      <c r="C25">
        <v>21231</v>
      </c>
      <c r="D25">
        <v>20169</v>
      </c>
      <c r="E25">
        <v>59</v>
      </c>
      <c r="F25">
        <v>2.96</v>
      </c>
      <c r="H25" t="s">
        <v>31</v>
      </c>
      <c r="J25">
        <v>10</v>
      </c>
      <c r="L25" t="s">
        <v>51</v>
      </c>
      <c r="M25" t="str" cm="1">
        <f t="array" ref="M25" xml:space="preserve"> _xlfn.SWITCH( TRUE,
                    M24 = "Incoming calls", "values in K (thousands)",
                    M24 = "Handled calls", "values in K (thousands)",
                    M24 = "Service level", "values as % (percentage)",
                    M24 = "Customer satisfaction", "values as scores (points)" )</f>
        <v>values in K (thousands)</v>
      </c>
    </row>
    <row r="26" spans="2:15">
      <c r="B26" s="79">
        <v>39531</v>
      </c>
      <c r="C26">
        <v>27400</v>
      </c>
      <c r="D26">
        <v>26020</v>
      </c>
      <c r="E26">
        <v>69</v>
      </c>
      <c r="F26">
        <v>3.25</v>
      </c>
      <c r="J26">
        <v>11</v>
      </c>
      <c r="L26" t="s">
        <v>53</v>
      </c>
      <c r="M26" t="str">
        <f>IF( H40 = "XmR", "Moving Range (MR) chart", "XmR mode not activated")</f>
        <v>XmR mode not activated</v>
      </c>
    </row>
    <row r="27" spans="2:15">
      <c r="B27" s="79">
        <v>39538</v>
      </c>
      <c r="C27">
        <v>28410</v>
      </c>
      <c r="D27">
        <v>26331</v>
      </c>
      <c r="E27">
        <v>66</v>
      </c>
      <c r="F27">
        <v>3.02</v>
      </c>
      <c r="H27" s="85" t="s">
        <v>36</v>
      </c>
      <c r="J27">
        <v>12</v>
      </c>
      <c r="L27" t="s">
        <v>57</v>
      </c>
      <c r="M27" s="80">
        <v>1</v>
      </c>
    </row>
    <row r="28" spans="2:15">
      <c r="B28" s="79">
        <v>39545</v>
      </c>
      <c r="C28">
        <v>26540</v>
      </c>
      <c r="D28">
        <v>24954</v>
      </c>
      <c r="E28">
        <v>74</v>
      </c>
      <c r="F28">
        <v>3.19</v>
      </c>
      <c r="H28" t="s">
        <v>27</v>
      </c>
      <c r="J28">
        <v>13</v>
      </c>
    </row>
    <row r="29" spans="2:15">
      <c r="B29" s="79">
        <v>39552</v>
      </c>
      <c r="C29">
        <v>24801</v>
      </c>
      <c r="D29">
        <v>22200</v>
      </c>
      <c r="E29">
        <v>62</v>
      </c>
      <c r="F29">
        <v>3.37</v>
      </c>
      <c r="H29" t="s">
        <v>36</v>
      </c>
      <c r="J29">
        <v>14</v>
      </c>
    </row>
    <row r="30" spans="2:15">
      <c r="B30" s="79">
        <v>39559</v>
      </c>
      <c r="C30">
        <v>25480</v>
      </c>
      <c r="D30">
        <v>24802</v>
      </c>
      <c r="E30">
        <v>65</v>
      </c>
      <c r="F30">
        <v>3.03</v>
      </c>
      <c r="H30" t="s">
        <v>27</v>
      </c>
      <c r="J30">
        <v>15</v>
      </c>
    </row>
    <row r="31" spans="2:15">
      <c r="B31" s="79">
        <v>39566</v>
      </c>
      <c r="C31">
        <v>29127</v>
      </c>
      <c r="D31">
        <v>24467</v>
      </c>
      <c r="E31">
        <v>68</v>
      </c>
      <c r="F31">
        <v>3.21</v>
      </c>
      <c r="H31" t="s">
        <v>37</v>
      </c>
      <c r="J31">
        <v>16</v>
      </c>
    </row>
    <row r="32" spans="2:15">
      <c r="B32" s="79">
        <v>39573</v>
      </c>
      <c r="C32">
        <v>29148</v>
      </c>
      <c r="D32">
        <v>25650</v>
      </c>
      <c r="E32">
        <v>57.999999999999993</v>
      </c>
      <c r="F32">
        <v>3.29</v>
      </c>
      <c r="J32">
        <v>17</v>
      </c>
    </row>
    <row r="33" spans="2:12">
      <c r="B33" s="79">
        <v>39580</v>
      </c>
      <c r="C33">
        <v>26208</v>
      </c>
      <c r="D33">
        <v>24636</v>
      </c>
      <c r="E33">
        <v>75</v>
      </c>
      <c r="F33">
        <v>3.05</v>
      </c>
      <c r="H33" s="85" t="s">
        <v>38</v>
      </c>
      <c r="J33">
        <v>18</v>
      </c>
    </row>
    <row r="34" spans="2:12">
      <c r="B34" s="79">
        <v>39587</v>
      </c>
      <c r="C34">
        <v>22120</v>
      </c>
      <c r="D34">
        <v>20032</v>
      </c>
      <c r="E34">
        <v>78</v>
      </c>
      <c r="F34">
        <v>3.39</v>
      </c>
      <c r="H34" t="s">
        <v>32</v>
      </c>
      <c r="J34">
        <v>19</v>
      </c>
    </row>
    <row r="35" spans="2:12">
      <c r="B35" s="79">
        <v>39594</v>
      </c>
      <c r="C35">
        <v>26173</v>
      </c>
      <c r="D35">
        <v>24341</v>
      </c>
      <c r="E35">
        <v>78</v>
      </c>
      <c r="F35">
        <v>3.04</v>
      </c>
      <c r="H35" t="s">
        <v>38</v>
      </c>
      <c r="J35">
        <v>20</v>
      </c>
    </row>
    <row r="36" spans="2:12">
      <c r="B36" s="79">
        <v>39601</v>
      </c>
      <c r="C36">
        <v>21305</v>
      </c>
      <c r="D36">
        <v>18020</v>
      </c>
      <c r="E36">
        <v>71</v>
      </c>
      <c r="F36">
        <v>3.21</v>
      </c>
      <c r="H36" t="s">
        <v>32</v>
      </c>
      <c r="J36">
        <v>21</v>
      </c>
      <c r="L36" t="s">
        <v>46</v>
      </c>
    </row>
    <row r="37" spans="2:12">
      <c r="B37" s="79">
        <v>39608</v>
      </c>
      <c r="C37">
        <v>27713</v>
      </c>
      <c r="D37">
        <v>20785</v>
      </c>
      <c r="E37">
        <v>70</v>
      </c>
      <c r="F37">
        <v>3.37</v>
      </c>
      <c r="H37" t="s">
        <v>31</v>
      </c>
      <c r="J37">
        <v>22</v>
      </c>
    </row>
    <row r="38" spans="2:12">
      <c r="B38" s="79">
        <v>39615</v>
      </c>
      <c r="C38">
        <v>24829</v>
      </c>
      <c r="D38">
        <v>20608</v>
      </c>
      <c r="E38">
        <v>73</v>
      </c>
      <c r="F38">
        <v>3.36</v>
      </c>
      <c r="J38">
        <v>23</v>
      </c>
      <c r="L38" t="s">
        <v>47</v>
      </c>
    </row>
    <row r="39" spans="2:12">
      <c r="B39" s="79">
        <v>39622</v>
      </c>
      <c r="C39">
        <v>23310</v>
      </c>
      <c r="D39">
        <v>18317</v>
      </c>
      <c r="E39">
        <v>75</v>
      </c>
      <c r="F39">
        <v>3.48</v>
      </c>
      <c r="H39" s="85" t="s">
        <v>39</v>
      </c>
      <c r="J39">
        <v>24</v>
      </c>
      <c r="L39" s="82" t="s">
        <v>50</v>
      </c>
    </row>
    <row r="40" spans="2:12">
      <c r="B40" s="79">
        <v>39629</v>
      </c>
      <c r="C40">
        <v>25801</v>
      </c>
      <c r="D40">
        <v>24142</v>
      </c>
      <c r="E40">
        <v>75</v>
      </c>
      <c r="F40">
        <v>3.07</v>
      </c>
      <c r="H40" t="s">
        <v>35</v>
      </c>
      <c r="J40">
        <v>25</v>
      </c>
    </row>
    <row r="41" spans="2:12">
      <c r="B41" s="79">
        <v>39636</v>
      </c>
      <c r="C41">
        <v>29701</v>
      </c>
      <c r="D41">
        <v>27130</v>
      </c>
      <c r="E41">
        <v>72</v>
      </c>
      <c r="F41">
        <v>2.5499999999999998</v>
      </c>
      <c r="H41" t="s">
        <v>39</v>
      </c>
      <c r="J41">
        <v>26</v>
      </c>
      <c r="L41" t="s">
        <v>49</v>
      </c>
    </row>
    <row r="42" spans="2:12">
      <c r="B42" s="79">
        <v>39643</v>
      </c>
      <c r="C42">
        <v>29801</v>
      </c>
      <c r="D42">
        <v>26631</v>
      </c>
      <c r="E42">
        <v>78</v>
      </c>
      <c r="F42">
        <v>3.16</v>
      </c>
      <c r="H42" t="s">
        <v>40</v>
      </c>
      <c r="J42">
        <v>27</v>
      </c>
      <c r="L42" s="82" t="s">
        <v>48</v>
      </c>
    </row>
    <row r="43" spans="2:12">
      <c r="B43" s="79">
        <v>39650</v>
      </c>
      <c r="C43">
        <v>28750</v>
      </c>
      <c r="D43">
        <v>27065</v>
      </c>
      <c r="E43">
        <v>77</v>
      </c>
      <c r="F43">
        <v>3.26</v>
      </c>
      <c r="H43" t="s">
        <v>35</v>
      </c>
      <c r="J43">
        <v>28</v>
      </c>
    </row>
    <row r="44" spans="2:12">
      <c r="B44" s="79">
        <v>39657</v>
      </c>
      <c r="C44">
        <v>27801</v>
      </c>
      <c r="D44">
        <v>26024</v>
      </c>
      <c r="E44">
        <v>69</v>
      </c>
      <c r="F44">
        <v>2.99</v>
      </c>
      <c r="H44" t="s">
        <v>42</v>
      </c>
      <c r="J44">
        <v>29</v>
      </c>
    </row>
    <row r="45" spans="2:12">
      <c r="B45" s="79">
        <v>39664</v>
      </c>
      <c r="C45">
        <v>29589</v>
      </c>
      <c r="D45">
        <v>25151</v>
      </c>
      <c r="E45">
        <v>65</v>
      </c>
      <c r="F45">
        <v>2.91</v>
      </c>
      <c r="J45">
        <v>30</v>
      </c>
    </row>
    <row r="46" spans="2:12">
      <c r="B46" s="79">
        <v>39671</v>
      </c>
      <c r="C46">
        <v>26810</v>
      </c>
      <c r="D46">
        <v>24913</v>
      </c>
      <c r="E46">
        <v>72</v>
      </c>
      <c r="F46">
        <v>3.85</v>
      </c>
      <c r="H46" s="85" t="s">
        <v>41</v>
      </c>
      <c r="J46">
        <v>31</v>
      </c>
    </row>
    <row r="47" spans="2:12">
      <c r="B47" s="79">
        <v>39678</v>
      </c>
      <c r="C47">
        <v>25310</v>
      </c>
      <c r="D47">
        <v>24658</v>
      </c>
      <c r="E47">
        <v>72</v>
      </c>
      <c r="F47">
        <v>3.31</v>
      </c>
      <c r="H47">
        <v>1</v>
      </c>
      <c r="J47">
        <v>32</v>
      </c>
    </row>
    <row r="48" spans="2:12">
      <c r="B48" s="79">
        <v>39685</v>
      </c>
      <c r="C48">
        <v>27632</v>
      </c>
      <c r="D48">
        <v>25039</v>
      </c>
      <c r="E48">
        <v>73</v>
      </c>
      <c r="F48">
        <v>2.89</v>
      </c>
      <c r="H48" t="s">
        <v>41</v>
      </c>
      <c r="J48">
        <v>33</v>
      </c>
    </row>
    <row r="49" spans="2:10">
      <c r="B49" s="79">
        <v>39692</v>
      </c>
      <c r="C49">
        <v>24503</v>
      </c>
      <c r="D49">
        <v>23001</v>
      </c>
      <c r="E49">
        <v>70</v>
      </c>
      <c r="F49">
        <v>3.56</v>
      </c>
      <c r="H49">
        <v>1</v>
      </c>
      <c r="J49">
        <v>34</v>
      </c>
    </row>
    <row r="50" spans="2:10">
      <c r="B50" s="79">
        <v>39699</v>
      </c>
      <c r="C50">
        <v>26408</v>
      </c>
      <c r="D50">
        <v>24171</v>
      </c>
      <c r="E50">
        <v>69</v>
      </c>
      <c r="F50">
        <v>3.55</v>
      </c>
      <c r="H50">
        <v>2</v>
      </c>
      <c r="J50">
        <v>35</v>
      </c>
    </row>
    <row r="51" spans="2:10">
      <c r="B51" s="79">
        <v>39706</v>
      </c>
      <c r="C51">
        <v>26726</v>
      </c>
      <c r="D51">
        <v>25777</v>
      </c>
      <c r="E51">
        <v>73</v>
      </c>
      <c r="F51">
        <v>3.22</v>
      </c>
      <c r="H51">
        <v>3</v>
      </c>
      <c r="J51">
        <v>36</v>
      </c>
    </row>
    <row r="52" spans="2:10">
      <c r="B52" s="79">
        <v>39713</v>
      </c>
      <c r="C52">
        <v>27573</v>
      </c>
      <c r="D52">
        <v>25919</v>
      </c>
      <c r="E52">
        <v>66</v>
      </c>
      <c r="F52">
        <v>3.9</v>
      </c>
      <c r="J52">
        <v>37</v>
      </c>
    </row>
    <row r="53" spans="2:10">
      <c r="B53" s="79">
        <v>39720</v>
      </c>
      <c r="C53">
        <v>25540</v>
      </c>
      <c r="D53">
        <v>23745</v>
      </c>
      <c r="E53">
        <v>68</v>
      </c>
      <c r="F53">
        <v>2.94</v>
      </c>
      <c r="H53" s="85" t="s">
        <v>33</v>
      </c>
      <c r="J53">
        <v>38</v>
      </c>
    </row>
    <row r="54" spans="2:10">
      <c r="B54" s="79">
        <v>39727</v>
      </c>
      <c r="C54">
        <v>24050</v>
      </c>
      <c r="D54">
        <v>23029</v>
      </c>
      <c r="E54">
        <v>74</v>
      </c>
      <c r="F54">
        <v>3.23</v>
      </c>
      <c r="H54" t="s">
        <v>32</v>
      </c>
      <c r="J54">
        <v>39</v>
      </c>
    </row>
    <row r="55" spans="2:10">
      <c r="B55" s="79">
        <v>39734</v>
      </c>
      <c r="C55">
        <v>25490</v>
      </c>
      <c r="D55">
        <v>23033</v>
      </c>
      <c r="E55">
        <v>61</v>
      </c>
      <c r="F55">
        <v>3.23</v>
      </c>
      <c r="H55" t="s">
        <v>33</v>
      </c>
      <c r="J55">
        <v>40</v>
      </c>
    </row>
    <row r="56" spans="2:10">
      <c r="B56" s="79">
        <v>39741</v>
      </c>
      <c r="C56">
        <v>24514</v>
      </c>
      <c r="D56">
        <v>20876</v>
      </c>
      <c r="E56">
        <v>74</v>
      </c>
      <c r="F56">
        <v>2.84</v>
      </c>
      <c r="H56" t="s">
        <v>32</v>
      </c>
      <c r="J56">
        <v>41</v>
      </c>
    </row>
    <row r="57" spans="2:10">
      <c r="B57" s="79">
        <v>39748</v>
      </c>
      <c r="C57">
        <v>28701</v>
      </c>
      <c r="D57">
        <v>22276</v>
      </c>
      <c r="E57">
        <v>68</v>
      </c>
      <c r="F57">
        <v>2.82</v>
      </c>
      <c r="H57" t="s">
        <v>31</v>
      </c>
      <c r="J57">
        <v>42</v>
      </c>
    </row>
    <row r="58" spans="2:10">
      <c r="B58" s="79">
        <v>39755</v>
      </c>
      <c r="C58">
        <v>27802</v>
      </c>
      <c r="D58">
        <v>22501</v>
      </c>
      <c r="E58">
        <v>75</v>
      </c>
      <c r="F58">
        <v>3.33</v>
      </c>
      <c r="J58">
        <v>43</v>
      </c>
    </row>
    <row r="59" spans="2:10">
      <c r="B59" s="79">
        <v>39762</v>
      </c>
      <c r="C59">
        <v>23758</v>
      </c>
      <c r="D59">
        <v>21819</v>
      </c>
      <c r="E59">
        <v>69</v>
      </c>
      <c r="F59">
        <v>2.7</v>
      </c>
      <c r="H59" s="85" t="s">
        <v>34</v>
      </c>
      <c r="J59">
        <v>44</v>
      </c>
    </row>
    <row r="60" spans="2:10">
      <c r="B60" s="79">
        <v>39769</v>
      </c>
      <c r="C60">
        <v>26705</v>
      </c>
      <c r="D60">
        <v>22806</v>
      </c>
      <c r="E60">
        <v>65</v>
      </c>
      <c r="F60">
        <v>2.87</v>
      </c>
      <c r="H60" t="s">
        <v>32</v>
      </c>
      <c r="J60">
        <v>45</v>
      </c>
    </row>
    <row r="61" spans="2:10">
      <c r="B61" s="79">
        <v>39776</v>
      </c>
      <c r="C61">
        <v>21658</v>
      </c>
      <c r="D61">
        <v>19161</v>
      </c>
      <c r="E61">
        <v>74</v>
      </c>
      <c r="F61">
        <v>3.41</v>
      </c>
      <c r="H61" t="s">
        <v>34</v>
      </c>
      <c r="J61">
        <v>46</v>
      </c>
    </row>
    <row r="62" spans="2:10">
      <c r="B62" s="79">
        <v>39783</v>
      </c>
      <c r="C62">
        <v>24185</v>
      </c>
      <c r="D62">
        <v>20557</v>
      </c>
      <c r="E62">
        <v>70</v>
      </c>
      <c r="F62">
        <v>3.53</v>
      </c>
      <c r="H62" t="s">
        <v>32</v>
      </c>
      <c r="J62">
        <v>47</v>
      </c>
    </row>
    <row r="63" spans="2:10">
      <c r="B63" s="79">
        <v>39790</v>
      </c>
      <c r="C63">
        <v>26089</v>
      </c>
      <c r="D63">
        <v>18262</v>
      </c>
      <c r="E63">
        <v>80</v>
      </c>
      <c r="F63">
        <v>3.26</v>
      </c>
      <c r="H63" t="s">
        <v>31</v>
      </c>
      <c r="J63">
        <v>48</v>
      </c>
    </row>
    <row r="64" spans="2:10">
      <c r="B64" s="79">
        <v>39797</v>
      </c>
      <c r="C64">
        <v>23954</v>
      </c>
      <c r="D64">
        <v>18205</v>
      </c>
      <c r="E64">
        <v>70</v>
      </c>
      <c r="F64">
        <v>3.68</v>
      </c>
      <c r="J64">
        <v>49</v>
      </c>
    </row>
    <row r="65" spans="2:10">
      <c r="B65" s="79">
        <v>39804</v>
      </c>
      <c r="C65">
        <v>24556</v>
      </c>
      <c r="D65">
        <v>18873</v>
      </c>
      <c r="E65">
        <v>70</v>
      </c>
      <c r="F65">
        <v>3.11</v>
      </c>
      <c r="J65">
        <v>50</v>
      </c>
    </row>
    <row r="66" spans="2:10">
      <c r="J66">
        <v>51</v>
      </c>
    </row>
    <row r="67" spans="2:10">
      <c r="J67">
        <v>52</v>
      </c>
    </row>
    <row r="68" spans="2:10"/>
    <row r="69" spans="2:10"/>
    <row r="70" spans="2:10"/>
  </sheetData>
  <hyperlinks>
    <hyperlink ref="L39" r:id="rId10" xr:uid="{7FE1F0CA-0243-4E23-A6C3-885CC83BF736}"/>
    <hyperlink ref="L42" r:id="rId11" xr:uid="{B478D6F2-65C7-4199-9545-67AF4B9243E7}"/>
  </hyperlinks>
  <pageMargins left="0.7" right="0.7" top="0.75" bottom="0.75" header="0.3" footer="0.3"/>
  <pageSetup paperSize="9" orientation="portrait" r:id="rId12"/>
  <drawing r:id="rId13"/>
  <legacyDrawing r:id="rId14"/>
  <mc:AlternateContent xmlns:mc="http://schemas.openxmlformats.org/markup-compatibility/2006">
    <mc:Choice Requires="x14">
      <controls>
        <mc:AlternateContent xmlns:mc="http://schemas.openxmlformats.org/markup-compatibility/2006">
          <mc:Choice Requires="x14">
            <control shapeId="1025" r:id="rId15" name="List Box 1">
              <controlPr defaultSize="0" autoLine="0" autoPict="0">
                <anchor moveWithCells="1">
                  <from>
                    <xdr:col>58</xdr:col>
                    <xdr:colOff>304800</xdr:colOff>
                    <xdr:row>10</xdr:row>
                    <xdr:rowOff>0</xdr:rowOff>
                  </from>
                  <to>
                    <xdr:col>60</xdr:col>
                    <xdr:colOff>160020</xdr:colOff>
                    <xdr:row>20</xdr:row>
                    <xdr:rowOff>106680</xdr:rowOff>
                  </to>
                </anchor>
              </controlPr>
            </control>
          </mc:Choice>
        </mc:AlternateContent>
      </controls>
    </mc:Choice>
  </mc:AlternateContent>
  <tableParts count="2">
    <tablePart r:id="rId16"/>
    <tablePart r:id="rId17"/>
  </tableParts>
  <extLst>
    <ext xmlns:x14="http://schemas.microsoft.com/office/spreadsheetml/2009/9/main" uri="{A8765BA9-456A-4dab-B4F3-ACF838C121DE}">
      <x14:slicerList>
        <x14:slicer r:id="rId1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80" zoomScaleNormal="80" workbookViewId="0"/>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A61D3-6F82-4086-AD91-D514DD67282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2021-10-10T18:59:44Z</cp:lastPrinted>
  <dcterms:created xsi:type="dcterms:W3CDTF">2021-04-16T01:17:48Z</dcterms:created>
  <dcterms:modified xsi:type="dcterms:W3CDTF">2021-10-25T16:06:23Z</dcterms:modified>
</cp:coreProperties>
</file>