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7"/>
  <workbookPr hidePivotFieldList="1" defaultThemeVersion="166925"/>
  <mc:AlternateContent xmlns:mc="http://schemas.openxmlformats.org/markup-compatibility/2006">
    <mc:Choice Requires="x15">
      <x15ac:absPath xmlns:x15ac="http://schemas.microsoft.com/office/spreadsheetml/2010/11/ac" url="https://d.docs.live.net/a1c6201c740bc06d/xlor.la/01._xlorla_courses/01._excel_basico/09._graficas_avanzadas/02._work in progress/"/>
    </mc:Choice>
  </mc:AlternateContent>
  <xr:revisionPtr revIDLastSave="219" documentId="13_ncr:1_{80792780-0D36-46E4-AEA7-0CED2190A9A5}" xr6:coauthVersionLast="47" xr6:coauthVersionMax="47" xr10:uidLastSave="{F5852688-7A12-4B5E-B2AA-B16A999DAA41}"/>
  <bookViews>
    <workbookView xWindow="-108" yWindow="-108" windowWidth="23256" windowHeight="12576" activeTab="1" xr2:uid="{34B87F71-98EA-4DA2-9FEA-F8F5A6F8DF02}"/>
  </bookViews>
  <sheets>
    <sheet name="example" sheetId="4" r:id="rId1"/>
    <sheet name="thank you!" sheetId="1" r:id="rId2"/>
    <sheet name="bonus!" sheetId="2" r:id="rId3"/>
    <sheet name="look at this .P" sheetId="3" r:id="rId4"/>
    <sheet name="dont look here" sheetId="5" r:id="rId5"/>
    <sheet name="inTheEnd" sheetId="6" r:id="rId6"/>
  </sheets>
  <definedNames>
    <definedName name="_02_positions">_xlfn.ANCHORARRAY(example!$I$11)</definedName>
    <definedName name="_03_x_jittered">_xlfn.ANCHORARRAY(example!$Y$12)</definedName>
    <definedName name="_04_y_values">_xlfn.ANCHORARRAY(example!$Z$12)</definedName>
    <definedName name="_05_pos_plotted" comment="pos = positions">_xlfn.ANCHORARRAY(example!$AB$12)</definedName>
    <definedName name="_06_x_axis">_xlfn.ANCHORARRAY(example!$AC$12)</definedName>
    <definedName name="_07_minimum">_xlfn.ANCHORARRAY(example!$AD$12)</definedName>
    <definedName name="_08_Q1_initial">_xlfn.ANCHORARRAY(example!$AE$12)</definedName>
    <definedName name="_09_Q1_plotted">_xlfn.ANCHORARRAY(example!$AF$12)</definedName>
    <definedName name="_10_avg_or_median">_xlfn.ANCHORARRAY(example!$AG$12)</definedName>
    <definedName name="_11_Q3_plotted">_xlfn.ANCHORARRAY(example!$AI$12)</definedName>
    <definedName name="_12_maximum">_xlfn.ANCHORARRAY(example!$AJ$12)</definedName>
    <definedName name="_13_position_slicer">#N/A</definedName>
    <definedName name="_14_show_line_slicer">#N/A</definedName>
    <definedName name="_15_avg_or_med_slicer">#N/A</definedName>
    <definedName name="_16_show_quartiles_slicer">#N/A</definedName>
    <definedName name="_17_show_whiskiers_slicer">#N/A</definedName>
    <definedName name="_18_show_dots_slicer">#N/A</definedName>
    <definedName name="_19_jitter_width_slicer">#N/A</definedName>
    <definedName name="_20_highlight_group">_xlfn.ANCHORARRAY(example!$P$19)</definedName>
    <definedName name="_21_highlight_individual">_xlfn.ANCHORARRAY(example!$R$19)</definedName>
    <definedName name="_22_sortby_slicer">#N/A</definedName>
    <definedName name="_23_sortorder_slicer">#N/A</definedName>
    <definedName name="_xlnm._FilterDatabase" localSheetId="0" hidden="1">example!$U$11:$Z$628</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4" l="1"/>
  <c r="L50" i="4"/>
  <c r="AB12" i="4" s="1" a="1"/>
  <c r="AB12" i="4" s="1"/>
  <c r="AD12" i="4" s="1" a="1"/>
  <c r="AD12" i="4" s="1"/>
  <c r="AH12" i="4" l="1" a="1"/>
  <c r="AH12" i="4" s="1"/>
  <c r="N39" i="4"/>
  <c r="N38" i="4"/>
  <c r="I11" i="4" a="1"/>
  <c r="I11" i="4" s="1"/>
  <c r="E12" i="4" l="1"/>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325" i="4"/>
  <c r="B49" i="4"/>
  <c r="B50" i="4"/>
  <c r="B51" i="4"/>
  <c r="B52" i="4"/>
  <c r="B609" i="4"/>
  <c r="B610" i="4"/>
  <c r="B67" i="4"/>
  <c r="B326" i="4"/>
  <c r="B575" i="4"/>
  <c r="B68" i="4"/>
  <c r="B69" i="4"/>
  <c r="B576" i="4"/>
  <c r="B611" i="4"/>
  <c r="B70" i="4"/>
  <c r="B577" i="4"/>
  <c r="B71" i="4"/>
  <c r="B72" i="4"/>
  <c r="B327" i="4"/>
  <c r="B578" i="4"/>
  <c r="B612" i="4"/>
  <c r="B73" i="4"/>
  <c r="B74" i="4"/>
  <c r="B75" i="4"/>
  <c r="B76" i="4"/>
  <c r="B77" i="4"/>
  <c r="B189" i="4"/>
  <c r="B579" i="4"/>
  <c r="B328" i="4"/>
  <c r="B190" i="4"/>
  <c r="B78" i="4"/>
  <c r="B613" i="4"/>
  <c r="B614" i="4"/>
  <c r="B79" i="4"/>
  <c r="B191" i="4"/>
  <c r="B192" i="4"/>
  <c r="B241" i="4"/>
  <c r="B60" i="4"/>
  <c r="B615" i="4"/>
  <c r="B616" i="4"/>
  <c r="B80" i="4"/>
  <c r="B580" i="4"/>
  <c r="B81" i="4"/>
  <c r="B329" i="4"/>
  <c r="B522" i="4"/>
  <c r="B82" i="4"/>
  <c r="B581" i="4"/>
  <c r="B83" i="4"/>
  <c r="B523" i="4"/>
  <c r="B617" i="4"/>
  <c r="B618" i="4"/>
  <c r="B330" i="4"/>
  <c r="B331" i="4"/>
  <c r="B84" i="4"/>
  <c r="B85" i="4"/>
  <c r="B582" i="4"/>
  <c r="B61" i="4"/>
  <c r="B86" i="4"/>
  <c r="B619" i="4"/>
  <c r="B242" i="4"/>
  <c r="B87" i="4"/>
  <c r="B88" i="4"/>
  <c r="B332" i="4"/>
  <c r="B524" i="4"/>
  <c r="B89" i="4"/>
  <c r="B583" i="4"/>
  <c r="B525" i="4"/>
  <c r="B333" i="4"/>
  <c r="B53" i="4"/>
  <c r="B54" i="4"/>
  <c r="B90" i="4"/>
  <c r="B334" i="4"/>
  <c r="B91" i="4"/>
  <c r="B584" i="4"/>
  <c r="B92" i="4"/>
  <c r="B93" i="4"/>
  <c r="B55" i="4"/>
  <c r="B335" i="4"/>
  <c r="B94" i="4"/>
  <c r="B620" i="4"/>
  <c r="B95" i="4"/>
  <c r="B585" i="4"/>
  <c r="B336" i="4"/>
  <c r="B621" i="4"/>
  <c r="B526" i="4"/>
  <c r="B96" i="4"/>
  <c r="B243" i="4"/>
  <c r="B527" i="4"/>
  <c r="B56" i="4"/>
  <c r="B97" i="4"/>
  <c r="B337" i="4"/>
  <c r="B57" i="4"/>
  <c r="B58" i="4"/>
  <c r="B98" i="4"/>
  <c r="B586" i="4"/>
  <c r="B338" i="4"/>
  <c r="B99" i="4"/>
  <c r="B100" i="4"/>
  <c r="B244" i="4"/>
  <c r="B339" i="4"/>
  <c r="B101" i="4"/>
  <c r="B528" i="4"/>
  <c r="B102" i="4"/>
  <c r="B340" i="4"/>
  <c r="B59" i="4"/>
  <c r="B103" i="4"/>
  <c r="B622" i="4"/>
  <c r="B623" i="4"/>
  <c r="B341" i="4"/>
  <c r="B104" i="4"/>
  <c r="B62" i="4"/>
  <c r="B105" i="4"/>
  <c r="B106" i="4"/>
  <c r="B529" i="4"/>
  <c r="B587" i="4"/>
  <c r="B342" i="4"/>
  <c r="B107" i="4"/>
  <c r="B108" i="4"/>
  <c r="B343" i="4"/>
  <c r="B245" i="4"/>
  <c r="B109" i="4"/>
  <c r="B193" i="4"/>
  <c r="B530" i="4"/>
  <c r="B344" i="4"/>
  <c r="B110" i="4"/>
  <c r="B63" i="4"/>
  <c r="B588" i="4"/>
  <c r="B345" i="4"/>
  <c r="B111" i="4"/>
  <c r="B112" i="4"/>
  <c r="B246" i="4"/>
  <c r="B346" i="4"/>
  <c r="B113" i="4"/>
  <c r="B589" i="4"/>
  <c r="B114" i="4"/>
  <c r="B194" i="4"/>
  <c r="B347" i="4"/>
  <c r="B115" i="4"/>
  <c r="B116" i="4"/>
  <c r="B195" i="4"/>
  <c r="B196" i="4"/>
  <c r="B247" i="4"/>
  <c r="B531" i="4"/>
  <c r="B117" i="4"/>
  <c r="B118" i="4"/>
  <c r="B348" i="4"/>
  <c r="B590" i="4"/>
  <c r="B197" i="4"/>
  <c r="B119" i="4"/>
  <c r="B120" i="4"/>
  <c r="B248" i="4"/>
  <c r="B121" i="4"/>
  <c r="B122" i="4"/>
  <c r="B198" i="4"/>
  <c r="B123" i="4"/>
  <c r="B532" i="4"/>
  <c r="B591" i="4"/>
  <c r="B249" i="4"/>
  <c r="B349" i="4"/>
  <c r="B199" i="4"/>
  <c r="B250" i="4"/>
  <c r="B124" i="4"/>
  <c r="B125" i="4"/>
  <c r="B126" i="4"/>
  <c r="B350" i="4"/>
  <c r="B251" i="4"/>
  <c r="B592" i="4"/>
  <c r="B200" i="4"/>
  <c r="B533" i="4"/>
  <c r="B127" i="4"/>
  <c r="B128" i="4"/>
  <c r="B129" i="4"/>
  <c r="B130" i="4"/>
  <c r="B593" i="4"/>
  <c r="B201" i="4"/>
  <c r="B202" i="4"/>
  <c r="B252" i="4"/>
  <c r="B203" i="4"/>
  <c r="B131" i="4"/>
  <c r="B594" i="4"/>
  <c r="B534" i="4"/>
  <c r="B132" i="4"/>
  <c r="B253" i="4"/>
  <c r="B64" i="4"/>
  <c r="B204" i="4"/>
  <c r="B535" i="4"/>
  <c r="B254" i="4"/>
  <c r="B255" i="4"/>
  <c r="B133" i="4"/>
  <c r="B205" i="4"/>
  <c r="B536" i="4"/>
  <c r="B206" i="4"/>
  <c r="B134" i="4"/>
  <c r="B256" i="4"/>
  <c r="B595" i="4"/>
  <c r="B135" i="4"/>
  <c r="B136" i="4"/>
  <c r="B137" i="4"/>
  <c r="B65" i="4"/>
  <c r="B207" i="4"/>
  <c r="B208" i="4"/>
  <c r="B596" i="4"/>
  <c r="B138" i="4"/>
  <c r="B257" i="4"/>
  <c r="B66" i="4"/>
  <c r="B537" i="4"/>
  <c r="B139" i="4"/>
  <c r="B140" i="4"/>
  <c r="B597" i="4"/>
  <c r="B141" i="4"/>
  <c r="B142" i="4"/>
  <c r="B143" i="4"/>
  <c r="B209" i="4"/>
  <c r="B258" i="4"/>
  <c r="B210" i="4"/>
  <c r="B538" i="4"/>
  <c r="B598" i="4"/>
  <c r="B144" i="4"/>
  <c r="B145" i="4"/>
  <c r="B146" i="4"/>
  <c r="B147" i="4"/>
  <c r="B599" i="4"/>
  <c r="B539" i="4"/>
  <c r="B259" i="4"/>
  <c r="B211" i="4"/>
  <c r="B148" i="4"/>
  <c r="B149" i="4"/>
  <c r="B150" i="4"/>
  <c r="B600" i="4"/>
  <c r="B260" i="4"/>
  <c r="B151" i="4"/>
  <c r="B212" i="4"/>
  <c r="B213" i="4"/>
  <c r="B152" i="4"/>
  <c r="B214" i="4"/>
  <c r="B540" i="4"/>
  <c r="B153" i="4"/>
  <c r="B154" i="4"/>
  <c r="B155" i="4"/>
  <c r="B156" i="4"/>
  <c r="B601" i="4"/>
  <c r="B541" i="4"/>
  <c r="B157" i="4"/>
  <c r="B261" i="4"/>
  <c r="B158" i="4"/>
  <c r="B159" i="4"/>
  <c r="B262" i="4"/>
  <c r="B215" i="4"/>
  <c r="B160" i="4"/>
  <c r="B216" i="4"/>
  <c r="B542" i="4"/>
  <c r="B161" i="4"/>
  <c r="B162" i="4"/>
  <c r="B602" i="4"/>
  <c r="B163" i="4"/>
  <c r="B263" i="4"/>
  <c r="B217" i="4"/>
  <c r="B164" i="4"/>
  <c r="B543" i="4"/>
  <c r="B165" i="4"/>
  <c r="B218" i="4"/>
  <c r="B166" i="4"/>
  <c r="B219" i="4"/>
  <c r="B603" i="4"/>
  <c r="B167" i="4"/>
  <c r="B168" i="4"/>
  <c r="B264" i="4"/>
  <c r="B220" i="4"/>
  <c r="B169" i="4"/>
  <c r="B544" i="4"/>
  <c r="B170" i="4"/>
  <c r="B171" i="4"/>
  <c r="B604" i="4"/>
  <c r="B172" i="4"/>
  <c r="B173" i="4"/>
  <c r="B545" i="4"/>
  <c r="B174" i="4"/>
  <c r="B265" i="4"/>
  <c r="B221" i="4"/>
  <c r="B546" i="4"/>
  <c r="B605" i="4"/>
  <c r="B175" i="4"/>
  <c r="B547" i="4"/>
  <c r="B176" i="4"/>
  <c r="B177" i="4"/>
  <c r="B178" i="4"/>
  <c r="B606" i="4"/>
  <c r="B179" i="4"/>
  <c r="B180" i="4"/>
  <c r="B222" i="4"/>
  <c r="B548" i="4"/>
  <c r="B181" i="4"/>
  <c r="B182" i="4"/>
  <c r="B607" i="4"/>
  <c r="B183" i="4"/>
  <c r="B184" i="4"/>
  <c r="B549" i="4"/>
  <c r="B185" i="4"/>
  <c r="B608" i="4"/>
  <c r="B186" i="4"/>
  <c r="B187" i="4"/>
  <c r="B188" i="4"/>
  <c r="B223" i="4"/>
  <c r="B224" i="4"/>
  <c r="B225" i="4"/>
  <c r="B226" i="4"/>
  <c r="B227" i="4"/>
  <c r="B228" i="4"/>
  <c r="B229" i="4"/>
  <c r="B230" i="4"/>
  <c r="B231" i="4"/>
  <c r="B232" i="4"/>
  <c r="B233" i="4"/>
  <c r="B234" i="4"/>
  <c r="B235" i="4"/>
  <c r="B236" i="4"/>
  <c r="B237" i="4"/>
  <c r="B238" i="4"/>
  <c r="B239" i="4"/>
  <c r="B240"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624" i="4"/>
  <c r="B625" i="4"/>
  <c r="B626" i="4"/>
  <c r="B627" i="4"/>
  <c r="B628"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F12" i="4" l="1"/>
  <c r="E13" i="4"/>
  <c r="F13" i="4" s="1"/>
  <c r="E14" i="4"/>
  <c r="F14" i="4" s="1"/>
  <c r="E15" i="4"/>
  <c r="F15" i="4" s="1"/>
  <c r="E16" i="4"/>
  <c r="F16" i="4" s="1"/>
  <c r="E17" i="4"/>
  <c r="F17" i="4" s="1"/>
  <c r="E18" i="4"/>
  <c r="F18" i="4" s="1"/>
  <c r="E19" i="4"/>
  <c r="F19" i="4" s="1"/>
  <c r="E20" i="4"/>
  <c r="F20" i="4" s="1"/>
  <c r="E21" i="4"/>
  <c r="F21" i="4" s="1"/>
  <c r="E22" i="4"/>
  <c r="F22" i="4" s="1"/>
  <c r="E23" i="4"/>
  <c r="F23" i="4" s="1"/>
  <c r="E24" i="4"/>
  <c r="F24" i="4" s="1"/>
  <c r="E25" i="4"/>
  <c r="F25" i="4" s="1"/>
  <c r="E26" i="4"/>
  <c r="F26" i="4" s="1"/>
  <c r="E27" i="4"/>
  <c r="F27" i="4" s="1"/>
  <c r="E28" i="4"/>
  <c r="F28" i="4" s="1"/>
  <c r="E29" i="4"/>
  <c r="F29" i="4" s="1"/>
  <c r="E30" i="4"/>
  <c r="F30" i="4" s="1"/>
  <c r="E31" i="4"/>
  <c r="F31" i="4" s="1"/>
  <c r="E32" i="4"/>
  <c r="F32" i="4" s="1"/>
  <c r="E33" i="4"/>
  <c r="F33" i="4" s="1"/>
  <c r="E34" i="4"/>
  <c r="F34" i="4" s="1"/>
  <c r="E35" i="4"/>
  <c r="F35" i="4" s="1"/>
  <c r="E36" i="4"/>
  <c r="F36" i="4" s="1"/>
  <c r="E37" i="4"/>
  <c r="F37" i="4" s="1"/>
  <c r="E38" i="4"/>
  <c r="F38" i="4" s="1"/>
  <c r="E39" i="4"/>
  <c r="F39" i="4" s="1"/>
  <c r="E40" i="4"/>
  <c r="F40" i="4" s="1"/>
  <c r="E41" i="4"/>
  <c r="F41" i="4" s="1"/>
  <c r="E42" i="4"/>
  <c r="F42" i="4" s="1"/>
  <c r="E43" i="4"/>
  <c r="F43" i="4" s="1"/>
  <c r="E44" i="4"/>
  <c r="F44" i="4" s="1"/>
  <c r="E45" i="4"/>
  <c r="F45" i="4" s="1"/>
  <c r="E46" i="4"/>
  <c r="F46" i="4" s="1"/>
  <c r="E47" i="4"/>
  <c r="F47" i="4" s="1"/>
  <c r="E48" i="4"/>
  <c r="F48" i="4" s="1"/>
  <c r="E325" i="4"/>
  <c r="F325" i="4" s="1"/>
  <c r="E49" i="4"/>
  <c r="F49" i="4" s="1"/>
  <c r="E50" i="4"/>
  <c r="F50" i="4" s="1"/>
  <c r="E51" i="4"/>
  <c r="F51" i="4" s="1"/>
  <c r="E52" i="4"/>
  <c r="F52" i="4" s="1"/>
  <c r="E609" i="4"/>
  <c r="F609" i="4" s="1"/>
  <c r="E610" i="4"/>
  <c r="F610" i="4" s="1"/>
  <c r="E67" i="4"/>
  <c r="F67" i="4" s="1"/>
  <c r="E326" i="4"/>
  <c r="F326" i="4" s="1"/>
  <c r="E575" i="4"/>
  <c r="F575" i="4" s="1"/>
  <c r="E68" i="4"/>
  <c r="F68" i="4" s="1"/>
  <c r="E69" i="4"/>
  <c r="F69" i="4" s="1"/>
  <c r="E576" i="4"/>
  <c r="F576" i="4" s="1"/>
  <c r="E611" i="4"/>
  <c r="F611" i="4" s="1"/>
  <c r="E70" i="4"/>
  <c r="F70" i="4" s="1"/>
  <c r="E577" i="4"/>
  <c r="F577" i="4" s="1"/>
  <c r="E71" i="4"/>
  <c r="F71" i="4" s="1"/>
  <c r="E72" i="4"/>
  <c r="F72" i="4" s="1"/>
  <c r="E327" i="4"/>
  <c r="F327" i="4" s="1"/>
  <c r="E578" i="4"/>
  <c r="F578" i="4" s="1"/>
  <c r="E612" i="4"/>
  <c r="F612" i="4" s="1"/>
  <c r="E73" i="4"/>
  <c r="F73" i="4" s="1"/>
  <c r="E74" i="4"/>
  <c r="F74" i="4" s="1"/>
  <c r="E75" i="4"/>
  <c r="F75" i="4" s="1"/>
  <c r="E76" i="4"/>
  <c r="F76" i="4" s="1"/>
  <c r="E77" i="4"/>
  <c r="F77" i="4" s="1"/>
  <c r="E189" i="4"/>
  <c r="F189" i="4" s="1"/>
  <c r="E579" i="4"/>
  <c r="F579" i="4" s="1"/>
  <c r="E328" i="4"/>
  <c r="F328" i="4" s="1"/>
  <c r="E190" i="4"/>
  <c r="F190" i="4" s="1"/>
  <c r="E78" i="4"/>
  <c r="F78" i="4" s="1"/>
  <c r="E613" i="4"/>
  <c r="F613" i="4" s="1"/>
  <c r="E614" i="4"/>
  <c r="F614" i="4" s="1"/>
  <c r="E79" i="4"/>
  <c r="F79" i="4" s="1"/>
  <c r="E191" i="4"/>
  <c r="F191" i="4" s="1"/>
  <c r="E192" i="4"/>
  <c r="F192" i="4" s="1"/>
  <c r="E241" i="4"/>
  <c r="F241" i="4" s="1"/>
  <c r="E60" i="4"/>
  <c r="F60" i="4" s="1"/>
  <c r="E615" i="4"/>
  <c r="F615" i="4" s="1"/>
  <c r="E616" i="4"/>
  <c r="F616" i="4" s="1"/>
  <c r="E80" i="4"/>
  <c r="F80" i="4" s="1"/>
  <c r="E580" i="4"/>
  <c r="F580" i="4" s="1"/>
  <c r="E81" i="4"/>
  <c r="F81" i="4" s="1"/>
  <c r="E329" i="4"/>
  <c r="F329" i="4" s="1"/>
  <c r="E522" i="4"/>
  <c r="F522" i="4" s="1"/>
  <c r="E82" i="4"/>
  <c r="F82" i="4" s="1"/>
  <c r="E581" i="4"/>
  <c r="F581" i="4" s="1"/>
  <c r="E83" i="4"/>
  <c r="F83" i="4" s="1"/>
  <c r="E523" i="4"/>
  <c r="F523" i="4" s="1"/>
  <c r="E617" i="4"/>
  <c r="F617" i="4" s="1"/>
  <c r="E618" i="4"/>
  <c r="F618" i="4" s="1"/>
  <c r="E330" i="4"/>
  <c r="F330" i="4" s="1"/>
  <c r="E331" i="4"/>
  <c r="F331" i="4" s="1"/>
  <c r="E84" i="4"/>
  <c r="F84" i="4" s="1"/>
  <c r="E85" i="4"/>
  <c r="F85" i="4" s="1"/>
  <c r="E582" i="4"/>
  <c r="F582" i="4" s="1"/>
  <c r="E61" i="4"/>
  <c r="F61" i="4" s="1"/>
  <c r="E86" i="4"/>
  <c r="F86" i="4" s="1"/>
  <c r="E619" i="4"/>
  <c r="F619" i="4" s="1"/>
  <c r="E242" i="4"/>
  <c r="F242" i="4" s="1"/>
  <c r="E87" i="4"/>
  <c r="F87" i="4" s="1"/>
  <c r="E88" i="4"/>
  <c r="F88" i="4" s="1"/>
  <c r="E332" i="4"/>
  <c r="F332" i="4" s="1"/>
  <c r="E524" i="4"/>
  <c r="F524" i="4" s="1"/>
  <c r="E89" i="4"/>
  <c r="F89" i="4" s="1"/>
  <c r="E583" i="4"/>
  <c r="F583" i="4" s="1"/>
  <c r="E525" i="4"/>
  <c r="F525" i="4" s="1"/>
  <c r="E333" i="4"/>
  <c r="F333" i="4" s="1"/>
  <c r="E53" i="4"/>
  <c r="F53" i="4" s="1"/>
  <c r="E54" i="4"/>
  <c r="F54" i="4" s="1"/>
  <c r="E90" i="4"/>
  <c r="F90" i="4" s="1"/>
  <c r="E334" i="4"/>
  <c r="F334" i="4" s="1"/>
  <c r="E91" i="4"/>
  <c r="F91" i="4" s="1"/>
  <c r="E584" i="4"/>
  <c r="F584" i="4" s="1"/>
  <c r="E92" i="4"/>
  <c r="F92" i="4" s="1"/>
  <c r="E93" i="4"/>
  <c r="F93" i="4" s="1"/>
  <c r="E55" i="4"/>
  <c r="F55" i="4" s="1"/>
  <c r="E335" i="4"/>
  <c r="F335" i="4" s="1"/>
  <c r="E94" i="4"/>
  <c r="F94" i="4" s="1"/>
  <c r="E620" i="4"/>
  <c r="F620" i="4" s="1"/>
  <c r="E95" i="4"/>
  <c r="F95" i="4" s="1"/>
  <c r="E585" i="4"/>
  <c r="F585" i="4" s="1"/>
  <c r="E336" i="4"/>
  <c r="F336" i="4" s="1"/>
  <c r="E621" i="4"/>
  <c r="F621" i="4" s="1"/>
  <c r="E526" i="4"/>
  <c r="F526" i="4" s="1"/>
  <c r="E96" i="4"/>
  <c r="F96" i="4" s="1"/>
  <c r="E243" i="4"/>
  <c r="F243" i="4" s="1"/>
  <c r="E527" i="4"/>
  <c r="F527" i="4" s="1"/>
  <c r="E56" i="4"/>
  <c r="F56" i="4" s="1"/>
  <c r="E97" i="4"/>
  <c r="F97" i="4" s="1"/>
  <c r="E337" i="4"/>
  <c r="F337" i="4" s="1"/>
  <c r="E57" i="4"/>
  <c r="F57" i="4" s="1"/>
  <c r="E58" i="4"/>
  <c r="F58" i="4" s="1"/>
  <c r="E98" i="4"/>
  <c r="F98" i="4" s="1"/>
  <c r="E586" i="4"/>
  <c r="F586" i="4" s="1"/>
  <c r="E338" i="4"/>
  <c r="F338" i="4" s="1"/>
  <c r="E99" i="4"/>
  <c r="F99" i="4" s="1"/>
  <c r="E100" i="4"/>
  <c r="F100" i="4" s="1"/>
  <c r="E244" i="4"/>
  <c r="F244" i="4" s="1"/>
  <c r="E339" i="4"/>
  <c r="F339" i="4" s="1"/>
  <c r="E101" i="4"/>
  <c r="F101" i="4" s="1"/>
  <c r="E528" i="4"/>
  <c r="F528" i="4" s="1"/>
  <c r="E102" i="4"/>
  <c r="F102" i="4" s="1"/>
  <c r="E340" i="4"/>
  <c r="F340" i="4" s="1"/>
  <c r="E59" i="4"/>
  <c r="F59" i="4" s="1"/>
  <c r="E103" i="4"/>
  <c r="F103" i="4" s="1"/>
  <c r="E622" i="4"/>
  <c r="F622" i="4" s="1"/>
  <c r="E623" i="4"/>
  <c r="F623" i="4" s="1"/>
  <c r="E341" i="4"/>
  <c r="F341" i="4" s="1"/>
  <c r="E104" i="4"/>
  <c r="F104" i="4" s="1"/>
  <c r="E62" i="4"/>
  <c r="F62" i="4" s="1"/>
  <c r="E105" i="4"/>
  <c r="F105" i="4" s="1"/>
  <c r="E106" i="4"/>
  <c r="F106" i="4" s="1"/>
  <c r="E529" i="4"/>
  <c r="F529" i="4" s="1"/>
  <c r="E587" i="4"/>
  <c r="F587" i="4" s="1"/>
  <c r="E342" i="4"/>
  <c r="F342" i="4" s="1"/>
  <c r="E107" i="4"/>
  <c r="F107" i="4" s="1"/>
  <c r="E108" i="4"/>
  <c r="F108" i="4" s="1"/>
  <c r="E343" i="4"/>
  <c r="F343" i="4" s="1"/>
  <c r="E245" i="4"/>
  <c r="F245" i="4" s="1"/>
  <c r="E109" i="4"/>
  <c r="F109" i="4" s="1"/>
  <c r="E193" i="4"/>
  <c r="F193" i="4" s="1"/>
  <c r="E530" i="4"/>
  <c r="F530" i="4" s="1"/>
  <c r="E344" i="4"/>
  <c r="F344" i="4" s="1"/>
  <c r="E110" i="4"/>
  <c r="F110" i="4" s="1"/>
  <c r="E63" i="4"/>
  <c r="F63" i="4" s="1"/>
  <c r="E588" i="4"/>
  <c r="F588" i="4" s="1"/>
  <c r="E345" i="4"/>
  <c r="F345" i="4" s="1"/>
  <c r="E111" i="4"/>
  <c r="F111" i="4" s="1"/>
  <c r="E112" i="4"/>
  <c r="F112" i="4" s="1"/>
  <c r="E246" i="4"/>
  <c r="F246" i="4" s="1"/>
  <c r="E346" i="4"/>
  <c r="F346" i="4" s="1"/>
  <c r="E113" i="4"/>
  <c r="F113" i="4" s="1"/>
  <c r="E589" i="4"/>
  <c r="F589" i="4" s="1"/>
  <c r="E114" i="4"/>
  <c r="F114" i="4" s="1"/>
  <c r="E194" i="4"/>
  <c r="F194" i="4" s="1"/>
  <c r="E347" i="4"/>
  <c r="F347" i="4" s="1"/>
  <c r="E115" i="4"/>
  <c r="F115" i="4" s="1"/>
  <c r="E116" i="4"/>
  <c r="F116" i="4" s="1"/>
  <c r="E195" i="4"/>
  <c r="F195" i="4" s="1"/>
  <c r="E196" i="4"/>
  <c r="F196" i="4" s="1"/>
  <c r="E247" i="4"/>
  <c r="F247" i="4" s="1"/>
  <c r="E531" i="4"/>
  <c r="F531" i="4" s="1"/>
  <c r="E117" i="4"/>
  <c r="F117" i="4" s="1"/>
  <c r="E118" i="4"/>
  <c r="F118" i="4" s="1"/>
  <c r="E348" i="4"/>
  <c r="F348" i="4" s="1"/>
  <c r="E590" i="4"/>
  <c r="F590" i="4" s="1"/>
  <c r="E197" i="4"/>
  <c r="F197" i="4" s="1"/>
  <c r="E119" i="4"/>
  <c r="F119" i="4" s="1"/>
  <c r="E120" i="4"/>
  <c r="F120" i="4" s="1"/>
  <c r="E248" i="4"/>
  <c r="F248" i="4" s="1"/>
  <c r="E121" i="4"/>
  <c r="F121" i="4" s="1"/>
  <c r="E122" i="4"/>
  <c r="F122" i="4" s="1"/>
  <c r="E198" i="4"/>
  <c r="F198" i="4" s="1"/>
  <c r="E123" i="4"/>
  <c r="F123" i="4" s="1"/>
  <c r="E532" i="4"/>
  <c r="F532" i="4" s="1"/>
  <c r="E591" i="4"/>
  <c r="F591" i="4" s="1"/>
  <c r="E249" i="4"/>
  <c r="F249" i="4" s="1"/>
  <c r="E349" i="4"/>
  <c r="F349" i="4" s="1"/>
  <c r="E199" i="4"/>
  <c r="F199" i="4" s="1"/>
  <c r="E250" i="4"/>
  <c r="F250" i="4" s="1"/>
  <c r="E124" i="4"/>
  <c r="F124" i="4" s="1"/>
  <c r="E125" i="4"/>
  <c r="F125" i="4" s="1"/>
  <c r="E126" i="4"/>
  <c r="F126" i="4" s="1"/>
  <c r="E350" i="4"/>
  <c r="F350" i="4" s="1"/>
  <c r="E251" i="4"/>
  <c r="F251" i="4" s="1"/>
  <c r="E592" i="4"/>
  <c r="F592" i="4" s="1"/>
  <c r="E200" i="4"/>
  <c r="F200" i="4" s="1"/>
  <c r="E533" i="4"/>
  <c r="F533" i="4" s="1"/>
  <c r="E127" i="4"/>
  <c r="F127" i="4" s="1"/>
  <c r="E128" i="4"/>
  <c r="F128" i="4" s="1"/>
  <c r="E129" i="4"/>
  <c r="F129" i="4" s="1"/>
  <c r="E130" i="4"/>
  <c r="F130" i="4" s="1"/>
  <c r="E593" i="4"/>
  <c r="F593" i="4" s="1"/>
  <c r="E201" i="4"/>
  <c r="F201" i="4" s="1"/>
  <c r="E202" i="4"/>
  <c r="F202" i="4" s="1"/>
  <c r="E252" i="4"/>
  <c r="F252" i="4" s="1"/>
  <c r="E203" i="4"/>
  <c r="F203" i="4" s="1"/>
  <c r="E131" i="4"/>
  <c r="F131" i="4" s="1"/>
  <c r="E594" i="4"/>
  <c r="F594" i="4" s="1"/>
  <c r="E534" i="4"/>
  <c r="F534" i="4" s="1"/>
  <c r="E132" i="4"/>
  <c r="F132" i="4" s="1"/>
  <c r="E253" i="4"/>
  <c r="F253" i="4" s="1"/>
  <c r="E64" i="4"/>
  <c r="F64" i="4" s="1"/>
  <c r="E204" i="4"/>
  <c r="F204" i="4" s="1"/>
  <c r="E535" i="4"/>
  <c r="F535" i="4" s="1"/>
  <c r="E254" i="4"/>
  <c r="F254" i="4" s="1"/>
  <c r="E255" i="4"/>
  <c r="F255" i="4" s="1"/>
  <c r="E133" i="4"/>
  <c r="F133" i="4" s="1"/>
  <c r="E205" i="4"/>
  <c r="F205" i="4" s="1"/>
  <c r="E536" i="4"/>
  <c r="F536" i="4" s="1"/>
  <c r="E206" i="4"/>
  <c r="F206" i="4" s="1"/>
  <c r="E134" i="4"/>
  <c r="F134" i="4" s="1"/>
  <c r="E256" i="4"/>
  <c r="F256" i="4" s="1"/>
  <c r="E595" i="4"/>
  <c r="F595" i="4" s="1"/>
  <c r="E135" i="4"/>
  <c r="F135" i="4" s="1"/>
  <c r="E136" i="4"/>
  <c r="F136" i="4" s="1"/>
  <c r="E137" i="4"/>
  <c r="F137" i="4" s="1"/>
  <c r="E65" i="4"/>
  <c r="F65" i="4" s="1"/>
  <c r="E207" i="4"/>
  <c r="F207" i="4" s="1"/>
  <c r="E208" i="4"/>
  <c r="F208" i="4" s="1"/>
  <c r="E596" i="4"/>
  <c r="F596" i="4" s="1"/>
  <c r="E138" i="4"/>
  <c r="F138" i="4" s="1"/>
  <c r="E257" i="4"/>
  <c r="F257" i="4" s="1"/>
  <c r="E66" i="4"/>
  <c r="F66" i="4" s="1"/>
  <c r="E537" i="4"/>
  <c r="F537" i="4" s="1"/>
  <c r="E139" i="4"/>
  <c r="F139" i="4" s="1"/>
  <c r="E140" i="4"/>
  <c r="F140" i="4" s="1"/>
  <c r="E597" i="4"/>
  <c r="F597" i="4" s="1"/>
  <c r="E141" i="4"/>
  <c r="F141" i="4" s="1"/>
  <c r="E142" i="4"/>
  <c r="F142" i="4" s="1"/>
  <c r="E143" i="4"/>
  <c r="F143" i="4" s="1"/>
  <c r="E209" i="4"/>
  <c r="F209" i="4" s="1"/>
  <c r="E258" i="4"/>
  <c r="F258" i="4" s="1"/>
  <c r="E210" i="4"/>
  <c r="F210" i="4" s="1"/>
  <c r="E538" i="4"/>
  <c r="F538" i="4" s="1"/>
  <c r="E598" i="4"/>
  <c r="F598" i="4" s="1"/>
  <c r="E144" i="4"/>
  <c r="F144" i="4" s="1"/>
  <c r="E145" i="4"/>
  <c r="F145" i="4" s="1"/>
  <c r="E146" i="4"/>
  <c r="F146" i="4" s="1"/>
  <c r="E147" i="4"/>
  <c r="F147" i="4" s="1"/>
  <c r="E599" i="4"/>
  <c r="F599" i="4" s="1"/>
  <c r="E539" i="4"/>
  <c r="F539" i="4" s="1"/>
  <c r="E259" i="4"/>
  <c r="F259" i="4" s="1"/>
  <c r="E211" i="4"/>
  <c r="F211" i="4" s="1"/>
  <c r="E148" i="4"/>
  <c r="F148" i="4" s="1"/>
  <c r="E149" i="4"/>
  <c r="F149" i="4" s="1"/>
  <c r="E150" i="4"/>
  <c r="F150" i="4" s="1"/>
  <c r="E600" i="4"/>
  <c r="F600" i="4" s="1"/>
  <c r="E260" i="4"/>
  <c r="F260" i="4" s="1"/>
  <c r="E151" i="4"/>
  <c r="F151" i="4" s="1"/>
  <c r="E212" i="4"/>
  <c r="F212" i="4" s="1"/>
  <c r="E213" i="4"/>
  <c r="F213" i="4" s="1"/>
  <c r="E152" i="4"/>
  <c r="F152" i="4" s="1"/>
  <c r="E214" i="4"/>
  <c r="F214" i="4" s="1"/>
  <c r="E540" i="4"/>
  <c r="F540" i="4" s="1"/>
  <c r="E153" i="4"/>
  <c r="F153" i="4" s="1"/>
  <c r="E154" i="4"/>
  <c r="F154" i="4" s="1"/>
  <c r="E155" i="4"/>
  <c r="F155" i="4" s="1"/>
  <c r="E156" i="4"/>
  <c r="F156" i="4" s="1"/>
  <c r="E601" i="4"/>
  <c r="F601" i="4" s="1"/>
  <c r="E541" i="4"/>
  <c r="F541" i="4" s="1"/>
  <c r="E157" i="4"/>
  <c r="F157" i="4" s="1"/>
  <c r="E261" i="4"/>
  <c r="F261" i="4" s="1"/>
  <c r="E158" i="4"/>
  <c r="F158" i="4" s="1"/>
  <c r="E159" i="4"/>
  <c r="F159" i="4" s="1"/>
  <c r="E262" i="4"/>
  <c r="F262" i="4" s="1"/>
  <c r="E215" i="4"/>
  <c r="F215" i="4" s="1"/>
  <c r="E160" i="4"/>
  <c r="F160" i="4" s="1"/>
  <c r="E216" i="4"/>
  <c r="F216" i="4" s="1"/>
  <c r="E542" i="4"/>
  <c r="F542" i="4" s="1"/>
  <c r="E161" i="4"/>
  <c r="F161" i="4" s="1"/>
  <c r="E162" i="4"/>
  <c r="F162" i="4" s="1"/>
  <c r="E602" i="4"/>
  <c r="F602" i="4" s="1"/>
  <c r="E163" i="4"/>
  <c r="F163" i="4" s="1"/>
  <c r="E263" i="4"/>
  <c r="F263" i="4" s="1"/>
  <c r="E217" i="4"/>
  <c r="F217" i="4" s="1"/>
  <c r="E164" i="4"/>
  <c r="F164" i="4" s="1"/>
  <c r="E543" i="4"/>
  <c r="F543" i="4" s="1"/>
  <c r="E165" i="4"/>
  <c r="F165" i="4" s="1"/>
  <c r="E218" i="4"/>
  <c r="F218" i="4" s="1"/>
  <c r="E166" i="4"/>
  <c r="F166" i="4" s="1"/>
  <c r="E219" i="4"/>
  <c r="F219" i="4" s="1"/>
  <c r="E603" i="4"/>
  <c r="F603" i="4" s="1"/>
  <c r="E167" i="4"/>
  <c r="F167" i="4" s="1"/>
  <c r="E168" i="4"/>
  <c r="F168" i="4" s="1"/>
  <c r="E264" i="4"/>
  <c r="F264" i="4" s="1"/>
  <c r="E220" i="4"/>
  <c r="F220" i="4" s="1"/>
  <c r="E169" i="4"/>
  <c r="F169" i="4" s="1"/>
  <c r="E544" i="4"/>
  <c r="F544" i="4" s="1"/>
  <c r="E170" i="4"/>
  <c r="F170" i="4" s="1"/>
  <c r="E171" i="4"/>
  <c r="F171" i="4" s="1"/>
  <c r="E604" i="4"/>
  <c r="F604" i="4" s="1"/>
  <c r="E172" i="4"/>
  <c r="F172" i="4" s="1"/>
  <c r="E173" i="4"/>
  <c r="F173" i="4" s="1"/>
  <c r="E545" i="4"/>
  <c r="F545" i="4" s="1"/>
  <c r="E174" i="4"/>
  <c r="F174" i="4" s="1"/>
  <c r="E265" i="4"/>
  <c r="F265" i="4" s="1"/>
  <c r="E221" i="4"/>
  <c r="F221" i="4" s="1"/>
  <c r="E546" i="4"/>
  <c r="F546" i="4" s="1"/>
  <c r="E605" i="4"/>
  <c r="F605" i="4" s="1"/>
  <c r="E175" i="4"/>
  <c r="F175" i="4" s="1"/>
  <c r="E547" i="4"/>
  <c r="F547" i="4" s="1"/>
  <c r="E176" i="4"/>
  <c r="F176" i="4" s="1"/>
  <c r="E177" i="4"/>
  <c r="F177" i="4" s="1"/>
  <c r="E178" i="4"/>
  <c r="F178" i="4" s="1"/>
  <c r="E606" i="4"/>
  <c r="F606" i="4" s="1"/>
  <c r="E179" i="4"/>
  <c r="F179" i="4" s="1"/>
  <c r="E180" i="4"/>
  <c r="F180" i="4" s="1"/>
  <c r="E222" i="4"/>
  <c r="F222" i="4" s="1"/>
  <c r="E548" i="4"/>
  <c r="F548" i="4" s="1"/>
  <c r="E181" i="4"/>
  <c r="F181" i="4" s="1"/>
  <c r="E182" i="4"/>
  <c r="F182" i="4" s="1"/>
  <c r="E607" i="4"/>
  <c r="F607" i="4" s="1"/>
  <c r="E183" i="4"/>
  <c r="F183" i="4" s="1"/>
  <c r="E184" i="4"/>
  <c r="F184" i="4" s="1"/>
  <c r="E549" i="4"/>
  <c r="F549" i="4" s="1"/>
  <c r="E185" i="4"/>
  <c r="F185" i="4" s="1"/>
  <c r="E608" i="4"/>
  <c r="F608" i="4" s="1"/>
  <c r="E186" i="4"/>
  <c r="F186" i="4" s="1"/>
  <c r="E187" i="4"/>
  <c r="F187" i="4" s="1"/>
  <c r="E188" i="4"/>
  <c r="F188" i="4" s="1"/>
  <c r="E223" i="4"/>
  <c r="F223" i="4" s="1"/>
  <c r="E224" i="4"/>
  <c r="F224" i="4" s="1"/>
  <c r="E225" i="4"/>
  <c r="F225" i="4" s="1"/>
  <c r="E226" i="4"/>
  <c r="F226" i="4" s="1"/>
  <c r="E227" i="4"/>
  <c r="F227" i="4" s="1"/>
  <c r="E228" i="4"/>
  <c r="F228" i="4" s="1"/>
  <c r="E229" i="4"/>
  <c r="F229" i="4" s="1"/>
  <c r="E230" i="4"/>
  <c r="F230" i="4" s="1"/>
  <c r="E231" i="4"/>
  <c r="F231" i="4" s="1"/>
  <c r="E232" i="4"/>
  <c r="F232" i="4" s="1"/>
  <c r="E233" i="4"/>
  <c r="F233" i="4" s="1"/>
  <c r="E234" i="4"/>
  <c r="F234" i="4" s="1"/>
  <c r="E235" i="4"/>
  <c r="F235" i="4" s="1"/>
  <c r="E236" i="4"/>
  <c r="F236" i="4" s="1"/>
  <c r="E237" i="4"/>
  <c r="F237" i="4" s="1"/>
  <c r="E238" i="4"/>
  <c r="F238" i="4" s="1"/>
  <c r="E239" i="4"/>
  <c r="F239" i="4" s="1"/>
  <c r="E240" i="4"/>
  <c r="F240" i="4" s="1"/>
  <c r="E266" i="4"/>
  <c r="F266" i="4" s="1"/>
  <c r="E267" i="4"/>
  <c r="F267" i="4" s="1"/>
  <c r="E268" i="4"/>
  <c r="F268" i="4" s="1"/>
  <c r="E269" i="4"/>
  <c r="F269" i="4" s="1"/>
  <c r="E270" i="4"/>
  <c r="F270" i="4" s="1"/>
  <c r="E271" i="4"/>
  <c r="F271" i="4" s="1"/>
  <c r="E272" i="4"/>
  <c r="F272" i="4" s="1"/>
  <c r="E273" i="4"/>
  <c r="F273" i="4" s="1"/>
  <c r="E274" i="4"/>
  <c r="F274" i="4" s="1"/>
  <c r="E275" i="4"/>
  <c r="F275" i="4" s="1"/>
  <c r="E276" i="4"/>
  <c r="F276" i="4" s="1"/>
  <c r="E277" i="4"/>
  <c r="F277" i="4" s="1"/>
  <c r="E278" i="4"/>
  <c r="F278" i="4" s="1"/>
  <c r="E279" i="4"/>
  <c r="F279" i="4" s="1"/>
  <c r="E280" i="4"/>
  <c r="F280" i="4" s="1"/>
  <c r="E281" i="4"/>
  <c r="F281" i="4" s="1"/>
  <c r="E282" i="4"/>
  <c r="F282" i="4" s="1"/>
  <c r="E283" i="4"/>
  <c r="F283" i="4" s="1"/>
  <c r="E284" i="4"/>
  <c r="F284" i="4" s="1"/>
  <c r="E285" i="4"/>
  <c r="F285" i="4" s="1"/>
  <c r="E286" i="4"/>
  <c r="F286" i="4" s="1"/>
  <c r="E287" i="4"/>
  <c r="F287" i="4" s="1"/>
  <c r="E288" i="4"/>
  <c r="F288" i="4" s="1"/>
  <c r="E289" i="4"/>
  <c r="F289" i="4" s="1"/>
  <c r="E290" i="4"/>
  <c r="F290" i="4" s="1"/>
  <c r="E291" i="4"/>
  <c r="F291" i="4" s="1"/>
  <c r="E292" i="4"/>
  <c r="F292" i="4" s="1"/>
  <c r="E293" i="4"/>
  <c r="F293" i="4" s="1"/>
  <c r="E294" i="4"/>
  <c r="F294" i="4" s="1"/>
  <c r="E295" i="4"/>
  <c r="F295" i="4" s="1"/>
  <c r="E296" i="4"/>
  <c r="F296" i="4" s="1"/>
  <c r="E297" i="4"/>
  <c r="F297" i="4" s="1"/>
  <c r="E298" i="4"/>
  <c r="F298" i="4" s="1"/>
  <c r="E299" i="4"/>
  <c r="F299" i="4" s="1"/>
  <c r="E300" i="4"/>
  <c r="F300" i="4" s="1"/>
  <c r="E301" i="4"/>
  <c r="F301" i="4" s="1"/>
  <c r="E302" i="4"/>
  <c r="F302" i="4" s="1"/>
  <c r="E303" i="4"/>
  <c r="F303" i="4" s="1"/>
  <c r="E304" i="4"/>
  <c r="F304" i="4" s="1"/>
  <c r="E305" i="4"/>
  <c r="F305" i="4" s="1"/>
  <c r="E306" i="4"/>
  <c r="F306" i="4" s="1"/>
  <c r="E307" i="4"/>
  <c r="F307" i="4" s="1"/>
  <c r="E308" i="4"/>
  <c r="F308" i="4" s="1"/>
  <c r="E309" i="4"/>
  <c r="F309" i="4" s="1"/>
  <c r="E310" i="4"/>
  <c r="F310" i="4" s="1"/>
  <c r="E311" i="4"/>
  <c r="F311" i="4" s="1"/>
  <c r="E312" i="4"/>
  <c r="F312" i="4" s="1"/>
  <c r="E313" i="4"/>
  <c r="F313" i="4" s="1"/>
  <c r="E314" i="4"/>
  <c r="F314" i="4" s="1"/>
  <c r="E315" i="4"/>
  <c r="F315" i="4" s="1"/>
  <c r="E316" i="4"/>
  <c r="F316" i="4" s="1"/>
  <c r="E317" i="4"/>
  <c r="F317" i="4" s="1"/>
  <c r="E318" i="4"/>
  <c r="F318" i="4" s="1"/>
  <c r="E319" i="4"/>
  <c r="F319" i="4" s="1"/>
  <c r="E320" i="4"/>
  <c r="F320" i="4" s="1"/>
  <c r="E321" i="4"/>
  <c r="F321" i="4" s="1"/>
  <c r="E322" i="4"/>
  <c r="F322" i="4" s="1"/>
  <c r="E323" i="4"/>
  <c r="F323" i="4" s="1"/>
  <c r="E324" i="4"/>
  <c r="F324" i="4" s="1"/>
  <c r="E351" i="4"/>
  <c r="F351" i="4" s="1"/>
  <c r="E352" i="4"/>
  <c r="F352" i="4" s="1"/>
  <c r="E353" i="4"/>
  <c r="F353" i="4" s="1"/>
  <c r="E354" i="4"/>
  <c r="F354" i="4" s="1"/>
  <c r="E355" i="4"/>
  <c r="F355" i="4" s="1"/>
  <c r="E356" i="4"/>
  <c r="F356" i="4" s="1"/>
  <c r="E357" i="4"/>
  <c r="F357" i="4" s="1"/>
  <c r="E358" i="4"/>
  <c r="F358" i="4" s="1"/>
  <c r="E359" i="4"/>
  <c r="F359" i="4" s="1"/>
  <c r="E360" i="4"/>
  <c r="F360" i="4" s="1"/>
  <c r="E361" i="4"/>
  <c r="F361" i="4" s="1"/>
  <c r="E362" i="4"/>
  <c r="F362" i="4" s="1"/>
  <c r="E363" i="4"/>
  <c r="F363" i="4" s="1"/>
  <c r="E364" i="4"/>
  <c r="F364" i="4" s="1"/>
  <c r="E365" i="4"/>
  <c r="F365" i="4" s="1"/>
  <c r="E366" i="4"/>
  <c r="F366" i="4" s="1"/>
  <c r="E367" i="4"/>
  <c r="F367" i="4" s="1"/>
  <c r="E368" i="4"/>
  <c r="F368" i="4" s="1"/>
  <c r="E369" i="4"/>
  <c r="F369" i="4" s="1"/>
  <c r="E370" i="4"/>
  <c r="F370" i="4" s="1"/>
  <c r="E371" i="4"/>
  <c r="F371" i="4" s="1"/>
  <c r="E372" i="4"/>
  <c r="F372" i="4" s="1"/>
  <c r="E373" i="4"/>
  <c r="F373" i="4" s="1"/>
  <c r="E374" i="4"/>
  <c r="F374" i="4" s="1"/>
  <c r="E375" i="4"/>
  <c r="F375" i="4" s="1"/>
  <c r="E376" i="4"/>
  <c r="F376" i="4" s="1"/>
  <c r="E377" i="4"/>
  <c r="F377" i="4" s="1"/>
  <c r="E378" i="4"/>
  <c r="F378" i="4" s="1"/>
  <c r="E379" i="4"/>
  <c r="F379" i="4" s="1"/>
  <c r="E380" i="4"/>
  <c r="F380" i="4" s="1"/>
  <c r="E381" i="4"/>
  <c r="F381" i="4" s="1"/>
  <c r="E382" i="4"/>
  <c r="F382" i="4" s="1"/>
  <c r="E383" i="4"/>
  <c r="F383" i="4" s="1"/>
  <c r="E384" i="4"/>
  <c r="F384" i="4" s="1"/>
  <c r="E385" i="4"/>
  <c r="F385" i="4" s="1"/>
  <c r="E386" i="4"/>
  <c r="F386" i="4" s="1"/>
  <c r="E387" i="4"/>
  <c r="F387" i="4" s="1"/>
  <c r="E388" i="4"/>
  <c r="F388" i="4" s="1"/>
  <c r="E389" i="4"/>
  <c r="F389" i="4" s="1"/>
  <c r="E390" i="4"/>
  <c r="F390" i="4" s="1"/>
  <c r="E391" i="4"/>
  <c r="F391" i="4" s="1"/>
  <c r="E392" i="4"/>
  <c r="F392" i="4" s="1"/>
  <c r="E393" i="4"/>
  <c r="F393" i="4" s="1"/>
  <c r="E394" i="4"/>
  <c r="F394" i="4" s="1"/>
  <c r="E395" i="4"/>
  <c r="F395" i="4" s="1"/>
  <c r="E396" i="4"/>
  <c r="F396" i="4" s="1"/>
  <c r="E397" i="4"/>
  <c r="F397" i="4" s="1"/>
  <c r="E398" i="4"/>
  <c r="F398" i="4" s="1"/>
  <c r="E399" i="4"/>
  <c r="F399" i="4" s="1"/>
  <c r="E400" i="4"/>
  <c r="F400" i="4" s="1"/>
  <c r="E401" i="4"/>
  <c r="F401" i="4" s="1"/>
  <c r="E402" i="4"/>
  <c r="F402" i="4" s="1"/>
  <c r="E403" i="4"/>
  <c r="F403" i="4" s="1"/>
  <c r="E404" i="4"/>
  <c r="F404" i="4" s="1"/>
  <c r="E405" i="4"/>
  <c r="F405" i="4" s="1"/>
  <c r="E406" i="4"/>
  <c r="F406" i="4" s="1"/>
  <c r="E407" i="4"/>
  <c r="F407" i="4" s="1"/>
  <c r="E408" i="4"/>
  <c r="F408" i="4" s="1"/>
  <c r="E409" i="4"/>
  <c r="F409" i="4" s="1"/>
  <c r="E410" i="4"/>
  <c r="F410" i="4" s="1"/>
  <c r="E411" i="4"/>
  <c r="F411" i="4" s="1"/>
  <c r="E412" i="4"/>
  <c r="F412" i="4" s="1"/>
  <c r="E413" i="4"/>
  <c r="F413" i="4" s="1"/>
  <c r="E414" i="4"/>
  <c r="F414" i="4" s="1"/>
  <c r="E415" i="4"/>
  <c r="F415" i="4" s="1"/>
  <c r="E416" i="4"/>
  <c r="F416" i="4" s="1"/>
  <c r="E417" i="4"/>
  <c r="F417" i="4" s="1"/>
  <c r="E418" i="4"/>
  <c r="F418" i="4" s="1"/>
  <c r="E419" i="4"/>
  <c r="F419" i="4" s="1"/>
  <c r="E420" i="4"/>
  <c r="F420" i="4" s="1"/>
  <c r="E421" i="4"/>
  <c r="F421" i="4" s="1"/>
  <c r="E422" i="4"/>
  <c r="F422" i="4" s="1"/>
  <c r="E423" i="4"/>
  <c r="F423" i="4" s="1"/>
  <c r="E424" i="4"/>
  <c r="F424" i="4" s="1"/>
  <c r="E425" i="4"/>
  <c r="F425" i="4" s="1"/>
  <c r="E426" i="4"/>
  <c r="F426" i="4" s="1"/>
  <c r="E427" i="4"/>
  <c r="F427" i="4" s="1"/>
  <c r="E428" i="4"/>
  <c r="F428" i="4" s="1"/>
  <c r="E429" i="4"/>
  <c r="F429" i="4" s="1"/>
  <c r="E430" i="4"/>
  <c r="F430" i="4" s="1"/>
  <c r="E431" i="4"/>
  <c r="F431" i="4" s="1"/>
  <c r="E432" i="4"/>
  <c r="F432" i="4" s="1"/>
  <c r="E433" i="4"/>
  <c r="F433" i="4" s="1"/>
  <c r="E434" i="4"/>
  <c r="F434" i="4" s="1"/>
  <c r="E435" i="4"/>
  <c r="F435" i="4" s="1"/>
  <c r="E436" i="4"/>
  <c r="F436" i="4" s="1"/>
  <c r="E437" i="4"/>
  <c r="F437" i="4" s="1"/>
  <c r="E438" i="4"/>
  <c r="F438" i="4" s="1"/>
  <c r="E439" i="4"/>
  <c r="F439" i="4" s="1"/>
  <c r="E440" i="4"/>
  <c r="F440" i="4" s="1"/>
  <c r="E441" i="4"/>
  <c r="F441" i="4" s="1"/>
  <c r="E442" i="4"/>
  <c r="F442" i="4" s="1"/>
  <c r="E443" i="4"/>
  <c r="F443" i="4" s="1"/>
  <c r="E444" i="4"/>
  <c r="F444" i="4" s="1"/>
  <c r="E445" i="4"/>
  <c r="F445" i="4" s="1"/>
  <c r="E446" i="4"/>
  <c r="F446" i="4" s="1"/>
  <c r="E447" i="4"/>
  <c r="F447" i="4" s="1"/>
  <c r="E448" i="4"/>
  <c r="F448" i="4" s="1"/>
  <c r="E449" i="4"/>
  <c r="F449" i="4" s="1"/>
  <c r="E450" i="4"/>
  <c r="F450" i="4" s="1"/>
  <c r="E451" i="4"/>
  <c r="F451" i="4" s="1"/>
  <c r="E452" i="4"/>
  <c r="F452" i="4" s="1"/>
  <c r="E453" i="4"/>
  <c r="F453" i="4" s="1"/>
  <c r="E454" i="4"/>
  <c r="F454" i="4" s="1"/>
  <c r="E455" i="4"/>
  <c r="F455" i="4" s="1"/>
  <c r="E456" i="4"/>
  <c r="F456" i="4" s="1"/>
  <c r="E457" i="4"/>
  <c r="F457" i="4" s="1"/>
  <c r="E458" i="4"/>
  <c r="F458" i="4" s="1"/>
  <c r="E459" i="4"/>
  <c r="F459" i="4" s="1"/>
  <c r="E460" i="4"/>
  <c r="F460" i="4" s="1"/>
  <c r="E461" i="4"/>
  <c r="F461" i="4" s="1"/>
  <c r="E462" i="4"/>
  <c r="F462" i="4" s="1"/>
  <c r="E463" i="4"/>
  <c r="F463" i="4" s="1"/>
  <c r="E464" i="4"/>
  <c r="F464" i="4" s="1"/>
  <c r="E465" i="4"/>
  <c r="F465" i="4" s="1"/>
  <c r="E466" i="4"/>
  <c r="F466" i="4" s="1"/>
  <c r="E467" i="4"/>
  <c r="F467" i="4" s="1"/>
  <c r="E468" i="4"/>
  <c r="F468" i="4" s="1"/>
  <c r="E469" i="4"/>
  <c r="F469" i="4" s="1"/>
  <c r="E470" i="4"/>
  <c r="F470" i="4" s="1"/>
  <c r="E471" i="4"/>
  <c r="F471" i="4" s="1"/>
  <c r="E472" i="4"/>
  <c r="F472" i="4" s="1"/>
  <c r="E473" i="4"/>
  <c r="F473" i="4" s="1"/>
  <c r="E474" i="4"/>
  <c r="F474" i="4" s="1"/>
  <c r="E475" i="4"/>
  <c r="F475" i="4" s="1"/>
  <c r="E476" i="4"/>
  <c r="F476" i="4" s="1"/>
  <c r="E477" i="4"/>
  <c r="F477" i="4" s="1"/>
  <c r="E478" i="4"/>
  <c r="F478" i="4" s="1"/>
  <c r="E479" i="4"/>
  <c r="F479" i="4" s="1"/>
  <c r="E480" i="4"/>
  <c r="F480" i="4" s="1"/>
  <c r="E481" i="4"/>
  <c r="F481" i="4" s="1"/>
  <c r="E482" i="4"/>
  <c r="F482" i="4" s="1"/>
  <c r="E483" i="4"/>
  <c r="F483" i="4" s="1"/>
  <c r="E484" i="4"/>
  <c r="F484" i="4" s="1"/>
  <c r="E485" i="4"/>
  <c r="F485" i="4" s="1"/>
  <c r="E486" i="4"/>
  <c r="F486" i="4" s="1"/>
  <c r="E487" i="4"/>
  <c r="F487" i="4" s="1"/>
  <c r="E488" i="4"/>
  <c r="F488" i="4" s="1"/>
  <c r="E489" i="4"/>
  <c r="F489" i="4" s="1"/>
  <c r="E490" i="4"/>
  <c r="F490" i="4" s="1"/>
  <c r="E491" i="4"/>
  <c r="F491" i="4" s="1"/>
  <c r="E492" i="4"/>
  <c r="F492" i="4" s="1"/>
  <c r="E493" i="4"/>
  <c r="F493" i="4" s="1"/>
  <c r="E494" i="4"/>
  <c r="F494" i="4" s="1"/>
  <c r="E495" i="4"/>
  <c r="F495" i="4" s="1"/>
  <c r="E496" i="4"/>
  <c r="F496" i="4" s="1"/>
  <c r="E497" i="4"/>
  <c r="F497" i="4" s="1"/>
  <c r="E498" i="4"/>
  <c r="F498" i="4" s="1"/>
  <c r="E499" i="4"/>
  <c r="F499" i="4" s="1"/>
  <c r="E500" i="4"/>
  <c r="F500" i="4" s="1"/>
  <c r="E501" i="4"/>
  <c r="F501" i="4" s="1"/>
  <c r="E502" i="4"/>
  <c r="F502" i="4" s="1"/>
  <c r="E503" i="4"/>
  <c r="F503" i="4" s="1"/>
  <c r="E504" i="4"/>
  <c r="F504" i="4" s="1"/>
  <c r="E505" i="4"/>
  <c r="F505" i="4" s="1"/>
  <c r="E506" i="4"/>
  <c r="F506" i="4" s="1"/>
  <c r="E507" i="4"/>
  <c r="F507" i="4" s="1"/>
  <c r="E508" i="4"/>
  <c r="F508" i="4" s="1"/>
  <c r="E509" i="4"/>
  <c r="F509" i="4" s="1"/>
  <c r="E510" i="4"/>
  <c r="F510" i="4" s="1"/>
  <c r="E511" i="4"/>
  <c r="F511" i="4" s="1"/>
  <c r="E512" i="4"/>
  <c r="F512" i="4" s="1"/>
  <c r="E513" i="4"/>
  <c r="F513" i="4" s="1"/>
  <c r="E514" i="4"/>
  <c r="F514" i="4" s="1"/>
  <c r="E515" i="4"/>
  <c r="F515" i="4" s="1"/>
  <c r="E516" i="4"/>
  <c r="F516" i="4" s="1"/>
  <c r="E517" i="4"/>
  <c r="F517" i="4" s="1"/>
  <c r="E518" i="4"/>
  <c r="F518" i="4" s="1"/>
  <c r="E519" i="4"/>
  <c r="F519" i="4" s="1"/>
  <c r="E520" i="4"/>
  <c r="F520" i="4" s="1"/>
  <c r="E521" i="4"/>
  <c r="F521" i="4" s="1"/>
  <c r="E624" i="4"/>
  <c r="F624" i="4" s="1"/>
  <c r="E625" i="4"/>
  <c r="F625" i="4" s="1"/>
  <c r="E626" i="4"/>
  <c r="F626" i="4" s="1"/>
  <c r="E627" i="4"/>
  <c r="F627" i="4" s="1"/>
  <c r="E628" i="4"/>
  <c r="F628" i="4" s="1"/>
  <c r="E550" i="4"/>
  <c r="F550" i="4" s="1"/>
  <c r="E551" i="4"/>
  <c r="F551" i="4" s="1"/>
  <c r="E552" i="4"/>
  <c r="F552" i="4" s="1"/>
  <c r="E553" i="4"/>
  <c r="F553" i="4" s="1"/>
  <c r="E554" i="4"/>
  <c r="F554" i="4" s="1"/>
  <c r="E555" i="4"/>
  <c r="F555" i="4" s="1"/>
  <c r="E556" i="4"/>
  <c r="F556" i="4" s="1"/>
  <c r="E557" i="4"/>
  <c r="F557" i="4" s="1"/>
  <c r="E558" i="4"/>
  <c r="F558" i="4" s="1"/>
  <c r="E559" i="4"/>
  <c r="F559" i="4" s="1"/>
  <c r="E560" i="4"/>
  <c r="F560" i="4" s="1"/>
  <c r="E561" i="4"/>
  <c r="F561" i="4" s="1"/>
  <c r="E562" i="4"/>
  <c r="F562" i="4" s="1"/>
  <c r="E563" i="4"/>
  <c r="F563" i="4" s="1"/>
  <c r="E564" i="4"/>
  <c r="F564" i="4" s="1"/>
  <c r="E565" i="4"/>
  <c r="F565" i="4" s="1"/>
  <c r="E566" i="4"/>
  <c r="F566" i="4" s="1"/>
  <c r="E567" i="4"/>
  <c r="F567" i="4" s="1"/>
  <c r="E568" i="4"/>
  <c r="F568" i="4" s="1"/>
  <c r="E569" i="4"/>
  <c r="F569" i="4" s="1"/>
  <c r="E570" i="4"/>
  <c r="F570" i="4" s="1"/>
  <c r="E571" i="4"/>
  <c r="F571" i="4" s="1"/>
  <c r="E572" i="4"/>
  <c r="F572" i="4" s="1"/>
  <c r="E573" i="4"/>
  <c r="F573" i="4" s="1"/>
  <c r="E574" i="4"/>
  <c r="F574" i="4" s="1"/>
  <c r="R19" i="4" l="1" a="1"/>
  <c r="R19" i="4" s="1"/>
  <c r="P12" i="4" s="1" a="1"/>
  <c r="P12" i="4" s="1"/>
  <c r="U12" i="4" a="1"/>
  <c r="U12" i="4" s="1"/>
  <c r="AE12" i="4" a="1"/>
  <c r="AE12" i="4" s="1"/>
  <c r="P19" i="4" a="1"/>
  <c r="P19" i="4" s="1"/>
  <c r="AI12" i="4" a="1"/>
  <c r="AI12" i="4" s="1"/>
  <c r="AG12" i="4" a="1"/>
  <c r="AG12" i="4" s="1"/>
  <c r="AJ12" i="4" a="1"/>
  <c r="AJ12" i="4" s="1"/>
  <c r="AL12" i="4" s="1" a="1"/>
  <c r="AL12" i="4" s="1"/>
  <c r="AC12" i="4" a="1"/>
  <c r="AC12" i="4" s="1"/>
  <c r="AM12" i="4" a="1"/>
  <c r="AM12" i="4" s="1"/>
  <c r="AK12" i="4" l="1" a="1"/>
  <c r="AK12" i="4" s="1"/>
  <c r="AF12" i="4" a="1"/>
  <c r="AF12" i="4" s="1"/>
  <c r="V12" i="4" a="1"/>
  <c r="V12" i="4" s="1"/>
  <c r="W12" i="4" s="1" a="1"/>
  <c r="W12" i="4" s="1"/>
  <c r="Z12" i="4" a="1"/>
  <c r="Z12" i="4" s="1"/>
  <c r="P14" i="4" s="1"/>
  <c r="X12" i="4" l="1" a="1"/>
  <c r="X12" i="4" s="1"/>
  <c r="Y12" i="4" s="1" a="1"/>
  <c r="Y12" i="4" s="1"/>
  <c r="P13"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<sst xmlns="http://schemas.openxmlformats.org/spreadsheetml/2006/main" count="716" uniqueCount="70">
  <si>
    <t>LinkedIn:</t>
  </si>
  <si>
    <t>https://www.linkedin.com/in/merod/</t>
  </si>
  <si>
    <t>Analyst</t>
  </si>
  <si>
    <t>Engineer</t>
  </si>
  <si>
    <t>Manager</t>
  </si>
  <si>
    <t>Consultant</t>
  </si>
  <si>
    <t>Accountant</t>
  </si>
  <si>
    <t>Specialist</t>
  </si>
  <si>
    <t>Controller</t>
  </si>
  <si>
    <t>Director</t>
  </si>
  <si>
    <t>id</t>
  </si>
  <si>
    <t>position</t>
  </si>
  <si>
    <t>individual</t>
  </si>
  <si>
    <t>salary</t>
  </si>
  <si>
    <t>ref</t>
  </si>
  <si>
    <t>count #</t>
  </si>
  <si>
    <t>x_axis</t>
  </si>
  <si>
    <t>x_jittered</t>
  </si>
  <si>
    <t>y_values</t>
  </si>
  <si>
    <t>Q1 plotted</t>
  </si>
  <si>
    <t>Q1 initial</t>
  </si>
  <si>
    <t>Q3 initial</t>
  </si>
  <si>
    <t>Q3 plotted</t>
  </si>
  <si>
    <t>Supervisor</t>
  </si>
  <si>
    <t>minimum</t>
  </si>
  <si>
    <t>maximum</t>
  </si>
  <si>
    <t>Bottom</t>
  </si>
  <si>
    <t>Top</t>
  </si>
  <si>
    <t>Whiskers</t>
  </si>
  <si>
    <t>jittering</t>
  </si>
  <si>
    <t>jitter width</t>
  </si>
  <si>
    <t>1. Wide</t>
  </si>
  <si>
    <t>2. Semi wide</t>
  </si>
  <si>
    <t>3. Middle</t>
  </si>
  <si>
    <t>4. Thin</t>
  </si>
  <si>
    <t>5. No jitter</t>
  </si>
  <si>
    <t>avg_or_med</t>
  </si>
  <si>
    <t>Average</t>
  </si>
  <si>
    <t>Median</t>
  </si>
  <si>
    <t>yes_or_no</t>
  </si>
  <si>
    <t>Yes</t>
  </si>
  <si>
    <t>No</t>
  </si>
  <si>
    <t>list box 2</t>
  </si>
  <si>
    <t>x_pos</t>
  </si>
  <si>
    <t>Average or Median</t>
  </si>
  <si>
    <t>how much jitter?</t>
  </si>
  <si>
    <t>Show dots?</t>
  </si>
  <si>
    <t>Show Average?</t>
  </si>
  <si>
    <t>Show Quartiles?</t>
  </si>
  <si>
    <t>Show Whiskiers?</t>
  </si>
  <si>
    <t>list box 1</t>
  </si>
  <si>
    <t/>
  </si>
  <si>
    <t>Chart title:</t>
  </si>
  <si>
    <t>asc or desc ?</t>
  </si>
  <si>
    <t>sort order</t>
  </si>
  <si>
    <t>Ascending</t>
  </si>
  <si>
    <t>Descending</t>
  </si>
  <si>
    <t>sort by</t>
  </si>
  <si>
    <t>1. Position</t>
  </si>
  <si>
    <t>2. Min.</t>
  </si>
  <si>
    <t>3. 1st quartile</t>
  </si>
  <si>
    <t>4. Avg. or Med.</t>
  </si>
  <si>
    <t>5. 3rd quartile</t>
  </si>
  <si>
    <t>6. Max</t>
  </si>
  <si>
    <t>7. # of obser.</t>
  </si>
  <si>
    <t>Highlighted dot:</t>
  </si>
  <si>
    <t>Distributions of salaries across job level</t>
  </si>
  <si>
    <t>Inspiration ▼</t>
  </si>
  <si>
    <t>https://nightingaledvs.com/ive-stopped-using-box-plots-should-you/</t>
  </si>
  <si>
    <t>by Nick Desbarats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</si>
</sst>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Low:&quot;\ General"/>
    <numFmt numFmtId="165" formatCode="&quot;High:&quot;\ General"/>
    <numFmt numFmtId="166" formatCode="&quot;Parameter 1:&quot;\ General"/>
    <numFmt numFmtId="167" formatCode="&quot;Parameter 2:&quot;\ General"/>
    <numFmt numFmtId="168" formatCode="&quot;X:&quot;\ General"/>
    <numFmt numFmtId="169" formatCode="&quot;Y:&quot;\ General"/>
  </numFmts>
  <fonts count="9">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i/>
      <sz val="8"/>
      <color theme="1"/>
      <name val="Calibri"/>
      <family val="2"/>
      <scheme val="minor"/>
    </font>
  </fonts>
  <fills count="71">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s>
  <borders count="1">
    <border>
      <left/>
      <right/>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2" fillId="0" borderId="0" applyNumberFormat="0" applyFill="0" applyBorder="0" applyAlignment="0" applyProtection="0"/>
  </cellStyleXfs>
  <cellXfs count="94">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6" fillId="0" borderId="0" xfId="4"/>
    <xf numFmtId="0" fontId="3" fillId="2" borderId="0" xfId="5" applyFill="1"/>
    <xf numFmtId="0" fontId="3" fillId="3" borderId="0" xfId="5" applyFill="1"/>
    <xf numFmtId="0" fontId="3" fillId="4" borderId="0" xfId="5" applyFill="1"/>
    <xf numFmtId="0" fontId="3" fillId="0" borderId="0" xfId="5"/>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7" fillId="0" borderId="0" xfId="6"/>
    <xf numFmtId="0" fontId="1" fillId="69" borderId="0" xfId="7" applyFill="1"/>
    <xf numFmtId="0" fontId="1" fillId="0" borderId="0" xfId="7"/>
    <xf numFmtId="0" fontId="0" fillId="0" borderId="0" xfId="0" applyAlignment="1">
      <alignment horizontal="right"/>
    </xf>
    <xf numFmtId="0" fontId="0" fillId="0" borderId="0" xfId="0" pivotButton="1"/>
    <xf numFmtId="0" fontId="0" fillId="0" borderId="0" xfId="0" applyAlignment="1">
      <alignment horizontal="center"/>
    </xf>
    <xf numFmtId="164" fontId="0" fillId="0" borderId="0" xfId="0" applyNumberFormat="1"/>
    <xf numFmtId="165" fontId="0" fillId="0" borderId="0" xfId="0" applyNumberFormat="1"/>
    <xf numFmtId="166"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centerContinuous"/>
    </xf>
    <xf numFmtId="0" fontId="0" fillId="70" borderId="0" xfId="0" applyFill="1"/>
    <xf numFmtId="0" fontId="0" fillId="0" borderId="0" xfId="0" quotePrefix="1"/>
    <xf numFmtId="168" fontId="0" fillId="70" borderId="0" xfId="0" applyNumberFormat="1" applyFill="1" applyAlignment="1">
      <alignment horizontal="left"/>
    </xf>
    <xf numFmtId="169" fontId="0" fillId="70" borderId="0" xfId="0" applyNumberFormat="1" applyFill="1" applyAlignment="1">
      <alignment horizontal="left"/>
    </xf>
    <xf numFmtId="0" fontId="0" fillId="70" borderId="0" xfId="0" applyFill="1" applyAlignment="1">
      <alignment horizontal="center"/>
    </xf>
    <xf numFmtId="0" fontId="2" fillId="0" borderId="0" xfId="8"/>
    <xf numFmtId="0" fontId="8" fillId="0" borderId="0" xfId="0" applyFont="1"/>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12">
    <dxf>
      <numFmt numFmtId="0" formatCode="General"/>
    </dxf>
    <dxf>
      <numFmt numFmtId="0" formatCode="General"/>
    </dxf>
    <dxf>
      <numFmt numFmtId="0" formatCode="General"/>
    </dxf>
    <dxf>
      <font>
        <b/>
        <color theme="1"/>
      </font>
      <border diagonalUp="0" diagonalDown="0">
        <left/>
        <right/>
        <top/>
        <bottom/>
        <vertical/>
        <horizontal/>
      </border>
    </dxf>
    <dxf>
      <font>
        <sz val="7"/>
        <color theme="1" tint="0.24994659260841701"/>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font>
        <color theme="1" tint="0.34998626667073579"/>
      </font>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
      <fill>
        <patternFill>
          <bgColor rgb="FFFAFAFA"/>
        </patternFill>
      </fill>
      <border>
        <right style="thin">
          <color rgb="FF939393"/>
        </right>
        <vertical style="thin">
          <color rgb="FFD9D9D9"/>
        </vertical>
        <horizontal style="thin">
          <color rgb="FFD9D9D9"/>
        </horizontal>
      </border>
    </dxf>
    <dxf>
      <fill>
        <patternFill>
          <bgColor rgb="FFE6E6E6"/>
        </patternFill>
      </fill>
      <border>
        <bottom style="thin">
          <color rgb="FF939393"/>
        </bottom>
        <vertical style="thin">
          <color rgb="FFBFBFBF"/>
        </vertical>
        <horizontal style="thin">
          <color rgb="FFBFBFBF"/>
        </horizontal>
      </border>
    </dxf>
    <dxf>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s>
  <tableStyles count="3" defaultTableStyle="Peltier Tech Minimal Table" defaultPivotStyle="Peltier Tech Minimal Pivot Table">
    <tableStyle name="Peltier Tech Minimal Pivot Table" table="0" count="3" xr9:uid="{AF243C0D-4085-429D-91D6-589E7CEF8703}">
      <tableStyleElement type="wholeTable" dxfId="11"/>
      <tableStyleElement type="headerRow" dxfId="10"/>
      <tableStyleElement type="firstColumn" dxfId="9"/>
    </tableStyle>
    <tableStyle name="Peltier Tech Minimal Table" pivot="0" count="4" xr9:uid="{6022AABC-220C-4A2E-9FB6-EEDDA4BC596A}">
      <tableStyleElement type="wholeTable" dxfId="8"/>
      <tableStyleElement type="headerRow" dxfId="7"/>
      <tableStyleElement type="firstRowStripe" dxfId="6"/>
      <tableStyleElement type="secondRowStripe" dxfId="5"/>
    </tableStyle>
    <tableStyle name="xlorla" pivot="0" table="0" count="10" xr9:uid="{B458C9B9-A105-41BA-A564-20FD4FBC5E2C}">
      <tableStyleElement type="wholeTable" dxfId="4"/>
      <tableStyleElement type="headerRow" dxfId="3"/>
    </tableStyle>
  </tableStyles>
  <colors>
    <mruColors>
      <color rgb="FFED7D31"/>
      <color rgb="FFFF9900"/>
      <color rgb="FFD9D9D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8.xml"/><Relationship Id="rId28" Type="http://schemas.openxmlformats.org/officeDocument/2006/relationships/sheetMetadata" Target="metadata.xml"/><Relationship Id="rId10" Type="http://schemas.openxmlformats.org/officeDocument/2006/relationships/pivotCacheDefinition" Target="pivotCache/pivotCacheDefinition4.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874215674212619E-2"/>
          <c:y val="0.10902153175252112"/>
          <c:w val="0.93622213849245406"/>
          <c:h val="0.83107113654946863"/>
        </c:manualLayout>
      </c:layout>
      <c:barChart>
        <c:barDir val="col"/>
        <c:grouping val="stacked"/>
        <c:varyColors val="0"/>
        <c:ser>
          <c:idx val="0"/>
          <c:order val="1"/>
          <c:tx>
            <c:strRef>
              <c:f>example!$AE$11</c:f>
              <c:strCache>
                <c:ptCount val="1"/>
                <c:pt idx="0">
                  <c:v>Q1 initial</c:v>
                </c:pt>
              </c:strCache>
            </c:strRef>
          </c:tx>
          <c:spPr>
            <a:noFill/>
            <a:ln>
              <a:noFill/>
            </a:ln>
            <a:effectLst/>
          </c:spPr>
          <c:invertIfNegative val="0"/>
          <c:cat>
            <c:strRef>
              <c:f>[0]!_05_pos_plotted</c:f>
              <c:strCache>
                <c:ptCount val="9"/>
                <c:pt idx="0">
                  <c:v>Accountant</c:v>
                </c:pt>
                <c:pt idx="1">
                  <c:v>Analyst</c:v>
                </c:pt>
                <c:pt idx="2">
                  <c:v>Consultant</c:v>
                </c:pt>
                <c:pt idx="3">
                  <c:v>Controller</c:v>
                </c:pt>
                <c:pt idx="4">
                  <c:v>Director</c:v>
                </c:pt>
                <c:pt idx="5">
                  <c:v>Engineer</c:v>
                </c:pt>
                <c:pt idx="6">
                  <c:v>Manager</c:v>
                </c:pt>
                <c:pt idx="7">
                  <c:v>Specialist</c:v>
                </c:pt>
                <c:pt idx="8">
                  <c:v>Supervisor</c:v>
                </c:pt>
              </c:strCache>
            </c:strRef>
          </c:cat>
          <c:val>
            <c:numRef>
              <c:f>[0]!_08_Q1_initial</c:f>
              <c:numCache>
                <c:formatCode>General</c:formatCode>
                <c:ptCount val="9"/>
                <c:pt idx="0">
                  <c:v>50000</c:v>
                </c:pt>
                <c:pt idx="1">
                  <c:v>44750</c:v>
                </c:pt>
                <c:pt idx="2">
                  <c:v>65000</c:v>
                </c:pt>
                <c:pt idx="3">
                  <c:v>44250</c:v>
                </c:pt>
                <c:pt idx="4">
                  <c:v>75000</c:v>
                </c:pt>
                <c:pt idx="5">
                  <c:v>50500</c:v>
                </c:pt>
                <c:pt idx="6">
                  <c:v>52250</c:v>
                </c:pt>
                <c:pt idx="7">
                  <c:v>45000</c:v>
                </c:pt>
                <c:pt idx="8">
                  <c:v>45000</c:v>
                </c:pt>
              </c:numCache>
            </c:numRef>
          </c:val>
          <c:extLst>
            <c:ext xmlns:c16="http://schemas.microsoft.com/office/drawing/2014/chart" uri="{C3380CC4-5D6E-409C-BE32-E72D297353CC}">
              <c16:uniqueId val="{00000000-F939-4836-97B8-FAF402FDA956}"/>
            </c:ext>
          </c:extLst>
        </c:ser>
        <c:ser>
          <c:idx val="2"/>
          <c:order val="3"/>
          <c:tx>
            <c:strRef>
              <c:f>example!$AF$11</c:f>
              <c:strCache>
                <c:ptCount val="1"/>
                <c:pt idx="0">
                  <c:v>Q1 plotted</c:v>
                </c:pt>
              </c:strCache>
            </c:strRef>
          </c:tx>
          <c:spPr>
            <a:solidFill>
              <a:schemeClr val="accent1">
                <a:lumMod val="60000"/>
                <a:lumOff val="40000"/>
                <a:alpha val="50196"/>
              </a:schemeClr>
            </a:solidFill>
            <a:ln w="25400">
              <a:noFill/>
            </a:ln>
            <a:effectLst/>
          </c:spPr>
          <c:invertIfNegative val="0"/>
          <c:cat>
            <c:strRef>
              <c:f>[0]!_05_pos_plotted</c:f>
              <c:strCache>
                <c:ptCount val="9"/>
                <c:pt idx="0">
                  <c:v>Accountant</c:v>
                </c:pt>
                <c:pt idx="1">
                  <c:v>Analyst</c:v>
                </c:pt>
                <c:pt idx="2">
                  <c:v>Consultant</c:v>
                </c:pt>
                <c:pt idx="3">
                  <c:v>Controller</c:v>
                </c:pt>
                <c:pt idx="4">
                  <c:v>Director</c:v>
                </c:pt>
                <c:pt idx="5">
                  <c:v>Engineer</c:v>
                </c:pt>
                <c:pt idx="6">
                  <c:v>Manager</c:v>
                </c:pt>
                <c:pt idx="7">
                  <c:v>Specialist</c:v>
                </c:pt>
                <c:pt idx="8">
                  <c:v>Supervisor</c:v>
                </c:pt>
              </c:strCache>
            </c:strRef>
          </c:cat>
          <c:val>
            <c:numRef>
              <c:f>[0]!_09_Q1_plotted</c:f>
              <c:numCache>
                <c:formatCode>General</c:formatCode>
                <c:ptCount val="9"/>
                <c:pt idx="0">
                  <c:v>13000</c:v>
                </c:pt>
                <c:pt idx="1">
                  <c:v>11830</c:v>
                </c:pt>
                <c:pt idx="2">
                  <c:v>7750</c:v>
                </c:pt>
                <c:pt idx="3">
                  <c:v>20750</c:v>
                </c:pt>
                <c:pt idx="4">
                  <c:v>25000</c:v>
                </c:pt>
                <c:pt idx="5">
                  <c:v>16500</c:v>
                </c:pt>
                <c:pt idx="6">
                  <c:v>17750</c:v>
                </c:pt>
                <c:pt idx="7">
                  <c:v>5846</c:v>
                </c:pt>
                <c:pt idx="8">
                  <c:v>15400</c:v>
                </c:pt>
              </c:numCache>
            </c:numRef>
          </c:val>
          <c:extLst>
            <c:ext xmlns:c16="http://schemas.microsoft.com/office/drawing/2014/chart" uri="{C3380CC4-5D6E-409C-BE32-E72D297353CC}">
              <c16:uniqueId val="{00000001-1D52-4D99-AA6D-3F042D1589FD}"/>
            </c:ext>
          </c:extLst>
        </c:ser>
        <c:ser>
          <c:idx val="4"/>
          <c:order val="5"/>
          <c:tx>
            <c:strRef>
              <c:f>example!$AI$11</c:f>
              <c:strCache>
                <c:ptCount val="1"/>
                <c:pt idx="0">
                  <c:v>Q3 plotted</c:v>
                </c:pt>
              </c:strCache>
            </c:strRef>
          </c:tx>
          <c:spPr>
            <a:solidFill>
              <a:schemeClr val="accent1">
                <a:lumMod val="20000"/>
                <a:lumOff val="80000"/>
                <a:alpha val="75000"/>
              </a:schemeClr>
            </a:solidFill>
            <a:ln>
              <a:noFill/>
            </a:ln>
            <a:effectLst/>
          </c:spPr>
          <c:invertIfNegative val="0"/>
          <c:cat>
            <c:strRef>
              <c:f>[0]!_05_pos_plotted</c:f>
              <c:strCache>
                <c:ptCount val="9"/>
                <c:pt idx="0">
                  <c:v>Accountant</c:v>
                </c:pt>
                <c:pt idx="1">
                  <c:v>Analyst</c:v>
                </c:pt>
                <c:pt idx="2">
                  <c:v>Consultant</c:v>
                </c:pt>
                <c:pt idx="3">
                  <c:v>Controller</c:v>
                </c:pt>
                <c:pt idx="4">
                  <c:v>Director</c:v>
                </c:pt>
                <c:pt idx="5">
                  <c:v>Engineer</c:v>
                </c:pt>
                <c:pt idx="6">
                  <c:v>Manager</c:v>
                </c:pt>
                <c:pt idx="7">
                  <c:v>Specialist</c:v>
                </c:pt>
                <c:pt idx="8">
                  <c:v>Supervisor</c:v>
                </c:pt>
              </c:strCache>
            </c:strRef>
          </c:cat>
          <c:val>
            <c:numRef>
              <c:f>[0]!_11_Q3_plotted</c:f>
              <c:numCache>
                <c:formatCode>General</c:formatCode>
                <c:ptCount val="9"/>
                <c:pt idx="0">
                  <c:v>14000</c:v>
                </c:pt>
                <c:pt idx="1">
                  <c:v>18420</c:v>
                </c:pt>
                <c:pt idx="2">
                  <c:v>8110.5</c:v>
                </c:pt>
                <c:pt idx="3">
                  <c:v>21250</c:v>
                </c:pt>
                <c:pt idx="4">
                  <c:v>28125</c:v>
                </c:pt>
                <c:pt idx="5">
                  <c:v>16750</c:v>
                </c:pt>
                <c:pt idx="6">
                  <c:v>20000</c:v>
                </c:pt>
                <c:pt idx="7">
                  <c:v>16654</c:v>
                </c:pt>
                <c:pt idx="8">
                  <c:v>9600</c:v>
                </c:pt>
              </c:numCache>
            </c:numRef>
          </c:val>
          <c:extLst>
            <c:ext xmlns:c16="http://schemas.microsoft.com/office/drawing/2014/chart" uri="{C3380CC4-5D6E-409C-BE32-E72D297353CC}">
              <c16:uniqueId val="{00000003-1D52-4D99-AA6D-3F042D1589FD}"/>
            </c:ext>
          </c:extLst>
        </c:ser>
        <c:dLbls>
          <c:showLegendKey val="0"/>
          <c:showVal val="0"/>
          <c:showCatName val="0"/>
          <c:showSerName val="0"/>
          <c:showPercent val="0"/>
          <c:showBubbleSize val="0"/>
        </c:dLbls>
        <c:gapWidth val="10"/>
        <c:overlap val="100"/>
        <c:axId val="1732171136"/>
        <c:axId val="1732169888"/>
      </c:barChart>
      <c:scatterChart>
        <c:scatterStyle val="lineMarker"/>
        <c:varyColors val="0"/>
        <c:ser>
          <c:idx val="5"/>
          <c:order val="0"/>
          <c:tx>
            <c:strRef>
              <c:f>example!$AD$11</c:f>
              <c:strCache>
                <c:ptCount val="1"/>
                <c:pt idx="0">
                  <c:v>minimum</c:v>
                </c:pt>
              </c:strCache>
            </c:strRef>
          </c:tx>
          <c:spPr>
            <a:ln w="25400" cap="rnd">
              <a:noFill/>
              <a:round/>
            </a:ln>
            <a:effectLst/>
          </c:spPr>
          <c:marker>
            <c:symbol val="dash"/>
            <c:size val="5"/>
            <c:spPr>
              <a:solidFill>
                <a:schemeClr val="tx1">
                  <a:lumMod val="65000"/>
                  <a:lumOff val="35000"/>
                </a:schemeClr>
              </a:solidFill>
              <a:ln w="9525">
                <a:noFill/>
              </a:ln>
              <a:effectLst/>
            </c:spPr>
          </c:marker>
          <c:errBars>
            <c:errDir val="y"/>
            <c:errBarType val="plus"/>
            <c:errValType val="cust"/>
            <c:noEndCap val="1"/>
            <c:plus>
              <c:numRef>
                <c:f>example!$AK$12:$AK$20</c:f>
                <c:numCache>
                  <c:formatCode>General</c:formatCode>
                  <c:ptCount val="9"/>
                  <c:pt idx="0">
                    <c:v>#N/A</c:v>
                  </c:pt>
                  <c:pt idx="1">
                    <c:v>#N/A</c:v>
                  </c:pt>
                  <c:pt idx="2">
                    <c:v>#N/A</c:v>
                  </c:pt>
                  <c:pt idx="3">
                    <c:v>#N/A</c:v>
                  </c:pt>
                  <c:pt idx="4">
                    <c:v>#N/A</c:v>
                  </c:pt>
                  <c:pt idx="5">
                    <c:v>#N/A</c:v>
                  </c:pt>
                  <c:pt idx="6">
                    <c:v>#N/A</c:v>
                  </c:pt>
                  <c:pt idx="7">
                    <c:v>#N/A</c:v>
                  </c:pt>
                  <c:pt idx="8">
                    <c:v>#N/A</c:v>
                  </c:pt>
                </c:numCache>
              </c:numRef>
            </c:plus>
            <c:minus>
              <c:numLit>
                <c:formatCode>General</c:formatCode>
                <c:ptCount val="1"/>
                <c:pt idx="0">
                  <c:v>1</c:v>
                </c:pt>
              </c:numLit>
            </c:minus>
            <c:spPr>
              <a:noFill/>
              <a:ln w="12700" cap="flat" cmpd="sng" algn="ctr">
                <a:solidFill>
                  <a:schemeClr val="tx1">
                    <a:lumMod val="65000"/>
                    <a:lumOff val="35000"/>
                  </a:schemeClr>
                </a:solidFill>
                <a:round/>
              </a:ln>
              <a:effectLst/>
            </c:spPr>
          </c:errBars>
          <c:xVal>
            <c:numRef>
              <c:f>[0]!_06_x_axis</c:f>
              <c:numCache>
                <c:formatCode>General</c:formatCode>
                <c:ptCount val="9"/>
                <c:pt idx="0">
                  <c:v>1</c:v>
                </c:pt>
                <c:pt idx="1">
                  <c:v>2</c:v>
                </c:pt>
                <c:pt idx="2">
                  <c:v>3</c:v>
                </c:pt>
                <c:pt idx="3">
                  <c:v>4</c:v>
                </c:pt>
                <c:pt idx="4">
                  <c:v>5</c:v>
                </c:pt>
                <c:pt idx="5">
                  <c:v>6</c:v>
                </c:pt>
                <c:pt idx="6">
                  <c:v>7</c:v>
                </c:pt>
                <c:pt idx="7">
                  <c:v>8</c:v>
                </c:pt>
                <c:pt idx="8">
                  <c:v>9</c:v>
                </c:pt>
              </c:numCache>
            </c:numRef>
          </c:xVal>
          <c:yVal>
            <c:numRef>
              <c:f>[0]!_07_minimum</c:f>
              <c:numCache>
                <c:formatCode>General</c:formatCode>
                <c:ptCount val="1"/>
                <c:pt idx="0">
                  <c:v>#N/A</c:v>
                </c:pt>
              </c:numCache>
            </c:numRef>
          </c:yVal>
          <c:smooth val="0"/>
          <c:extLst>
            <c:ext xmlns:c16="http://schemas.microsoft.com/office/drawing/2014/chart" uri="{C3380CC4-5D6E-409C-BE32-E72D297353CC}">
              <c16:uniqueId val="{00000002-51AB-44BB-B689-E39AB6F52439}"/>
            </c:ext>
          </c:extLst>
        </c:ser>
        <c:ser>
          <c:idx val="1"/>
          <c:order val="2"/>
          <c:tx>
            <c:v>salaries</c:v>
          </c:tx>
          <c:spPr>
            <a:ln w="25400" cap="rnd">
              <a:noFill/>
              <a:round/>
            </a:ln>
            <a:effectLst/>
          </c:spPr>
          <c:marker>
            <c:symbol val="circle"/>
            <c:size val="6"/>
            <c:spPr>
              <a:solidFill>
                <a:schemeClr val="tx1">
                  <a:lumMod val="65000"/>
                  <a:lumOff val="35000"/>
                  <a:alpha val="35000"/>
                </a:schemeClr>
              </a:solidFill>
              <a:ln w="9525">
                <a:solidFill>
                  <a:schemeClr val="tx1">
                    <a:lumMod val="50000"/>
                    <a:lumOff val="50000"/>
                  </a:schemeClr>
                </a:solidFill>
              </a:ln>
              <a:effectLst/>
            </c:spPr>
          </c:marker>
          <c:xVal>
            <c:numRef>
              <c:f>[0]!_03_x_jittered</c:f>
              <c:numCache>
                <c:formatCode>General</c:formatCode>
                <c:ptCount val="617"/>
                <c:pt idx="0">
                  <c:v>1.0927184796300689</c:v>
                </c:pt>
                <c:pt idx="1">
                  <c:v>1.0331819989156701</c:v>
                </c:pt>
                <c:pt idx="2">
                  <c:v>0.9686591856178286</c:v>
                </c:pt>
                <c:pt idx="3">
                  <c:v>1.0865607864780555</c:v>
                </c:pt>
                <c:pt idx="4">
                  <c:v>0.93218176446883916</c:v>
                </c:pt>
                <c:pt idx="5">
                  <c:v>0.91859556233880735</c:v>
                </c:pt>
                <c:pt idx="6">
                  <c:v>1.0470731473531356</c:v>
                </c:pt>
                <c:pt idx="7">
                  <c:v>1.0028012546550915</c:v>
                </c:pt>
                <c:pt idx="8">
                  <c:v>0.98757825433969904</c:v>
                </c:pt>
                <c:pt idx="9">
                  <c:v>1.0121985981208566</c:v>
                </c:pt>
                <c:pt idx="10">
                  <c:v>0.99010950599288172</c:v>
                </c:pt>
                <c:pt idx="11">
                  <c:v>0.96514435944123578</c:v>
                </c:pt>
                <c:pt idx="12">
                  <c:v>0.91826373154370255</c:v>
                </c:pt>
                <c:pt idx="13">
                  <c:v>0.92007626668624276</c:v>
                </c:pt>
                <c:pt idx="14">
                  <c:v>0.99186552054155852</c:v>
                </c:pt>
                <c:pt idx="15">
                  <c:v>0.90317504772008661</c:v>
                </c:pt>
                <c:pt idx="16">
                  <c:v>0.95175817772108184</c:v>
                </c:pt>
                <c:pt idx="17">
                  <c:v>1.0287263081471074</c:v>
                </c:pt>
                <c:pt idx="18">
                  <c:v>1.0133698412868195</c:v>
                </c:pt>
                <c:pt idx="19">
                  <c:v>1.0708838281964352</c:v>
                </c:pt>
                <c:pt idx="20">
                  <c:v>0.93398564905412507</c:v>
                </c:pt>
                <c:pt idx="21">
                  <c:v>1.0200730023971314</c:v>
                </c:pt>
                <c:pt idx="22">
                  <c:v>0.97609398502448053</c:v>
                </c:pt>
                <c:pt idx="23">
                  <c:v>1.0295255977580657</c:v>
                </c:pt>
                <c:pt idx="24">
                  <c:v>1.0193351020456767</c:v>
                </c:pt>
                <c:pt idx="25">
                  <c:v>0.98016790586243796</c:v>
                </c:pt>
                <c:pt idx="26">
                  <c:v>0.94257845239749993</c:v>
                </c:pt>
                <c:pt idx="27">
                  <c:v>0.90486265751107609</c:v>
                </c:pt>
                <c:pt idx="28">
                  <c:v>1.0492796641139437</c:v>
                </c:pt>
                <c:pt idx="29">
                  <c:v>1.0665669106557858</c:v>
                </c:pt>
                <c:pt idx="30">
                  <c:v>1.0953910892346423</c:v>
                </c:pt>
                <c:pt idx="31">
                  <c:v>1.0341565012991114</c:v>
                </c:pt>
                <c:pt idx="32">
                  <c:v>0.90502295780557118</c:v>
                </c:pt>
                <c:pt idx="33">
                  <c:v>0.91738685425946009</c:v>
                </c:pt>
                <c:pt idx="34">
                  <c:v>1.0297613172068472</c:v>
                </c:pt>
                <c:pt idx="35">
                  <c:v>1.0672604777036483</c:v>
                </c:pt>
                <c:pt idx="36">
                  <c:v>0.9630205929267045</c:v>
                </c:pt>
                <c:pt idx="37">
                  <c:v>1.0508083769790071</c:v>
                </c:pt>
                <c:pt idx="38">
                  <c:v>1.0161466138989126</c:v>
                </c:pt>
                <c:pt idx="39">
                  <c:v>1.008991227599638</c:v>
                </c:pt>
                <c:pt idx="40">
                  <c:v>0.92803060673553961</c:v>
                </c:pt>
                <c:pt idx="41">
                  <c:v>1.0407935803145349</c:v>
                </c:pt>
                <c:pt idx="42">
                  <c:v>0.97963244389207615</c:v>
                </c:pt>
                <c:pt idx="43">
                  <c:v>1.0205870375654094</c:v>
                </c:pt>
                <c:pt idx="44">
                  <c:v>1.0689287424952305</c:v>
                </c:pt>
                <c:pt idx="45">
                  <c:v>1.0049868445844421</c:v>
                </c:pt>
                <c:pt idx="46">
                  <c:v>1.0736759680111985</c:v>
                </c:pt>
                <c:pt idx="47">
                  <c:v>1.0036811379926629</c:v>
                </c:pt>
                <c:pt idx="48">
                  <c:v>0.96037035350183497</c:v>
                </c:pt>
                <c:pt idx="49">
                  <c:v>1.0352796100198733</c:v>
                </c:pt>
                <c:pt idx="50">
                  <c:v>1.0315804398863739</c:v>
                </c:pt>
                <c:pt idx="51">
                  <c:v>0.964140589533374</c:v>
                </c:pt>
                <c:pt idx="52">
                  <c:v>0.93201543278244137</c:v>
                </c:pt>
                <c:pt idx="53">
                  <c:v>1.0517441953972169</c:v>
                </c:pt>
                <c:pt idx="54">
                  <c:v>0.90462202782260204</c:v>
                </c:pt>
                <c:pt idx="55">
                  <c:v>1.9550646877000541</c:v>
                </c:pt>
                <c:pt idx="56">
                  <c:v>1.9285050083875783</c:v>
                </c:pt>
                <c:pt idx="57">
                  <c:v>2.0230538101194471</c:v>
                </c:pt>
                <c:pt idx="58">
                  <c:v>2.0995106853622207</c:v>
                </c:pt>
                <c:pt idx="59">
                  <c:v>2.0797179726526704</c:v>
                </c:pt>
                <c:pt idx="60">
                  <c:v>1.9761040239803114</c:v>
                </c:pt>
                <c:pt idx="61">
                  <c:v>2.0070885119284965</c:v>
                </c:pt>
                <c:pt idx="62">
                  <c:v>2.0715336879437514</c:v>
                </c:pt>
                <c:pt idx="63">
                  <c:v>2.0044644461133885</c:v>
                </c:pt>
                <c:pt idx="64">
                  <c:v>2.0947164959617166</c:v>
                </c:pt>
                <c:pt idx="65">
                  <c:v>1.975219598674463</c:v>
                </c:pt>
                <c:pt idx="66">
                  <c:v>2.0316262814675219</c:v>
                </c:pt>
                <c:pt idx="67">
                  <c:v>1.9113214050712211</c:v>
                </c:pt>
                <c:pt idx="68">
                  <c:v>1.9114376728324098</c:v>
                </c:pt>
                <c:pt idx="69">
                  <c:v>1.9286782371236888</c:v>
                </c:pt>
                <c:pt idx="70">
                  <c:v>2.0947177789191853</c:v>
                </c:pt>
                <c:pt idx="71">
                  <c:v>1.9331447275135178</c:v>
                </c:pt>
                <c:pt idx="72">
                  <c:v>1.9611846787644815</c:v>
                </c:pt>
                <c:pt idx="73">
                  <c:v>1.935868584666566</c:v>
                </c:pt>
                <c:pt idx="74">
                  <c:v>1.9045220587306622</c:v>
                </c:pt>
                <c:pt idx="75">
                  <c:v>2.0767525403964493</c:v>
                </c:pt>
                <c:pt idx="76">
                  <c:v>2.0561167167574084</c:v>
                </c:pt>
                <c:pt idx="77">
                  <c:v>2.0324457503179838</c:v>
                </c:pt>
                <c:pt idx="78">
                  <c:v>2.0769325130762932</c:v>
                </c:pt>
                <c:pt idx="79">
                  <c:v>1.9388238225453454</c:v>
                </c:pt>
                <c:pt idx="80">
                  <c:v>1.9530056690449764</c:v>
                </c:pt>
                <c:pt idx="81">
                  <c:v>2.039746825497335</c:v>
                </c:pt>
                <c:pt idx="82">
                  <c:v>1.9698386323969705</c:v>
                </c:pt>
                <c:pt idx="83">
                  <c:v>2.0282796162272358</c:v>
                </c:pt>
                <c:pt idx="84">
                  <c:v>2.0865112723717258</c:v>
                </c:pt>
                <c:pt idx="85">
                  <c:v>1.9788740128794262</c:v>
                </c:pt>
                <c:pt idx="86">
                  <c:v>1.9866304545027726</c:v>
                </c:pt>
                <c:pt idx="87">
                  <c:v>1.9642909962378368</c:v>
                </c:pt>
                <c:pt idx="88">
                  <c:v>1.9052294477932732</c:v>
                </c:pt>
                <c:pt idx="89">
                  <c:v>1.9111540166297625</c:v>
                </c:pt>
                <c:pt idx="90">
                  <c:v>1.9568671792796812</c:v>
                </c:pt>
                <c:pt idx="91">
                  <c:v>2.0073997076834265</c:v>
                </c:pt>
                <c:pt idx="92">
                  <c:v>1.9884395963449495</c:v>
                </c:pt>
                <c:pt idx="93">
                  <c:v>2.0367627396812185</c:v>
                </c:pt>
                <c:pt idx="94">
                  <c:v>2.03933735449553</c:v>
                </c:pt>
                <c:pt idx="95">
                  <c:v>2.0226505992276116</c:v>
                </c:pt>
                <c:pt idx="96">
                  <c:v>1.989119776116512</c:v>
                </c:pt>
                <c:pt idx="97">
                  <c:v>1.9379327714724952</c:v>
                </c:pt>
                <c:pt idx="98">
                  <c:v>1.9890774901202635</c:v>
                </c:pt>
                <c:pt idx="99">
                  <c:v>2.0910720224262862</c:v>
                </c:pt>
                <c:pt idx="100">
                  <c:v>2.0178665769072675</c:v>
                </c:pt>
                <c:pt idx="101">
                  <c:v>1.9633506972036956</c:v>
                </c:pt>
                <c:pt idx="102">
                  <c:v>2.065210934467959</c:v>
                </c:pt>
                <c:pt idx="103">
                  <c:v>1.9524079443249662</c:v>
                </c:pt>
                <c:pt idx="104">
                  <c:v>2.0982062446831575</c:v>
                </c:pt>
                <c:pt idx="105">
                  <c:v>2.0610286426209186</c:v>
                </c:pt>
                <c:pt idx="106">
                  <c:v>2.0369973980311435</c:v>
                </c:pt>
                <c:pt idx="107">
                  <c:v>2.0347196406543446</c:v>
                </c:pt>
                <c:pt idx="108">
                  <c:v>2.0391608311673979</c:v>
                </c:pt>
                <c:pt idx="109">
                  <c:v>2.0740740177555956</c:v>
                </c:pt>
                <c:pt idx="110">
                  <c:v>2.0534514650608138</c:v>
                </c:pt>
                <c:pt idx="111">
                  <c:v>1.9062984677531203</c:v>
                </c:pt>
                <c:pt idx="112">
                  <c:v>1.962133118976586</c:v>
                </c:pt>
                <c:pt idx="113">
                  <c:v>2.0325262531340025</c:v>
                </c:pt>
                <c:pt idx="114">
                  <c:v>2.0054330537587228</c:v>
                </c:pt>
                <c:pt idx="115">
                  <c:v>2.0429104659895088</c:v>
                </c:pt>
                <c:pt idx="116">
                  <c:v>1.9767262847447857</c:v>
                </c:pt>
                <c:pt idx="117">
                  <c:v>2.0526530716136882</c:v>
                </c:pt>
                <c:pt idx="118">
                  <c:v>2.047529529230574</c:v>
                </c:pt>
                <c:pt idx="119">
                  <c:v>1.9732301325209598</c:v>
                </c:pt>
                <c:pt idx="120">
                  <c:v>1.9139520613113539</c:v>
                </c:pt>
                <c:pt idx="121">
                  <c:v>1.9360276926586486</c:v>
                </c:pt>
                <c:pt idx="122">
                  <c:v>2.0696788929502823</c:v>
                </c:pt>
                <c:pt idx="123">
                  <c:v>1.9090427952124935</c:v>
                </c:pt>
                <c:pt idx="124">
                  <c:v>2.0166103215741633</c:v>
                </c:pt>
                <c:pt idx="125">
                  <c:v>2.0178616596773913</c:v>
                </c:pt>
                <c:pt idx="126">
                  <c:v>1.9406802874449287</c:v>
                </c:pt>
                <c:pt idx="127">
                  <c:v>1.9425382168150609</c:v>
                </c:pt>
                <c:pt idx="128">
                  <c:v>1.9169539186307776</c:v>
                </c:pt>
                <c:pt idx="129">
                  <c:v>1.9483517869739289</c:v>
                </c:pt>
                <c:pt idx="130">
                  <c:v>2.0414441736412581</c:v>
                </c:pt>
                <c:pt idx="131">
                  <c:v>1.9686251924784264</c:v>
                </c:pt>
                <c:pt idx="132">
                  <c:v>2.031071849932192</c:v>
                </c:pt>
                <c:pt idx="133">
                  <c:v>2.0867409780830446</c:v>
                </c:pt>
                <c:pt idx="134">
                  <c:v>1.9327984924190487</c:v>
                </c:pt>
                <c:pt idx="135">
                  <c:v>1.9119428215601819</c:v>
                </c:pt>
                <c:pt idx="136">
                  <c:v>1.9199090085801611</c:v>
                </c:pt>
                <c:pt idx="137">
                  <c:v>1.9781360336413978</c:v>
                </c:pt>
                <c:pt idx="138">
                  <c:v>2.0253625473169818</c:v>
                </c:pt>
                <c:pt idx="139">
                  <c:v>2.0687434437899781</c:v>
                </c:pt>
                <c:pt idx="140">
                  <c:v>2.0247783409137377</c:v>
                </c:pt>
                <c:pt idx="141">
                  <c:v>1.9650272712567003</c:v>
                </c:pt>
                <c:pt idx="142">
                  <c:v>2.0183084974469736</c:v>
                </c:pt>
                <c:pt idx="143">
                  <c:v>1.9228653252464374</c:v>
                </c:pt>
                <c:pt idx="144">
                  <c:v>2.0490982982545631</c:v>
                </c:pt>
                <c:pt idx="145">
                  <c:v>1.9665223468717827</c:v>
                </c:pt>
                <c:pt idx="146">
                  <c:v>2.0461523867380191</c:v>
                </c:pt>
                <c:pt idx="147">
                  <c:v>1.9624943193216877</c:v>
                </c:pt>
                <c:pt idx="148">
                  <c:v>1.9193940057464949</c:v>
                </c:pt>
                <c:pt idx="149">
                  <c:v>1.989367371371515</c:v>
                </c:pt>
                <c:pt idx="150">
                  <c:v>2.0759017070937924</c:v>
                </c:pt>
                <c:pt idx="151">
                  <c:v>2.055410739976347</c:v>
                </c:pt>
                <c:pt idx="152">
                  <c:v>1.9146452551174513</c:v>
                </c:pt>
                <c:pt idx="153">
                  <c:v>2.0816651180677166</c:v>
                </c:pt>
                <c:pt idx="154">
                  <c:v>2.0972899960246245</c:v>
                </c:pt>
                <c:pt idx="155">
                  <c:v>2.0290389359424204</c:v>
                </c:pt>
                <c:pt idx="156">
                  <c:v>2.0297623151936071</c:v>
                </c:pt>
                <c:pt idx="157">
                  <c:v>1.954668860148614</c:v>
                </c:pt>
                <c:pt idx="158">
                  <c:v>2.0150957251551218</c:v>
                </c:pt>
                <c:pt idx="159">
                  <c:v>1.9706847406870325</c:v>
                </c:pt>
                <c:pt idx="160">
                  <c:v>1.9164889363261264</c:v>
                </c:pt>
                <c:pt idx="161">
                  <c:v>2.0504812286086342</c:v>
                </c:pt>
                <c:pt idx="162">
                  <c:v>1.9311373319892469</c:v>
                </c:pt>
                <c:pt idx="163">
                  <c:v>2.0174525768817646</c:v>
                </c:pt>
                <c:pt idx="164">
                  <c:v>2.0905911399335446</c:v>
                </c:pt>
                <c:pt idx="165">
                  <c:v>1.9157658962307993</c:v>
                </c:pt>
                <c:pt idx="166">
                  <c:v>1.9930567718194367</c:v>
                </c:pt>
                <c:pt idx="167">
                  <c:v>1.9701849026356344</c:v>
                </c:pt>
                <c:pt idx="168">
                  <c:v>2.0592467831702606</c:v>
                </c:pt>
                <c:pt idx="169">
                  <c:v>2.0509808135595695</c:v>
                </c:pt>
                <c:pt idx="170">
                  <c:v>1.9064153136491138</c:v>
                </c:pt>
                <c:pt idx="171">
                  <c:v>1.9791861745942541</c:v>
                </c:pt>
                <c:pt idx="172">
                  <c:v>2.0326321460988606</c:v>
                </c:pt>
                <c:pt idx="173">
                  <c:v>1.9523371149644542</c:v>
                </c:pt>
                <c:pt idx="174">
                  <c:v>2.0379522070673568</c:v>
                </c:pt>
                <c:pt idx="175">
                  <c:v>2.0683002935245391</c:v>
                </c:pt>
                <c:pt idx="176">
                  <c:v>1.9742996844793059</c:v>
                </c:pt>
                <c:pt idx="177">
                  <c:v>2.9093461400104097</c:v>
                </c:pt>
                <c:pt idx="178">
                  <c:v>3.0241329715694865</c:v>
                </c:pt>
                <c:pt idx="179">
                  <c:v>2.9561338224700417</c:v>
                </c:pt>
                <c:pt idx="180">
                  <c:v>3.0929905935676159</c:v>
                </c:pt>
                <c:pt idx="181">
                  <c:v>2.905252233266256</c:v>
                </c:pt>
                <c:pt idx="182">
                  <c:v>3.0122682541171266</c:v>
                </c:pt>
                <c:pt idx="183">
                  <c:v>3.0021614817391247</c:v>
                </c:pt>
                <c:pt idx="184">
                  <c:v>3.0434271708986036</c:v>
                </c:pt>
                <c:pt idx="185">
                  <c:v>3.0126707516483009</c:v>
                </c:pt>
                <c:pt idx="186">
                  <c:v>2.9532808814202136</c:v>
                </c:pt>
                <c:pt idx="187">
                  <c:v>3.082228041948107</c:v>
                </c:pt>
                <c:pt idx="188">
                  <c:v>3.0067536846150227</c:v>
                </c:pt>
                <c:pt idx="189">
                  <c:v>3.0424031082529188</c:v>
                </c:pt>
                <c:pt idx="190">
                  <c:v>2.9671119394597021</c:v>
                </c:pt>
                <c:pt idx="191">
                  <c:v>3.0321430585917493</c:v>
                </c:pt>
                <c:pt idx="192">
                  <c:v>3.0968285477826871</c:v>
                </c:pt>
                <c:pt idx="193">
                  <c:v>3.0375928835432311</c:v>
                </c:pt>
                <c:pt idx="194">
                  <c:v>2.9260814679506026</c:v>
                </c:pt>
                <c:pt idx="195">
                  <c:v>2.9120729772525324</c:v>
                </c:pt>
                <c:pt idx="196">
                  <c:v>3.0243760929692263</c:v>
                </c:pt>
                <c:pt idx="197">
                  <c:v>2.9197473098066626</c:v>
                </c:pt>
                <c:pt idx="198">
                  <c:v>2.9134358156687532</c:v>
                </c:pt>
                <c:pt idx="199">
                  <c:v>2.9955418207704061</c:v>
                </c:pt>
                <c:pt idx="200">
                  <c:v>2.9287310996353009</c:v>
                </c:pt>
                <c:pt idx="201">
                  <c:v>3.0608579904570066</c:v>
                </c:pt>
                <c:pt idx="202">
                  <c:v>3.0679974077535981</c:v>
                </c:pt>
                <c:pt idx="203">
                  <c:v>3.058033236280246</c:v>
                </c:pt>
                <c:pt idx="204">
                  <c:v>2.9209602774344305</c:v>
                </c:pt>
                <c:pt idx="205">
                  <c:v>2.9761370322064762</c:v>
                </c:pt>
                <c:pt idx="206">
                  <c:v>3.0259889610294337</c:v>
                </c:pt>
                <c:pt idx="207">
                  <c:v>2.9775754364400724</c:v>
                </c:pt>
                <c:pt idx="208">
                  <c:v>3.0534618660391084</c:v>
                </c:pt>
                <c:pt idx="209">
                  <c:v>3.0402890676255718</c:v>
                </c:pt>
                <c:pt idx="210">
                  <c:v>3.0794001127758679</c:v>
                </c:pt>
                <c:pt idx="211">
                  <c:v>2.9940868585213085</c:v>
                </c:pt>
                <c:pt idx="212">
                  <c:v>3.0837218941185816</c:v>
                </c:pt>
                <c:pt idx="213">
                  <c:v>2.9910630912933081</c:v>
                </c:pt>
                <c:pt idx="214">
                  <c:v>3.0742136401395452</c:v>
                </c:pt>
                <c:pt idx="215">
                  <c:v>3.0083444297034294</c:v>
                </c:pt>
                <c:pt idx="216">
                  <c:v>3.0077812462490066</c:v>
                </c:pt>
                <c:pt idx="217">
                  <c:v>2.9315270901676271</c:v>
                </c:pt>
                <c:pt idx="218">
                  <c:v>3.0838340206985841</c:v>
                </c:pt>
                <c:pt idx="219">
                  <c:v>3.029669090972567</c:v>
                </c:pt>
                <c:pt idx="220">
                  <c:v>2.9003360480426852</c:v>
                </c:pt>
                <c:pt idx="221">
                  <c:v>3.0339306858461077</c:v>
                </c:pt>
                <c:pt idx="222">
                  <c:v>2.9013788757046051</c:v>
                </c:pt>
                <c:pt idx="223">
                  <c:v>2.9055865250631649</c:v>
                </c:pt>
                <c:pt idx="224">
                  <c:v>3.006813541066613</c:v>
                </c:pt>
                <c:pt idx="225">
                  <c:v>2.944440412603337</c:v>
                </c:pt>
                <c:pt idx="226">
                  <c:v>2.9292257980047198</c:v>
                </c:pt>
                <c:pt idx="227">
                  <c:v>2.942583958826849</c:v>
                </c:pt>
                <c:pt idx="228">
                  <c:v>3.056301265987325</c:v>
                </c:pt>
                <c:pt idx="229">
                  <c:v>3.9602198940693611</c:v>
                </c:pt>
                <c:pt idx="230">
                  <c:v>3.9302665678530744</c:v>
                </c:pt>
                <c:pt idx="231">
                  <c:v>3.9964774252532171</c:v>
                </c:pt>
                <c:pt idx="232">
                  <c:v>3.9256166080987764</c:v>
                </c:pt>
                <c:pt idx="233">
                  <c:v>3.9750352998583232</c:v>
                </c:pt>
                <c:pt idx="234">
                  <c:v>4.029079657355866</c:v>
                </c:pt>
                <c:pt idx="235">
                  <c:v>4.052061029099657</c:v>
                </c:pt>
                <c:pt idx="236">
                  <c:v>3.952258580965196</c:v>
                </c:pt>
                <c:pt idx="237">
                  <c:v>3.9570040568102129</c:v>
                </c:pt>
                <c:pt idx="238">
                  <c:v>4.0005217606462491</c:v>
                </c:pt>
                <c:pt idx="239">
                  <c:v>4.0423403335457797</c:v>
                </c:pt>
                <c:pt idx="240">
                  <c:v>3.9649518581958074</c:v>
                </c:pt>
                <c:pt idx="241">
                  <c:v>4.0934001563750728</c:v>
                </c:pt>
                <c:pt idx="242">
                  <c:v>3.9438382027672807</c:v>
                </c:pt>
                <c:pt idx="243">
                  <c:v>4.0426299667925552</c:v>
                </c:pt>
                <c:pt idx="244">
                  <c:v>3.9650080169379938</c:v>
                </c:pt>
                <c:pt idx="245">
                  <c:v>3.9109297378352741</c:v>
                </c:pt>
                <c:pt idx="246">
                  <c:v>3.9381495063955532</c:v>
                </c:pt>
                <c:pt idx="247">
                  <c:v>3.9444021181546982</c:v>
                </c:pt>
                <c:pt idx="248">
                  <c:v>3.9595027276832298</c:v>
                </c:pt>
                <c:pt idx="249">
                  <c:v>3.9967789979520232</c:v>
                </c:pt>
                <c:pt idx="250">
                  <c:v>4.0375086150898873</c:v>
                </c:pt>
                <c:pt idx="251">
                  <c:v>3.9944579931070976</c:v>
                </c:pt>
                <c:pt idx="252">
                  <c:v>3.9652966111861172</c:v>
                </c:pt>
                <c:pt idx="253">
                  <c:v>4.053265746750446</c:v>
                </c:pt>
                <c:pt idx="254">
                  <c:v>3.943324905061294</c:v>
                </c:pt>
                <c:pt idx="255">
                  <c:v>4.0606684230919479</c:v>
                </c:pt>
                <c:pt idx="256">
                  <c:v>3.9453435305820603</c:v>
                </c:pt>
                <c:pt idx="257">
                  <c:v>4.0210630316741636</c:v>
                </c:pt>
                <c:pt idx="258">
                  <c:v>4.0266858381745161</c:v>
                </c:pt>
                <c:pt idx="259">
                  <c:v>3.9939744688740086</c:v>
                </c:pt>
                <c:pt idx="260">
                  <c:v>4.0985100248180659</c:v>
                </c:pt>
                <c:pt idx="261">
                  <c:v>3.9457680292389972</c:v>
                </c:pt>
                <c:pt idx="262">
                  <c:v>3.9198477841834563</c:v>
                </c:pt>
                <c:pt idx="263">
                  <c:v>4.0893359901311852</c:v>
                </c:pt>
                <c:pt idx="264">
                  <c:v>3.9523091839357178</c:v>
                </c:pt>
                <c:pt idx="265">
                  <c:v>4.011541150791289</c:v>
                </c:pt>
                <c:pt idx="266">
                  <c:v>3.912645335479024</c:v>
                </c:pt>
                <c:pt idx="267">
                  <c:v>4.0711165999103507</c:v>
                </c:pt>
                <c:pt idx="268">
                  <c:v>3.9580010014560503</c:v>
                </c:pt>
                <c:pt idx="269">
                  <c:v>4.0558040483566185</c:v>
                </c:pt>
                <c:pt idx="270">
                  <c:v>4.0575897867999835</c:v>
                </c:pt>
                <c:pt idx="271">
                  <c:v>5.0611129379435988</c:v>
                </c:pt>
                <c:pt idx="272">
                  <c:v>5.0603245226098075</c:v>
                </c:pt>
                <c:pt idx="273">
                  <c:v>5.0680573550259993</c:v>
                </c:pt>
                <c:pt idx="274">
                  <c:v>4.9010308220430172</c:v>
                </c:pt>
                <c:pt idx="275">
                  <c:v>4.9804640193035219</c:v>
                </c:pt>
                <c:pt idx="276">
                  <c:v>4.9395141130383458</c:v>
                </c:pt>
                <c:pt idx="277">
                  <c:v>4.9057156770209778</c:v>
                </c:pt>
                <c:pt idx="278">
                  <c:v>4.9647322276847055</c:v>
                </c:pt>
                <c:pt idx="279">
                  <c:v>4.9055612552049617</c:v>
                </c:pt>
                <c:pt idx="280">
                  <c:v>4.9061970486372886</c:v>
                </c:pt>
                <c:pt idx="281">
                  <c:v>5.0208406170062156</c:v>
                </c:pt>
                <c:pt idx="282">
                  <c:v>4.9524909243914088</c:v>
                </c:pt>
                <c:pt idx="283">
                  <c:v>4.9959790575979781</c:v>
                </c:pt>
                <c:pt idx="284">
                  <c:v>5.0963145949315534</c:v>
                </c:pt>
                <c:pt idx="285">
                  <c:v>4.9030301700498198</c:v>
                </c:pt>
                <c:pt idx="286">
                  <c:v>5.047096187123195</c:v>
                </c:pt>
                <c:pt idx="287">
                  <c:v>4.9233001511364227</c:v>
                </c:pt>
                <c:pt idx="288">
                  <c:v>4.9671922234846608</c:v>
                </c:pt>
                <c:pt idx="289">
                  <c:v>5.0212688632440736</c:v>
                </c:pt>
                <c:pt idx="290">
                  <c:v>5.0226367249282102</c:v>
                </c:pt>
                <c:pt idx="291">
                  <c:v>5.0831761943712852</c:v>
                </c:pt>
                <c:pt idx="292">
                  <c:v>4.9309833994333783</c:v>
                </c:pt>
                <c:pt idx="293">
                  <c:v>4.9608070838658431</c:v>
                </c:pt>
                <c:pt idx="294">
                  <c:v>5.0430002706212731</c:v>
                </c:pt>
                <c:pt idx="295">
                  <c:v>4.9501315716117515</c:v>
                </c:pt>
                <c:pt idx="296">
                  <c:v>4.9657315324143951</c:v>
                </c:pt>
                <c:pt idx="297">
                  <c:v>5.0846607297536455</c:v>
                </c:pt>
                <c:pt idx="298">
                  <c:v>5.0069513956955669</c:v>
                </c:pt>
                <c:pt idx="299">
                  <c:v>5.0274400500021539</c:v>
                </c:pt>
                <c:pt idx="300">
                  <c:v>5.0169615628987945</c:v>
                </c:pt>
                <c:pt idx="301">
                  <c:v>4.9546264940602924</c:v>
                </c:pt>
                <c:pt idx="302">
                  <c:v>4.9053169135744934</c:v>
                </c:pt>
                <c:pt idx="303">
                  <c:v>4.993370170426739</c:v>
                </c:pt>
                <c:pt idx="304">
                  <c:v>4.9180693623791214</c:v>
                </c:pt>
                <c:pt idx="305">
                  <c:v>4.9246831469913133</c:v>
                </c:pt>
                <c:pt idx="306">
                  <c:v>5.0307473112731227</c:v>
                </c:pt>
                <c:pt idx="307">
                  <c:v>5.0660788872428988</c:v>
                </c:pt>
                <c:pt idx="308">
                  <c:v>5.0424396295402465</c:v>
                </c:pt>
                <c:pt idx="309">
                  <c:v>5.0798632317301839</c:v>
                </c:pt>
                <c:pt idx="310">
                  <c:v>4.9695549907165475</c:v>
                </c:pt>
                <c:pt idx="311">
                  <c:v>5.0780585123278366</c:v>
                </c:pt>
                <c:pt idx="312">
                  <c:v>4.9637619188923372</c:v>
                </c:pt>
                <c:pt idx="313">
                  <c:v>5.9645597197512279</c:v>
                </c:pt>
                <c:pt idx="314">
                  <c:v>6.0620934509034869</c:v>
                </c:pt>
                <c:pt idx="315">
                  <c:v>5.9399549937533394</c:v>
                </c:pt>
                <c:pt idx="316">
                  <c:v>6.0093035588953141</c:v>
                </c:pt>
                <c:pt idx="317">
                  <c:v>5.9080574762806926</c:v>
                </c:pt>
                <c:pt idx="318">
                  <c:v>6.0836960201895138</c:v>
                </c:pt>
                <c:pt idx="319">
                  <c:v>6.0325089959280787</c:v>
                </c:pt>
                <c:pt idx="320">
                  <c:v>5.944636166797804</c:v>
                </c:pt>
                <c:pt idx="321">
                  <c:v>5.9589744106433553</c:v>
                </c:pt>
                <c:pt idx="322">
                  <c:v>6.0333179763506273</c:v>
                </c:pt>
                <c:pt idx="323">
                  <c:v>5.9416847386866083</c:v>
                </c:pt>
                <c:pt idx="324">
                  <c:v>6.0602631557086024</c:v>
                </c:pt>
                <c:pt idx="325">
                  <c:v>5.9738659643322096</c:v>
                </c:pt>
                <c:pt idx="326">
                  <c:v>6.001583287026663</c:v>
                </c:pt>
                <c:pt idx="327">
                  <c:v>5.924730727053058</c:v>
                </c:pt>
                <c:pt idx="328">
                  <c:v>6.0800029618482974</c:v>
                </c:pt>
                <c:pt idx="329">
                  <c:v>5.9701874250176914</c:v>
                </c:pt>
                <c:pt idx="330">
                  <c:v>6.0040589106915974</c:v>
                </c:pt>
                <c:pt idx="331">
                  <c:v>5.9649216468861344</c:v>
                </c:pt>
                <c:pt idx="332">
                  <c:v>6.058153607742387</c:v>
                </c:pt>
                <c:pt idx="333">
                  <c:v>6.0178739959596577</c:v>
                </c:pt>
                <c:pt idx="334">
                  <c:v>5.9298290362121486</c:v>
                </c:pt>
                <c:pt idx="335">
                  <c:v>6.0094797003895497</c:v>
                </c:pt>
                <c:pt idx="336">
                  <c:v>6.0680333918006593</c:v>
                </c:pt>
                <c:pt idx="337">
                  <c:v>6.088869675400856</c:v>
                </c:pt>
                <c:pt idx="338">
                  <c:v>5.9844626168674786</c:v>
                </c:pt>
                <c:pt idx="339">
                  <c:v>6.0115749599426156</c:v>
                </c:pt>
                <c:pt idx="340">
                  <c:v>6.0935580372606459</c:v>
                </c:pt>
                <c:pt idx="341">
                  <c:v>5.9550028920493645</c:v>
                </c:pt>
                <c:pt idx="342">
                  <c:v>5.9008387348161149</c:v>
                </c:pt>
                <c:pt idx="343">
                  <c:v>6.0664934302832236</c:v>
                </c:pt>
                <c:pt idx="344">
                  <c:v>5.9482115663687694</c:v>
                </c:pt>
                <c:pt idx="345">
                  <c:v>6.0427835032125721</c:v>
                </c:pt>
                <c:pt idx="346">
                  <c:v>6.0077782158085595</c:v>
                </c:pt>
                <c:pt idx="347">
                  <c:v>5.9506908666707288</c:v>
                </c:pt>
                <c:pt idx="348">
                  <c:v>6.0658894272610322</c:v>
                </c:pt>
                <c:pt idx="349">
                  <c:v>6.0758694979541925</c:v>
                </c:pt>
                <c:pt idx="350">
                  <c:v>6.0017147111358486</c:v>
                </c:pt>
                <c:pt idx="351">
                  <c:v>5.9619937101386764</c:v>
                </c:pt>
                <c:pt idx="352">
                  <c:v>5.9953112555761443</c:v>
                </c:pt>
                <c:pt idx="353">
                  <c:v>5.9417735954495701</c:v>
                </c:pt>
                <c:pt idx="354">
                  <c:v>5.9457033703595483</c:v>
                </c:pt>
                <c:pt idx="355">
                  <c:v>5.9032104385964201</c:v>
                </c:pt>
                <c:pt idx="356">
                  <c:v>6.0182737037183074</c:v>
                </c:pt>
                <c:pt idx="357">
                  <c:v>6.0006269680696596</c:v>
                </c:pt>
                <c:pt idx="358">
                  <c:v>6.0600440143442826</c:v>
                </c:pt>
                <c:pt idx="359">
                  <c:v>6.0561357434911134</c:v>
                </c:pt>
                <c:pt idx="360">
                  <c:v>5.920152189559472</c:v>
                </c:pt>
                <c:pt idx="361">
                  <c:v>5.9686890510910207</c:v>
                </c:pt>
                <c:pt idx="362">
                  <c:v>6.004143147737663</c:v>
                </c:pt>
                <c:pt idx="363">
                  <c:v>6.0450848220533144</c:v>
                </c:pt>
                <c:pt idx="364">
                  <c:v>5.9143152862536557</c:v>
                </c:pt>
                <c:pt idx="365">
                  <c:v>7.0979526491507938</c:v>
                </c:pt>
                <c:pt idx="366">
                  <c:v>6.9221511746591178</c:v>
                </c:pt>
                <c:pt idx="367">
                  <c:v>7.0048027703358677</c:v>
                </c:pt>
                <c:pt idx="368">
                  <c:v>6.9281945670163845</c:v>
                </c:pt>
                <c:pt idx="369">
                  <c:v>6.9068152805571179</c:v>
                </c:pt>
                <c:pt idx="370">
                  <c:v>6.948130904530009</c:v>
                </c:pt>
                <c:pt idx="371">
                  <c:v>7.085312686076108</c:v>
                </c:pt>
                <c:pt idx="372">
                  <c:v>7.0282085932478493</c:v>
                </c:pt>
                <c:pt idx="373">
                  <c:v>6.9146999185886431</c:v>
                </c:pt>
                <c:pt idx="374">
                  <c:v>6.910368779358409</c:v>
                </c:pt>
                <c:pt idx="375">
                  <c:v>7.098886390302015</c:v>
                </c:pt>
                <c:pt idx="376">
                  <c:v>7.0447965230634804</c:v>
                </c:pt>
                <c:pt idx="377">
                  <c:v>6.9885900725924976</c:v>
                </c:pt>
                <c:pt idx="378">
                  <c:v>6.95831772086665</c:v>
                </c:pt>
                <c:pt idx="379">
                  <c:v>7.0791444547847764</c:v>
                </c:pt>
                <c:pt idx="380">
                  <c:v>6.9811359281208745</c:v>
                </c:pt>
                <c:pt idx="381">
                  <c:v>7.0207620555480412</c:v>
                </c:pt>
                <c:pt idx="382">
                  <c:v>6.9281798695726469</c:v>
                </c:pt>
                <c:pt idx="383">
                  <c:v>6.9206700334248987</c:v>
                </c:pt>
                <c:pt idx="384">
                  <c:v>6.9828657524674922</c:v>
                </c:pt>
                <c:pt idx="385">
                  <c:v>7.0598425661443134</c:v>
                </c:pt>
                <c:pt idx="386">
                  <c:v>6.9575450851023559</c:v>
                </c:pt>
                <c:pt idx="387">
                  <c:v>6.9518601781160205</c:v>
                </c:pt>
                <c:pt idx="388">
                  <c:v>6.9775029886938604</c:v>
                </c:pt>
                <c:pt idx="389">
                  <c:v>7.0309596917009429</c:v>
                </c:pt>
                <c:pt idx="390">
                  <c:v>7.0921319106096661</c:v>
                </c:pt>
                <c:pt idx="391">
                  <c:v>7.0287671918241621</c:v>
                </c:pt>
                <c:pt idx="392">
                  <c:v>5.0599025478308084</c:v>
                </c:pt>
                <c:pt idx="393">
                  <c:v>7.0241670547637804</c:v>
                </c:pt>
                <c:pt idx="394">
                  <c:v>7.0200985807089555</c:v>
                </c:pt>
                <c:pt idx="395">
                  <c:v>5.0070918400450415</c:v>
                </c:pt>
                <c:pt idx="396">
                  <c:v>7.0451049922815336</c:v>
                </c:pt>
                <c:pt idx="397">
                  <c:v>6.9604909287614376</c:v>
                </c:pt>
                <c:pt idx="398">
                  <c:v>5.0143652548988449</c:v>
                </c:pt>
                <c:pt idx="399">
                  <c:v>7.0164732063534494</c:v>
                </c:pt>
                <c:pt idx="400">
                  <c:v>6.9571184716002819</c:v>
                </c:pt>
                <c:pt idx="401">
                  <c:v>7.0959706644329659</c:v>
                </c:pt>
                <c:pt idx="402">
                  <c:v>6.9032937635992653</c:v>
                </c:pt>
                <c:pt idx="403">
                  <c:v>4.9616775928958257</c:v>
                </c:pt>
                <c:pt idx="404">
                  <c:v>6.9180272548433273</c:v>
                </c:pt>
                <c:pt idx="405">
                  <c:v>7.0082241936356802</c:v>
                </c:pt>
                <c:pt idx="406">
                  <c:v>6.9903530462455041</c:v>
                </c:pt>
                <c:pt idx="407">
                  <c:v>7.0382096395821065</c:v>
                </c:pt>
                <c:pt idx="408">
                  <c:v>4.902806127349649</c:v>
                </c:pt>
                <c:pt idx="409">
                  <c:v>7.0595270613078158</c:v>
                </c:pt>
                <c:pt idx="410">
                  <c:v>7.0159681431418006</c:v>
                </c:pt>
                <c:pt idx="411">
                  <c:v>5.0403866559670352</c:v>
                </c:pt>
                <c:pt idx="412">
                  <c:v>6.9111756018186732</c:v>
                </c:pt>
                <c:pt idx="413">
                  <c:v>6.9206873909237308</c:v>
                </c:pt>
                <c:pt idx="414">
                  <c:v>4.9510366768070435</c:v>
                </c:pt>
                <c:pt idx="415">
                  <c:v>6.9282714023100542</c:v>
                </c:pt>
                <c:pt idx="416">
                  <c:v>7.0366365022024802</c:v>
                </c:pt>
                <c:pt idx="417">
                  <c:v>6.9391121469762815</c:v>
                </c:pt>
                <c:pt idx="418">
                  <c:v>6.971551638520463</c:v>
                </c:pt>
                <c:pt idx="419">
                  <c:v>6.9646418622392599</c:v>
                </c:pt>
                <c:pt idx="420">
                  <c:v>6.9331611274819931</c:v>
                </c:pt>
                <c:pt idx="421">
                  <c:v>7.0325310788485735</c:v>
                </c:pt>
                <c:pt idx="422">
                  <c:v>4.9763905744374615</c:v>
                </c:pt>
                <c:pt idx="423">
                  <c:v>7.0360626787051146</c:v>
                </c:pt>
                <c:pt idx="424">
                  <c:v>4.9788586903768337</c:v>
                </c:pt>
                <c:pt idx="425">
                  <c:v>7.0880977962966636</c:v>
                </c:pt>
                <c:pt idx="426">
                  <c:v>6.9749995860612302</c:v>
                </c:pt>
                <c:pt idx="427">
                  <c:v>6.9270694630701657</c:v>
                </c:pt>
                <c:pt idx="428">
                  <c:v>6.9343317801726307</c:v>
                </c:pt>
                <c:pt idx="429">
                  <c:v>7.0786254060005254</c:v>
                </c:pt>
                <c:pt idx="430">
                  <c:v>6.9158958766514944</c:v>
                </c:pt>
                <c:pt idx="431">
                  <c:v>7.0542692847088064</c:v>
                </c:pt>
                <c:pt idx="432">
                  <c:v>6.9625274157275472</c:v>
                </c:pt>
                <c:pt idx="433">
                  <c:v>6.930757666402763</c:v>
                </c:pt>
                <c:pt idx="434">
                  <c:v>5.0480545087557944</c:v>
                </c:pt>
                <c:pt idx="435">
                  <c:v>6.9226907517059919</c:v>
                </c:pt>
                <c:pt idx="436">
                  <c:v>6.9618647461275316</c:v>
                </c:pt>
                <c:pt idx="437">
                  <c:v>7.0751426997604003</c:v>
                </c:pt>
                <c:pt idx="438">
                  <c:v>7.0998580020259627</c:v>
                </c:pt>
                <c:pt idx="439">
                  <c:v>4.9909881080249283</c:v>
                </c:pt>
                <c:pt idx="440">
                  <c:v>6.9662429182954355</c:v>
                </c:pt>
                <c:pt idx="441">
                  <c:v>7.0845493956936059</c:v>
                </c:pt>
                <c:pt idx="442">
                  <c:v>7.0914672362841884</c:v>
                </c:pt>
                <c:pt idx="443">
                  <c:v>6.94280851496395</c:v>
                </c:pt>
                <c:pt idx="444">
                  <c:v>6.9765339766825765</c:v>
                </c:pt>
                <c:pt idx="445">
                  <c:v>7.0706049864026976</c:v>
                </c:pt>
                <c:pt idx="446">
                  <c:v>5.0822417246217366</c:v>
                </c:pt>
                <c:pt idx="447">
                  <c:v>7.0715758530175545</c:v>
                </c:pt>
                <c:pt idx="448">
                  <c:v>6.9997534455848047</c:v>
                </c:pt>
                <c:pt idx="449">
                  <c:v>7.0878937843138221</c:v>
                </c:pt>
                <c:pt idx="450">
                  <c:v>7.019455771789687</c:v>
                </c:pt>
                <c:pt idx="451">
                  <c:v>6.9369497091648595</c:v>
                </c:pt>
                <c:pt idx="452">
                  <c:v>7.0944676814245273</c:v>
                </c:pt>
                <c:pt idx="453">
                  <c:v>7.0727780981037185</c:v>
                </c:pt>
                <c:pt idx="454">
                  <c:v>7.0791903864526446</c:v>
                </c:pt>
                <c:pt idx="455">
                  <c:v>7.0159676002020195</c:v>
                </c:pt>
                <c:pt idx="456">
                  <c:v>6.9608767328441239</c:v>
                </c:pt>
                <c:pt idx="457">
                  <c:v>5.0143818048005127</c:v>
                </c:pt>
                <c:pt idx="458">
                  <c:v>6.9060530333180452</c:v>
                </c:pt>
                <c:pt idx="459">
                  <c:v>7.0613715062669478</c:v>
                </c:pt>
                <c:pt idx="460">
                  <c:v>7.0758932734695739</c:v>
                </c:pt>
                <c:pt idx="461">
                  <c:v>7.0405640754954941</c:v>
                </c:pt>
                <c:pt idx="462">
                  <c:v>6.910277877897089</c:v>
                </c:pt>
                <c:pt idx="463">
                  <c:v>4.9164238823910784</c:v>
                </c:pt>
                <c:pt idx="464">
                  <c:v>7.0115868860479251</c:v>
                </c:pt>
                <c:pt idx="465">
                  <c:v>7.0869931123743513</c:v>
                </c:pt>
                <c:pt idx="466">
                  <c:v>7.023349286447707</c:v>
                </c:pt>
                <c:pt idx="467">
                  <c:v>6.9358495306761609</c:v>
                </c:pt>
                <c:pt idx="468">
                  <c:v>5.0025714297046848</c:v>
                </c:pt>
                <c:pt idx="469">
                  <c:v>7.0176483700789625</c:v>
                </c:pt>
                <c:pt idx="470">
                  <c:v>6.9562312668593469</c:v>
                </c:pt>
                <c:pt idx="471">
                  <c:v>7.0087530843909081</c:v>
                </c:pt>
                <c:pt idx="472">
                  <c:v>7.0243522563753382</c:v>
                </c:pt>
                <c:pt idx="473">
                  <c:v>6.9316578652041745</c:v>
                </c:pt>
                <c:pt idx="474">
                  <c:v>7.0107321081049578</c:v>
                </c:pt>
                <c:pt idx="475">
                  <c:v>4.9349323302876558</c:v>
                </c:pt>
                <c:pt idx="476">
                  <c:v>6.9576446285218392</c:v>
                </c:pt>
                <c:pt idx="477">
                  <c:v>7.0333666681830866</c:v>
                </c:pt>
                <c:pt idx="478">
                  <c:v>6.9434506593620551</c:v>
                </c:pt>
                <c:pt idx="479">
                  <c:v>6.9614593894460413</c:v>
                </c:pt>
                <c:pt idx="480">
                  <c:v>7.0069716006394724</c:v>
                </c:pt>
                <c:pt idx="481">
                  <c:v>6.994467352300898</c:v>
                </c:pt>
                <c:pt idx="482">
                  <c:v>7.0400936371351746</c:v>
                </c:pt>
                <c:pt idx="483">
                  <c:v>7.0778997662826146</c:v>
                </c:pt>
                <c:pt idx="484">
                  <c:v>6.9711929494459133</c:v>
                </c:pt>
                <c:pt idx="485">
                  <c:v>6.9869108052120144</c:v>
                </c:pt>
                <c:pt idx="486">
                  <c:v>6.9859469604362179</c:v>
                </c:pt>
                <c:pt idx="487">
                  <c:v>6.9803639280720429</c:v>
                </c:pt>
                <c:pt idx="488">
                  <c:v>7.0523772218411027</c:v>
                </c:pt>
                <c:pt idx="489">
                  <c:v>7.0512680506560015</c:v>
                </c:pt>
                <c:pt idx="490">
                  <c:v>6.9290148344160016</c:v>
                </c:pt>
                <c:pt idx="491">
                  <c:v>6.9587746052297046</c:v>
                </c:pt>
                <c:pt idx="492">
                  <c:v>7.0066964008532633</c:v>
                </c:pt>
                <c:pt idx="493">
                  <c:v>6.9069305991185805</c:v>
                </c:pt>
                <c:pt idx="494">
                  <c:v>7.0360964235145556</c:v>
                </c:pt>
                <c:pt idx="495">
                  <c:v>6.9612282796908609</c:v>
                </c:pt>
                <c:pt idx="496">
                  <c:v>6.961209237008612</c:v>
                </c:pt>
                <c:pt idx="497">
                  <c:v>7.040177476968922</c:v>
                </c:pt>
                <c:pt idx="498">
                  <c:v>7.0059152389619612</c:v>
                </c:pt>
                <c:pt idx="499">
                  <c:v>7.0581395654547485</c:v>
                </c:pt>
                <c:pt idx="500">
                  <c:v>7.0089432370864424</c:v>
                </c:pt>
                <c:pt idx="501">
                  <c:v>7.072234385566448</c:v>
                </c:pt>
                <c:pt idx="502">
                  <c:v>7.0608176559846365</c:v>
                </c:pt>
                <c:pt idx="503">
                  <c:v>6.9186278634619125</c:v>
                </c:pt>
                <c:pt idx="504">
                  <c:v>7.0922751715438155</c:v>
                </c:pt>
                <c:pt idx="505">
                  <c:v>7.0774505723286891</c:v>
                </c:pt>
                <c:pt idx="506">
                  <c:v>7.002878397255806</c:v>
                </c:pt>
                <c:pt idx="507">
                  <c:v>7.0652495008362113</c:v>
                </c:pt>
                <c:pt idx="508">
                  <c:v>7.0331470940796459</c:v>
                </c:pt>
                <c:pt idx="509">
                  <c:v>6.9606140087290616</c:v>
                </c:pt>
                <c:pt idx="510">
                  <c:v>8.0759859077273344</c:v>
                </c:pt>
                <c:pt idx="511">
                  <c:v>8.048131000190498</c:v>
                </c:pt>
                <c:pt idx="512">
                  <c:v>7.9686754077354687</c:v>
                </c:pt>
                <c:pt idx="513">
                  <c:v>8.0335113052055647</c:v>
                </c:pt>
                <c:pt idx="514">
                  <c:v>7.9029694904266075</c:v>
                </c:pt>
                <c:pt idx="515">
                  <c:v>8.0265826922164205</c:v>
                </c:pt>
                <c:pt idx="516">
                  <c:v>7.9780964873660087</c:v>
                </c:pt>
                <c:pt idx="517">
                  <c:v>7.9263132000880949</c:v>
                </c:pt>
                <c:pt idx="518">
                  <c:v>8.0257129858397054</c:v>
                </c:pt>
                <c:pt idx="519">
                  <c:v>7.9745449194223417</c:v>
                </c:pt>
                <c:pt idx="520">
                  <c:v>8.0802725039653396</c:v>
                </c:pt>
                <c:pt idx="521">
                  <c:v>8.066477191053016</c:v>
                </c:pt>
                <c:pt idx="522">
                  <c:v>8.0664739464721134</c:v>
                </c:pt>
                <c:pt idx="523">
                  <c:v>7.9325752117470243</c:v>
                </c:pt>
                <c:pt idx="524">
                  <c:v>8.0574324356739808</c:v>
                </c:pt>
                <c:pt idx="525">
                  <c:v>7.975176472204847</c:v>
                </c:pt>
                <c:pt idx="526">
                  <c:v>7.9038716065681589</c:v>
                </c:pt>
                <c:pt idx="527">
                  <c:v>8.0776300515038102</c:v>
                </c:pt>
                <c:pt idx="528">
                  <c:v>7.9528698892271539</c:v>
                </c:pt>
                <c:pt idx="529">
                  <c:v>7.9836270793044424</c:v>
                </c:pt>
                <c:pt idx="530">
                  <c:v>8.0600493348561137</c:v>
                </c:pt>
                <c:pt idx="531">
                  <c:v>7.9916733748070357</c:v>
                </c:pt>
                <c:pt idx="532">
                  <c:v>7.9750998902691643</c:v>
                </c:pt>
                <c:pt idx="533">
                  <c:v>8.0598785049550141</c:v>
                </c:pt>
                <c:pt idx="534">
                  <c:v>7.9604454822057402</c:v>
                </c:pt>
                <c:pt idx="535">
                  <c:v>7.9261330625996553</c:v>
                </c:pt>
                <c:pt idx="536">
                  <c:v>8.0771497577209743</c:v>
                </c:pt>
                <c:pt idx="537">
                  <c:v>8.0816487630366591</c:v>
                </c:pt>
                <c:pt idx="538">
                  <c:v>7.9308976134346407</c:v>
                </c:pt>
                <c:pt idx="539">
                  <c:v>8.0444237751341454</c:v>
                </c:pt>
                <c:pt idx="540">
                  <c:v>8.0263639903945183</c:v>
                </c:pt>
                <c:pt idx="541">
                  <c:v>8.0558321115672609</c:v>
                </c:pt>
                <c:pt idx="542">
                  <c:v>8.0132576323122713</c:v>
                </c:pt>
                <c:pt idx="543">
                  <c:v>8.034678915442873</c:v>
                </c:pt>
                <c:pt idx="544">
                  <c:v>8.0551515620063316</c:v>
                </c:pt>
                <c:pt idx="545">
                  <c:v>7.9432909700796293</c:v>
                </c:pt>
                <c:pt idx="546">
                  <c:v>7.9064202286299272</c:v>
                </c:pt>
                <c:pt idx="547">
                  <c:v>7.9293730942607699</c:v>
                </c:pt>
                <c:pt idx="548">
                  <c:v>8.0495246541301881</c:v>
                </c:pt>
                <c:pt idx="549">
                  <c:v>7.9581253412005495</c:v>
                </c:pt>
                <c:pt idx="550">
                  <c:v>8.0426388261324515</c:v>
                </c:pt>
                <c:pt idx="551">
                  <c:v>8.0620357643668754</c:v>
                </c:pt>
                <c:pt idx="552">
                  <c:v>7.9266076601319186</c:v>
                </c:pt>
                <c:pt idx="553">
                  <c:v>7.9400399231534742</c:v>
                </c:pt>
                <c:pt idx="554">
                  <c:v>7.9697457035720536</c:v>
                </c:pt>
                <c:pt idx="555">
                  <c:v>7.9306280465102192</c:v>
                </c:pt>
                <c:pt idx="556">
                  <c:v>8.0038950530816777</c:v>
                </c:pt>
                <c:pt idx="557">
                  <c:v>8.0931448784527671</c:v>
                </c:pt>
                <c:pt idx="558">
                  <c:v>7.9974304148792301</c:v>
                </c:pt>
                <c:pt idx="559">
                  <c:v>8.0637831525039392</c:v>
                </c:pt>
                <c:pt idx="560">
                  <c:v>8.0427936609625892</c:v>
                </c:pt>
                <c:pt idx="561">
                  <c:v>8.0816600470736812</c:v>
                </c:pt>
                <c:pt idx="562">
                  <c:v>8.0324516398335213</c:v>
                </c:pt>
                <c:pt idx="563">
                  <c:v>8.9031820141405049</c:v>
                </c:pt>
                <c:pt idx="564">
                  <c:v>9.0109318926938915</c:v>
                </c:pt>
                <c:pt idx="565">
                  <c:v>9.0656711523520563</c:v>
                </c:pt>
                <c:pt idx="566">
                  <c:v>9.072257378351825</c:v>
                </c:pt>
                <c:pt idx="567">
                  <c:v>9.0810846726299985</c:v>
                </c:pt>
                <c:pt idx="568">
                  <c:v>8.9877421223684806</c:v>
                </c:pt>
                <c:pt idx="569">
                  <c:v>9.0669787916032796</c:v>
                </c:pt>
                <c:pt idx="570">
                  <c:v>9.0008336016997532</c:v>
                </c:pt>
                <c:pt idx="571">
                  <c:v>8.9073217318725089</c:v>
                </c:pt>
                <c:pt idx="572">
                  <c:v>9.0490905086410169</c:v>
                </c:pt>
                <c:pt idx="573">
                  <c:v>8.9319248408941796</c:v>
                </c:pt>
                <c:pt idx="574">
                  <c:v>8.9657671434940234</c:v>
                </c:pt>
                <c:pt idx="575">
                  <c:v>8.9009495522096866</c:v>
                </c:pt>
                <c:pt idx="576">
                  <c:v>8.9416616037905037</c:v>
                </c:pt>
                <c:pt idx="577">
                  <c:v>9.083263104428692</c:v>
                </c:pt>
                <c:pt idx="578">
                  <c:v>8.9972155248530381</c:v>
                </c:pt>
                <c:pt idx="579">
                  <c:v>8.9018812041366022</c:v>
                </c:pt>
                <c:pt idx="580">
                  <c:v>8.9767430078092154</c:v>
                </c:pt>
                <c:pt idx="581">
                  <c:v>9.0331246586038603</c:v>
                </c:pt>
                <c:pt idx="582">
                  <c:v>8.9209528684800059</c:v>
                </c:pt>
                <c:pt idx="583">
                  <c:v>9.0081455021500485</c:v>
                </c:pt>
                <c:pt idx="584">
                  <c:v>9.078899616672695</c:v>
                </c:pt>
                <c:pt idx="585">
                  <c:v>8.9453775068874037</c:v>
                </c:pt>
                <c:pt idx="586">
                  <c:v>9.05052683870327</c:v>
                </c:pt>
                <c:pt idx="587">
                  <c:v>8.9809619420015316</c:v>
                </c:pt>
                <c:pt idx="588">
                  <c:v>9.0672012081446649</c:v>
                </c:pt>
                <c:pt idx="589">
                  <c:v>9.0268106427427206</c:v>
                </c:pt>
                <c:pt idx="590">
                  <c:v>9.0530762159558389</c:v>
                </c:pt>
                <c:pt idx="591">
                  <c:v>9.0643062670484884</c:v>
                </c:pt>
                <c:pt idx="592">
                  <c:v>8.9477231452291743</c:v>
                </c:pt>
                <c:pt idx="593">
                  <c:v>8.9092719601162269</c:v>
                </c:pt>
                <c:pt idx="594">
                  <c:v>9.0709441300082236</c:v>
                </c:pt>
                <c:pt idx="595">
                  <c:v>8.9194531642347918</c:v>
                </c:pt>
                <c:pt idx="596">
                  <c:v>8.9558741593543782</c:v>
                </c:pt>
                <c:pt idx="597">
                  <c:v>9.0885800653704436</c:v>
                </c:pt>
                <c:pt idx="598">
                  <c:v>9.0462373646877374</c:v>
                </c:pt>
                <c:pt idx="599">
                  <c:v>8.9804195605906507</c:v>
                </c:pt>
                <c:pt idx="600">
                  <c:v>8.9942916455929875</c:v>
                </c:pt>
                <c:pt idx="601">
                  <c:v>8.9012671846750724</c:v>
                </c:pt>
                <c:pt idx="602">
                  <c:v>9.0175041639531184</c:v>
                </c:pt>
                <c:pt idx="603">
                  <c:v>8.9185382562857338</c:v>
                </c:pt>
                <c:pt idx="604">
                  <c:v>8.9805146660053374</c:v>
                </c:pt>
                <c:pt idx="605">
                  <c:v>9.0318134635708205</c:v>
                </c:pt>
                <c:pt idx="606">
                  <c:v>9.0224915432448238</c:v>
                </c:pt>
                <c:pt idx="607">
                  <c:v>8.9593355172794578</c:v>
                </c:pt>
                <c:pt idx="608">
                  <c:v>8.9678114077612037</c:v>
                </c:pt>
                <c:pt idx="609">
                  <c:v>8.9704742329880087</c:v>
                </c:pt>
                <c:pt idx="610">
                  <c:v>8.9117737692535925</c:v>
                </c:pt>
                <c:pt idx="611">
                  <c:v>8.9208439922031637</c:v>
                </c:pt>
                <c:pt idx="612">
                  <c:v>8.9383300909145085</c:v>
                </c:pt>
                <c:pt idx="613">
                  <c:v>9.0501693090189885</c:v>
                </c:pt>
                <c:pt idx="614">
                  <c:v>8.9728200846332964</c:v>
                </c:pt>
                <c:pt idx="615">
                  <c:v>8.9611291735733349</c:v>
                </c:pt>
                <c:pt idx="616">
                  <c:v>9.0059435415468521</c:v>
                </c:pt>
              </c:numCache>
            </c:numRef>
          </c:xVal>
          <c:yVal>
            <c:numRef>
              <c:f>[0]!_04_y_values</c:f>
              <c:numCache>
                <c:formatCode>General</c:formatCode>
                <c:ptCount val="617"/>
                <c:pt idx="0">
                  <c:v>58000</c:v>
                </c:pt>
                <c:pt idx="1">
                  <c:v>57000</c:v>
                </c:pt>
                <c:pt idx="2">
                  <c:v>37900</c:v>
                </c:pt>
                <c:pt idx="3">
                  <c:v>70000</c:v>
                </c:pt>
                <c:pt idx="4">
                  <c:v>65000</c:v>
                </c:pt>
                <c:pt idx="5">
                  <c:v>65000</c:v>
                </c:pt>
                <c:pt idx="6">
                  <c:v>100000</c:v>
                </c:pt>
                <c:pt idx="7">
                  <c:v>22880</c:v>
                </c:pt>
                <c:pt idx="8">
                  <c:v>60000</c:v>
                </c:pt>
                <c:pt idx="9">
                  <c:v>45000</c:v>
                </c:pt>
                <c:pt idx="10">
                  <c:v>65250</c:v>
                </c:pt>
                <c:pt idx="11">
                  <c:v>79000</c:v>
                </c:pt>
                <c:pt idx="12">
                  <c:v>62400</c:v>
                </c:pt>
                <c:pt idx="13">
                  <c:v>77000</c:v>
                </c:pt>
                <c:pt idx="14">
                  <c:v>150000</c:v>
                </c:pt>
                <c:pt idx="15">
                  <c:v>55000</c:v>
                </c:pt>
                <c:pt idx="16">
                  <c:v>52000</c:v>
                </c:pt>
                <c:pt idx="17">
                  <c:v>61000</c:v>
                </c:pt>
                <c:pt idx="18">
                  <c:v>43000</c:v>
                </c:pt>
                <c:pt idx="19">
                  <c:v>45000</c:v>
                </c:pt>
                <c:pt idx="20">
                  <c:v>30232</c:v>
                </c:pt>
                <c:pt idx="21">
                  <c:v>85000</c:v>
                </c:pt>
                <c:pt idx="22">
                  <c:v>45000</c:v>
                </c:pt>
                <c:pt idx="23">
                  <c:v>40000</c:v>
                </c:pt>
                <c:pt idx="24">
                  <c:v>56000</c:v>
                </c:pt>
                <c:pt idx="25">
                  <c:v>63000</c:v>
                </c:pt>
                <c:pt idx="26">
                  <c:v>107000</c:v>
                </c:pt>
                <c:pt idx="27">
                  <c:v>140000</c:v>
                </c:pt>
                <c:pt idx="28">
                  <c:v>50000</c:v>
                </c:pt>
                <c:pt idx="29">
                  <c:v>64300</c:v>
                </c:pt>
                <c:pt idx="30">
                  <c:v>38000</c:v>
                </c:pt>
                <c:pt idx="31">
                  <c:v>50000</c:v>
                </c:pt>
                <c:pt idx="32">
                  <c:v>85000</c:v>
                </c:pt>
                <c:pt idx="33">
                  <c:v>75000</c:v>
                </c:pt>
                <c:pt idx="34">
                  <c:v>42000</c:v>
                </c:pt>
                <c:pt idx="35">
                  <c:v>75000</c:v>
                </c:pt>
                <c:pt idx="36">
                  <c:v>85000</c:v>
                </c:pt>
                <c:pt idx="37">
                  <c:v>57000</c:v>
                </c:pt>
                <c:pt idx="38">
                  <c:v>48000</c:v>
                </c:pt>
                <c:pt idx="39">
                  <c:v>48000</c:v>
                </c:pt>
                <c:pt idx="40">
                  <c:v>45000</c:v>
                </c:pt>
                <c:pt idx="41">
                  <c:v>99000</c:v>
                </c:pt>
                <c:pt idx="42">
                  <c:v>75000</c:v>
                </c:pt>
                <c:pt idx="43">
                  <c:v>75000</c:v>
                </c:pt>
                <c:pt idx="44">
                  <c:v>63000</c:v>
                </c:pt>
                <c:pt idx="45">
                  <c:v>75000</c:v>
                </c:pt>
                <c:pt idx="46">
                  <c:v>85000</c:v>
                </c:pt>
                <c:pt idx="47">
                  <c:v>76600</c:v>
                </c:pt>
                <c:pt idx="48">
                  <c:v>90000</c:v>
                </c:pt>
                <c:pt idx="49">
                  <c:v>52500</c:v>
                </c:pt>
                <c:pt idx="50">
                  <c:v>50000</c:v>
                </c:pt>
                <c:pt idx="51">
                  <c:v>54000</c:v>
                </c:pt>
                <c:pt idx="52">
                  <c:v>85000</c:v>
                </c:pt>
                <c:pt idx="53">
                  <c:v>85000</c:v>
                </c:pt>
                <c:pt idx="54">
                  <c:v>65000</c:v>
                </c:pt>
                <c:pt idx="55">
                  <c:v>96000</c:v>
                </c:pt>
                <c:pt idx="56">
                  <c:v>38000</c:v>
                </c:pt>
                <c:pt idx="57">
                  <c:v>68000</c:v>
                </c:pt>
                <c:pt idx="58">
                  <c:v>57000</c:v>
                </c:pt>
                <c:pt idx="59">
                  <c:v>75000</c:v>
                </c:pt>
                <c:pt idx="60">
                  <c:v>40000</c:v>
                </c:pt>
                <c:pt idx="61">
                  <c:v>66000</c:v>
                </c:pt>
                <c:pt idx="62">
                  <c:v>85000</c:v>
                </c:pt>
                <c:pt idx="63">
                  <c:v>67000</c:v>
                </c:pt>
                <c:pt idx="64">
                  <c:v>56160</c:v>
                </c:pt>
                <c:pt idx="65">
                  <c:v>52000</c:v>
                </c:pt>
                <c:pt idx="66">
                  <c:v>40000</c:v>
                </c:pt>
                <c:pt idx="67">
                  <c:v>92000</c:v>
                </c:pt>
                <c:pt idx="68">
                  <c:v>60000</c:v>
                </c:pt>
                <c:pt idx="69">
                  <c:v>67000</c:v>
                </c:pt>
                <c:pt idx="70">
                  <c:v>40700</c:v>
                </c:pt>
                <c:pt idx="71">
                  <c:v>28000</c:v>
                </c:pt>
                <c:pt idx="72">
                  <c:v>42140</c:v>
                </c:pt>
                <c:pt idx="73">
                  <c:v>80000</c:v>
                </c:pt>
                <c:pt idx="74">
                  <c:v>60000</c:v>
                </c:pt>
                <c:pt idx="75">
                  <c:v>80000</c:v>
                </c:pt>
                <c:pt idx="76">
                  <c:v>47700</c:v>
                </c:pt>
                <c:pt idx="77">
                  <c:v>31000</c:v>
                </c:pt>
                <c:pt idx="78">
                  <c:v>40000</c:v>
                </c:pt>
                <c:pt idx="79">
                  <c:v>97000</c:v>
                </c:pt>
                <c:pt idx="80">
                  <c:v>50000</c:v>
                </c:pt>
                <c:pt idx="81">
                  <c:v>45000</c:v>
                </c:pt>
                <c:pt idx="82">
                  <c:v>53000</c:v>
                </c:pt>
                <c:pt idx="83">
                  <c:v>41000</c:v>
                </c:pt>
                <c:pt idx="84">
                  <c:v>65000</c:v>
                </c:pt>
                <c:pt idx="85">
                  <c:v>95000</c:v>
                </c:pt>
                <c:pt idx="86">
                  <c:v>95000</c:v>
                </c:pt>
                <c:pt idx="87">
                  <c:v>44000</c:v>
                </c:pt>
                <c:pt idx="88">
                  <c:v>100000</c:v>
                </c:pt>
                <c:pt idx="89">
                  <c:v>60000</c:v>
                </c:pt>
                <c:pt idx="90">
                  <c:v>51613</c:v>
                </c:pt>
                <c:pt idx="91">
                  <c:v>90000</c:v>
                </c:pt>
                <c:pt idx="92">
                  <c:v>80000</c:v>
                </c:pt>
                <c:pt idx="93">
                  <c:v>60000</c:v>
                </c:pt>
                <c:pt idx="94">
                  <c:v>52000</c:v>
                </c:pt>
                <c:pt idx="95">
                  <c:v>30000</c:v>
                </c:pt>
                <c:pt idx="96">
                  <c:v>52000</c:v>
                </c:pt>
                <c:pt idx="97">
                  <c:v>55000</c:v>
                </c:pt>
                <c:pt idx="98">
                  <c:v>100000</c:v>
                </c:pt>
                <c:pt idx="99">
                  <c:v>50000</c:v>
                </c:pt>
                <c:pt idx="100">
                  <c:v>46000</c:v>
                </c:pt>
                <c:pt idx="101">
                  <c:v>67000</c:v>
                </c:pt>
                <c:pt idx="102">
                  <c:v>35000</c:v>
                </c:pt>
                <c:pt idx="103">
                  <c:v>38000</c:v>
                </c:pt>
                <c:pt idx="104">
                  <c:v>45000</c:v>
                </c:pt>
                <c:pt idx="105">
                  <c:v>120000</c:v>
                </c:pt>
                <c:pt idx="106">
                  <c:v>75000</c:v>
                </c:pt>
                <c:pt idx="107">
                  <c:v>160000</c:v>
                </c:pt>
                <c:pt idx="108">
                  <c:v>30000</c:v>
                </c:pt>
                <c:pt idx="109">
                  <c:v>60000</c:v>
                </c:pt>
                <c:pt idx="110">
                  <c:v>125000</c:v>
                </c:pt>
                <c:pt idx="111">
                  <c:v>62000</c:v>
                </c:pt>
                <c:pt idx="112">
                  <c:v>55000</c:v>
                </c:pt>
                <c:pt idx="113">
                  <c:v>40000</c:v>
                </c:pt>
                <c:pt idx="114">
                  <c:v>43600</c:v>
                </c:pt>
                <c:pt idx="115">
                  <c:v>43000</c:v>
                </c:pt>
                <c:pt idx="116">
                  <c:v>75010</c:v>
                </c:pt>
                <c:pt idx="117">
                  <c:v>105000</c:v>
                </c:pt>
                <c:pt idx="118">
                  <c:v>60000</c:v>
                </c:pt>
                <c:pt idx="119">
                  <c:v>56000</c:v>
                </c:pt>
                <c:pt idx="120">
                  <c:v>95856</c:v>
                </c:pt>
                <c:pt idx="121">
                  <c:v>50000</c:v>
                </c:pt>
                <c:pt idx="122">
                  <c:v>75000</c:v>
                </c:pt>
                <c:pt idx="123">
                  <c:v>100000</c:v>
                </c:pt>
                <c:pt idx="124">
                  <c:v>95000</c:v>
                </c:pt>
                <c:pt idx="125">
                  <c:v>24000</c:v>
                </c:pt>
                <c:pt idx="126">
                  <c:v>65000</c:v>
                </c:pt>
                <c:pt idx="127">
                  <c:v>60000</c:v>
                </c:pt>
                <c:pt idx="128">
                  <c:v>150000</c:v>
                </c:pt>
                <c:pt idx="129">
                  <c:v>40000</c:v>
                </c:pt>
                <c:pt idx="130">
                  <c:v>50000</c:v>
                </c:pt>
                <c:pt idx="131">
                  <c:v>57678</c:v>
                </c:pt>
                <c:pt idx="132">
                  <c:v>102000</c:v>
                </c:pt>
                <c:pt idx="133">
                  <c:v>42000</c:v>
                </c:pt>
                <c:pt idx="134">
                  <c:v>85000</c:v>
                </c:pt>
                <c:pt idx="135">
                  <c:v>76000</c:v>
                </c:pt>
                <c:pt idx="136">
                  <c:v>75000</c:v>
                </c:pt>
                <c:pt idx="137">
                  <c:v>45000</c:v>
                </c:pt>
                <c:pt idx="138">
                  <c:v>62000</c:v>
                </c:pt>
                <c:pt idx="139">
                  <c:v>89000</c:v>
                </c:pt>
                <c:pt idx="140">
                  <c:v>40000</c:v>
                </c:pt>
                <c:pt idx="141">
                  <c:v>44000</c:v>
                </c:pt>
                <c:pt idx="142">
                  <c:v>52000</c:v>
                </c:pt>
                <c:pt idx="143">
                  <c:v>50000</c:v>
                </c:pt>
                <c:pt idx="144">
                  <c:v>50000</c:v>
                </c:pt>
                <c:pt idx="145">
                  <c:v>35500</c:v>
                </c:pt>
                <c:pt idx="146">
                  <c:v>60000</c:v>
                </c:pt>
                <c:pt idx="147">
                  <c:v>32884</c:v>
                </c:pt>
                <c:pt idx="148">
                  <c:v>55000</c:v>
                </c:pt>
                <c:pt idx="149">
                  <c:v>55000</c:v>
                </c:pt>
                <c:pt idx="150">
                  <c:v>12000</c:v>
                </c:pt>
                <c:pt idx="151">
                  <c:v>90000</c:v>
                </c:pt>
                <c:pt idx="152">
                  <c:v>92000</c:v>
                </c:pt>
                <c:pt idx="153">
                  <c:v>60000</c:v>
                </c:pt>
                <c:pt idx="154">
                  <c:v>54000</c:v>
                </c:pt>
                <c:pt idx="155">
                  <c:v>45000</c:v>
                </c:pt>
                <c:pt idx="156">
                  <c:v>36000</c:v>
                </c:pt>
                <c:pt idx="157">
                  <c:v>88000</c:v>
                </c:pt>
                <c:pt idx="158">
                  <c:v>30000</c:v>
                </c:pt>
                <c:pt idx="159">
                  <c:v>40000</c:v>
                </c:pt>
                <c:pt idx="160">
                  <c:v>100000</c:v>
                </c:pt>
                <c:pt idx="161">
                  <c:v>65000</c:v>
                </c:pt>
                <c:pt idx="162">
                  <c:v>63000</c:v>
                </c:pt>
                <c:pt idx="163">
                  <c:v>60000</c:v>
                </c:pt>
                <c:pt idx="164">
                  <c:v>50000</c:v>
                </c:pt>
                <c:pt idx="165">
                  <c:v>60000</c:v>
                </c:pt>
                <c:pt idx="166">
                  <c:v>60000</c:v>
                </c:pt>
                <c:pt idx="167">
                  <c:v>54000</c:v>
                </c:pt>
                <c:pt idx="168">
                  <c:v>63000</c:v>
                </c:pt>
                <c:pt idx="169">
                  <c:v>43000</c:v>
                </c:pt>
                <c:pt idx="170">
                  <c:v>48000</c:v>
                </c:pt>
                <c:pt idx="171">
                  <c:v>48000</c:v>
                </c:pt>
                <c:pt idx="172">
                  <c:v>75000</c:v>
                </c:pt>
                <c:pt idx="173">
                  <c:v>46000</c:v>
                </c:pt>
                <c:pt idx="174">
                  <c:v>40000</c:v>
                </c:pt>
                <c:pt idx="175">
                  <c:v>46359</c:v>
                </c:pt>
                <c:pt idx="176">
                  <c:v>70000</c:v>
                </c:pt>
                <c:pt idx="177">
                  <c:v>80000</c:v>
                </c:pt>
                <c:pt idx="178">
                  <c:v>71000</c:v>
                </c:pt>
                <c:pt idx="179">
                  <c:v>80000</c:v>
                </c:pt>
                <c:pt idx="180">
                  <c:v>96000</c:v>
                </c:pt>
                <c:pt idx="181">
                  <c:v>40000</c:v>
                </c:pt>
                <c:pt idx="182">
                  <c:v>27500</c:v>
                </c:pt>
                <c:pt idx="183">
                  <c:v>70000</c:v>
                </c:pt>
                <c:pt idx="184">
                  <c:v>75000</c:v>
                </c:pt>
                <c:pt idx="185">
                  <c:v>70000</c:v>
                </c:pt>
                <c:pt idx="186">
                  <c:v>53000</c:v>
                </c:pt>
                <c:pt idx="187">
                  <c:v>75000</c:v>
                </c:pt>
                <c:pt idx="188">
                  <c:v>70000</c:v>
                </c:pt>
                <c:pt idx="189">
                  <c:v>69000</c:v>
                </c:pt>
                <c:pt idx="190">
                  <c:v>59000</c:v>
                </c:pt>
                <c:pt idx="191">
                  <c:v>75000</c:v>
                </c:pt>
                <c:pt idx="192">
                  <c:v>55000</c:v>
                </c:pt>
                <c:pt idx="193">
                  <c:v>54000</c:v>
                </c:pt>
                <c:pt idx="194">
                  <c:v>80000</c:v>
                </c:pt>
                <c:pt idx="195">
                  <c:v>73500</c:v>
                </c:pt>
                <c:pt idx="196">
                  <c:v>77500</c:v>
                </c:pt>
                <c:pt idx="197">
                  <c:v>80442</c:v>
                </c:pt>
                <c:pt idx="198">
                  <c:v>72000</c:v>
                </c:pt>
                <c:pt idx="199">
                  <c:v>95000</c:v>
                </c:pt>
                <c:pt idx="200">
                  <c:v>70970</c:v>
                </c:pt>
                <c:pt idx="201">
                  <c:v>71500</c:v>
                </c:pt>
                <c:pt idx="202">
                  <c:v>15000</c:v>
                </c:pt>
                <c:pt idx="203">
                  <c:v>68000</c:v>
                </c:pt>
                <c:pt idx="204">
                  <c:v>70000</c:v>
                </c:pt>
                <c:pt idx="205">
                  <c:v>65000</c:v>
                </c:pt>
                <c:pt idx="206">
                  <c:v>65000</c:v>
                </c:pt>
                <c:pt idx="207">
                  <c:v>81000</c:v>
                </c:pt>
                <c:pt idx="208">
                  <c:v>75000</c:v>
                </c:pt>
                <c:pt idx="209">
                  <c:v>85000</c:v>
                </c:pt>
                <c:pt idx="210">
                  <c:v>63000</c:v>
                </c:pt>
                <c:pt idx="211">
                  <c:v>30000</c:v>
                </c:pt>
                <c:pt idx="212">
                  <c:v>12000</c:v>
                </c:pt>
                <c:pt idx="213">
                  <c:v>15000</c:v>
                </c:pt>
                <c:pt idx="214">
                  <c:v>74000</c:v>
                </c:pt>
                <c:pt idx="215">
                  <c:v>69000</c:v>
                </c:pt>
                <c:pt idx="216">
                  <c:v>80000</c:v>
                </c:pt>
                <c:pt idx="217">
                  <c:v>115000</c:v>
                </c:pt>
                <c:pt idx="218">
                  <c:v>235000</c:v>
                </c:pt>
                <c:pt idx="219">
                  <c:v>150000</c:v>
                </c:pt>
                <c:pt idx="220">
                  <c:v>95000</c:v>
                </c:pt>
                <c:pt idx="221">
                  <c:v>108000</c:v>
                </c:pt>
                <c:pt idx="222">
                  <c:v>105000</c:v>
                </c:pt>
                <c:pt idx="223">
                  <c:v>80000</c:v>
                </c:pt>
                <c:pt idx="224">
                  <c:v>250000</c:v>
                </c:pt>
                <c:pt idx="225">
                  <c:v>125000</c:v>
                </c:pt>
                <c:pt idx="226">
                  <c:v>41000</c:v>
                </c:pt>
                <c:pt idx="227">
                  <c:v>100000</c:v>
                </c:pt>
                <c:pt idx="228">
                  <c:v>72000</c:v>
                </c:pt>
                <c:pt idx="229">
                  <c:v>37440</c:v>
                </c:pt>
                <c:pt idx="230">
                  <c:v>50000</c:v>
                </c:pt>
                <c:pt idx="231">
                  <c:v>61000</c:v>
                </c:pt>
                <c:pt idx="232">
                  <c:v>34000</c:v>
                </c:pt>
                <c:pt idx="233">
                  <c:v>65000</c:v>
                </c:pt>
                <c:pt idx="234">
                  <c:v>55000</c:v>
                </c:pt>
                <c:pt idx="235">
                  <c:v>40414</c:v>
                </c:pt>
                <c:pt idx="236">
                  <c:v>39000</c:v>
                </c:pt>
                <c:pt idx="237">
                  <c:v>33900</c:v>
                </c:pt>
                <c:pt idx="238">
                  <c:v>92500</c:v>
                </c:pt>
                <c:pt idx="239">
                  <c:v>40000</c:v>
                </c:pt>
                <c:pt idx="240">
                  <c:v>27840</c:v>
                </c:pt>
                <c:pt idx="241">
                  <c:v>90000</c:v>
                </c:pt>
                <c:pt idx="242">
                  <c:v>70000</c:v>
                </c:pt>
                <c:pt idx="243">
                  <c:v>45000</c:v>
                </c:pt>
                <c:pt idx="244">
                  <c:v>110000</c:v>
                </c:pt>
                <c:pt idx="245">
                  <c:v>49000</c:v>
                </c:pt>
                <c:pt idx="246">
                  <c:v>61000</c:v>
                </c:pt>
                <c:pt idx="247">
                  <c:v>74300</c:v>
                </c:pt>
                <c:pt idx="248">
                  <c:v>145000</c:v>
                </c:pt>
                <c:pt idx="249">
                  <c:v>62000</c:v>
                </c:pt>
                <c:pt idx="250">
                  <c:v>42000</c:v>
                </c:pt>
                <c:pt idx="251">
                  <c:v>85000</c:v>
                </c:pt>
                <c:pt idx="252">
                  <c:v>68000</c:v>
                </c:pt>
                <c:pt idx="253">
                  <c:v>45000</c:v>
                </c:pt>
                <c:pt idx="254">
                  <c:v>99000</c:v>
                </c:pt>
                <c:pt idx="255">
                  <c:v>72500</c:v>
                </c:pt>
                <c:pt idx="256">
                  <c:v>85000</c:v>
                </c:pt>
                <c:pt idx="257">
                  <c:v>140000</c:v>
                </c:pt>
                <c:pt idx="258">
                  <c:v>80000</c:v>
                </c:pt>
                <c:pt idx="259">
                  <c:v>150000</c:v>
                </c:pt>
                <c:pt idx="260">
                  <c:v>65000</c:v>
                </c:pt>
                <c:pt idx="261">
                  <c:v>75000</c:v>
                </c:pt>
                <c:pt idx="262">
                  <c:v>69000</c:v>
                </c:pt>
                <c:pt idx="263">
                  <c:v>33000</c:v>
                </c:pt>
                <c:pt idx="264">
                  <c:v>103000</c:v>
                </c:pt>
                <c:pt idx="265">
                  <c:v>92000</c:v>
                </c:pt>
                <c:pt idx="266">
                  <c:v>24000</c:v>
                </c:pt>
                <c:pt idx="267">
                  <c:v>46325</c:v>
                </c:pt>
                <c:pt idx="268">
                  <c:v>65000</c:v>
                </c:pt>
                <c:pt idx="269">
                  <c:v>214000</c:v>
                </c:pt>
                <c:pt idx="270">
                  <c:v>80000</c:v>
                </c:pt>
                <c:pt idx="271">
                  <c:v>75000</c:v>
                </c:pt>
                <c:pt idx="272">
                  <c:v>90000</c:v>
                </c:pt>
                <c:pt idx="273">
                  <c:v>150000</c:v>
                </c:pt>
                <c:pt idx="274">
                  <c:v>125000</c:v>
                </c:pt>
                <c:pt idx="275">
                  <c:v>95000</c:v>
                </c:pt>
                <c:pt idx="276">
                  <c:v>104000</c:v>
                </c:pt>
                <c:pt idx="277">
                  <c:v>100000</c:v>
                </c:pt>
                <c:pt idx="278">
                  <c:v>114000</c:v>
                </c:pt>
                <c:pt idx="279">
                  <c:v>95000</c:v>
                </c:pt>
                <c:pt idx="280">
                  <c:v>103000</c:v>
                </c:pt>
                <c:pt idx="281">
                  <c:v>80000</c:v>
                </c:pt>
                <c:pt idx="282">
                  <c:v>16000</c:v>
                </c:pt>
                <c:pt idx="283">
                  <c:v>62500</c:v>
                </c:pt>
                <c:pt idx="284">
                  <c:v>194000</c:v>
                </c:pt>
                <c:pt idx="285">
                  <c:v>72000</c:v>
                </c:pt>
                <c:pt idx="286">
                  <c:v>120000</c:v>
                </c:pt>
                <c:pt idx="287">
                  <c:v>150000</c:v>
                </c:pt>
                <c:pt idx="288">
                  <c:v>169000</c:v>
                </c:pt>
                <c:pt idx="289">
                  <c:v>100000</c:v>
                </c:pt>
                <c:pt idx="290">
                  <c:v>200000</c:v>
                </c:pt>
                <c:pt idx="291">
                  <c:v>120000</c:v>
                </c:pt>
                <c:pt idx="292">
                  <c:v>188000</c:v>
                </c:pt>
                <c:pt idx="293">
                  <c:v>150000</c:v>
                </c:pt>
                <c:pt idx="294">
                  <c:v>300000</c:v>
                </c:pt>
                <c:pt idx="295">
                  <c:v>85000</c:v>
                </c:pt>
                <c:pt idx="296">
                  <c:v>100000</c:v>
                </c:pt>
                <c:pt idx="297">
                  <c:v>50000</c:v>
                </c:pt>
                <c:pt idx="298">
                  <c:v>135000</c:v>
                </c:pt>
                <c:pt idx="299">
                  <c:v>260000</c:v>
                </c:pt>
                <c:pt idx="300">
                  <c:v>125000</c:v>
                </c:pt>
                <c:pt idx="301">
                  <c:v>192000</c:v>
                </c:pt>
                <c:pt idx="302">
                  <c:v>105000</c:v>
                </c:pt>
                <c:pt idx="303">
                  <c:v>127500</c:v>
                </c:pt>
                <c:pt idx="304">
                  <c:v>170000</c:v>
                </c:pt>
                <c:pt idx="305">
                  <c:v>54000</c:v>
                </c:pt>
                <c:pt idx="306">
                  <c:v>225000</c:v>
                </c:pt>
                <c:pt idx="307">
                  <c:v>75000</c:v>
                </c:pt>
                <c:pt idx="308">
                  <c:v>74461</c:v>
                </c:pt>
                <c:pt idx="309">
                  <c:v>87000</c:v>
                </c:pt>
                <c:pt idx="310">
                  <c:v>118000</c:v>
                </c:pt>
                <c:pt idx="311">
                  <c:v>85000</c:v>
                </c:pt>
                <c:pt idx="312">
                  <c:v>110000</c:v>
                </c:pt>
                <c:pt idx="313">
                  <c:v>120000</c:v>
                </c:pt>
                <c:pt idx="314">
                  <c:v>60000</c:v>
                </c:pt>
                <c:pt idx="315">
                  <c:v>80000</c:v>
                </c:pt>
                <c:pt idx="316">
                  <c:v>54000</c:v>
                </c:pt>
                <c:pt idx="317">
                  <c:v>40000</c:v>
                </c:pt>
                <c:pt idx="318">
                  <c:v>108160</c:v>
                </c:pt>
                <c:pt idx="319">
                  <c:v>43000</c:v>
                </c:pt>
                <c:pt idx="320">
                  <c:v>52500</c:v>
                </c:pt>
                <c:pt idx="321">
                  <c:v>55000</c:v>
                </c:pt>
                <c:pt idx="322">
                  <c:v>46000</c:v>
                </c:pt>
                <c:pt idx="323">
                  <c:v>36000</c:v>
                </c:pt>
                <c:pt idx="324">
                  <c:v>55000</c:v>
                </c:pt>
                <c:pt idx="325">
                  <c:v>44200</c:v>
                </c:pt>
                <c:pt idx="326">
                  <c:v>46000</c:v>
                </c:pt>
                <c:pt idx="327">
                  <c:v>52000</c:v>
                </c:pt>
                <c:pt idx="328">
                  <c:v>90000</c:v>
                </c:pt>
                <c:pt idx="329">
                  <c:v>65000</c:v>
                </c:pt>
                <c:pt idx="330">
                  <c:v>70000</c:v>
                </c:pt>
                <c:pt idx="331">
                  <c:v>50000</c:v>
                </c:pt>
                <c:pt idx="332">
                  <c:v>77000</c:v>
                </c:pt>
                <c:pt idx="333">
                  <c:v>104000</c:v>
                </c:pt>
                <c:pt idx="334">
                  <c:v>80000</c:v>
                </c:pt>
                <c:pt idx="335">
                  <c:v>45000</c:v>
                </c:pt>
                <c:pt idx="336">
                  <c:v>45000</c:v>
                </c:pt>
                <c:pt idx="337">
                  <c:v>95000</c:v>
                </c:pt>
                <c:pt idx="338">
                  <c:v>65000</c:v>
                </c:pt>
                <c:pt idx="339">
                  <c:v>54000</c:v>
                </c:pt>
                <c:pt idx="340">
                  <c:v>85000</c:v>
                </c:pt>
                <c:pt idx="341">
                  <c:v>75000</c:v>
                </c:pt>
                <c:pt idx="342">
                  <c:v>69000</c:v>
                </c:pt>
                <c:pt idx="343">
                  <c:v>110000</c:v>
                </c:pt>
                <c:pt idx="344">
                  <c:v>57000</c:v>
                </c:pt>
                <c:pt idx="345">
                  <c:v>92000</c:v>
                </c:pt>
                <c:pt idx="346">
                  <c:v>70000</c:v>
                </c:pt>
                <c:pt idx="347">
                  <c:v>130000</c:v>
                </c:pt>
                <c:pt idx="348">
                  <c:v>72500</c:v>
                </c:pt>
                <c:pt idx="349">
                  <c:v>85000</c:v>
                </c:pt>
                <c:pt idx="350">
                  <c:v>24000</c:v>
                </c:pt>
                <c:pt idx="351">
                  <c:v>74000</c:v>
                </c:pt>
                <c:pt idx="352">
                  <c:v>92000</c:v>
                </c:pt>
                <c:pt idx="353">
                  <c:v>57000</c:v>
                </c:pt>
                <c:pt idx="354">
                  <c:v>60000</c:v>
                </c:pt>
                <c:pt idx="355">
                  <c:v>50000</c:v>
                </c:pt>
                <c:pt idx="356">
                  <c:v>85000</c:v>
                </c:pt>
                <c:pt idx="357">
                  <c:v>69960</c:v>
                </c:pt>
                <c:pt idx="358">
                  <c:v>44000</c:v>
                </c:pt>
                <c:pt idx="359">
                  <c:v>95000</c:v>
                </c:pt>
                <c:pt idx="360">
                  <c:v>77000</c:v>
                </c:pt>
                <c:pt idx="361">
                  <c:v>77000</c:v>
                </c:pt>
                <c:pt idx="362">
                  <c:v>62000</c:v>
                </c:pt>
                <c:pt idx="363">
                  <c:v>78000</c:v>
                </c:pt>
                <c:pt idx="364">
                  <c:v>29000</c:v>
                </c:pt>
                <c:pt idx="365">
                  <c:v>40000</c:v>
                </c:pt>
                <c:pt idx="366">
                  <c:v>150000</c:v>
                </c:pt>
                <c:pt idx="367">
                  <c:v>85000</c:v>
                </c:pt>
                <c:pt idx="368">
                  <c:v>75000</c:v>
                </c:pt>
                <c:pt idx="369">
                  <c:v>50000</c:v>
                </c:pt>
                <c:pt idx="370">
                  <c:v>120000</c:v>
                </c:pt>
                <c:pt idx="371">
                  <c:v>36000</c:v>
                </c:pt>
                <c:pt idx="372">
                  <c:v>24000</c:v>
                </c:pt>
                <c:pt idx="373">
                  <c:v>91000</c:v>
                </c:pt>
                <c:pt idx="374">
                  <c:v>57000</c:v>
                </c:pt>
                <c:pt idx="375">
                  <c:v>52000</c:v>
                </c:pt>
                <c:pt idx="376">
                  <c:v>58000</c:v>
                </c:pt>
                <c:pt idx="377">
                  <c:v>128000</c:v>
                </c:pt>
                <c:pt idx="378">
                  <c:v>44000</c:v>
                </c:pt>
                <c:pt idx="379">
                  <c:v>88000</c:v>
                </c:pt>
                <c:pt idx="380">
                  <c:v>35000</c:v>
                </c:pt>
                <c:pt idx="381">
                  <c:v>55000</c:v>
                </c:pt>
                <c:pt idx="382">
                  <c:v>70000</c:v>
                </c:pt>
                <c:pt idx="383">
                  <c:v>80000</c:v>
                </c:pt>
                <c:pt idx="384">
                  <c:v>90000</c:v>
                </c:pt>
                <c:pt idx="385">
                  <c:v>51000</c:v>
                </c:pt>
                <c:pt idx="386">
                  <c:v>100000</c:v>
                </c:pt>
                <c:pt idx="387">
                  <c:v>50000</c:v>
                </c:pt>
                <c:pt idx="388">
                  <c:v>85000</c:v>
                </c:pt>
                <c:pt idx="389">
                  <c:v>41000</c:v>
                </c:pt>
                <c:pt idx="390">
                  <c:v>41600</c:v>
                </c:pt>
                <c:pt idx="391">
                  <c:v>50000</c:v>
                </c:pt>
                <c:pt idx="392">
                  <c:v>90000</c:v>
                </c:pt>
                <c:pt idx="393">
                  <c:v>70000</c:v>
                </c:pt>
                <c:pt idx="394">
                  <c:v>140000</c:v>
                </c:pt>
                <c:pt idx="395">
                  <c:v>130000</c:v>
                </c:pt>
                <c:pt idx="396">
                  <c:v>54000</c:v>
                </c:pt>
                <c:pt idx="397">
                  <c:v>76000</c:v>
                </c:pt>
                <c:pt idx="398">
                  <c:v>80000</c:v>
                </c:pt>
                <c:pt idx="399">
                  <c:v>15000</c:v>
                </c:pt>
                <c:pt idx="400">
                  <c:v>68000</c:v>
                </c:pt>
                <c:pt idx="401">
                  <c:v>60000</c:v>
                </c:pt>
                <c:pt idx="402">
                  <c:v>40000</c:v>
                </c:pt>
                <c:pt idx="403">
                  <c:v>125000</c:v>
                </c:pt>
                <c:pt idx="404">
                  <c:v>92000</c:v>
                </c:pt>
                <c:pt idx="405">
                  <c:v>108000</c:v>
                </c:pt>
                <c:pt idx="406">
                  <c:v>135000</c:v>
                </c:pt>
                <c:pt idx="407">
                  <c:v>29000</c:v>
                </c:pt>
                <c:pt idx="408">
                  <c:v>53000</c:v>
                </c:pt>
                <c:pt idx="409">
                  <c:v>56000</c:v>
                </c:pt>
                <c:pt idx="410">
                  <c:v>68000</c:v>
                </c:pt>
                <c:pt idx="411">
                  <c:v>89000</c:v>
                </c:pt>
                <c:pt idx="412">
                  <c:v>47500</c:v>
                </c:pt>
                <c:pt idx="413">
                  <c:v>130000</c:v>
                </c:pt>
                <c:pt idx="414">
                  <c:v>41932</c:v>
                </c:pt>
                <c:pt idx="415">
                  <c:v>47000</c:v>
                </c:pt>
                <c:pt idx="416">
                  <c:v>50000</c:v>
                </c:pt>
                <c:pt idx="417">
                  <c:v>45880</c:v>
                </c:pt>
                <c:pt idx="418">
                  <c:v>70000</c:v>
                </c:pt>
                <c:pt idx="419">
                  <c:v>47000</c:v>
                </c:pt>
                <c:pt idx="420">
                  <c:v>40000</c:v>
                </c:pt>
                <c:pt idx="421">
                  <c:v>56000</c:v>
                </c:pt>
                <c:pt idx="422">
                  <c:v>30000</c:v>
                </c:pt>
                <c:pt idx="423">
                  <c:v>60000</c:v>
                </c:pt>
                <c:pt idx="424">
                  <c:v>51000</c:v>
                </c:pt>
                <c:pt idx="425">
                  <c:v>80000</c:v>
                </c:pt>
                <c:pt idx="426">
                  <c:v>125000</c:v>
                </c:pt>
                <c:pt idx="427">
                  <c:v>60000</c:v>
                </c:pt>
                <c:pt idx="428">
                  <c:v>65000</c:v>
                </c:pt>
                <c:pt idx="429">
                  <c:v>76000</c:v>
                </c:pt>
                <c:pt idx="430">
                  <c:v>72600</c:v>
                </c:pt>
                <c:pt idx="431">
                  <c:v>82300</c:v>
                </c:pt>
                <c:pt idx="432">
                  <c:v>50000</c:v>
                </c:pt>
                <c:pt idx="433">
                  <c:v>90000</c:v>
                </c:pt>
                <c:pt idx="434">
                  <c:v>90000</c:v>
                </c:pt>
                <c:pt idx="435">
                  <c:v>115000</c:v>
                </c:pt>
                <c:pt idx="436">
                  <c:v>90000</c:v>
                </c:pt>
                <c:pt idx="437">
                  <c:v>61000</c:v>
                </c:pt>
                <c:pt idx="438">
                  <c:v>50000</c:v>
                </c:pt>
                <c:pt idx="439">
                  <c:v>95000</c:v>
                </c:pt>
                <c:pt idx="440">
                  <c:v>80000</c:v>
                </c:pt>
                <c:pt idx="441">
                  <c:v>48500</c:v>
                </c:pt>
                <c:pt idx="442">
                  <c:v>48000</c:v>
                </c:pt>
                <c:pt idx="443">
                  <c:v>40000</c:v>
                </c:pt>
                <c:pt idx="444">
                  <c:v>32000</c:v>
                </c:pt>
                <c:pt idx="445">
                  <c:v>87456</c:v>
                </c:pt>
                <c:pt idx="446">
                  <c:v>70000</c:v>
                </c:pt>
                <c:pt idx="447">
                  <c:v>135000</c:v>
                </c:pt>
                <c:pt idx="448">
                  <c:v>60000</c:v>
                </c:pt>
                <c:pt idx="449">
                  <c:v>90000</c:v>
                </c:pt>
                <c:pt idx="450">
                  <c:v>60000</c:v>
                </c:pt>
                <c:pt idx="451">
                  <c:v>88000</c:v>
                </c:pt>
                <c:pt idx="452">
                  <c:v>60000</c:v>
                </c:pt>
                <c:pt idx="453">
                  <c:v>100000</c:v>
                </c:pt>
                <c:pt idx="454">
                  <c:v>40000</c:v>
                </c:pt>
                <c:pt idx="455">
                  <c:v>82000</c:v>
                </c:pt>
                <c:pt idx="456">
                  <c:v>70000</c:v>
                </c:pt>
                <c:pt idx="457">
                  <c:v>80000</c:v>
                </c:pt>
                <c:pt idx="458">
                  <c:v>125000</c:v>
                </c:pt>
                <c:pt idx="459">
                  <c:v>125000</c:v>
                </c:pt>
                <c:pt idx="460">
                  <c:v>57500</c:v>
                </c:pt>
                <c:pt idx="461">
                  <c:v>80000</c:v>
                </c:pt>
                <c:pt idx="462">
                  <c:v>60000</c:v>
                </c:pt>
                <c:pt idx="463">
                  <c:v>120000</c:v>
                </c:pt>
                <c:pt idx="464">
                  <c:v>97000</c:v>
                </c:pt>
                <c:pt idx="465">
                  <c:v>150000</c:v>
                </c:pt>
                <c:pt idx="466">
                  <c:v>136000</c:v>
                </c:pt>
                <c:pt idx="467">
                  <c:v>130000</c:v>
                </c:pt>
                <c:pt idx="468">
                  <c:v>40000</c:v>
                </c:pt>
                <c:pt idx="469">
                  <c:v>40000</c:v>
                </c:pt>
                <c:pt idx="470">
                  <c:v>88000</c:v>
                </c:pt>
                <c:pt idx="471">
                  <c:v>120000</c:v>
                </c:pt>
                <c:pt idx="472">
                  <c:v>107000</c:v>
                </c:pt>
                <c:pt idx="473">
                  <c:v>81000</c:v>
                </c:pt>
                <c:pt idx="474">
                  <c:v>72000</c:v>
                </c:pt>
                <c:pt idx="475">
                  <c:v>75000</c:v>
                </c:pt>
                <c:pt idx="476">
                  <c:v>111000</c:v>
                </c:pt>
                <c:pt idx="477">
                  <c:v>61000</c:v>
                </c:pt>
                <c:pt idx="478">
                  <c:v>96230</c:v>
                </c:pt>
                <c:pt idx="479">
                  <c:v>67000</c:v>
                </c:pt>
                <c:pt idx="480">
                  <c:v>60000</c:v>
                </c:pt>
                <c:pt idx="481">
                  <c:v>109000</c:v>
                </c:pt>
                <c:pt idx="482">
                  <c:v>64000</c:v>
                </c:pt>
                <c:pt idx="483">
                  <c:v>55000</c:v>
                </c:pt>
                <c:pt idx="484">
                  <c:v>89000</c:v>
                </c:pt>
                <c:pt idx="485">
                  <c:v>22000</c:v>
                </c:pt>
                <c:pt idx="486">
                  <c:v>105000</c:v>
                </c:pt>
                <c:pt idx="487">
                  <c:v>59000</c:v>
                </c:pt>
                <c:pt idx="488">
                  <c:v>90000</c:v>
                </c:pt>
                <c:pt idx="489">
                  <c:v>140000</c:v>
                </c:pt>
                <c:pt idx="490">
                  <c:v>155000</c:v>
                </c:pt>
                <c:pt idx="491">
                  <c:v>85000</c:v>
                </c:pt>
                <c:pt idx="492">
                  <c:v>59000</c:v>
                </c:pt>
                <c:pt idx="493">
                  <c:v>73000</c:v>
                </c:pt>
                <c:pt idx="494">
                  <c:v>30000</c:v>
                </c:pt>
                <c:pt idx="495">
                  <c:v>80000</c:v>
                </c:pt>
                <c:pt idx="496">
                  <c:v>60000</c:v>
                </c:pt>
                <c:pt idx="497">
                  <c:v>60000</c:v>
                </c:pt>
                <c:pt idx="498">
                  <c:v>67000</c:v>
                </c:pt>
                <c:pt idx="499">
                  <c:v>71500</c:v>
                </c:pt>
                <c:pt idx="500">
                  <c:v>67000</c:v>
                </c:pt>
                <c:pt idx="501">
                  <c:v>65000</c:v>
                </c:pt>
                <c:pt idx="502">
                  <c:v>52500</c:v>
                </c:pt>
                <c:pt idx="503">
                  <c:v>85000</c:v>
                </c:pt>
                <c:pt idx="504">
                  <c:v>125000</c:v>
                </c:pt>
                <c:pt idx="505">
                  <c:v>56600</c:v>
                </c:pt>
                <c:pt idx="506">
                  <c:v>80000</c:v>
                </c:pt>
                <c:pt idx="507">
                  <c:v>33250</c:v>
                </c:pt>
                <c:pt idx="508">
                  <c:v>112000</c:v>
                </c:pt>
                <c:pt idx="509">
                  <c:v>72000</c:v>
                </c:pt>
                <c:pt idx="510">
                  <c:v>111680</c:v>
                </c:pt>
                <c:pt idx="511">
                  <c:v>60000</c:v>
                </c:pt>
                <c:pt idx="512">
                  <c:v>40000</c:v>
                </c:pt>
                <c:pt idx="513">
                  <c:v>40000</c:v>
                </c:pt>
                <c:pt idx="514">
                  <c:v>137500</c:v>
                </c:pt>
                <c:pt idx="515">
                  <c:v>50000</c:v>
                </c:pt>
                <c:pt idx="516">
                  <c:v>56000</c:v>
                </c:pt>
                <c:pt idx="517">
                  <c:v>45000</c:v>
                </c:pt>
                <c:pt idx="518">
                  <c:v>84000</c:v>
                </c:pt>
                <c:pt idx="519">
                  <c:v>65000</c:v>
                </c:pt>
                <c:pt idx="520">
                  <c:v>41000</c:v>
                </c:pt>
                <c:pt idx="521">
                  <c:v>60000</c:v>
                </c:pt>
                <c:pt idx="522">
                  <c:v>61000</c:v>
                </c:pt>
                <c:pt idx="523">
                  <c:v>50846</c:v>
                </c:pt>
                <c:pt idx="524">
                  <c:v>49500</c:v>
                </c:pt>
                <c:pt idx="525">
                  <c:v>55000</c:v>
                </c:pt>
                <c:pt idx="526">
                  <c:v>80000</c:v>
                </c:pt>
                <c:pt idx="527">
                  <c:v>66000</c:v>
                </c:pt>
                <c:pt idx="528">
                  <c:v>31200</c:v>
                </c:pt>
                <c:pt idx="529">
                  <c:v>38000</c:v>
                </c:pt>
                <c:pt idx="530">
                  <c:v>49000</c:v>
                </c:pt>
                <c:pt idx="531">
                  <c:v>45000</c:v>
                </c:pt>
                <c:pt idx="532">
                  <c:v>69000</c:v>
                </c:pt>
                <c:pt idx="533">
                  <c:v>65000</c:v>
                </c:pt>
                <c:pt idx="534">
                  <c:v>70000</c:v>
                </c:pt>
                <c:pt idx="535">
                  <c:v>40000</c:v>
                </c:pt>
                <c:pt idx="536">
                  <c:v>46000</c:v>
                </c:pt>
                <c:pt idx="537">
                  <c:v>50000</c:v>
                </c:pt>
                <c:pt idx="538">
                  <c:v>41000</c:v>
                </c:pt>
                <c:pt idx="539">
                  <c:v>90000</c:v>
                </c:pt>
                <c:pt idx="540">
                  <c:v>50000</c:v>
                </c:pt>
                <c:pt idx="541">
                  <c:v>50000</c:v>
                </c:pt>
                <c:pt idx="542">
                  <c:v>75000</c:v>
                </c:pt>
                <c:pt idx="543">
                  <c:v>96000</c:v>
                </c:pt>
                <c:pt idx="544">
                  <c:v>65000</c:v>
                </c:pt>
                <c:pt idx="545">
                  <c:v>73000</c:v>
                </c:pt>
                <c:pt idx="546">
                  <c:v>31000</c:v>
                </c:pt>
                <c:pt idx="547">
                  <c:v>110000</c:v>
                </c:pt>
                <c:pt idx="548">
                  <c:v>47000</c:v>
                </c:pt>
                <c:pt idx="549">
                  <c:v>45000</c:v>
                </c:pt>
                <c:pt idx="550">
                  <c:v>60000</c:v>
                </c:pt>
                <c:pt idx="551">
                  <c:v>54000</c:v>
                </c:pt>
                <c:pt idx="552">
                  <c:v>50000</c:v>
                </c:pt>
                <c:pt idx="553">
                  <c:v>52000</c:v>
                </c:pt>
                <c:pt idx="554">
                  <c:v>35000</c:v>
                </c:pt>
                <c:pt idx="555">
                  <c:v>74000</c:v>
                </c:pt>
                <c:pt idx="556">
                  <c:v>36000</c:v>
                </c:pt>
                <c:pt idx="557">
                  <c:v>62000</c:v>
                </c:pt>
                <c:pt idx="558">
                  <c:v>45000</c:v>
                </c:pt>
                <c:pt idx="559">
                  <c:v>49000</c:v>
                </c:pt>
                <c:pt idx="560">
                  <c:v>45000</c:v>
                </c:pt>
                <c:pt idx="561">
                  <c:v>80000</c:v>
                </c:pt>
                <c:pt idx="562">
                  <c:v>40000</c:v>
                </c:pt>
                <c:pt idx="563">
                  <c:v>62000</c:v>
                </c:pt>
                <c:pt idx="564">
                  <c:v>85087</c:v>
                </c:pt>
                <c:pt idx="565">
                  <c:v>40000</c:v>
                </c:pt>
                <c:pt idx="566">
                  <c:v>36000</c:v>
                </c:pt>
                <c:pt idx="567">
                  <c:v>45000</c:v>
                </c:pt>
                <c:pt idx="568">
                  <c:v>46584</c:v>
                </c:pt>
                <c:pt idx="569">
                  <c:v>40000</c:v>
                </c:pt>
                <c:pt idx="570">
                  <c:v>80000</c:v>
                </c:pt>
                <c:pt idx="571">
                  <c:v>51000</c:v>
                </c:pt>
                <c:pt idx="572">
                  <c:v>65000</c:v>
                </c:pt>
                <c:pt idx="573">
                  <c:v>70000</c:v>
                </c:pt>
                <c:pt idx="574">
                  <c:v>48000</c:v>
                </c:pt>
                <c:pt idx="575">
                  <c:v>50000</c:v>
                </c:pt>
                <c:pt idx="576">
                  <c:v>70000</c:v>
                </c:pt>
                <c:pt idx="577">
                  <c:v>35000</c:v>
                </c:pt>
                <c:pt idx="578">
                  <c:v>65000</c:v>
                </c:pt>
                <c:pt idx="579">
                  <c:v>65000</c:v>
                </c:pt>
                <c:pt idx="580">
                  <c:v>115000</c:v>
                </c:pt>
                <c:pt idx="581">
                  <c:v>35000</c:v>
                </c:pt>
                <c:pt idx="582">
                  <c:v>80000</c:v>
                </c:pt>
                <c:pt idx="583">
                  <c:v>60000</c:v>
                </c:pt>
                <c:pt idx="584">
                  <c:v>60800</c:v>
                </c:pt>
                <c:pt idx="585">
                  <c:v>64500</c:v>
                </c:pt>
                <c:pt idx="586">
                  <c:v>75000</c:v>
                </c:pt>
                <c:pt idx="587">
                  <c:v>61000</c:v>
                </c:pt>
                <c:pt idx="588">
                  <c:v>45000</c:v>
                </c:pt>
                <c:pt idx="589">
                  <c:v>55000</c:v>
                </c:pt>
                <c:pt idx="590">
                  <c:v>48500</c:v>
                </c:pt>
                <c:pt idx="591">
                  <c:v>10000</c:v>
                </c:pt>
                <c:pt idx="592">
                  <c:v>40000</c:v>
                </c:pt>
                <c:pt idx="593">
                  <c:v>42307</c:v>
                </c:pt>
                <c:pt idx="594">
                  <c:v>67000</c:v>
                </c:pt>
                <c:pt idx="595">
                  <c:v>62000</c:v>
                </c:pt>
                <c:pt idx="596">
                  <c:v>115000</c:v>
                </c:pt>
                <c:pt idx="597">
                  <c:v>58000</c:v>
                </c:pt>
                <c:pt idx="598">
                  <c:v>49000</c:v>
                </c:pt>
                <c:pt idx="599">
                  <c:v>50000</c:v>
                </c:pt>
                <c:pt idx="600">
                  <c:v>57400</c:v>
                </c:pt>
                <c:pt idx="601">
                  <c:v>53000</c:v>
                </c:pt>
                <c:pt idx="602">
                  <c:v>45000</c:v>
                </c:pt>
                <c:pt idx="603">
                  <c:v>66500</c:v>
                </c:pt>
                <c:pt idx="604">
                  <c:v>75000</c:v>
                </c:pt>
                <c:pt idx="605">
                  <c:v>67000</c:v>
                </c:pt>
                <c:pt idx="606">
                  <c:v>70000</c:v>
                </c:pt>
                <c:pt idx="607">
                  <c:v>73000</c:v>
                </c:pt>
                <c:pt idx="608">
                  <c:v>67000</c:v>
                </c:pt>
                <c:pt idx="609">
                  <c:v>60000</c:v>
                </c:pt>
                <c:pt idx="610">
                  <c:v>75000</c:v>
                </c:pt>
                <c:pt idx="611">
                  <c:v>72000</c:v>
                </c:pt>
                <c:pt idx="612">
                  <c:v>45000</c:v>
                </c:pt>
                <c:pt idx="613">
                  <c:v>37000</c:v>
                </c:pt>
                <c:pt idx="614">
                  <c:v>32000</c:v>
                </c:pt>
                <c:pt idx="615">
                  <c:v>85000</c:v>
                </c:pt>
                <c:pt idx="616">
                  <c:v>92000</c:v>
                </c:pt>
              </c:numCache>
            </c:numRef>
          </c:yVal>
          <c:smooth val="0"/>
          <c:extLst>
            <c:ext xmlns:c16="http://schemas.microsoft.com/office/drawing/2014/chart" uri="{C3380CC4-5D6E-409C-BE32-E72D297353CC}">
              <c16:uniqueId val="{00000002-F939-4836-97B8-FAF402FDA956}"/>
            </c:ext>
          </c:extLst>
        </c:ser>
        <c:ser>
          <c:idx val="3"/>
          <c:order val="4"/>
          <c:tx>
            <c:strRef>
              <c:f>example!$AG$11</c:f>
              <c:strCache>
                <c:ptCount val="1"/>
                <c:pt idx="0">
                  <c:v>Median</c:v>
                </c:pt>
              </c:strCache>
            </c:strRef>
          </c:tx>
          <c:spPr>
            <a:ln w="25400" cap="rnd">
              <a:noFill/>
              <a:round/>
            </a:ln>
            <a:effectLst/>
          </c:spPr>
          <c:marker>
            <c:symbol val="none"/>
          </c:marker>
          <c:errBars>
            <c:errDir val="x"/>
            <c:errBarType val="both"/>
            <c:errValType val="fixedVal"/>
            <c:noEndCap val="1"/>
            <c:val val="0.45"/>
            <c:spPr>
              <a:noFill/>
              <a:ln w="12700" cap="flat" cmpd="sng" algn="ctr">
                <a:solidFill>
                  <a:schemeClr val="tx1">
                    <a:lumMod val="50000"/>
                    <a:lumOff val="50000"/>
                  </a:schemeClr>
                </a:solidFill>
                <a:prstDash val="sysDash"/>
                <a:round/>
              </a:ln>
              <a:effectLst/>
            </c:spPr>
          </c:errBars>
          <c:xVal>
            <c:numRef>
              <c:f>[0]!_06_x_axis</c:f>
              <c:numCache>
                <c:formatCode>General</c:formatCode>
                <c:ptCount val="9"/>
                <c:pt idx="0">
                  <c:v>1</c:v>
                </c:pt>
                <c:pt idx="1">
                  <c:v>2</c:v>
                </c:pt>
                <c:pt idx="2">
                  <c:v>3</c:v>
                </c:pt>
                <c:pt idx="3">
                  <c:v>4</c:v>
                </c:pt>
                <c:pt idx="4">
                  <c:v>5</c:v>
                </c:pt>
                <c:pt idx="5">
                  <c:v>6</c:v>
                </c:pt>
                <c:pt idx="6">
                  <c:v>7</c:v>
                </c:pt>
                <c:pt idx="7">
                  <c:v>8</c:v>
                </c:pt>
                <c:pt idx="8">
                  <c:v>9</c:v>
                </c:pt>
              </c:numCache>
            </c:numRef>
          </c:xVal>
          <c:yVal>
            <c:numRef>
              <c:f>[0]!_10_avg_or_median</c:f>
              <c:numCache>
                <c:formatCode>General</c:formatCode>
                <c:ptCount val="9"/>
                <c:pt idx="0">
                  <c:v>63000</c:v>
                </c:pt>
                <c:pt idx="1">
                  <c:v>56580</c:v>
                </c:pt>
                <c:pt idx="2">
                  <c:v>72750</c:v>
                </c:pt>
                <c:pt idx="3">
                  <c:v>65000</c:v>
                </c:pt>
                <c:pt idx="4">
                  <c:v>100000</c:v>
                </c:pt>
                <c:pt idx="5">
                  <c:v>67000</c:v>
                </c:pt>
                <c:pt idx="6">
                  <c:v>70000</c:v>
                </c:pt>
                <c:pt idx="7">
                  <c:v>50846</c:v>
                </c:pt>
                <c:pt idx="8">
                  <c:v>60400</c:v>
                </c:pt>
              </c:numCache>
            </c:numRef>
          </c:yVal>
          <c:smooth val="0"/>
          <c:extLst>
            <c:ext xmlns:c16="http://schemas.microsoft.com/office/drawing/2014/chart" uri="{C3380CC4-5D6E-409C-BE32-E72D297353CC}">
              <c16:uniqueId val="{00000002-1D52-4D99-AA6D-3F042D1589FD}"/>
            </c:ext>
          </c:extLst>
        </c:ser>
        <c:ser>
          <c:idx val="6"/>
          <c:order val="6"/>
          <c:tx>
            <c:strRef>
              <c:f>example!$AJ$11</c:f>
              <c:strCache>
                <c:ptCount val="1"/>
                <c:pt idx="0">
                  <c:v>maximum</c:v>
                </c:pt>
              </c:strCache>
            </c:strRef>
          </c:tx>
          <c:spPr>
            <a:ln w="25400" cap="rnd">
              <a:noFill/>
              <a:round/>
            </a:ln>
            <a:effectLst/>
          </c:spPr>
          <c:marker>
            <c:symbol val="dash"/>
            <c:size val="5"/>
            <c:spPr>
              <a:solidFill>
                <a:schemeClr val="tx1">
                  <a:lumMod val="65000"/>
                  <a:lumOff val="35000"/>
                </a:schemeClr>
              </a:solidFill>
              <a:ln w="9525">
                <a:noFill/>
              </a:ln>
              <a:effectLst/>
            </c:spPr>
          </c:marker>
          <c:errBars>
            <c:errDir val="y"/>
            <c:errBarType val="minus"/>
            <c:errValType val="cust"/>
            <c:noEndCap val="1"/>
            <c:plus>
              <c:numLit>
                <c:formatCode>General</c:formatCode>
                <c:ptCount val="1"/>
                <c:pt idx="0">
                  <c:v>1</c:v>
                </c:pt>
              </c:numLit>
            </c:plus>
            <c:minus>
              <c:numRef>
                <c:f>example!$AL$12:$AL$20</c:f>
                <c:numCache>
                  <c:formatCode>General</c:formatCode>
                  <c:ptCount val="9"/>
                  <c:pt idx="0">
                    <c:v>#N/A</c:v>
                  </c:pt>
                  <c:pt idx="1">
                    <c:v>#N/A</c:v>
                  </c:pt>
                  <c:pt idx="2">
                    <c:v>#N/A</c:v>
                  </c:pt>
                  <c:pt idx="3">
                    <c:v>#N/A</c:v>
                  </c:pt>
                  <c:pt idx="4">
                    <c:v>#N/A</c:v>
                  </c:pt>
                  <c:pt idx="5">
                    <c:v>#N/A</c:v>
                  </c:pt>
                  <c:pt idx="6">
                    <c:v>#N/A</c:v>
                  </c:pt>
                  <c:pt idx="7">
                    <c:v>#N/A</c:v>
                  </c:pt>
                  <c:pt idx="8">
                    <c:v>#N/A</c:v>
                  </c:pt>
                </c:numCache>
              </c:numRef>
            </c:minus>
            <c:spPr>
              <a:noFill/>
              <a:ln w="12700" cap="flat" cmpd="sng" algn="ctr">
                <a:solidFill>
                  <a:schemeClr val="tx1">
                    <a:lumMod val="65000"/>
                    <a:lumOff val="35000"/>
                  </a:schemeClr>
                </a:solidFill>
                <a:round/>
              </a:ln>
              <a:effectLst/>
            </c:spPr>
          </c:errBars>
          <c:xVal>
            <c:numRef>
              <c:f>[0]!_06_x_axis</c:f>
              <c:numCache>
                <c:formatCode>General</c:formatCode>
                <c:ptCount val="9"/>
                <c:pt idx="0">
                  <c:v>1</c:v>
                </c:pt>
                <c:pt idx="1">
                  <c:v>2</c:v>
                </c:pt>
                <c:pt idx="2">
                  <c:v>3</c:v>
                </c:pt>
                <c:pt idx="3">
                  <c:v>4</c:v>
                </c:pt>
                <c:pt idx="4">
                  <c:v>5</c:v>
                </c:pt>
                <c:pt idx="5">
                  <c:v>6</c:v>
                </c:pt>
                <c:pt idx="6">
                  <c:v>7</c:v>
                </c:pt>
                <c:pt idx="7">
                  <c:v>8</c:v>
                </c:pt>
                <c:pt idx="8">
                  <c:v>9</c:v>
                </c:pt>
              </c:numCache>
            </c:numRef>
          </c:xVal>
          <c:yVal>
            <c:numRef>
              <c:f>[0]!_12_maximum</c:f>
              <c:numCache>
                <c:formatCode>General</c:formatCode>
                <c:ptCount val="1"/>
                <c:pt idx="0">
                  <c:v>#N/A</c:v>
                </c:pt>
              </c:numCache>
            </c:numRef>
          </c:yVal>
          <c:smooth val="0"/>
          <c:extLst>
            <c:ext xmlns:c16="http://schemas.microsoft.com/office/drawing/2014/chart" uri="{C3380CC4-5D6E-409C-BE32-E72D297353CC}">
              <c16:uniqueId val="{00000003-51AB-44BB-B689-E39AB6F52439}"/>
            </c:ext>
          </c:extLst>
        </c:ser>
        <c:ser>
          <c:idx val="7"/>
          <c:order val="7"/>
          <c:tx>
            <c:strRef>
              <c:f>example!$P$12</c:f>
              <c:strCache>
                <c:ptCount val="1"/>
                <c:pt idx="0">
                  <c:v>#N/A</c:v>
                </c:pt>
              </c:strCache>
            </c:strRef>
          </c:tx>
          <c:spPr>
            <a:ln w="25400" cap="rnd">
              <a:noFill/>
              <a:round/>
            </a:ln>
            <a:effectLst/>
          </c:spPr>
          <c:marker>
            <c:symbol val="circle"/>
            <c:size val="7"/>
            <c:spPr>
              <a:solidFill>
                <a:srgbClr val="FF9900"/>
              </a:solidFill>
              <a:ln w="12700">
                <a:solidFill>
                  <a:schemeClr val="tx1"/>
                </a:solidFill>
              </a:ln>
              <a:effectLst/>
            </c:spPr>
          </c:marker>
          <c:xVal>
            <c:numRef>
              <c:f>example!$P$13</c:f>
              <c:numCache>
                <c:formatCode>"X:"\ General</c:formatCode>
                <c:ptCount val="1"/>
                <c:pt idx="0">
                  <c:v>#N/A</c:v>
                </c:pt>
              </c:numCache>
            </c:numRef>
          </c:xVal>
          <c:yVal>
            <c:numRef>
              <c:f>example!$P$14</c:f>
              <c:numCache>
                <c:formatCode>"Y:"\ General</c:formatCode>
                <c:ptCount val="1"/>
                <c:pt idx="0">
                  <c:v>#N/A</c:v>
                </c:pt>
              </c:numCache>
            </c:numRef>
          </c:yVal>
          <c:smooth val="0"/>
          <c:extLst>
            <c:ext xmlns:c16="http://schemas.microsoft.com/office/drawing/2014/chart" uri="{C3380CC4-5D6E-409C-BE32-E72D297353CC}">
              <c16:uniqueId val="{00000001-386B-4E44-8411-47167E820821}"/>
            </c:ext>
          </c:extLst>
        </c:ser>
        <c:dLbls>
          <c:showLegendKey val="0"/>
          <c:showVal val="0"/>
          <c:showCatName val="0"/>
          <c:showSerName val="0"/>
          <c:showPercent val="0"/>
          <c:showBubbleSize val="0"/>
        </c:dLbls>
        <c:axId val="1732171136"/>
        <c:axId val="1732169888"/>
      </c:scatterChart>
      <c:catAx>
        <c:axId val="1732171136"/>
        <c:scaling>
          <c:orientation val="minMax"/>
        </c:scaling>
        <c:delete val="0"/>
        <c:axPos val="b"/>
        <c:majorGridlines>
          <c:spPr>
            <a:ln w="12700"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32169888"/>
        <c:crosses val="autoZero"/>
        <c:auto val="1"/>
        <c:lblAlgn val="ctr"/>
        <c:lblOffset val="100"/>
        <c:noMultiLvlLbl val="0"/>
      </c:catAx>
      <c:valAx>
        <c:axId val="1732169888"/>
        <c:scaling>
          <c:orientation val="minMax"/>
        </c:scaling>
        <c:delete val="0"/>
        <c:axPos val="l"/>
        <c:majorGridlines>
          <c:spPr>
            <a:ln w="9525" cap="flat" cmpd="sng" algn="ctr">
              <a:solidFill>
                <a:schemeClr val="accent3">
                  <a:lumMod val="20000"/>
                  <a:lumOff val="80000"/>
                </a:schemeClr>
              </a:solidFill>
              <a:prstDash val="sysDash"/>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i="1"/>
                  <a:t>in thousands of $</a:t>
                </a:r>
              </a:p>
            </c:rich>
          </c:tx>
          <c:layout>
            <c:manualLayout>
              <c:xMode val="edge"/>
              <c:yMode val="edge"/>
              <c:x val="4.7200520833333336E-2"/>
              <c:y val="8.9152357590624148E-2"/>
            </c:manualLayout>
          </c:layout>
          <c:overlay val="0"/>
          <c:spPr>
            <a:solidFill>
              <a:sysClr val="window" lastClr="FFFFFF"/>
            </a:solid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732171136"/>
        <c:crosses val="autoZero"/>
        <c:crossBetween val="between"/>
      </c:val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26" fmlaLink="$P$17" fmlaRange="_20_highlight_group" sel="1" val="0"/>
</file>

<file path=xl/ctrlProps/ctrlProp2.xml><?xml version="1.0" encoding="utf-8"?>
<formControlPr xmlns="http://schemas.microsoft.com/office/spreadsheetml/2009/9/main" objectType="List" dx="26" fmlaLink="$R$17" fmlaRange="_21_highlight_individual"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41</xdr:col>
      <xdr:colOff>0</xdr:colOff>
      <xdr:row>7</xdr:row>
      <xdr:rowOff>53340</xdr:rowOff>
    </xdr:from>
    <xdr:to>
      <xdr:col>45</xdr:col>
      <xdr:colOff>15240</xdr:colOff>
      <xdr:row>14</xdr:row>
      <xdr:rowOff>22860</xdr:rowOff>
    </xdr:to>
    <mc:AlternateContent xmlns:mc="http://schemas.openxmlformats.org/markup-compatibility/2006" xmlns:a14="http://schemas.microsoft.com/office/drawing/2010/main">
      <mc:Choice Requires="a14">
        <xdr:graphicFrame macro="">
          <xdr:nvGraphicFramePr>
            <xdr:cNvPr id="24" name="sort by">
              <a:extLst>
                <a:ext uri="{FF2B5EF4-FFF2-40B4-BE49-F238E27FC236}">
                  <a16:creationId xmlns:a16="http://schemas.microsoft.com/office/drawing/2014/main" id="{00000000-0008-0000-0000-000018000000}"/>
                </a:ext>
              </a:extLst>
            </xdr:cNvPr>
            <xdr:cNvGraphicFramePr/>
          </xdr:nvGraphicFramePr>
          <xdr:xfrm>
            <a:off x="0" y="0"/>
            <a:ext cx="0" cy="0"/>
          </xdr:xfrm>
          <a:graphic>
            <a:graphicData uri="http://schemas.microsoft.com/office/drawing/2010/slicer">
              <sle:slicer xmlns:sle="http://schemas.microsoft.com/office/drawing/2010/slicer" name="sort by"/>
            </a:graphicData>
          </a:graphic>
        </xdr:graphicFrame>
      </mc:Choice>
      <mc:Fallback xmlns="">
        <xdr:sp macro="" textlink="">
          <xdr:nvSpPr>
            <xdr:cNvPr id="0" name=""/>
            <xdr:cNvSpPr>
              <a:spLocks noTextEdit="1"/>
            </xdr:cNvSpPr>
          </xdr:nvSpPr>
          <xdr:spPr>
            <a:xfrm>
              <a:off x="17167860" y="960120"/>
              <a:ext cx="196596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0</xdr:colOff>
      <xdr:row>13</xdr:row>
      <xdr:rowOff>38100</xdr:rowOff>
    </xdr:from>
    <xdr:to>
      <xdr:col>57</xdr:col>
      <xdr:colOff>0</xdr:colOff>
      <xdr:row>46</xdr:row>
      <xdr:rowOff>38100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44</xdr:col>
      <xdr:colOff>449580</xdr:colOff>
      <xdr:row>7</xdr:row>
      <xdr:rowOff>53340</xdr:rowOff>
    </xdr:from>
    <xdr:to>
      <xdr:col>46</xdr:col>
      <xdr:colOff>327660</xdr:colOff>
      <xdr:row>11</xdr:row>
      <xdr:rowOff>38100</xdr:rowOff>
    </xdr:to>
    <mc:AlternateContent xmlns:mc="http://schemas.openxmlformats.org/markup-compatibility/2006" xmlns:a14="http://schemas.microsoft.com/office/drawing/2010/main">
      <mc:Choice Requires="a14">
        <xdr:graphicFrame macro="">
          <xdr:nvGraphicFramePr>
            <xdr:cNvPr id="23" name="sort order">
              <a:extLst>
                <a:ext uri="{FF2B5EF4-FFF2-40B4-BE49-F238E27FC236}">
                  <a16:creationId xmlns:a16="http://schemas.microsoft.com/office/drawing/2014/main" id="{00000000-0008-0000-0000-000017000000}"/>
                </a:ext>
              </a:extLst>
            </xdr:cNvPr>
            <xdr:cNvGraphicFramePr/>
          </xdr:nvGraphicFramePr>
          <xdr:xfrm>
            <a:off x="0" y="0"/>
            <a:ext cx="0" cy="0"/>
          </xdr:xfrm>
          <a:graphic>
            <a:graphicData uri="http://schemas.microsoft.com/office/drawing/2010/slicer">
              <sle:slicer xmlns:sle="http://schemas.microsoft.com/office/drawing/2010/slicer" name="sort order"/>
            </a:graphicData>
          </a:graphic>
        </xdr:graphicFrame>
      </mc:Choice>
      <mc:Fallback xmlns="">
        <xdr:sp macro="" textlink="">
          <xdr:nvSpPr>
            <xdr:cNvPr id="0" name=""/>
            <xdr:cNvSpPr>
              <a:spLocks noTextEdit="1"/>
            </xdr:cNvSpPr>
          </xdr:nvSpPr>
          <xdr:spPr>
            <a:xfrm>
              <a:off x="19080480" y="960120"/>
              <a:ext cx="853440" cy="502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253893</xdr:colOff>
      <xdr:row>3</xdr:row>
      <xdr:rowOff>96520</xdr:rowOff>
    </xdr:from>
    <xdr:to>
      <xdr:col>5</xdr:col>
      <xdr:colOff>419101</xdr:colOff>
      <xdr:row>7</xdr:row>
      <xdr:rowOff>83627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49193" y="48514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33866</xdr:colOff>
      <xdr:row>7</xdr:row>
      <xdr:rowOff>44248</xdr:rowOff>
    </xdr:from>
    <xdr:to>
      <xdr:col>6</xdr:col>
      <xdr:colOff>15239</xdr:colOff>
      <xdr:row>9</xdr:row>
      <xdr:rowOff>56304</xdr:rowOff>
    </xdr:to>
    <xdr:sp macro="" textlink="">
      <xdr:nvSpPr>
        <xdr:cNvPr id="3" name="Left Brace 2">
          <a:extLst>
            <a:ext uri="{FF2B5EF4-FFF2-40B4-BE49-F238E27FC236}">
              <a16:creationId xmlns:a16="http://schemas.microsoft.com/office/drawing/2014/main" id="{00000000-0008-0000-0000-000003000000}"/>
            </a:ext>
          </a:extLst>
        </xdr:cNvPr>
        <xdr:cNvSpPr/>
      </xdr:nvSpPr>
      <xdr:spPr>
        <a:xfrm rot="5400000">
          <a:off x="1310115" y="-134721"/>
          <a:ext cx="271136" cy="244263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xdr:col>
      <xdr:colOff>83820</xdr:colOff>
      <xdr:row>0</xdr:row>
      <xdr:rowOff>121920</xdr:rowOff>
    </xdr:from>
    <xdr:to>
      <xdr:col>3</xdr:col>
      <xdr:colOff>119911</xdr:colOff>
      <xdr:row>3</xdr:row>
      <xdr:rowOff>120586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4320" y="12192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3</xdr:col>
      <xdr:colOff>74931</xdr:colOff>
      <xdr:row>0</xdr:row>
      <xdr:rowOff>106680</xdr:rowOff>
    </xdr:from>
    <xdr:to>
      <xdr:col>4</xdr:col>
      <xdr:colOff>68369</xdr:colOff>
      <xdr:row>4</xdr:row>
      <xdr:rowOff>41910</xdr:rowOff>
    </xdr:to>
    <xdr:sp macro="" textlink="">
      <xdr:nvSpPr>
        <xdr:cNvPr id="5" name="Oval 7">
          <a:extLst>
            <a:ext uri="{FF2B5EF4-FFF2-40B4-BE49-F238E27FC236}">
              <a16:creationId xmlns:a16="http://schemas.microsoft.com/office/drawing/2014/main" id="{00000000-0008-0000-0000-000005000000}"/>
            </a:ext>
          </a:extLst>
        </xdr:cNvPr>
        <xdr:cNvSpPr/>
      </xdr:nvSpPr>
      <xdr:spPr>
        <a:xfrm>
          <a:off x="1172211" y="10668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10</xdr:col>
      <xdr:colOff>18626</xdr:colOff>
      <xdr:row>3</xdr:row>
      <xdr:rowOff>45720</xdr:rowOff>
    </xdr:from>
    <xdr:to>
      <xdr:col>11</xdr:col>
      <xdr:colOff>226694</xdr:colOff>
      <xdr:row>6</xdr:row>
      <xdr:rowOff>116840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4339166" y="43434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32</xdr:col>
      <xdr:colOff>139276</xdr:colOff>
      <xdr:row>0</xdr:row>
      <xdr:rowOff>45720</xdr:rowOff>
    </xdr:from>
    <xdr:to>
      <xdr:col>33</xdr:col>
      <xdr:colOff>50164</xdr:colOff>
      <xdr:row>3</xdr:row>
      <xdr:rowOff>110490</xdr:rowOff>
    </xdr:to>
    <xdr:sp macro="" textlink="">
      <xdr:nvSpPr>
        <xdr:cNvPr id="7" name="Oval 6">
          <a:extLst>
            <a:ext uri="{FF2B5EF4-FFF2-40B4-BE49-F238E27FC236}">
              <a16:creationId xmlns:a16="http://schemas.microsoft.com/office/drawing/2014/main" id="{00000000-0008-0000-0000-000007000000}"/>
            </a:ext>
          </a:extLst>
        </xdr:cNvPr>
        <xdr:cNvSpPr/>
      </xdr:nvSpPr>
      <xdr:spPr>
        <a:xfrm>
          <a:off x="13870516" y="4572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editAs="absolute">
    <xdr:from>
      <xdr:col>54</xdr:col>
      <xdr:colOff>320040</xdr:colOff>
      <xdr:row>12</xdr:row>
      <xdr:rowOff>53340</xdr:rowOff>
    </xdr:from>
    <xdr:to>
      <xdr:col>55</xdr:col>
      <xdr:colOff>231986</xdr:colOff>
      <xdr:row>15</xdr:row>
      <xdr:rowOff>124460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23827740" y="160782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editAs="absolute">
    <xdr:from>
      <xdr:col>21</xdr:col>
      <xdr:colOff>450849</xdr:colOff>
      <xdr:row>3</xdr:row>
      <xdr:rowOff>83820</xdr:rowOff>
    </xdr:from>
    <xdr:to>
      <xdr:col>22</xdr:col>
      <xdr:colOff>271356</xdr:colOff>
      <xdr:row>7</xdr:row>
      <xdr:rowOff>19050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9579609" y="47244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38</xdr:col>
      <xdr:colOff>314535</xdr:colOff>
      <xdr:row>26</xdr:row>
      <xdr:rowOff>60960</xdr:rowOff>
    </xdr:from>
    <xdr:to>
      <xdr:col>40</xdr:col>
      <xdr:colOff>157901</xdr:colOff>
      <xdr:row>30</xdr:row>
      <xdr:rowOff>2540</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16728015" y="342900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editAs="absolute">
    <xdr:from>
      <xdr:col>17</xdr:col>
      <xdr:colOff>247647</xdr:colOff>
      <xdr:row>6</xdr:row>
      <xdr:rowOff>15240</xdr:rowOff>
    </xdr:from>
    <xdr:to>
      <xdr:col>17</xdr:col>
      <xdr:colOff>647273</xdr:colOff>
      <xdr:row>9</xdr:row>
      <xdr:rowOff>86360</xdr:rowOff>
    </xdr:to>
    <xdr:sp macro="" textlink="">
      <xdr:nvSpPr>
        <xdr:cNvPr id="13" name="Oval 12">
          <a:extLst>
            <a:ext uri="{FF2B5EF4-FFF2-40B4-BE49-F238E27FC236}">
              <a16:creationId xmlns:a16="http://schemas.microsoft.com/office/drawing/2014/main" id="{00000000-0008-0000-0000-00000D000000}"/>
            </a:ext>
          </a:extLst>
        </xdr:cNvPr>
        <xdr:cNvSpPr/>
      </xdr:nvSpPr>
      <xdr:spPr>
        <a:xfrm>
          <a:off x="7517127" y="7924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26</xdr:col>
      <xdr:colOff>51258</xdr:colOff>
      <xdr:row>9</xdr:row>
      <xdr:rowOff>73124</xdr:rowOff>
    </xdr:from>
    <xdr:to>
      <xdr:col>26</xdr:col>
      <xdr:colOff>195258</xdr:colOff>
      <xdr:row>11</xdr:row>
      <xdr:rowOff>66044</xdr:rowOff>
    </xdr:to>
    <xdr:sp macro="" textlink="">
      <xdr:nvSpPr>
        <xdr:cNvPr id="14" name="Arrow: Down 13">
          <a:extLst>
            <a:ext uri="{FF2B5EF4-FFF2-40B4-BE49-F238E27FC236}">
              <a16:creationId xmlns:a16="http://schemas.microsoft.com/office/drawing/2014/main" id="{00000000-0008-0000-0000-00000E000000}"/>
            </a:ext>
          </a:extLst>
        </xdr:cNvPr>
        <xdr:cNvSpPr/>
      </xdr:nvSpPr>
      <xdr:spPr>
        <a:xfrm rot="19420131">
          <a:off x="11298378" y="1238984"/>
          <a:ext cx="144000" cy="252000"/>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editAs="absolute">
    <xdr:from>
      <xdr:col>25</xdr:col>
      <xdr:colOff>377614</xdr:colOff>
      <xdr:row>8</xdr:row>
      <xdr:rowOff>15240</xdr:rowOff>
    </xdr:from>
    <xdr:to>
      <xdr:col>29</xdr:col>
      <xdr:colOff>187284</xdr:colOff>
      <xdr:row>10</xdr:row>
      <xdr:rowOff>5011</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11190394" y="1051560"/>
          <a:ext cx="126509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b="1" i="1">
              <a:solidFill>
                <a:schemeClr val="accent2"/>
              </a:solidFill>
            </a:rPr>
            <a:t>"backbone</a:t>
          </a:r>
          <a:r>
            <a:rPr lang="es-419" sz="1000" b="1" i="1" baseline="0">
              <a:solidFill>
                <a:schemeClr val="accent2"/>
              </a:solidFill>
            </a:rPr>
            <a:t> formula"</a:t>
          </a:r>
          <a:endParaRPr lang="es-419" sz="1000" b="1" i="1">
            <a:solidFill>
              <a:schemeClr val="accent2"/>
            </a:solidFill>
          </a:endParaRPr>
        </a:p>
      </xdr:txBody>
    </xdr:sp>
    <xdr:clientData/>
  </xdr:twoCellAnchor>
  <xdr:twoCellAnchor editAs="absolute">
    <xdr:from>
      <xdr:col>7</xdr:col>
      <xdr:colOff>121922</xdr:colOff>
      <xdr:row>7</xdr:row>
      <xdr:rowOff>91444</xdr:rowOff>
    </xdr:from>
    <xdr:to>
      <xdr:col>14</xdr:col>
      <xdr:colOff>53340</xdr:colOff>
      <xdr:row>9</xdr:row>
      <xdr:rowOff>99064</xdr:rowOff>
    </xdr:to>
    <xdr:sp macro="" textlink="">
      <xdr:nvSpPr>
        <xdr:cNvPr id="16" name="Left Brace 15">
          <a:extLst>
            <a:ext uri="{FF2B5EF4-FFF2-40B4-BE49-F238E27FC236}">
              <a16:creationId xmlns:a16="http://schemas.microsoft.com/office/drawing/2014/main" id="{00000000-0008-0000-0000-000010000000}"/>
            </a:ext>
          </a:extLst>
        </xdr:cNvPr>
        <xdr:cNvSpPr/>
      </xdr:nvSpPr>
      <xdr:spPr>
        <a:xfrm rot="5400000">
          <a:off x="4396741" y="-434335"/>
          <a:ext cx="266700" cy="313181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41</xdr:col>
      <xdr:colOff>0</xdr:colOff>
      <xdr:row>0</xdr:row>
      <xdr:rowOff>0</xdr:rowOff>
    </xdr:from>
    <xdr:to>
      <xdr:col>47</xdr:col>
      <xdr:colOff>350520</xdr:colOff>
      <xdr:row>6</xdr:row>
      <xdr:rowOff>91440</xdr:rowOff>
    </xdr:to>
    <mc:AlternateContent xmlns:mc="http://schemas.openxmlformats.org/markup-compatibility/2006" xmlns:a14="http://schemas.microsoft.com/office/drawing/2010/main">
      <mc:Choice Requires="a14">
        <xdr:graphicFrame macro="">
          <xdr:nvGraphicFramePr>
            <xdr:cNvPr id="17" name="position">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mlns="">
        <xdr:sp macro="" textlink="">
          <xdr:nvSpPr>
            <xdr:cNvPr id="0" name=""/>
            <xdr:cNvSpPr>
              <a:spLocks noTextEdit="1"/>
            </xdr:cNvSpPr>
          </xdr:nvSpPr>
          <xdr:spPr>
            <a:xfrm>
              <a:off x="17167860" y="0"/>
              <a:ext cx="33909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457200</xdr:colOff>
      <xdr:row>2</xdr:row>
      <xdr:rowOff>15240</xdr:rowOff>
    </xdr:from>
    <xdr:to>
      <xdr:col>52</xdr:col>
      <xdr:colOff>480060</xdr:colOff>
      <xdr:row>10</xdr:row>
      <xdr:rowOff>15240</xdr:rowOff>
    </xdr:to>
    <mc:AlternateContent xmlns:mc="http://schemas.openxmlformats.org/markup-compatibility/2006" xmlns:a14="http://schemas.microsoft.com/office/drawing/2010/main">
      <mc:Choice Requires="a14">
        <xdr:graphicFrame macro="">
          <xdr:nvGraphicFramePr>
            <xdr:cNvPr id="20" name="jitter width">
              <a:extLst>
                <a:ext uri="{FF2B5EF4-FFF2-40B4-BE49-F238E27FC236}">
                  <a16:creationId xmlns:a16="http://schemas.microsoft.com/office/drawing/2014/main" id="{00000000-0008-0000-0000-000014000000}"/>
                </a:ext>
              </a:extLst>
            </xdr:cNvPr>
            <xdr:cNvGraphicFramePr/>
          </xdr:nvGraphicFramePr>
          <xdr:xfrm>
            <a:off x="0" y="0"/>
            <a:ext cx="0" cy="0"/>
          </xdr:xfrm>
          <a:graphic>
            <a:graphicData uri="http://schemas.microsoft.com/office/drawing/2010/slicer">
              <sle:slicer xmlns:sle="http://schemas.microsoft.com/office/drawing/2010/slicer" name="jitter width"/>
            </a:graphicData>
          </a:graphic>
        </xdr:graphicFrame>
      </mc:Choice>
      <mc:Fallback xmlns="">
        <xdr:sp macro="" textlink="">
          <xdr:nvSpPr>
            <xdr:cNvPr id="0" name=""/>
            <xdr:cNvSpPr>
              <a:spLocks noTextEdit="1"/>
            </xdr:cNvSpPr>
          </xdr:nvSpPr>
          <xdr:spPr>
            <a:xfrm>
              <a:off x="22014180" y="274320"/>
              <a:ext cx="998220" cy="1036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236220</xdr:colOff>
      <xdr:row>3</xdr:row>
      <xdr:rowOff>15240</xdr:rowOff>
    </xdr:from>
    <xdr:to>
      <xdr:col>51</xdr:col>
      <xdr:colOff>15240</xdr:colOff>
      <xdr:row>5</xdr:row>
      <xdr:rowOff>76200</xdr:rowOff>
    </xdr:to>
    <mc:AlternateContent xmlns:mc="http://schemas.openxmlformats.org/markup-compatibility/2006" xmlns:a14="http://schemas.microsoft.com/office/drawing/2010/main">
      <mc:Choice Requires="a14">
        <xdr:graphicFrame macro="">
          <xdr:nvGraphicFramePr>
            <xdr:cNvPr id="21" name="avg_or_med">
              <a:extLst>
                <a:ext uri="{FF2B5EF4-FFF2-40B4-BE49-F238E27FC236}">
                  <a16:creationId xmlns:a16="http://schemas.microsoft.com/office/drawing/2014/main" id="{00000000-0008-0000-0000-000015000000}"/>
                </a:ext>
              </a:extLst>
            </xdr:cNvPr>
            <xdr:cNvGraphicFramePr/>
          </xdr:nvGraphicFramePr>
          <xdr:xfrm>
            <a:off x="0" y="0"/>
            <a:ext cx="0" cy="0"/>
          </xdr:xfrm>
          <a:graphic>
            <a:graphicData uri="http://schemas.microsoft.com/office/drawing/2010/slicer">
              <sle:slicer xmlns:sle="http://schemas.microsoft.com/office/drawing/2010/slicer" name="avg_or_med"/>
            </a:graphicData>
          </a:graphic>
        </xdr:graphicFrame>
      </mc:Choice>
      <mc:Fallback xmlns="">
        <xdr:sp macro="" textlink="">
          <xdr:nvSpPr>
            <xdr:cNvPr id="0" name=""/>
            <xdr:cNvSpPr>
              <a:spLocks noTextEdit="1"/>
            </xdr:cNvSpPr>
          </xdr:nvSpPr>
          <xdr:spPr>
            <a:xfrm>
              <a:off x="20817840" y="403860"/>
              <a:ext cx="1242060" cy="32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83820</xdr:colOff>
      <xdr:row>7</xdr:row>
      <xdr:rowOff>60960</xdr:rowOff>
    </xdr:from>
    <xdr:to>
      <xdr:col>51</xdr:col>
      <xdr:colOff>8460</xdr:colOff>
      <xdr:row>10</xdr:row>
      <xdr:rowOff>0</xdr:rowOff>
    </xdr:to>
    <mc:AlternateContent xmlns:mc="http://schemas.openxmlformats.org/markup-compatibility/2006" xmlns:a14="http://schemas.microsoft.com/office/drawing/2010/main">
      <mc:Choice Requires="a14">
        <xdr:graphicFrame macro="">
          <xdr:nvGraphicFramePr>
            <xdr:cNvPr id="22" name="yes_or_no">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yes_or_no"/>
            </a:graphicData>
          </a:graphic>
        </xdr:graphicFrame>
      </mc:Choice>
      <mc:Fallback xmlns="">
        <xdr:sp macro="" textlink="">
          <xdr:nvSpPr>
            <xdr:cNvPr id="0" name=""/>
            <xdr:cNvSpPr>
              <a:spLocks noTextEdit="1"/>
            </xdr:cNvSpPr>
          </xdr:nvSpPr>
          <xdr:spPr>
            <a:xfrm>
              <a:off x="21153120" y="967740"/>
              <a:ext cx="900000" cy="327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83820</xdr:colOff>
      <xdr:row>5</xdr:row>
      <xdr:rowOff>38100</xdr:rowOff>
    </xdr:from>
    <xdr:to>
      <xdr:col>51</xdr:col>
      <xdr:colOff>8460</xdr:colOff>
      <xdr:row>7</xdr:row>
      <xdr:rowOff>91440</xdr:rowOff>
    </xdr:to>
    <mc:AlternateContent xmlns:mc="http://schemas.openxmlformats.org/markup-compatibility/2006" xmlns:a14="http://schemas.microsoft.com/office/drawing/2010/main">
      <mc:Choice Requires="a14">
        <xdr:graphicFrame macro="">
          <xdr:nvGraphicFramePr>
            <xdr:cNvPr id="25" name="yes_or_no 1">
              <a:extLst>
                <a:ext uri="{FF2B5EF4-FFF2-40B4-BE49-F238E27FC236}">
                  <a16:creationId xmlns:a16="http://schemas.microsoft.com/office/drawing/2014/main" id="{00000000-0008-0000-0000-000019000000}"/>
                </a:ext>
              </a:extLst>
            </xdr:cNvPr>
            <xdr:cNvGraphicFramePr/>
          </xdr:nvGraphicFramePr>
          <xdr:xfrm>
            <a:off x="0" y="0"/>
            <a:ext cx="0" cy="0"/>
          </xdr:xfrm>
          <a:graphic>
            <a:graphicData uri="http://schemas.microsoft.com/office/drawing/2010/slicer">
              <sle:slicer xmlns:sle="http://schemas.microsoft.com/office/drawing/2010/slicer" name="yes_or_no 1"/>
            </a:graphicData>
          </a:graphic>
        </xdr:graphicFrame>
      </mc:Choice>
      <mc:Fallback xmlns="">
        <xdr:sp macro="" textlink="">
          <xdr:nvSpPr>
            <xdr:cNvPr id="0" name=""/>
            <xdr:cNvSpPr>
              <a:spLocks noTextEdit="1"/>
            </xdr:cNvSpPr>
          </xdr:nvSpPr>
          <xdr:spPr>
            <a:xfrm>
              <a:off x="21153120" y="685800"/>
              <a:ext cx="900000" cy="312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83820</xdr:colOff>
      <xdr:row>1</xdr:row>
      <xdr:rowOff>7620</xdr:rowOff>
    </xdr:from>
    <xdr:to>
      <xdr:col>51</xdr:col>
      <xdr:colOff>15240</xdr:colOff>
      <xdr:row>3</xdr:row>
      <xdr:rowOff>60960</xdr:rowOff>
    </xdr:to>
    <mc:AlternateContent xmlns:mc="http://schemas.openxmlformats.org/markup-compatibility/2006" xmlns:a14="http://schemas.microsoft.com/office/drawing/2010/main">
      <mc:Choice Requires="a14">
        <xdr:graphicFrame macro="">
          <xdr:nvGraphicFramePr>
            <xdr:cNvPr id="26" name="yes_or_no 2">
              <a:extLst>
                <a:ext uri="{FF2B5EF4-FFF2-40B4-BE49-F238E27FC236}">
                  <a16:creationId xmlns:a16="http://schemas.microsoft.com/office/drawing/2014/main" id="{00000000-0008-0000-0000-00001A000000}"/>
                </a:ext>
              </a:extLst>
            </xdr:cNvPr>
            <xdr:cNvGraphicFramePr/>
          </xdr:nvGraphicFramePr>
          <xdr:xfrm>
            <a:off x="0" y="0"/>
            <a:ext cx="0" cy="0"/>
          </xdr:xfrm>
          <a:graphic>
            <a:graphicData uri="http://schemas.microsoft.com/office/drawing/2010/slicer">
              <sle:slicer xmlns:sle="http://schemas.microsoft.com/office/drawing/2010/slicer" name="yes_or_no 2"/>
            </a:graphicData>
          </a:graphic>
        </xdr:graphicFrame>
      </mc:Choice>
      <mc:Fallback xmlns="">
        <xdr:sp macro="" textlink="">
          <xdr:nvSpPr>
            <xdr:cNvPr id="0" name=""/>
            <xdr:cNvSpPr>
              <a:spLocks noTextEdit="1"/>
            </xdr:cNvSpPr>
          </xdr:nvSpPr>
          <xdr:spPr>
            <a:xfrm>
              <a:off x="21153120" y="137160"/>
              <a:ext cx="906780" cy="312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83820</xdr:colOff>
      <xdr:row>9</xdr:row>
      <xdr:rowOff>114300</xdr:rowOff>
    </xdr:from>
    <xdr:to>
      <xdr:col>51</xdr:col>
      <xdr:colOff>8460</xdr:colOff>
      <xdr:row>12</xdr:row>
      <xdr:rowOff>53340</xdr:rowOff>
    </xdr:to>
    <mc:AlternateContent xmlns:mc="http://schemas.openxmlformats.org/markup-compatibility/2006" xmlns:a14="http://schemas.microsoft.com/office/drawing/2010/main">
      <mc:Choice Requires="a14">
        <xdr:graphicFrame macro="">
          <xdr:nvGraphicFramePr>
            <xdr:cNvPr id="27" name="yes_or_no 3">
              <a:extLst>
                <a:ext uri="{FF2B5EF4-FFF2-40B4-BE49-F238E27FC236}">
                  <a16:creationId xmlns:a16="http://schemas.microsoft.com/office/drawing/2014/main" id="{00000000-0008-0000-0000-00001B000000}"/>
                </a:ext>
              </a:extLst>
            </xdr:cNvPr>
            <xdr:cNvGraphicFramePr/>
          </xdr:nvGraphicFramePr>
          <xdr:xfrm>
            <a:off x="0" y="0"/>
            <a:ext cx="0" cy="0"/>
          </xdr:xfrm>
          <a:graphic>
            <a:graphicData uri="http://schemas.microsoft.com/office/drawing/2010/slicer">
              <sle:slicer xmlns:sle="http://schemas.microsoft.com/office/drawing/2010/slicer" name="yes_or_no 3"/>
            </a:graphicData>
          </a:graphic>
        </xdr:graphicFrame>
      </mc:Choice>
      <mc:Fallback xmlns="">
        <xdr:sp macro="" textlink="">
          <xdr:nvSpPr>
            <xdr:cNvPr id="0" name=""/>
            <xdr:cNvSpPr>
              <a:spLocks noTextEdit="1"/>
            </xdr:cNvSpPr>
          </xdr:nvSpPr>
          <xdr:spPr>
            <a:xfrm>
              <a:off x="21153120" y="1280160"/>
              <a:ext cx="900000" cy="327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53</xdr:col>
          <xdr:colOff>68580</xdr:colOff>
          <xdr:row>4</xdr:row>
          <xdr:rowOff>99060</xdr:rowOff>
        </xdr:from>
        <xdr:to>
          <xdr:col>55</xdr:col>
          <xdr:colOff>0</xdr:colOff>
          <xdr:row>12</xdr:row>
          <xdr:rowOff>7620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xdr:col>
          <xdr:colOff>68580</xdr:colOff>
          <xdr:row>4</xdr:row>
          <xdr:rowOff>106680</xdr:rowOff>
        </xdr:from>
        <xdr:to>
          <xdr:col>57</xdr:col>
          <xdr:colOff>7620</xdr:colOff>
          <xdr:row>12</xdr:row>
          <xdr:rowOff>15240</xdr:rowOff>
        </xdr:to>
        <xdr:sp macro="" textlink="">
          <xdr:nvSpPr>
            <xdr:cNvPr id="2050" name="List Box 2"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48</xdr:col>
      <xdr:colOff>266700</xdr:colOff>
      <xdr:row>0</xdr:row>
      <xdr:rowOff>106680</xdr:rowOff>
    </xdr:from>
    <xdr:ext cx="424090" cy="328167"/>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20848320" y="106680"/>
          <a:ext cx="424090"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plot </a:t>
          </a:r>
          <a:br>
            <a:rPr lang="en-US" sz="800" b="1">
              <a:latin typeface="Arial" panose="020B0604020202020204" pitchFamily="34" charset="0"/>
              <a:cs typeface="Arial" panose="020B0604020202020204" pitchFamily="34" charset="0"/>
            </a:rPr>
          </a:br>
          <a:r>
            <a:rPr lang="en-US" sz="800" b="1">
              <a:latin typeface="Arial" panose="020B0604020202020204" pitchFamily="34" charset="0"/>
              <a:cs typeface="Arial" panose="020B0604020202020204" pitchFamily="34" charset="0"/>
            </a:rPr>
            <a:t>line?</a:t>
          </a:r>
        </a:p>
      </xdr:txBody>
    </xdr:sp>
    <xdr:clientData/>
  </xdr:oneCellAnchor>
  <xdr:oneCellAnchor>
    <xdr:from>
      <xdr:col>47</xdr:col>
      <xdr:colOff>480060</xdr:colOff>
      <xdr:row>5</xdr:row>
      <xdr:rowOff>45720</xdr:rowOff>
    </xdr:from>
    <xdr:ext cx="701040" cy="328167"/>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20574000" y="693420"/>
          <a:ext cx="701040"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en-US" sz="800" b="1">
              <a:latin typeface="Arial" panose="020B0604020202020204" pitchFamily="34" charset="0"/>
              <a:cs typeface="Arial" panose="020B0604020202020204" pitchFamily="34" charset="0"/>
            </a:rPr>
            <a:t>plot quartiles?</a:t>
          </a:r>
        </a:p>
      </xdr:txBody>
    </xdr:sp>
    <xdr:clientData/>
  </xdr:oneCellAnchor>
  <xdr:oneCellAnchor>
    <xdr:from>
      <xdr:col>47</xdr:col>
      <xdr:colOff>464820</xdr:colOff>
      <xdr:row>7</xdr:row>
      <xdr:rowOff>83820</xdr:rowOff>
    </xdr:from>
    <xdr:ext cx="715068" cy="328167"/>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20558760" y="990600"/>
          <a:ext cx="715068"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US" sz="800" b="1">
              <a:latin typeface="Arial" panose="020B0604020202020204" pitchFamily="34" charset="0"/>
              <a:cs typeface="Arial" panose="020B0604020202020204" pitchFamily="34" charset="0"/>
            </a:rPr>
            <a:t>plot </a:t>
          </a:r>
        </a:p>
        <a:p>
          <a:pPr algn="r"/>
          <a:r>
            <a:rPr lang="en-US" sz="800" b="1">
              <a:latin typeface="Arial" panose="020B0604020202020204" pitchFamily="34" charset="0"/>
              <a:cs typeface="Arial" panose="020B0604020202020204" pitchFamily="34" charset="0"/>
            </a:rPr>
            <a:t>whiskiers?</a:t>
          </a:r>
        </a:p>
      </xdr:txBody>
    </xdr:sp>
    <xdr:clientData/>
  </xdr:oneCellAnchor>
  <xdr:oneCellAnchor>
    <xdr:from>
      <xdr:col>48</xdr:col>
      <xdr:colOff>7620</xdr:colOff>
      <xdr:row>10</xdr:row>
      <xdr:rowOff>38100</xdr:rowOff>
    </xdr:from>
    <xdr:ext cx="680379" cy="210250"/>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20589240" y="1333500"/>
          <a:ext cx="680379"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plot dots?</a:t>
          </a:r>
        </a:p>
      </xdr:txBody>
    </xdr:sp>
    <xdr:clientData/>
  </xdr:oneCellAnchor>
  <xdr:oneCellAnchor>
    <xdr:from>
      <xdr:col>51</xdr:col>
      <xdr:colOff>91440</xdr:colOff>
      <xdr:row>1</xdr:row>
      <xdr:rowOff>15240</xdr:rowOff>
    </xdr:from>
    <xdr:ext cx="703462" cy="210250"/>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22136100" y="144780"/>
          <a:ext cx="70346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jitter</a:t>
          </a:r>
          <a:r>
            <a:rPr lang="en-US" sz="800" b="1" baseline="0">
              <a:latin typeface="Arial" panose="020B0604020202020204" pitchFamily="34" charset="0"/>
              <a:cs typeface="Arial" panose="020B0604020202020204" pitchFamily="34" charset="0"/>
            </a:rPr>
            <a:t> width</a:t>
          </a:r>
          <a:endParaRPr lang="en-US" sz="800" b="1">
            <a:latin typeface="Arial" panose="020B0604020202020204" pitchFamily="34" charset="0"/>
            <a:cs typeface="Arial" panose="020B0604020202020204" pitchFamily="34" charset="0"/>
          </a:endParaRPr>
        </a:p>
      </xdr:txBody>
    </xdr:sp>
    <xdr:clientData/>
  </xdr:oneCellAnchor>
  <xdr:oneCellAnchor>
    <xdr:from>
      <xdr:col>53</xdr:col>
      <xdr:colOff>121920</xdr:colOff>
      <xdr:row>2</xdr:row>
      <xdr:rowOff>99060</xdr:rowOff>
    </xdr:from>
    <xdr:ext cx="697883" cy="239809"/>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23141940" y="358140"/>
          <a:ext cx="697883"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rgbClr val="FF9900"/>
              </a:solidFill>
              <a:latin typeface="Arial" panose="020B0604020202020204" pitchFamily="34" charset="0"/>
              <a:cs typeface="Arial" panose="020B0604020202020204" pitchFamily="34" charset="0"/>
            </a:rPr>
            <a:t>job</a:t>
          </a:r>
          <a:r>
            <a:rPr lang="en-US" sz="1000" b="1" baseline="0">
              <a:solidFill>
                <a:srgbClr val="FF9900"/>
              </a:solidFill>
              <a:latin typeface="Arial" panose="020B0604020202020204" pitchFamily="34" charset="0"/>
              <a:cs typeface="Arial" panose="020B0604020202020204" pitchFamily="34" charset="0"/>
            </a:rPr>
            <a:t> level</a:t>
          </a:r>
          <a:endParaRPr lang="en-US" sz="1000" b="1">
            <a:solidFill>
              <a:srgbClr val="FF9900"/>
            </a:solidFill>
            <a:latin typeface="Arial" panose="020B0604020202020204" pitchFamily="34" charset="0"/>
            <a:cs typeface="Arial" panose="020B0604020202020204" pitchFamily="34" charset="0"/>
          </a:endParaRPr>
        </a:p>
      </xdr:txBody>
    </xdr:sp>
    <xdr:clientData/>
  </xdr:oneCellAnchor>
  <xdr:oneCellAnchor>
    <xdr:from>
      <xdr:col>55</xdr:col>
      <xdr:colOff>83820</xdr:colOff>
      <xdr:row>2</xdr:row>
      <xdr:rowOff>106680</xdr:rowOff>
    </xdr:from>
    <xdr:ext cx="783291" cy="239809"/>
    <xdr:sp macro="" textlink="">
      <xdr:nvSpPr>
        <xdr:cNvPr id="35" name="TextBox 34">
          <a:extLst>
            <a:ext uri="{FF2B5EF4-FFF2-40B4-BE49-F238E27FC236}">
              <a16:creationId xmlns:a16="http://schemas.microsoft.com/office/drawing/2014/main" id="{00000000-0008-0000-0000-000023000000}"/>
            </a:ext>
          </a:extLst>
        </xdr:cNvPr>
        <xdr:cNvSpPr txBox="1"/>
      </xdr:nvSpPr>
      <xdr:spPr>
        <a:xfrm>
          <a:off x="24079200" y="365760"/>
          <a:ext cx="783291"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a:solidFill>
                <a:srgbClr val="FF9900"/>
              </a:solidFill>
              <a:latin typeface="Arial" panose="020B0604020202020204" pitchFamily="34" charset="0"/>
              <a:cs typeface="Arial" panose="020B0604020202020204" pitchFamily="34" charset="0"/>
            </a:rPr>
            <a:t>individual</a:t>
          </a:r>
        </a:p>
      </xdr:txBody>
    </xdr:sp>
    <xdr:clientData/>
  </xdr:oneCellAnchor>
  <xdr:oneCellAnchor>
    <xdr:from>
      <xdr:col>44</xdr:col>
      <xdr:colOff>480060</xdr:colOff>
      <xdr:row>6</xdr:row>
      <xdr:rowOff>76200</xdr:rowOff>
    </xdr:from>
    <xdr:ext cx="703462" cy="210250"/>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9110960" y="853440"/>
          <a:ext cx="70346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sort order:</a:t>
          </a:r>
        </a:p>
      </xdr:txBody>
    </xdr:sp>
    <xdr:clientData/>
  </xdr:oneCellAnchor>
  <xdr:oneCellAnchor>
    <xdr:from>
      <xdr:col>41</xdr:col>
      <xdr:colOff>7620</xdr:colOff>
      <xdr:row>6</xdr:row>
      <xdr:rowOff>53340</xdr:rowOff>
    </xdr:from>
    <xdr:ext cx="789190" cy="210250"/>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17175480" y="830580"/>
          <a:ext cx="78919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a:latin typeface="Arial" panose="020B0604020202020204" pitchFamily="34" charset="0"/>
              <a:cs typeface="Arial" panose="020B0604020202020204" pitchFamily="34" charset="0"/>
            </a:rPr>
            <a:t>sort axis by:</a:t>
          </a:r>
        </a:p>
      </xdr:txBody>
    </xdr:sp>
    <xdr:clientData/>
  </xdr:oneCellAnchor>
  <xdr:oneCellAnchor>
    <xdr:from>
      <xdr:col>47</xdr:col>
      <xdr:colOff>350520</xdr:colOff>
      <xdr:row>2</xdr:row>
      <xdr:rowOff>121920</xdr:rowOff>
    </xdr:from>
    <xdr:ext cx="503921" cy="328167"/>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20444460" y="381000"/>
          <a:ext cx="503921" cy="328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US" sz="800" b="1">
              <a:latin typeface="Arial" panose="020B0604020202020204" pitchFamily="34" charset="0"/>
              <a:cs typeface="Arial" panose="020B0604020202020204" pitchFamily="34" charset="0"/>
            </a:rPr>
            <a:t>which </a:t>
          </a:r>
          <a:br>
            <a:rPr lang="en-US" sz="800" b="1">
              <a:latin typeface="Arial" panose="020B0604020202020204" pitchFamily="34" charset="0"/>
              <a:cs typeface="Arial" panose="020B0604020202020204" pitchFamily="34" charset="0"/>
            </a:rPr>
          </a:br>
          <a:r>
            <a:rPr lang="en-US" sz="800" b="1">
              <a:latin typeface="Arial" panose="020B0604020202020204" pitchFamily="34" charset="0"/>
              <a:cs typeface="Arial" panose="020B0604020202020204" pitchFamily="34" charset="0"/>
            </a:rPr>
            <a:t>type?</a:t>
          </a:r>
        </a:p>
      </xdr:txBody>
    </xdr:sp>
    <xdr:clientData/>
  </xdr:oneCellAnchor>
  <xdr:twoCellAnchor editAs="absolute">
    <xdr:from>
      <xdr:col>29</xdr:col>
      <xdr:colOff>208172</xdr:colOff>
      <xdr:row>3</xdr:row>
      <xdr:rowOff>20320</xdr:rowOff>
    </xdr:from>
    <xdr:to>
      <xdr:col>35</xdr:col>
      <xdr:colOff>373380</xdr:colOff>
      <xdr:row>7</xdr:row>
      <xdr:rowOff>7427</xdr:rowOff>
    </xdr:to>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12476372" y="408940"/>
          <a:ext cx="309128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solidFill>
                <a:schemeClr val="bg1">
                  <a:lumMod val="65000"/>
                </a:schemeClr>
              </a:solidFill>
              <a:latin typeface="Arial" panose="020B0604020202020204" pitchFamily="34" charset="0"/>
              <a:cs typeface="Arial" panose="020B0604020202020204" pitchFamily="34" charset="0"/>
            </a:rPr>
            <a:t>dynamic arrays</a:t>
          </a:r>
        </a:p>
      </xdr:txBody>
    </xdr:sp>
    <xdr:clientData/>
  </xdr:twoCellAnchor>
  <xdr:twoCellAnchor editAs="absolute">
    <xdr:from>
      <xdr:col>26</xdr:col>
      <xdr:colOff>15240</xdr:colOff>
      <xdr:row>6</xdr:row>
      <xdr:rowOff>68584</xdr:rowOff>
    </xdr:from>
    <xdr:to>
      <xdr:col>39</xdr:col>
      <xdr:colOff>53342</xdr:colOff>
      <xdr:row>8</xdr:row>
      <xdr:rowOff>60962</xdr:rowOff>
    </xdr:to>
    <xdr:sp macro="" textlink="">
      <xdr:nvSpPr>
        <xdr:cNvPr id="40" name="Left Brace 39">
          <a:extLst>
            <a:ext uri="{FF2B5EF4-FFF2-40B4-BE49-F238E27FC236}">
              <a16:creationId xmlns:a16="http://schemas.microsoft.com/office/drawing/2014/main" id="{00000000-0008-0000-0000-000028000000}"/>
            </a:ext>
          </a:extLst>
        </xdr:cNvPr>
        <xdr:cNvSpPr/>
      </xdr:nvSpPr>
      <xdr:spPr>
        <a:xfrm rot="5400000">
          <a:off x="13917932" y="-1809748"/>
          <a:ext cx="251458" cy="556260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106680</xdr:colOff>
      <xdr:row>8</xdr:row>
      <xdr:rowOff>99060</xdr:rowOff>
    </xdr:from>
    <xdr:to>
      <xdr:col>14</xdr:col>
      <xdr:colOff>68580</xdr:colOff>
      <xdr:row>52</xdr:row>
      <xdr:rowOff>114300</xdr:rowOff>
    </xdr:to>
    <xdr:sp macro="" textlink="">
      <xdr:nvSpPr>
        <xdr:cNvPr id="36" name="Rectangle: Rounded Corners 35">
          <a:extLst>
            <a:ext uri="{FF2B5EF4-FFF2-40B4-BE49-F238E27FC236}">
              <a16:creationId xmlns:a16="http://schemas.microsoft.com/office/drawing/2014/main" id="{00000000-0008-0000-0000-000024000000}"/>
            </a:ext>
          </a:extLst>
        </xdr:cNvPr>
        <xdr:cNvSpPr/>
      </xdr:nvSpPr>
      <xdr:spPr>
        <a:xfrm>
          <a:off x="2948940" y="1135380"/>
          <a:ext cx="3162300" cy="5715000"/>
        </a:xfrm>
        <a:prstGeom prst="roundRect">
          <a:avLst>
            <a:gd name="adj" fmla="val 6967"/>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129540</xdr:colOff>
      <xdr:row>7</xdr:row>
      <xdr:rowOff>106684</xdr:rowOff>
    </xdr:from>
    <xdr:to>
      <xdr:col>25</xdr:col>
      <xdr:colOff>403860</xdr:colOff>
      <xdr:row>9</xdr:row>
      <xdr:rowOff>99062</xdr:rowOff>
    </xdr:to>
    <xdr:sp macro="" textlink="">
      <xdr:nvSpPr>
        <xdr:cNvPr id="42" name="Left Brace 41">
          <a:extLst>
            <a:ext uri="{FF2B5EF4-FFF2-40B4-BE49-F238E27FC236}">
              <a16:creationId xmlns:a16="http://schemas.microsoft.com/office/drawing/2014/main" id="{00000000-0008-0000-0000-00002A000000}"/>
            </a:ext>
          </a:extLst>
        </xdr:cNvPr>
        <xdr:cNvSpPr/>
      </xdr:nvSpPr>
      <xdr:spPr>
        <a:xfrm rot="5400000">
          <a:off x="9665971" y="-285747"/>
          <a:ext cx="251458" cy="28498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38</xdr:col>
      <xdr:colOff>345439</xdr:colOff>
      <xdr:row>3</xdr:row>
      <xdr:rowOff>22860</xdr:rowOff>
    </xdr:from>
    <xdr:to>
      <xdr:col>40</xdr:col>
      <xdr:colOff>184572</xdr:colOff>
      <xdr:row>6</xdr:row>
      <xdr:rowOff>83820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16758919" y="41148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absolute">
    <xdr:from>
      <xdr:col>16</xdr:col>
      <xdr:colOff>70697</xdr:colOff>
      <xdr:row>22</xdr:row>
      <xdr:rowOff>0</xdr:rowOff>
    </xdr:from>
    <xdr:to>
      <xdr:col>17</xdr:col>
      <xdr:colOff>278766</xdr:colOff>
      <xdr:row>25</xdr:row>
      <xdr:rowOff>71120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7149677" y="284988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14</xdr:col>
      <xdr:colOff>152400</xdr:colOff>
      <xdr:row>15</xdr:row>
      <xdr:rowOff>53340</xdr:rowOff>
    </xdr:from>
    <xdr:to>
      <xdr:col>18</xdr:col>
      <xdr:colOff>76200</xdr:colOff>
      <xdr:row>28</xdr:row>
      <xdr:rowOff>106680</xdr:rowOff>
    </xdr:to>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6195060" y="1996440"/>
          <a:ext cx="1927860" cy="1737360"/>
        </a:xfrm>
        <a:prstGeom prst="roundRect">
          <a:avLst>
            <a:gd name="adj" fmla="val 6967"/>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144780</xdr:colOff>
      <xdr:row>9</xdr:row>
      <xdr:rowOff>45720</xdr:rowOff>
    </xdr:from>
    <xdr:to>
      <xdr:col>16</xdr:col>
      <xdr:colOff>114300</xdr:colOff>
      <xdr:row>15</xdr:row>
      <xdr:rowOff>45720</xdr:rowOff>
    </xdr:to>
    <xdr:sp macro="" textlink="">
      <xdr:nvSpPr>
        <xdr:cNvPr id="44" name="Rectangle: Rounded Corners 43">
          <a:extLst>
            <a:ext uri="{FF2B5EF4-FFF2-40B4-BE49-F238E27FC236}">
              <a16:creationId xmlns:a16="http://schemas.microsoft.com/office/drawing/2014/main" id="{00000000-0008-0000-0000-00002C000000}"/>
            </a:ext>
          </a:extLst>
        </xdr:cNvPr>
        <xdr:cNvSpPr/>
      </xdr:nvSpPr>
      <xdr:spPr>
        <a:xfrm>
          <a:off x="6187440" y="1211580"/>
          <a:ext cx="1005840" cy="777240"/>
        </a:xfrm>
        <a:prstGeom prst="roundRect">
          <a:avLst>
            <a:gd name="adj" fmla="val 6967"/>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274320</xdr:colOff>
      <xdr:row>1</xdr:row>
      <xdr:rowOff>19050</xdr:rowOff>
    </xdr:from>
    <xdr:to>
      <xdr:col>56</xdr:col>
      <xdr:colOff>190500</xdr:colOff>
      <xdr:row>3</xdr:row>
      <xdr:rowOff>22860</xdr:rowOff>
    </xdr:to>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23294340" y="148590"/>
          <a:ext cx="13792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tx1">
                  <a:lumMod val="50000"/>
                  <a:lumOff val="50000"/>
                </a:schemeClr>
              </a:solidFill>
              <a:latin typeface="Arial" panose="020B0604020202020204" pitchFamily="34" charset="0"/>
              <a:cs typeface="Arial" panose="020B0604020202020204" pitchFamily="34" charset="0"/>
            </a:rPr>
            <a:t>Highlight </a:t>
          </a:r>
          <a:r>
            <a:rPr lang="en-US" sz="900" b="1" baseline="0">
              <a:solidFill>
                <a:schemeClr val="tx1">
                  <a:lumMod val="50000"/>
                  <a:lumOff val="50000"/>
                </a:schemeClr>
              </a:solidFill>
              <a:latin typeface="Arial" panose="020B0604020202020204" pitchFamily="34" charset="0"/>
              <a:cs typeface="Arial" panose="020B0604020202020204" pitchFamily="34" charset="0"/>
            </a:rPr>
            <a:t>specifc dot </a:t>
          </a:r>
          <a:endParaRPr lang="en-US" sz="900" b="1">
            <a:solidFill>
              <a:schemeClr val="tx1">
                <a:lumMod val="50000"/>
                <a:lumOff val="50000"/>
              </a:schemeClr>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0.00293</cdr:x>
      <cdr:y>0.00818</cdr:y>
    </cdr:from>
    <cdr:to>
      <cdr:x>0.61719</cdr:x>
      <cdr:y>0.08177</cdr:y>
    </cdr:to>
    <cdr:sp macro="" textlink="example!$R$12">
      <cdr:nvSpPr>
        <cdr:cNvPr id="2" name="TextBox 1">
          <a:extLst xmlns:a="http://schemas.openxmlformats.org/drawingml/2006/main">
            <a:ext uri="{FF2B5EF4-FFF2-40B4-BE49-F238E27FC236}">
              <a16:creationId xmlns:a16="http://schemas.microsoft.com/office/drawing/2014/main" id="{7E578E01-FAA6-4EE2-BE42-11A3CA9DE8AD}"/>
            </a:ext>
          </a:extLst>
        </cdr:cNvPr>
        <cdr:cNvSpPr txBox="1"/>
      </cdr:nvSpPr>
      <cdr:spPr>
        <a:xfrm xmlns:a="http://schemas.openxmlformats.org/drawingml/2006/main">
          <a:off x="22860" y="38100"/>
          <a:ext cx="4792980"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43BC47F-9CF0-47D8-89C0-331EF4C5EA0E}" type="TxLink">
            <a:rPr lang="en-US" sz="1800" b="0" i="0" u="none" strike="noStrike">
              <a:solidFill>
                <a:schemeClr val="tx1">
                  <a:lumMod val="65000"/>
                  <a:lumOff val="35000"/>
                </a:schemeClr>
              </a:solidFill>
              <a:latin typeface="Arial" panose="020B0604020202020204" pitchFamily="34" charset="0"/>
              <a:cs typeface="Arial" panose="020B0604020202020204" pitchFamily="34" charset="0"/>
            </a:rPr>
            <a:pPr/>
            <a:t>Distributions of salaries across job level</a:t>
          </a:fld>
          <a:endParaRPr lang="en-US" sz="3200">
            <a:solidFill>
              <a:schemeClr val="tx1">
                <a:lumMod val="65000"/>
                <a:lumOff val="35000"/>
              </a:schemeClr>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5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5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09116898147" createdVersion="7" refreshedVersion="7" minRefreshableVersion="3" recordCount="9" xr:uid="{7AC8FD5B-C9EA-4F2B-B7FF-128E73FBF722}">
  <cacheSource type="worksheet">
    <worksheetSource name="_02_positions"/>
  </cacheSource>
  <cacheFields count="1">
    <cacheField name="position" numFmtId="0">
      <sharedItems count="9">
        <s v="Accountant"/>
        <s v="Analyst"/>
        <s v="Consultant"/>
        <s v="Controller"/>
        <s v="Director"/>
        <s v="Engineer"/>
        <s v="Manager"/>
        <s v="Specialist"/>
        <s v="Supervisor"/>
      </sharedItems>
    </cacheField>
  </cacheFields>
  <extLst>
    <ext xmlns:x14="http://schemas.microsoft.com/office/spreadsheetml/2009/9/main" uri="{725AE2AE-9491-48be-B2B4-4EB974FC3084}">
      <x14:pivotCacheDefinition pivotCacheId="16839712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51977083336" createdVersion="7" refreshedVersion="7" minRefreshableVersion="3" recordCount="5" xr:uid="{1A808C2A-8E92-4A98-8539-0A03723DC0BA}">
  <cacheSource type="worksheet">
    <worksheetSource ref="L35:L40" sheet="example"/>
  </cacheSource>
  <cacheFields count="1">
    <cacheField name="jitter width" numFmtId="0">
      <sharedItems count="5">
        <s v="1. Wide"/>
        <s v="2. Semi wide"/>
        <s v="3. Middle"/>
        <s v="4. Thin"/>
        <s v="5. No jitter"/>
      </sharedItems>
    </cacheField>
  </cacheFields>
  <extLst>
    <ext xmlns:x14="http://schemas.microsoft.com/office/spreadsheetml/2009/9/main" uri="{725AE2AE-9491-48be-B2B4-4EB974FC3084}">
      <x14:pivotCacheDefinition pivotCacheId="13129467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68292245372" createdVersion="7" refreshedVersion="7" minRefreshableVersion="3" recordCount="2" xr:uid="{1BC0EE6F-B00D-47FE-BBC8-53B909F11322}">
  <cacheSource type="worksheet">
    <worksheetSource ref="N14:N16" sheet="example"/>
  </cacheSource>
  <cacheFields count="1">
    <cacheField name="avg_or_med" numFmtId="0">
      <sharedItems count="2">
        <s v="Average"/>
        <s v="Median"/>
      </sharedItems>
    </cacheField>
  </cacheFields>
  <extLst>
    <ext xmlns:x14="http://schemas.microsoft.com/office/spreadsheetml/2009/9/main" uri="{725AE2AE-9491-48be-B2B4-4EB974FC3084}">
      <x14:pivotCacheDefinition pivotCacheId="145814414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73241435182" createdVersion="7" refreshedVersion="7" minRefreshableVersion="3" recordCount="2" xr:uid="{BEB1C83D-09F8-4EA8-9FCD-DCAAF955B4F0}">
  <cacheSource type="worksheet">
    <worksheetSource ref="N22:N24" sheet="example"/>
  </cacheSource>
  <cacheFields count="1">
    <cacheField name="yes_or_no" numFmtId="0">
      <sharedItems count="2">
        <s v="No"/>
        <s v="Yes"/>
      </sharedItems>
    </cacheField>
  </cacheFields>
  <extLst>
    <ext xmlns:x14="http://schemas.microsoft.com/office/spreadsheetml/2009/9/main" uri="{725AE2AE-9491-48be-B2B4-4EB974FC3084}">
      <x14:pivotCacheDefinition pivotCacheId="526808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87770949076" createdVersion="7" refreshedVersion="7" minRefreshableVersion="3" recordCount="2" xr:uid="{0F53E3BE-57CA-48D1-BEF6-992230261879}">
  <cacheSource type="worksheet">
    <worksheetSource ref="L22:L24" sheet="example"/>
  </cacheSource>
  <cacheFields count="1">
    <cacheField name="yes_or_no" numFmtId="0">
      <sharedItems count="2">
        <s v="No"/>
        <s v="Yes"/>
      </sharedItems>
    </cacheField>
  </cacheFields>
  <extLst>
    <ext xmlns:x14="http://schemas.microsoft.com/office/spreadsheetml/2009/9/main" uri="{725AE2AE-9491-48be-B2B4-4EB974FC3084}">
      <x14:pivotCacheDefinition pivotCacheId="50331258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8788645833" createdVersion="7" refreshedVersion="7" minRefreshableVersion="3" recordCount="2" xr:uid="{F3BA4987-06C3-4E6B-96FC-66D2674BA673}">
  <cacheSource type="worksheet">
    <worksheetSource ref="L14:L16" sheet="example"/>
  </cacheSource>
  <cacheFields count="1">
    <cacheField name="yes_or_no" numFmtId="0">
      <sharedItems count="2">
        <s v="No"/>
        <s v="Yes"/>
      </sharedItems>
    </cacheField>
  </cacheFields>
  <extLst>
    <ext xmlns:x14="http://schemas.microsoft.com/office/spreadsheetml/2009/9/main" uri="{725AE2AE-9491-48be-B2B4-4EB974FC3084}">
      <x14:pivotCacheDefinition pivotCacheId="91026278"/>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553.994652546295" createdVersion="7" refreshedVersion="7" minRefreshableVersion="3" recordCount="2" xr:uid="{5DA90BC8-BD02-4F5D-81FC-68F7EC1075F4}">
  <cacheSource type="worksheet">
    <worksheetSource ref="L30:L32" sheet="example"/>
  </cacheSource>
  <cacheFields count="1">
    <cacheField name="yes_or_no" numFmtId="0">
      <sharedItems count="2">
        <s v="No"/>
        <s v="Yes"/>
      </sharedItems>
    </cacheField>
  </cacheFields>
  <extLst>
    <ext xmlns:x14="http://schemas.microsoft.com/office/spreadsheetml/2009/9/main" uri="{725AE2AE-9491-48be-B2B4-4EB974FC3084}">
      <x14:pivotCacheDefinition pivotCacheId="183557456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06.515619444443" createdVersion="7" refreshedVersion="7" minRefreshableVersion="3" recordCount="2" xr:uid="{A5EE7891-8B69-48CE-BED0-CAFBCD1FDCB2}">
  <cacheSource type="worksheet">
    <worksheetSource ref="L45:L47" sheet="example"/>
  </cacheSource>
  <cacheFields count="1">
    <cacheField name="sort order" numFmtId="0">
      <sharedItems count="2">
        <s v="Ascending"/>
        <s v="Descending"/>
      </sharedItems>
    </cacheField>
  </cacheFields>
  <extLst>
    <ext xmlns:x14="http://schemas.microsoft.com/office/spreadsheetml/2009/9/main" uri="{725AE2AE-9491-48be-B2B4-4EB974FC3084}">
      <x14:pivotCacheDefinition pivotCacheId="635339283"/>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606.569735532408" missingItemsLimit="0" createdVersion="7" refreshedVersion="7" minRefreshableVersion="3" recordCount="7" xr:uid="{397448E0-1D2A-46F0-97A3-D7A7E177B92A}">
  <cacheSource type="worksheet">
    <worksheetSource ref="N45:N52" sheet="example"/>
  </cacheSource>
  <cacheFields count="1">
    <cacheField name="sort by" numFmtId="0">
      <sharedItems count="7">
        <s v="1. Position"/>
        <s v="2. Min."/>
        <s v="3. 1st quartile"/>
        <s v="4. Avg. or Med."/>
        <s v="5. 3rd quartile"/>
        <s v="6. Max"/>
        <s v="7. # of obser."/>
      </sharedItems>
    </cacheField>
  </cacheFields>
  <extLst>
    <ext xmlns:x14="http://schemas.microsoft.com/office/spreadsheetml/2009/9/main" uri="{725AE2AE-9491-48be-B2B4-4EB974FC3084}">
      <x14:pivotCacheDefinition pivotCacheId="398412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4"/>
  </r>
  <r>
    <x v="5"/>
  </r>
  <r>
    <x v="6"/>
  </r>
  <r>
    <x v="7"/>
  </r>
  <r>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r>
  <r>
    <x v="1"/>
  </r>
  <r>
    <x v="2"/>
  </r>
  <r>
    <x v="3"/>
  </r>
  <r>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r>
  <r>
    <x v="1"/>
  </r>
  <r>
    <x v="2"/>
  </r>
  <r>
    <x v="3"/>
  </r>
  <r>
    <x v="4"/>
  </r>
  <r>
    <x v="5"/>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19A08C-1E3F-42E2-B6DA-F7D168A7CFAA}" name="pt_show_quartiles" cacheId="4"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L20:L21"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ABA58-E3B3-43D4-960E-61050CBD3C0A}" name="pt_positions"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J11:J20" firstHeaderRow="1" firstDataRow="1" firstDataCol="1"/>
  <pivotFields count="1">
    <pivotField axis="axisRow" compact="0" outline="0" showAll="0">
      <items count="10">
        <item x="0"/>
        <item x="1"/>
        <item x="2"/>
        <item x="3"/>
        <item x="4"/>
        <item x="5"/>
        <item x="6"/>
        <item x="7"/>
        <item x="8"/>
        <item t="default"/>
      </items>
    </pivotField>
  </pivotFields>
  <rowFields count="1">
    <field x="0"/>
  </rowFields>
  <rowItems count="9">
    <i>
      <x/>
    </i>
    <i>
      <x v="1"/>
    </i>
    <i>
      <x v="2"/>
    </i>
    <i>
      <x v="3"/>
    </i>
    <i>
      <x v="4"/>
    </i>
    <i>
      <x v="5"/>
    </i>
    <i>
      <x v="6"/>
    </i>
    <i>
      <x v="7"/>
    </i>
    <i>
      <x v="8"/>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AF4C69-3E81-4ACB-AC3C-86547A220D2F}" name="pt_avg_or_med" cacheId="2"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N12:N13"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60C39E-D05D-4D5E-9C98-422C1ED70255}" name="pt_YesNo_whiskiers" cacheId="3"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N20:N21"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8C14B-97AD-4240-AB67-EEEB94A58BE7}" name="pt_jitter_width" cacheId="1"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N36:N37" firstHeaderRow="1" firstDataRow="1" firstDataCol="1"/>
  <pivotFields count="1">
    <pivotField axis="axisRow" compact="0" outline="0" showAll="0">
      <items count="6">
        <item h="1" x="0"/>
        <item h="1" x="1"/>
        <item h="1" x="2"/>
        <item x="3"/>
        <item h="1" x="4"/>
        <item t="default"/>
      </items>
    </pivotField>
  </pivotFields>
  <rowFields count="1">
    <field x="0"/>
  </rowFields>
  <rowItems count="1">
    <i>
      <x v="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BB01C5-2A2D-4E48-804E-A97585A470B3}" name="pt_show_average" cacheId="5"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L12:L13"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3DE18D-AF08-4315-A316-7B5F1E53AA10}" name="pt_sortby" cacheId="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N43:N44" firstHeaderRow="1" firstDataRow="1" firstDataCol="1"/>
  <pivotFields count="1">
    <pivotField axis="axisRow" compact="0" outline="0" showAll="0">
      <items count="8">
        <item x="0"/>
        <item h="1" x="1"/>
        <item h="1" x="2"/>
        <item h="1" x="3"/>
        <item h="1" x="4"/>
        <item h="1" x="5"/>
        <item h="1" x="6"/>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DD573F-F307-4C38-B275-9A23F1D29869}" name="pt_show_dots" cacheId="6" applyNumberFormats="0" applyBorderFormats="0" applyFontFormats="0" applyPatternFormats="0" applyAlignmentFormats="0" applyWidthHeightFormats="1" dataCaption="Values" showError="1" updatedVersion="8" minRefreshableVersion="3" rowGrandTotals="0" itemPrintTitles="1" createdVersion="7" indent="0" compact="0" compactData="0" multipleFieldFilters="0">
  <location ref="L28:L29"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717C1D-EA20-41DB-977A-A4ECEB7D4617}" name="pt_sortorder" cacheId="7"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L43:L44"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3_position_slicer" xr10:uid="{B90D9F19-D007-4C02-ABE7-1E28CCA2BE8A}" sourceName="position">
  <pivotTables>
    <pivotTable tabId="4" name="pt_positions"/>
  </pivotTables>
  <data>
    <tabular pivotCacheId="1683971236">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9_jitter_width_slicer" xr10:uid="{3827165C-7F5E-429D-8E7E-B9E9165AC920}" sourceName="jitter width">
  <pivotTables>
    <pivotTable tabId="4" name="pt_jitter_width"/>
  </pivotTables>
  <data>
    <tabular pivotCacheId="1312946794">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5_avg_or_med_slicer" xr10:uid="{076C9E31-A040-40C9-A6FE-84AE4AEC6E18}" sourceName="avg_or_med">
  <pivotTables>
    <pivotTable tabId="4" name="pt_avg_or_med"/>
  </pivotTables>
  <data>
    <tabular pivotCacheId="1458144143">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7_show_whiskiers_slicer" xr10:uid="{534ABA0C-E9C4-4348-B5D5-85C9BAEAC286}" sourceName="yes_or_no">
  <pivotTables>
    <pivotTable tabId="4" name="pt_YesNo_whiskiers"/>
  </pivotTables>
  <data>
    <tabular pivotCacheId="5268082">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6_show_quartiles_slicer" xr10:uid="{0EA6D407-B847-4110-B91A-82E484C8980E}" sourceName="yes_or_no">
  <pivotTables>
    <pivotTable tabId="4" name="pt_show_quartiles"/>
  </pivotTables>
  <data>
    <tabular pivotCacheId="503312588">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4_show_line_slicer" xr10:uid="{247B58DE-991E-4C51-9AB9-1D849CFF8397}" sourceName="yes_or_no">
  <pivotTables>
    <pivotTable tabId="4" name="pt_show_average"/>
  </pivotTables>
  <data>
    <tabular pivotCacheId="91026278">
      <items count="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8_show_dots_slicer" xr10:uid="{935A2631-36AA-4B37-8960-E0C6732E18CD}" sourceName="yes_or_no">
  <pivotTables>
    <pivotTable tabId="4" name="pt_show_dots"/>
  </pivotTables>
  <data>
    <tabular pivotCacheId="1835574568">
      <items count="2">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3_sortorder_slicer" xr10:uid="{27A395AF-1DBC-499D-BED1-6EFAF467D421}" sourceName="sort order">
  <pivotTables>
    <pivotTable tabId="4" name="pt_sortorder"/>
  </pivotTables>
  <data>
    <tabular pivotCacheId="635339283">
      <items count="2">
        <i x="0"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22_sortby_slicer" xr10:uid="{6D23A2EC-2B63-4709-A553-FD7B163410EE}" sourceName="sort by">
  <pivotTables>
    <pivotTable tabId="4" name="pt_sortby"/>
  </pivotTables>
  <data>
    <tabular pivotCacheId="398412524">
      <items count="7">
        <i x="0" s="1"/>
        <i x="1"/>
        <i x="2"/>
        <i x="3"/>
        <i x="4"/>
        <i x="5"/>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ition" xr10:uid="{BA874C0E-B609-416B-94D2-8636EA085EB8}" cache="_13_position_slicer" caption="plot positions of" columnCount="4" style="xlorla" rowHeight="144000"/>
  <slicer name="jitter width" xr10:uid="{D24E0AE7-DF81-4E27-B5E0-D7A788716D08}" cache="_19_jitter_width_slicer" caption="jitter width" showCaption="0" style="xlorla" rowHeight="144000"/>
  <slicer name="avg_or_med" xr10:uid="{55684F83-455D-45B9-AC4C-E345E6981AF6}" cache="_15_avg_or_med_slicer" caption="average or median?" columnCount="2" showCaption="0" style="xlorla" rowHeight="144000"/>
  <slicer name="yes_or_no" xr10:uid="{AB3DAEF0-5926-4AA2-8A70-D58B20AC896F}" cache="_17_show_whiskiers_slicer" caption="show whiskiers?" columnCount="2" showCaption="0" style="xlorla" rowHeight="144000"/>
  <slicer name="yes_or_no 1" xr10:uid="{9F45D059-4E1F-4926-8044-D5FB49DFCB94}" cache="_16_show_quartiles_slicer" caption="show quartiles?" columnCount="2" showCaption="0" style="xlorla" rowHeight="144000"/>
  <slicer name="yes_or_no 2" xr10:uid="{7A31A388-04F7-4011-8A84-A8CD2D20C7B4}" cache="_14_show_line_slicer" caption="show line?" columnCount="2" showCaption="0" style="xlorla" rowHeight="144000"/>
  <slicer name="yes_or_no 3" xr10:uid="{EA4A6CBA-9C08-4C4D-8206-3EE5D69F3614}" cache="_18_show_dots_slicer" caption="show dots?" columnCount="2" showCaption="0" style="xlorla" rowHeight="144000"/>
  <slicer name="sort order" xr10:uid="{6077A8E3-5B08-4814-A906-E5C3706077B9}" cache="_23_sortorder_slicer" caption="sort order" showCaption="0" style="xlorla" rowHeight="144000"/>
  <slicer name="sort by" xr10:uid="{95FDE40F-98C4-4552-8D70-8A8B67095832}" cache="_22_sortby_slicer" caption="sort by" columnCount="2"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CFA6A-4972-4764-BC8A-81EBF8DF0095}" name="_01_data" displayName="_01_data" ref="B11:F628" totalsRowShown="0">
  <autoFilter ref="B11:F628" xr:uid="{084CFA6A-4972-4764-BC8A-81EBF8DF0095}"/>
  <sortState xmlns:xlrd2="http://schemas.microsoft.com/office/spreadsheetml/2017/richdata2" ref="B12:F628">
    <sortCondition ref="C11:C628"/>
  </sortState>
  <tableColumns count="5">
    <tableColumn id="3" xr3:uid="{D757D543-52B8-4149-97D2-BF71B0680B55}" name="ref" dataDxfId="2">
      <calculatedColumnFormula xml:space="preserve"> ROWS( INDEX( _01_data[ref], 1 ) : _01_data[[#This Row],[ref]] )</calculatedColumnFormula>
    </tableColumn>
    <tableColumn id="1" xr3:uid="{35800D4C-CD77-4553-8256-07C18C14733D}" name="position"/>
    <tableColumn id="2" xr3:uid="{3F4C253F-9270-4BCB-8FE2-3DD06D454A14}" name="salary"/>
    <tableColumn id="5" xr3:uid="{80C15EC1-16F9-4945-B0C9-4B9D074ECE3F}" name="id" dataDxfId="1">
      <calculatedColumnFormula xml:space="preserve"> COUNTIF(
                OFFSET( $C$11, 1, 0, ROWS( INDEX( _01_data[ref], 1 ) : _01_data[[#This Row],[ref]] ) ),
                _01_data[[#This Row],[position]]
              )</calculatedColumnFormula>
    </tableColumn>
    <tableColumn id="4" xr3:uid="{711090A7-9D31-4DC6-BC27-4E65D6A4FF11}" name="individual" dataDxfId="0">
      <calculatedColumnFormula xml:space="preserve"> CONCATENATE( _01_data[[#This Row],[position]], " ", _01_data[[#This Row],[id]] )</calculatedColumnFormula>
    </tableColumn>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1.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table" Target="../tables/tabl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5" Type="http://schemas.openxmlformats.org/officeDocument/2006/relationships/ctrlProp" Target="../ctrlProps/ctrlProp2.xml"/><Relationship Id="rId10" Type="http://schemas.openxmlformats.org/officeDocument/2006/relationships/hyperlink" Target="https://nightingaledvs.com/ive-stopped-using-box-plots-should-you/" TargetMode="Externa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DG650"/>
  <sheetViews>
    <sheetView showGridLines="0" topLeftCell="AA1" workbookViewId="0">
      <selection activeCell="BF1" sqref="BF1"/>
    </sheetView>
  </sheetViews>
  <sheetFormatPr defaultColWidth="0" defaultRowHeight="10.199999999999999" zeroHeight="1"/>
  <cols>
    <col min="1" max="1" width="3.5703125" customWidth="1"/>
    <col min="2" max="2" width="5.7109375" customWidth="1"/>
    <col min="3" max="3" width="11.28515625" bestFit="1" customWidth="1"/>
    <col min="4" max="4" width="7.7109375" bestFit="1" customWidth="1"/>
    <col min="5" max="5" width="7.7109375" customWidth="1"/>
    <col min="6" max="6" width="13.7109375" customWidth="1"/>
    <col min="7" max="8" width="3.5703125" customWidth="1"/>
    <col min="9" max="9" width="12.140625" customWidth="1"/>
    <col min="10" max="10" width="12" customWidth="1"/>
    <col min="11" max="11" width="3.5703125" customWidth="1"/>
    <col min="12" max="12" width="10.7109375" bestFit="1" customWidth="1"/>
    <col min="13" max="13" width="3.7109375" customWidth="1"/>
    <col min="14" max="14" width="14.28515625" bestFit="1" customWidth="1"/>
    <col min="15" max="15" width="3.5703125" customWidth="1"/>
    <col min="16" max="16" width="15.85546875" bestFit="1" customWidth="1"/>
    <col min="17" max="17" width="3.5703125" customWidth="1"/>
    <col min="18" max="18" width="14.5703125" bestFit="1" customWidth="1"/>
    <col min="19" max="20" width="3.5703125" customWidth="1"/>
    <col min="21" max="21" width="13.140625" customWidth="1"/>
    <col min="22" max="22" width="10.85546875" customWidth="1"/>
    <col min="23" max="23" width="5.5703125" bestFit="1" customWidth="1"/>
    <col min="24" max="24" width="7.42578125" customWidth="1"/>
    <col min="25" max="25" width="7.7109375" customWidth="1"/>
    <col min="26" max="26" width="8.140625" customWidth="1"/>
    <col min="27" max="27" width="3.7109375" customWidth="1"/>
    <col min="28" max="28" width="9.140625" customWidth="1"/>
    <col min="29" max="29" width="6.28515625" customWidth="1"/>
    <col min="30" max="36" width="9.140625" customWidth="1"/>
    <col min="37" max="38" width="6.85546875" customWidth="1"/>
    <col min="39" max="39" width="6.7109375" bestFit="1" customWidth="1"/>
    <col min="40" max="41" width="3.7109375" customWidth="1"/>
    <col min="42" max="57" width="9.140625" customWidth="1"/>
    <col min="58" max="58" width="3.7109375" customWidth="1"/>
    <col min="59" max="71" width="9.140625" hidden="1" customWidth="1"/>
    <col min="72" max="111" width="0" hidden="1" customWidth="1"/>
    <col min="112" max="16384" width="9.140625" hidden="1"/>
  </cols>
  <sheetData>
    <row r="1" spans="2:39"/>
    <row r="2" spans="2:39"/>
    <row r="3" spans="2:39">
      <c r="P3" t="s">
        <v>67</v>
      </c>
    </row>
    <row r="4" spans="2:39">
      <c r="P4" s="92" t="s">
        <v>68</v>
      </c>
    </row>
    <row r="5" spans="2:39">
      <c r="P5" s="93" t="s">
        <v>69</v>
      </c>
    </row>
    <row r="6" spans="2:39"/>
    <row r="7" spans="2:39">
      <c r="AL7" s="79"/>
    </row>
    <row r="8" spans="2:39">
      <c r="AL8" s="79"/>
    </row>
    <row r="9" spans="2:39"/>
    <row r="10" spans="2:39">
      <c r="AK10" s="86" t="s">
        <v>28</v>
      </c>
      <c r="AL10" s="86"/>
    </row>
    <row r="11" spans="2:39">
      <c r="B11" t="s">
        <v>14</v>
      </c>
      <c r="C11" t="s">
        <v>11</v>
      </c>
      <c r="D11" t="s">
        <v>13</v>
      </c>
      <c r="E11" t="s">
        <v>10</v>
      </c>
      <c r="F11" t="s">
        <v>12</v>
      </c>
      <c r="I11" s="87" t="str" cm="1">
        <f t="array" ref="I11:I20" xml:space="preserve"> _xlfn.UNIQUE( _01_data[[#All],[position]] )</f>
        <v>position</v>
      </c>
      <c r="J11" s="80" t="s">
        <v>11</v>
      </c>
      <c r="L11" t="s">
        <v>47</v>
      </c>
      <c r="N11" s="81" t="s">
        <v>44</v>
      </c>
      <c r="P11" t="s">
        <v>65</v>
      </c>
      <c r="R11" t="s">
        <v>52</v>
      </c>
      <c r="U11" t="s">
        <v>12</v>
      </c>
      <c r="V11" t="s">
        <v>11</v>
      </c>
      <c r="W11" t="s">
        <v>43</v>
      </c>
      <c r="X11" t="s">
        <v>29</v>
      </c>
      <c r="Y11" t="s">
        <v>17</v>
      </c>
      <c r="Z11" t="s">
        <v>18</v>
      </c>
      <c r="AB11" t="s">
        <v>11</v>
      </c>
      <c r="AC11" t="s">
        <v>16</v>
      </c>
      <c r="AD11" t="s">
        <v>24</v>
      </c>
      <c r="AE11" t="s">
        <v>20</v>
      </c>
      <c r="AF11" t="s">
        <v>19</v>
      </c>
      <c r="AG11" t="str">
        <f>N13</f>
        <v>Median</v>
      </c>
      <c r="AH11" t="s">
        <v>21</v>
      </c>
      <c r="AI11" t="s">
        <v>22</v>
      </c>
      <c r="AJ11" t="s">
        <v>25</v>
      </c>
      <c r="AK11" s="81" t="s">
        <v>26</v>
      </c>
      <c r="AL11" s="81" t="s">
        <v>27</v>
      </c>
      <c r="AM11" t="s">
        <v>15</v>
      </c>
    </row>
    <row r="12" spans="2:39">
      <c r="B12">
        <f xml:space="preserve"> ROWS( INDEX( _01_data[ref], 1 ) : _01_data[[#This Row],[ref]] )</f>
        <v>1</v>
      </c>
      <c r="C12" t="s">
        <v>6</v>
      </c>
      <c r="D12">
        <v>58000</v>
      </c>
      <c r="E12">
        <f ca="1" xml:space="preserve"> COUNTIF(
                OFFSET( $C$11, 1, 0, ROWS( INDEX( _01_data[ref], 1 ) : _01_data[[#This Row],[ref]] ) ),
                _01_data[[#This Row],[position]]
              )</f>
        <v>1</v>
      </c>
      <c r="F12" t="str">
        <f ca="1" xml:space="preserve"> CONCATENATE( _01_data[[#This Row],[position]], " ", _01_data[[#This Row],[id]] )</f>
        <v>Accountant 1</v>
      </c>
      <c r="I12" t="str">
        <v>Accountant</v>
      </c>
      <c r="J12" t="s">
        <v>6</v>
      </c>
      <c r="L12" s="80" t="s">
        <v>39</v>
      </c>
      <c r="M12" s="80"/>
      <c r="N12" s="80" t="s">
        <v>36</v>
      </c>
      <c r="P12" t="e" cm="1">
        <f t="array" ref="P12" xml:space="preserve"> IF( R19 = "Inactive",
         NA(),
         INDEX(_xlfn.ANCHORARRAY( R19), R17 )
        )</f>
        <v>#N/A</v>
      </c>
      <c r="R12" s="87" t="s">
        <v>66</v>
      </c>
      <c r="S12" s="88" t="s">
        <v>51</v>
      </c>
      <c r="U12" s="87" t="str" cm="1">
        <f t="array" aca="1" ref="U12:U628" ca="1" xml:space="preserve"> _xlfn._xlws.FILTER( _01_data[individual],
                 ISNUMBER( _xlfn.XMATCH( _01_data[position],_xlfn.ANCHORARRAY( AB12) ) )
                 )</f>
        <v>Accountant 1</v>
      </c>
      <c r="V12" s="87" t="str" cm="1">
        <f t="array" aca="1" ref="V12:V628" ca="1" xml:space="preserve"> INDEX( _01_data[position],
                MATCH(_xlfn.ANCHORARRAY( U12), _01_data[individual], 0 )
               )</f>
        <v>Accountant</v>
      </c>
      <c r="W12" s="87" cm="1">
        <f t="array" aca="1" ref="W12:W628" ca="1" xml:space="preserve"> MATCH(_xlfn.ANCHORARRAY( V12),_xlfn.ANCHORARRAY( AB12), 0 ) + 0.5</f>
        <v>1.5</v>
      </c>
      <c r="X12" s="87" cm="1">
        <f t="array" aca="1" ref="X12:X628" ca="1" xml:space="preserve"> _xlfn.RANDARRAY( COUNT(_xlfn.ANCHORARRAY( W12) ), , N38, N39 )</f>
        <v>0.40728152036993115</v>
      </c>
      <c r="Y12" s="87" cm="1">
        <f t="array" aca="1" ref="Y12:Y628" ca="1" xml:space="preserve"> IF( L29 = "Yes",_xlfn.ANCHORARRAY(
         W12) -_xlfn.ANCHORARRAY( X12),
         NA() )</f>
        <v>1.0927184796300689</v>
      </c>
      <c r="Z12" s="87" cm="1">
        <f t="array" aca="1" ref="Z12:Z628" ca="1" xml:space="preserve"> IF( L29 = "Yes",
         INDEX( _01_data[salary], MATCH(_xlfn.ANCHORARRAY( U12), _01_data[individual], 0 ) ),
         NA() )</f>
        <v>58000</v>
      </c>
      <c r="AB12" s="87" t="str" cm="1">
        <f t="array" ref="AB12:AB20" xml:space="preserve"> _xlfn.LET(
           _xlpm.positions,
           _xlfn.UNIQUE(
                   _xlfn._xlws.FILTER( _01_data[position],
                                ISNUMBER( _xlfn.XMATCH( _01_data[position], J12:J20 ) )
                                )
                          ),
           _xlpm.sortby_var, LEFT( N44, 1 ) * 1,
           _xlpm.min, _xlfn.MINIFS( _01_data[salary], _01_data[position], _xlpm.positions ),
           _xlpm.FirstQuartile,
                    _xlfn.BYROW( _xlpm.positions,
                                    _xlfn.LAMBDA(_xlpm.item,
                                           _xlfn.QUARTILE.EXC( _xlfn._xlws.FILTER( _01_data[salary], _01_data[position] = _xlpm.item ), 1 )
                                               )
                                    ),
           _xlpm.AvgOrMed,
                       IF( N13 = "Average",
                             AVERAGEIF( _01_data[position], _xlpm.positions, _01_data[salary] ),
                             _xlfn.BYROW( _xlpm.positions,
                                             _xlfn.LAMBDA(_xlpm.item,
                                                        MEDIAN( _xlfn._xlws.FILTER( _01_data[salary], _01_data[position] = _xlpm.item ) )
                                                     )
                                             )
                             ),
           _xlpm.ThirdQuartile,
                         _xlfn.BYROW( _xlpm.positions,
                                         _xlfn.LAMBDA(_xlpm.item,
                                                   _xlfn.QUARTILE.EXC( _xlfn._xlws.FILTER( _01_data[salary], _01_data[position] = _xlpm.item ), 3 )
                                                  )
                                         ),
          _xlpm.max, _xlfn.MAXIFS( _01_data[salary], _01_data[position], _xlpm.positions ),
          _xlpm.noObservations, COUNTIF( _01_data[position], _xlpm.positions ),
           CHOOSE( _xlpm.sortby_var,
                             _xlfn._xlws.SORT( _xlpm.positions, , L50 ),
                             _xlfn.SORTBY( _xlpm.positions, _xlpm.min, L50 ),
                             _xlfn.SORTBY( _xlpm.positions, _xlpm.FirstQuartile, L50 ),
                             _xlfn.SORTBY( _xlpm.positions, _xlpm.AvgOrMed, L50 ),
                             _xlfn.SORTBY( _xlpm.positions, _xlpm.ThirdQuartile, L50 ),
                             _xlfn.SORTBY( _xlpm.positions, _xlpm.max, L50 ),
                             _xlfn.SORTBY( _xlpm.positions, _xlpm.noObservations, L50 )
                            )
            )</f>
        <v>Accountant</v>
      </c>
      <c r="AC12" s="87" cm="1">
        <f t="array" ref="AC12:AC20" xml:space="preserve"> _xlfn.SEQUENCE( COUNTA(_xlfn.ANCHORARRAY( AB12) ) )</f>
        <v>1</v>
      </c>
      <c r="AD12" s="87" t="e" cm="1">
        <f t="array" ref="AD12" xml:space="preserve"> IF( N21 = "Yes",
         _xlfn.MINIFS( _01_data[salary], _01_data[position],_xlfn.ANCHORARRAY( AB12) ),
         NA() )</f>
        <v>#N/A</v>
      </c>
      <c r="AE12" s="87" cm="1">
        <f t="array" ref="AE12:AE20" xml:space="preserve"> _xlfn.BYROW(_xlfn.ANCHORARRAY( AB12),
                  _xlfn.LAMBDA(_xlpm.item,
                                    _xlfn.QUARTILE.EXC( _xlfn._xlws.FILTER( _01_data[salary], _01_data[position] = _xlpm.item ), 1 )
                                   )
                  )</f>
        <v>50000</v>
      </c>
      <c r="AF12" s="87" cm="1">
        <f t="array" ref="AF12:AF20" xml:space="preserve"> IF( L21 = "Yes",
         IF( N13 = "Average",
              AVERAGEIF( _01_data[position],_xlfn.ANCHORARRAY( AB12), _01_data[salary] ),
              _xlfn.BYROW(_xlfn.ANCHORARRAY( AB12),
                              _xlfn.LAMBDA(_xlpm.item,
                                               MEDIAN( _xlfn._xlws.FILTER( _01_data[salary], _01_data[position] = _xlpm.item ) )
                                              )
                              )
              ) -_xlfn.ANCHORARRAY( AE12),
         NA() )</f>
        <v>13000</v>
      </c>
      <c r="AG12" s="87" cm="1">
        <f t="array" ref="AG12:AG20" xml:space="preserve"> IF( L13 = "Yes",
        IF( N13 = "Average",
              AVERAGEIF( _01_data[position],_xlfn.ANCHORARRAY( AB12), _01_data[salary] ),
              _xlfn.BYROW(_xlfn.ANCHORARRAY( AB12),
                              _xlfn.LAMBDA(_xlpm.item,
                                               MEDIAN( _xlfn._xlws.FILTER( _01_data[salary], _01_data[position] = _xlpm.item ) )
                                              )
                              )
              ),
        NA()
       )</f>
        <v>63000</v>
      </c>
      <c r="AH12" s="87" cm="1">
        <f t="array" ref="AH12:AH20" xml:space="preserve"> _xlfn.BYROW(_xlfn.ANCHORARRAY( AB12),
                  _xlfn.LAMBDA(_xlpm.item,
                                    _xlfn.QUARTILE.EXC( _xlfn._xlws.FILTER( _01_data[salary], _01_data[position] = _xlpm.item ), 3 )
                                   )
                  )</f>
        <v>77000</v>
      </c>
      <c r="AI12" s="87" cm="1">
        <f t="array" ref="AI12:AI20" xml:space="preserve"> IF( L21 = "Yes",_xlfn.ANCHORARRAY(
         AH12) - IF( N13 = "Average",
              AVERAGEIF( _01_data[position],_xlfn.ANCHORARRAY( AB12), _01_data[salary] ),
              _xlfn.BYROW(_xlfn.ANCHORARRAY( AB12),
                              _xlfn.LAMBDA(_xlpm.item,
                                               MEDIAN( _xlfn._xlws.FILTER( _01_data[salary], _01_data[position] = _xlpm.item ) )
                                              )
                              )
              ),
         NA() )</f>
        <v>14000</v>
      </c>
      <c r="AJ12" s="87" t="e" cm="1">
        <f t="array" ref="AJ12" xml:space="preserve"> IF( N21 = "Yes",
         _xlfn.MAXIFS( _01_data[salary], _01_data[position],_xlfn.ANCHORARRAY( AB12) ),
         NA() )</f>
        <v>#N/A</v>
      </c>
      <c r="AK12" s="87" t="e" cm="1">
        <f t="array" ref="AK12:AK20">_xlfn.ANCHORARRAY( AE12) -_xlfn.ANCHORARRAY( AD12)</f>
        <v>#N/A</v>
      </c>
      <c r="AL12" s="87" t="e" cm="1">
        <f t="array" ref="AL12:AL20">_xlfn.ANCHORARRAY( AJ12) -_xlfn.ANCHORARRAY( AH12)</f>
        <v>#N/A</v>
      </c>
      <c r="AM12" s="87" cm="1">
        <f t="array" ref="AM12:AM20" xml:space="preserve"> COUNTIF( _01_data[position],_xlfn.ANCHORARRAY( AB12) )</f>
        <v>55</v>
      </c>
    </row>
    <row r="13" spans="2:39">
      <c r="B13">
        <f xml:space="preserve"> ROWS( INDEX( _01_data[ref], 1 ) : _01_data[[#This Row],[ref]] )</f>
        <v>2</v>
      </c>
      <c r="C13" t="s">
        <v>6</v>
      </c>
      <c r="D13">
        <v>57000</v>
      </c>
      <c r="E13">
        <f ca="1" xml:space="preserve"> COUNTIF(
                OFFSET( $C$11, 1, 0, ROWS( INDEX( _01_data[ref], 1 ) : _01_data[[#This Row],[ref]] ) ),
                _01_data[[#This Row],[position]]
              )</f>
        <v>2</v>
      </c>
      <c r="F13" t="str">
        <f ca="1" xml:space="preserve"> CONCATENATE( _01_data[[#This Row],[position]], " ", _01_data[[#This Row],[id]] )</f>
        <v>Accountant 2</v>
      </c>
      <c r="I13" t="str">
        <v>Analyst</v>
      </c>
      <c r="J13" t="s">
        <v>2</v>
      </c>
      <c r="L13" t="s">
        <v>40</v>
      </c>
      <c r="N13" t="s">
        <v>38</v>
      </c>
      <c r="P13" s="89" t="e">
        <f ca="1" xml:space="preserve"> IF( ( L29 = "Yes" ) + (P17 = 1 ),
         INDEX(_xlfn.ANCHORARRAY( Y12),
                MATCH( P12,_xlfn.ANCHORARRAY( U12), 0 )
                ),
         NA() )</f>
        <v>#N/A</v>
      </c>
      <c r="U13" t="str">
        <f ca="1"/>
        <v>Accountant 2</v>
      </c>
      <c r="V13" t="str">
        <f ca="1"/>
        <v>Accountant</v>
      </c>
      <c r="W13">
        <f ca="1"/>
        <v>1.5</v>
      </c>
      <c r="X13">
        <f ca="1"/>
        <v>0.4668180010843298</v>
      </c>
      <c r="Y13">
        <f ca="1"/>
        <v>1.0331819989156701</v>
      </c>
      <c r="Z13">
        <f ca="1"/>
        <v>57000</v>
      </c>
      <c r="AB13" t="str">
        <v>Analyst</v>
      </c>
      <c r="AC13">
        <v>2</v>
      </c>
      <c r="AE13">
        <v>44750</v>
      </c>
      <c r="AF13">
        <v>11830</v>
      </c>
      <c r="AG13">
        <v>56580</v>
      </c>
      <c r="AH13">
        <v>75000</v>
      </c>
      <c r="AI13">
        <v>18420</v>
      </c>
      <c r="AK13" t="e">
        <v>#N/A</v>
      </c>
      <c r="AL13" t="e">
        <v>#N/A</v>
      </c>
      <c r="AM13">
        <v>122</v>
      </c>
    </row>
    <row r="14" spans="2:39">
      <c r="B14">
        <f xml:space="preserve"> ROWS( INDEX( _01_data[ref], 1 ) : _01_data[[#This Row],[ref]] )</f>
        <v>3</v>
      </c>
      <c r="C14" t="s">
        <v>6</v>
      </c>
      <c r="D14">
        <v>37900</v>
      </c>
      <c r="E14">
        <f ca="1" xml:space="preserve"> COUNTIF(
                OFFSET( $C$11, 1, 0, ROWS( INDEX( _01_data[ref], 1 ) : _01_data[[#This Row],[ref]] ) ),
                _01_data[[#This Row],[position]]
              )</f>
        <v>3</v>
      </c>
      <c r="F14" t="str">
        <f ca="1" xml:space="preserve"> CONCATENATE( _01_data[[#This Row],[position]], " ", _01_data[[#This Row],[id]] )</f>
        <v>Accountant 3</v>
      </c>
      <c r="I14" t="str">
        <v>Consultant</v>
      </c>
      <c r="J14" t="s">
        <v>5</v>
      </c>
      <c r="L14" t="s">
        <v>39</v>
      </c>
      <c r="N14" t="s">
        <v>36</v>
      </c>
      <c r="P14" s="90" t="e">
        <f ca="1" xml:space="preserve"> IF( ( L29 = "Yes" ) + (P17 = 1 ),
    INDEX(_xlfn.ANCHORARRAY( Z12),
                MATCH( P12,_xlfn.ANCHORARRAY( U12), 0 )
                ),
    NA() )</f>
        <v>#N/A</v>
      </c>
      <c r="U14" t="str">
        <f ca="1"/>
        <v>Accountant 3</v>
      </c>
      <c r="V14" t="str">
        <f ca="1"/>
        <v>Accountant</v>
      </c>
      <c r="W14">
        <f ca="1"/>
        <v>1.5</v>
      </c>
      <c r="X14">
        <f ca="1"/>
        <v>0.5313408143821714</v>
      </c>
      <c r="Y14">
        <f ca="1"/>
        <v>0.9686591856178286</v>
      </c>
      <c r="Z14">
        <f ca="1"/>
        <v>37900</v>
      </c>
      <c r="AB14" t="str">
        <v>Consultant</v>
      </c>
      <c r="AC14">
        <v>3</v>
      </c>
      <c r="AE14">
        <v>65000</v>
      </c>
      <c r="AF14">
        <v>7750</v>
      </c>
      <c r="AG14">
        <v>72750</v>
      </c>
      <c r="AH14">
        <v>80860.5</v>
      </c>
      <c r="AI14">
        <v>8110.5</v>
      </c>
      <c r="AK14" t="e">
        <v>#N/A</v>
      </c>
      <c r="AL14" t="e">
        <v>#N/A</v>
      </c>
      <c r="AM14">
        <v>52</v>
      </c>
    </row>
    <row r="15" spans="2:39">
      <c r="B15">
        <f xml:space="preserve"> ROWS( INDEX( _01_data[ref], 1 ) : _01_data[[#This Row],[ref]] )</f>
        <v>4</v>
      </c>
      <c r="C15" t="s">
        <v>6</v>
      </c>
      <c r="D15">
        <v>70000</v>
      </c>
      <c r="E15">
        <f ca="1" xml:space="preserve"> COUNTIF(
                OFFSET( $C$11, 1, 0, ROWS( INDEX( _01_data[ref], 1 ) : _01_data[[#This Row],[ref]] ) ),
                _01_data[[#This Row],[position]]
              )</f>
        <v>4</v>
      </c>
      <c r="F15" t="str">
        <f ca="1" xml:space="preserve"> CONCATENATE( _01_data[[#This Row],[position]], " ", _01_data[[#This Row],[id]] )</f>
        <v>Accountant 4</v>
      </c>
      <c r="I15" t="str">
        <v>Controller</v>
      </c>
      <c r="J15" t="s">
        <v>8</v>
      </c>
      <c r="L15" t="s">
        <v>41</v>
      </c>
      <c r="N15" t="s">
        <v>37</v>
      </c>
      <c r="U15" t="str">
        <f ca="1"/>
        <v>Accountant 4</v>
      </c>
      <c r="V15" t="str">
        <f ca="1"/>
        <v>Accountant</v>
      </c>
      <c r="W15">
        <f ca="1"/>
        <v>1.5</v>
      </c>
      <c r="X15">
        <f ca="1"/>
        <v>0.41343921352194457</v>
      </c>
      <c r="Y15">
        <f ca="1"/>
        <v>1.0865607864780555</v>
      </c>
      <c r="Z15">
        <f ca="1"/>
        <v>70000</v>
      </c>
      <c r="AB15" t="str">
        <v>Controller</v>
      </c>
      <c r="AC15">
        <v>4</v>
      </c>
      <c r="AE15">
        <v>44250</v>
      </c>
      <c r="AF15">
        <v>20750</v>
      </c>
      <c r="AG15">
        <v>65000</v>
      </c>
      <c r="AH15">
        <v>86250</v>
      </c>
      <c r="AI15">
        <v>21250</v>
      </c>
      <c r="AK15" t="e">
        <v>#N/A</v>
      </c>
      <c r="AL15" t="e">
        <v>#N/A</v>
      </c>
      <c r="AM15">
        <v>42</v>
      </c>
    </row>
    <row r="16" spans="2:39">
      <c r="B16">
        <f xml:space="preserve"> ROWS( INDEX( _01_data[ref], 1 ) : _01_data[[#This Row],[ref]] )</f>
        <v>5</v>
      </c>
      <c r="C16" t="s">
        <v>6</v>
      </c>
      <c r="D16">
        <v>65000</v>
      </c>
      <c r="E16">
        <f ca="1" xml:space="preserve"> COUNTIF(
                OFFSET( $C$11, 1, 0, ROWS( INDEX( _01_data[ref], 1 ) : _01_data[[#This Row],[ref]] ) ),
                _01_data[[#This Row],[position]]
              )</f>
        <v>5</v>
      </c>
      <c r="F16" t="str">
        <f ca="1" xml:space="preserve"> CONCATENATE( _01_data[[#This Row],[position]], " ", _01_data[[#This Row],[id]] )</f>
        <v>Accountant 5</v>
      </c>
      <c r="I16" t="str">
        <v>Director</v>
      </c>
      <c r="J16" t="s">
        <v>9</v>
      </c>
      <c r="L16" t="s">
        <v>40</v>
      </c>
      <c r="N16" t="s">
        <v>38</v>
      </c>
      <c r="U16" t="str">
        <f ca="1"/>
        <v>Accountant 5</v>
      </c>
      <c r="V16" t="str">
        <f ca="1"/>
        <v>Accountant</v>
      </c>
      <c r="W16">
        <f ca="1"/>
        <v>1.5</v>
      </c>
      <c r="X16">
        <f ca="1"/>
        <v>0.56781823553116084</v>
      </c>
      <c r="Y16">
        <f ca="1"/>
        <v>0.93218176446883916</v>
      </c>
      <c r="Z16">
        <f ca="1"/>
        <v>65000</v>
      </c>
      <c r="AB16" t="str">
        <v>Director</v>
      </c>
      <c r="AC16">
        <v>5</v>
      </c>
      <c r="AE16">
        <v>75000</v>
      </c>
      <c r="AF16">
        <v>25000</v>
      </c>
      <c r="AG16">
        <v>100000</v>
      </c>
      <c r="AH16">
        <v>128125</v>
      </c>
      <c r="AI16">
        <v>28125</v>
      </c>
      <c r="AK16" t="e">
        <v>#N/A</v>
      </c>
      <c r="AL16" t="e">
        <v>#N/A</v>
      </c>
      <c r="AM16">
        <v>58</v>
      </c>
    </row>
    <row r="17" spans="2:39">
      <c r="B17">
        <f xml:space="preserve"> ROWS( INDEX( _01_data[ref], 1 ) : _01_data[[#This Row],[ref]] )</f>
        <v>6</v>
      </c>
      <c r="C17" t="s">
        <v>6</v>
      </c>
      <c r="D17">
        <v>65000</v>
      </c>
      <c r="E17">
        <f ca="1" xml:space="preserve"> COUNTIF(
                OFFSET( $C$11, 1, 0, ROWS( INDEX( _01_data[ref], 1 ) : _01_data[[#This Row],[ref]] ) ),
                _01_data[[#This Row],[position]]
              )</f>
        <v>6</v>
      </c>
      <c r="F17" t="str">
        <f ca="1" xml:space="preserve"> CONCATENATE( _01_data[[#This Row],[position]], " ", _01_data[[#This Row],[id]] )</f>
        <v>Accountant 6</v>
      </c>
      <c r="I17" t="str">
        <v>Engineer</v>
      </c>
      <c r="J17" t="s">
        <v>3</v>
      </c>
      <c r="P17" s="84">
        <v>1</v>
      </c>
      <c r="R17" s="85">
        <v>1</v>
      </c>
      <c r="U17" t="str">
        <f ca="1"/>
        <v>Accountant 6</v>
      </c>
      <c r="V17" t="str">
        <f ca="1"/>
        <v>Accountant</v>
      </c>
      <c r="W17">
        <f ca="1"/>
        <v>1.5</v>
      </c>
      <c r="X17">
        <f ca="1"/>
        <v>0.58140443766119265</v>
      </c>
      <c r="Y17">
        <f ca="1"/>
        <v>0.91859556233880735</v>
      </c>
      <c r="Z17">
        <f ca="1"/>
        <v>65000</v>
      </c>
      <c r="AB17" t="str">
        <v>Engineer</v>
      </c>
      <c r="AC17">
        <v>6</v>
      </c>
      <c r="AE17">
        <v>50500</v>
      </c>
      <c r="AF17">
        <v>16500</v>
      </c>
      <c r="AG17">
        <v>67000</v>
      </c>
      <c r="AH17">
        <v>83750</v>
      </c>
      <c r="AI17">
        <v>16750</v>
      </c>
      <c r="AK17" t="e">
        <v>#N/A</v>
      </c>
      <c r="AL17" t="e">
        <v>#N/A</v>
      </c>
      <c r="AM17">
        <v>52</v>
      </c>
    </row>
    <row r="18" spans="2:39">
      <c r="B18">
        <f xml:space="preserve"> ROWS( INDEX( _01_data[ref], 1 ) : _01_data[[#This Row],[ref]] )</f>
        <v>7</v>
      </c>
      <c r="C18" t="s">
        <v>6</v>
      </c>
      <c r="D18">
        <v>100000</v>
      </c>
      <c r="E18">
        <f ca="1" xml:space="preserve"> COUNTIF(
                OFFSET( $C$11, 1, 0, ROWS( INDEX( _01_data[ref], 1 ) : _01_data[[#This Row],[ref]] ) ),
                _01_data[[#This Row],[position]]
              )</f>
        <v>7</v>
      </c>
      <c r="F18" t="str">
        <f ca="1" xml:space="preserve"> CONCATENATE( _01_data[[#This Row],[position]], " ", _01_data[[#This Row],[id]] )</f>
        <v>Accountant 7</v>
      </c>
      <c r="I18" t="str">
        <v>Manager</v>
      </c>
      <c r="J18" t="s">
        <v>4</v>
      </c>
      <c r="P18" t="s">
        <v>50</v>
      </c>
      <c r="R18" t="s">
        <v>42</v>
      </c>
      <c r="U18" t="str">
        <f ca="1"/>
        <v>Accountant 7</v>
      </c>
      <c r="V18" t="str">
        <f ca="1"/>
        <v>Accountant</v>
      </c>
      <c r="W18">
        <f ca="1"/>
        <v>1.5</v>
      </c>
      <c r="X18">
        <f ca="1"/>
        <v>0.45292685264686428</v>
      </c>
      <c r="Y18">
        <f ca="1"/>
        <v>1.0470731473531356</v>
      </c>
      <c r="Z18">
        <f ca="1"/>
        <v>100000</v>
      </c>
      <c r="AB18" t="str">
        <v>Manager</v>
      </c>
      <c r="AC18">
        <v>7</v>
      </c>
      <c r="AE18">
        <v>52250</v>
      </c>
      <c r="AF18">
        <v>17750</v>
      </c>
      <c r="AG18">
        <v>70000</v>
      </c>
      <c r="AH18">
        <v>90000</v>
      </c>
      <c r="AI18">
        <v>20000</v>
      </c>
      <c r="AK18" t="e">
        <v>#N/A</v>
      </c>
      <c r="AL18" t="e">
        <v>#N/A</v>
      </c>
      <c r="AM18">
        <v>129</v>
      </c>
    </row>
    <row r="19" spans="2:39">
      <c r="B19">
        <f xml:space="preserve"> ROWS( INDEX( _01_data[ref], 1 ) : _01_data[[#This Row],[ref]] )</f>
        <v>8</v>
      </c>
      <c r="C19" t="s">
        <v>6</v>
      </c>
      <c r="D19">
        <v>22880</v>
      </c>
      <c r="E19">
        <f ca="1" xml:space="preserve"> COUNTIF(
                OFFSET( $C$11, 1, 0, ROWS( INDEX( _01_data[ref], 1 ) : _01_data[[#This Row],[ref]] ) ),
                _01_data[[#This Row],[position]]
              )</f>
        <v>8</v>
      </c>
      <c r="F19" t="str">
        <f ca="1" xml:space="preserve"> CONCATENATE( _01_data[[#This Row],[position]], " ", _01_data[[#This Row],[id]] )</f>
        <v>Accountant 8</v>
      </c>
      <c r="I19" t="str">
        <v>Specialist</v>
      </c>
      <c r="J19" t="s">
        <v>7</v>
      </c>
      <c r="L19" t="s">
        <v>48</v>
      </c>
      <c r="N19" t="s">
        <v>49</v>
      </c>
      <c r="P19" s="87" t="str" cm="1">
        <f t="array" ref="P19:P28" xml:space="preserve"> _xlfn.LET(
           _xlpm.SUL,_xlfn.ANCHORARRAY( AB12),
           _xlpm.Rows, _xlfn.SEQUENCE( ROWS( _xlpm.SUL ) + 1, , 0 ),
           IF( _xlpm.Rows = 0,
                 "No highlight",
                 INDEX( _xlpm.SUL, _xlpm.Rows )
                )
           )</f>
        <v>No highlight</v>
      </c>
      <c r="R19" s="87" t="str" cm="1">
        <f t="array" ref="R19" xml:space="preserve"> IF( P17 = 1,
         "Inactive",
         _xlfn._xlws.FILTER( _01_data[individual],
                       _01_data[position] = INDEX(_xlfn.ANCHORARRAY( AB12), P17 - 1 )
                     )
       )</f>
        <v>Inactive</v>
      </c>
      <c r="S19" s="88"/>
      <c r="U19" t="str">
        <f ca="1"/>
        <v>Accountant 8</v>
      </c>
      <c r="V19" t="str">
        <f ca="1"/>
        <v>Accountant</v>
      </c>
      <c r="W19">
        <f ca="1"/>
        <v>1.5</v>
      </c>
      <c r="X19">
        <f ca="1"/>
        <v>0.49719874534490838</v>
      </c>
      <c r="Y19">
        <f ca="1"/>
        <v>1.0028012546550915</v>
      </c>
      <c r="Z19">
        <f ca="1"/>
        <v>22880</v>
      </c>
      <c r="AB19" t="str">
        <v>Specialist</v>
      </c>
      <c r="AC19">
        <v>8</v>
      </c>
      <c r="AE19">
        <v>45000</v>
      </c>
      <c r="AF19">
        <v>5846</v>
      </c>
      <c r="AG19">
        <v>50846</v>
      </c>
      <c r="AH19">
        <v>67500</v>
      </c>
      <c r="AI19">
        <v>16654</v>
      </c>
      <c r="AK19" t="e">
        <v>#N/A</v>
      </c>
      <c r="AL19" t="e">
        <v>#N/A</v>
      </c>
      <c r="AM19">
        <v>53</v>
      </c>
    </row>
    <row r="20" spans="2:39">
      <c r="B20">
        <f xml:space="preserve"> ROWS( INDEX( _01_data[ref], 1 ) : _01_data[[#This Row],[ref]] )</f>
        <v>9</v>
      </c>
      <c r="C20" t="s">
        <v>6</v>
      </c>
      <c r="D20">
        <v>60000</v>
      </c>
      <c r="E20">
        <f ca="1" xml:space="preserve"> COUNTIF(
                OFFSET( $C$11, 1, 0, ROWS( INDEX( _01_data[ref], 1 ) : _01_data[[#This Row],[ref]] ) ),
                _01_data[[#This Row],[position]]
              )</f>
        <v>9</v>
      </c>
      <c r="F20" t="str">
        <f ca="1" xml:space="preserve"> CONCATENATE( _01_data[[#This Row],[position]], " ", _01_data[[#This Row],[id]] )</f>
        <v>Accountant 9</v>
      </c>
      <c r="I20" t="str">
        <v>Supervisor</v>
      </c>
      <c r="J20" t="s">
        <v>23</v>
      </c>
      <c r="L20" s="80" t="s">
        <v>39</v>
      </c>
      <c r="M20" s="80"/>
      <c r="N20" s="80" t="s">
        <v>39</v>
      </c>
      <c r="P20" t="str">
        <v>Accountant</v>
      </c>
      <c r="U20" t="str">
        <f ca="1"/>
        <v>Accountant 9</v>
      </c>
      <c r="V20" t="str">
        <f ca="1"/>
        <v>Accountant</v>
      </c>
      <c r="W20">
        <f ca="1"/>
        <v>1.5</v>
      </c>
      <c r="X20">
        <f ca="1"/>
        <v>0.51242174566030096</v>
      </c>
      <c r="Y20">
        <f ca="1"/>
        <v>0.98757825433969904</v>
      </c>
      <c r="Z20">
        <f ca="1"/>
        <v>60000</v>
      </c>
      <c r="AB20" t="str">
        <v>Supervisor</v>
      </c>
      <c r="AC20">
        <v>9</v>
      </c>
      <c r="AE20">
        <v>45000</v>
      </c>
      <c r="AF20">
        <v>15400</v>
      </c>
      <c r="AG20">
        <v>60400</v>
      </c>
      <c r="AH20">
        <v>70000</v>
      </c>
      <c r="AI20">
        <v>9600</v>
      </c>
      <c r="AK20" t="e">
        <v>#N/A</v>
      </c>
      <c r="AL20" t="e">
        <v>#N/A</v>
      </c>
      <c r="AM20">
        <v>54</v>
      </c>
    </row>
    <row r="21" spans="2:39">
      <c r="B21">
        <f xml:space="preserve"> ROWS( INDEX( _01_data[ref], 1 ) : _01_data[[#This Row],[ref]] )</f>
        <v>10</v>
      </c>
      <c r="C21" t="s">
        <v>6</v>
      </c>
      <c r="D21">
        <v>45000</v>
      </c>
      <c r="E21">
        <f ca="1" xml:space="preserve"> COUNTIF(
                OFFSET( $C$11, 1, 0, ROWS( INDEX( _01_data[ref], 1 ) : _01_data[[#This Row],[ref]] ) ),
                _01_data[[#This Row],[position]]
              )</f>
        <v>10</v>
      </c>
      <c r="F21" t="str">
        <f ca="1" xml:space="preserve"> CONCATENATE( _01_data[[#This Row],[position]], " ", _01_data[[#This Row],[id]] )</f>
        <v>Accountant 10</v>
      </c>
      <c r="L21" t="s">
        <v>40</v>
      </c>
      <c r="N21" t="s">
        <v>41</v>
      </c>
      <c r="P21" t="str">
        <v>Analyst</v>
      </c>
      <c r="U21" t="str">
        <f ca="1"/>
        <v>Accountant 10</v>
      </c>
      <c r="V21" t="str">
        <f ca="1"/>
        <v>Accountant</v>
      </c>
      <c r="W21">
        <f ca="1"/>
        <v>1.5</v>
      </c>
      <c r="X21">
        <f ca="1"/>
        <v>0.48780140187914356</v>
      </c>
      <c r="Y21">
        <f ca="1"/>
        <v>1.0121985981208566</v>
      </c>
      <c r="Z21">
        <f ca="1"/>
        <v>45000</v>
      </c>
    </row>
    <row r="22" spans="2:39">
      <c r="B22">
        <f xml:space="preserve"> ROWS( INDEX( _01_data[ref], 1 ) : _01_data[[#This Row],[ref]] )</f>
        <v>11</v>
      </c>
      <c r="C22" t="s">
        <v>6</v>
      </c>
      <c r="D22">
        <v>65250</v>
      </c>
      <c r="E22">
        <f ca="1" xml:space="preserve"> COUNTIF(
                OFFSET( $C$11, 1, 0, ROWS( INDEX( _01_data[ref], 1 ) : _01_data[[#This Row],[ref]] ) ),
                _01_data[[#This Row],[position]]
              )</f>
        <v>11</v>
      </c>
      <c r="F22" t="str">
        <f ca="1" xml:space="preserve"> CONCATENATE( _01_data[[#This Row],[position]], " ", _01_data[[#This Row],[id]] )</f>
        <v>Accountant 11</v>
      </c>
      <c r="L22" t="s">
        <v>39</v>
      </c>
      <c r="N22" t="s">
        <v>39</v>
      </c>
      <c r="P22" t="str">
        <v>Consultant</v>
      </c>
      <c r="S22" s="88"/>
      <c r="U22" t="str">
        <f ca="1"/>
        <v>Accountant 11</v>
      </c>
      <c r="V22" t="str">
        <f ca="1"/>
        <v>Accountant</v>
      </c>
      <c r="W22">
        <f ca="1"/>
        <v>1.5</v>
      </c>
      <c r="X22">
        <f ca="1"/>
        <v>0.50989049400711828</v>
      </c>
      <c r="Y22">
        <f ca="1"/>
        <v>0.99010950599288172</v>
      </c>
      <c r="Z22">
        <f ca="1"/>
        <v>65250</v>
      </c>
    </row>
    <row r="23" spans="2:39">
      <c r="B23">
        <f xml:space="preserve"> ROWS( INDEX( _01_data[ref], 1 ) : _01_data[[#This Row],[ref]] )</f>
        <v>12</v>
      </c>
      <c r="C23" t="s">
        <v>6</v>
      </c>
      <c r="D23">
        <v>79000</v>
      </c>
      <c r="E23">
        <f ca="1" xml:space="preserve"> COUNTIF(
                OFFSET( $C$11, 1, 0, ROWS( INDEX( _01_data[ref], 1 ) : _01_data[[#This Row],[ref]] ) ),
                _01_data[[#This Row],[position]]
              )</f>
        <v>12</v>
      </c>
      <c r="F23" t="str">
        <f ca="1" xml:space="preserve"> CONCATENATE( _01_data[[#This Row],[position]], " ", _01_data[[#This Row],[id]] )</f>
        <v>Accountant 12</v>
      </c>
      <c r="L23" t="s">
        <v>41</v>
      </c>
      <c r="N23" t="s">
        <v>41</v>
      </c>
      <c r="P23" t="str">
        <v>Controller</v>
      </c>
      <c r="U23" t="str">
        <f ca="1"/>
        <v>Accountant 12</v>
      </c>
      <c r="V23" t="str">
        <f ca="1"/>
        <v>Accountant</v>
      </c>
      <c r="W23">
        <f ca="1"/>
        <v>1.5</v>
      </c>
      <c r="X23">
        <f ca="1"/>
        <v>0.53485564055876422</v>
      </c>
      <c r="Y23">
        <f ca="1"/>
        <v>0.96514435944123578</v>
      </c>
      <c r="Z23">
        <f ca="1"/>
        <v>79000</v>
      </c>
    </row>
    <row r="24" spans="2:39">
      <c r="B24">
        <f xml:space="preserve"> ROWS( INDEX( _01_data[ref], 1 ) : _01_data[[#This Row],[ref]] )</f>
        <v>13</v>
      </c>
      <c r="C24" t="s">
        <v>6</v>
      </c>
      <c r="D24">
        <v>62400</v>
      </c>
      <c r="E24">
        <f ca="1" xml:space="preserve"> COUNTIF(
                OFFSET( $C$11, 1, 0, ROWS( INDEX( _01_data[ref], 1 ) : _01_data[[#This Row],[ref]] ) ),
                _01_data[[#This Row],[position]]
              )</f>
        <v>13</v>
      </c>
      <c r="F24" t="str">
        <f ca="1" xml:space="preserve"> CONCATENATE( _01_data[[#This Row],[position]], " ", _01_data[[#This Row],[id]] )</f>
        <v>Accountant 13</v>
      </c>
      <c r="L24" t="s">
        <v>40</v>
      </c>
      <c r="N24" t="s">
        <v>40</v>
      </c>
      <c r="P24" t="str">
        <v>Director</v>
      </c>
      <c r="U24" t="str">
        <f ca="1"/>
        <v>Accountant 13</v>
      </c>
      <c r="V24" t="str">
        <f ca="1"/>
        <v>Accountant</v>
      </c>
      <c r="W24">
        <f ca="1"/>
        <v>1.5</v>
      </c>
      <c r="X24">
        <f ca="1"/>
        <v>0.58173626845629745</v>
      </c>
      <c r="Y24">
        <f ca="1"/>
        <v>0.91826373154370255</v>
      </c>
      <c r="Z24">
        <f ca="1"/>
        <v>62400</v>
      </c>
    </row>
    <row r="25" spans="2:39">
      <c r="B25">
        <f xml:space="preserve"> ROWS( INDEX( _01_data[ref], 1 ) : _01_data[[#This Row],[ref]] )</f>
        <v>14</v>
      </c>
      <c r="C25" t="s">
        <v>6</v>
      </c>
      <c r="D25">
        <v>77000</v>
      </c>
      <c r="E25">
        <f ca="1" xml:space="preserve"> COUNTIF(
                OFFSET( $C$11, 1, 0, ROWS( INDEX( _01_data[ref], 1 ) : _01_data[[#This Row],[ref]] ) ),
                _01_data[[#This Row],[position]]
              )</f>
        <v>14</v>
      </c>
      <c r="F25" t="str">
        <f ca="1" xml:space="preserve"> CONCATENATE( _01_data[[#This Row],[position]], " ", _01_data[[#This Row],[id]] )</f>
        <v>Accountant 14</v>
      </c>
      <c r="P25" t="str">
        <v>Engineer</v>
      </c>
      <c r="U25" t="str">
        <f ca="1"/>
        <v>Accountant 14</v>
      </c>
      <c r="V25" t="str">
        <f ca="1"/>
        <v>Accountant</v>
      </c>
      <c r="W25">
        <f ca="1"/>
        <v>1.5</v>
      </c>
      <c r="X25">
        <f ca="1"/>
        <v>0.57992373331375724</v>
      </c>
      <c r="Y25">
        <f ca="1"/>
        <v>0.92007626668624276</v>
      </c>
      <c r="Z25">
        <f ca="1"/>
        <v>77000</v>
      </c>
    </row>
    <row r="26" spans="2:39">
      <c r="B26">
        <f xml:space="preserve"> ROWS( INDEX( _01_data[ref], 1 ) : _01_data[[#This Row],[ref]] )</f>
        <v>15</v>
      </c>
      <c r="C26" t="s">
        <v>6</v>
      </c>
      <c r="D26">
        <v>150000</v>
      </c>
      <c r="E26">
        <f ca="1" xml:space="preserve"> COUNTIF(
                OFFSET( $C$11, 1, 0, ROWS( INDEX( _01_data[ref], 1 ) : _01_data[[#This Row],[ref]] ) ),
                _01_data[[#This Row],[position]]
              )</f>
        <v>15</v>
      </c>
      <c r="F26" t="str">
        <f ca="1" xml:space="preserve"> CONCATENATE( _01_data[[#This Row],[position]], " ", _01_data[[#This Row],[id]] )</f>
        <v>Accountant 15</v>
      </c>
      <c r="P26" t="str">
        <v>Manager</v>
      </c>
      <c r="U26" t="str">
        <f ca="1"/>
        <v>Accountant 15</v>
      </c>
      <c r="V26" t="str">
        <f ca="1"/>
        <v>Accountant</v>
      </c>
      <c r="W26">
        <f ca="1"/>
        <v>1.5</v>
      </c>
      <c r="X26">
        <f ca="1"/>
        <v>0.50813447945844148</v>
      </c>
      <c r="Y26">
        <f ca="1"/>
        <v>0.99186552054155852</v>
      </c>
      <c r="Z26">
        <f ca="1"/>
        <v>150000</v>
      </c>
    </row>
    <row r="27" spans="2:39">
      <c r="B27">
        <f xml:space="preserve"> ROWS( INDEX( _01_data[ref], 1 ) : _01_data[[#This Row],[ref]] )</f>
        <v>16</v>
      </c>
      <c r="C27" t="s">
        <v>6</v>
      </c>
      <c r="D27">
        <v>55000</v>
      </c>
      <c r="E27">
        <f ca="1" xml:space="preserve"> COUNTIF(
                OFFSET( $C$11, 1, 0, ROWS( INDEX( _01_data[ref], 1 ) : _01_data[[#This Row],[ref]] ) ),
                _01_data[[#This Row],[position]]
              )</f>
        <v>16</v>
      </c>
      <c r="F27" t="str">
        <f ca="1" xml:space="preserve"> CONCATENATE( _01_data[[#This Row],[position]], " ", _01_data[[#This Row],[id]] )</f>
        <v>Accountant 16</v>
      </c>
      <c r="L27" t="s">
        <v>46</v>
      </c>
      <c r="P27" t="str">
        <v>Specialist</v>
      </c>
      <c r="U27" t="str">
        <f ca="1"/>
        <v>Accountant 16</v>
      </c>
      <c r="V27" t="str">
        <f ca="1"/>
        <v>Accountant</v>
      </c>
      <c r="W27">
        <f ca="1"/>
        <v>1.5</v>
      </c>
      <c r="X27">
        <f ca="1"/>
        <v>0.59682495227991339</v>
      </c>
      <c r="Y27">
        <f ca="1"/>
        <v>0.90317504772008661</v>
      </c>
      <c r="Z27">
        <f ca="1"/>
        <v>55000</v>
      </c>
    </row>
    <row r="28" spans="2:39">
      <c r="B28">
        <f xml:space="preserve"> ROWS( INDEX( _01_data[ref], 1 ) : _01_data[[#This Row],[ref]] )</f>
        <v>17</v>
      </c>
      <c r="C28" t="s">
        <v>6</v>
      </c>
      <c r="D28">
        <v>52000</v>
      </c>
      <c r="E28">
        <f ca="1" xml:space="preserve"> COUNTIF(
                OFFSET( $C$11, 1, 0, ROWS( INDEX( _01_data[ref], 1 ) : _01_data[[#This Row],[ref]] ) ),
                _01_data[[#This Row],[position]]
              )</f>
        <v>17</v>
      </c>
      <c r="F28" t="str">
        <f ca="1" xml:space="preserve"> CONCATENATE( _01_data[[#This Row],[position]], " ", _01_data[[#This Row],[id]] )</f>
        <v>Accountant 17</v>
      </c>
      <c r="L28" s="80" t="s">
        <v>39</v>
      </c>
      <c r="M28" s="80"/>
      <c r="P28" t="str">
        <v>Supervisor</v>
      </c>
      <c r="U28" t="str">
        <f ca="1"/>
        <v>Accountant 17</v>
      </c>
      <c r="V28" t="str">
        <f ca="1"/>
        <v>Accountant</v>
      </c>
      <c r="W28">
        <f ca="1"/>
        <v>1.5</v>
      </c>
      <c r="X28">
        <f ca="1"/>
        <v>0.54824182227891816</v>
      </c>
      <c r="Y28">
        <f ca="1"/>
        <v>0.95175817772108184</v>
      </c>
      <c r="Z28">
        <f ca="1"/>
        <v>52000</v>
      </c>
    </row>
    <row r="29" spans="2:39">
      <c r="B29">
        <f xml:space="preserve"> ROWS( INDEX( _01_data[ref], 1 ) : _01_data[[#This Row],[ref]] )</f>
        <v>18</v>
      </c>
      <c r="C29" t="s">
        <v>6</v>
      </c>
      <c r="D29">
        <v>61000</v>
      </c>
      <c r="E29">
        <f ca="1" xml:space="preserve"> COUNTIF(
                OFFSET( $C$11, 1, 0, ROWS( INDEX( _01_data[ref], 1 ) : _01_data[[#This Row],[ref]] ) ),
                _01_data[[#This Row],[position]]
              )</f>
        <v>18</v>
      </c>
      <c r="F29" t="str">
        <f ca="1" xml:space="preserve"> CONCATENATE( _01_data[[#This Row],[position]], " ", _01_data[[#This Row],[id]] )</f>
        <v>Accountant 18</v>
      </c>
      <c r="L29" t="s">
        <v>40</v>
      </c>
      <c r="U29" t="str">
        <f ca="1"/>
        <v>Accountant 18</v>
      </c>
      <c r="V29" t="str">
        <f ca="1"/>
        <v>Accountant</v>
      </c>
      <c r="W29">
        <f ca="1"/>
        <v>1.5</v>
      </c>
      <c r="X29">
        <f ca="1"/>
        <v>0.47127369185289258</v>
      </c>
      <c r="Y29">
        <f ca="1"/>
        <v>1.0287263081471074</v>
      </c>
      <c r="Z29">
        <f ca="1"/>
        <v>61000</v>
      </c>
    </row>
    <row r="30" spans="2:39">
      <c r="B30">
        <f xml:space="preserve"> ROWS( INDEX( _01_data[ref], 1 ) : _01_data[[#This Row],[ref]] )</f>
        <v>19</v>
      </c>
      <c r="C30" t="s">
        <v>6</v>
      </c>
      <c r="D30">
        <v>43000</v>
      </c>
      <c r="E30">
        <f ca="1" xml:space="preserve"> COUNTIF(
                OFFSET( $C$11, 1, 0, ROWS( INDEX( _01_data[ref], 1 ) : _01_data[[#This Row],[ref]] ) ),
                _01_data[[#This Row],[position]]
              )</f>
        <v>19</v>
      </c>
      <c r="F30" t="str">
        <f ca="1" xml:space="preserve"> CONCATENATE( _01_data[[#This Row],[position]], " ", _01_data[[#This Row],[id]] )</f>
        <v>Accountant 19</v>
      </c>
      <c r="L30" t="s">
        <v>39</v>
      </c>
      <c r="U30" t="str">
        <f ca="1"/>
        <v>Accountant 19</v>
      </c>
      <c r="V30" t="str">
        <f ca="1"/>
        <v>Accountant</v>
      </c>
      <c r="W30">
        <f ca="1"/>
        <v>1.5</v>
      </c>
      <c r="X30">
        <f ca="1"/>
        <v>0.48663015871318049</v>
      </c>
      <c r="Y30">
        <f ca="1"/>
        <v>1.0133698412868195</v>
      </c>
      <c r="Z30">
        <f ca="1"/>
        <v>43000</v>
      </c>
    </row>
    <row r="31" spans="2:39">
      <c r="B31">
        <f xml:space="preserve"> ROWS( INDEX( _01_data[ref], 1 ) : _01_data[[#This Row],[ref]] )</f>
        <v>20</v>
      </c>
      <c r="C31" t="s">
        <v>6</v>
      </c>
      <c r="D31">
        <v>45000</v>
      </c>
      <c r="E31">
        <f ca="1" xml:space="preserve"> COUNTIF(
                OFFSET( $C$11, 1, 0, ROWS( INDEX( _01_data[ref], 1 ) : _01_data[[#This Row],[ref]] ) ),
                _01_data[[#This Row],[position]]
              )</f>
        <v>20</v>
      </c>
      <c r="F31" t="str">
        <f ca="1" xml:space="preserve"> CONCATENATE( _01_data[[#This Row],[position]], " ", _01_data[[#This Row],[id]] )</f>
        <v>Accountant 20</v>
      </c>
      <c r="L31" t="s">
        <v>41</v>
      </c>
      <c r="U31" t="str">
        <f ca="1"/>
        <v>Accountant 20</v>
      </c>
      <c r="V31" t="str">
        <f ca="1"/>
        <v>Accountant</v>
      </c>
      <c r="W31">
        <f ca="1"/>
        <v>1.5</v>
      </c>
      <c r="X31">
        <f ca="1"/>
        <v>0.42911617180356476</v>
      </c>
      <c r="Y31">
        <f ca="1"/>
        <v>1.0708838281964352</v>
      </c>
      <c r="Z31">
        <f ca="1"/>
        <v>45000</v>
      </c>
    </row>
    <row r="32" spans="2:39">
      <c r="B32">
        <f xml:space="preserve"> ROWS( INDEX( _01_data[ref], 1 ) : _01_data[[#This Row],[ref]] )</f>
        <v>21</v>
      </c>
      <c r="C32" t="s">
        <v>6</v>
      </c>
      <c r="D32">
        <v>30232</v>
      </c>
      <c r="E32">
        <f ca="1" xml:space="preserve"> COUNTIF(
                OFFSET( $C$11, 1, 0, ROWS( INDEX( _01_data[ref], 1 ) : _01_data[[#This Row],[ref]] ) ),
                _01_data[[#This Row],[position]]
              )</f>
        <v>21</v>
      </c>
      <c r="F32" t="str">
        <f ca="1" xml:space="preserve"> CONCATENATE( _01_data[[#This Row],[position]], " ", _01_data[[#This Row],[id]] )</f>
        <v>Accountant 21</v>
      </c>
      <c r="L32" t="s">
        <v>40</v>
      </c>
      <c r="U32" t="str">
        <f ca="1"/>
        <v>Accountant 21</v>
      </c>
      <c r="V32" t="str">
        <f ca="1"/>
        <v>Accountant</v>
      </c>
      <c r="W32">
        <f ca="1"/>
        <v>1.5</v>
      </c>
      <c r="X32">
        <f ca="1"/>
        <v>0.56601435094587493</v>
      </c>
      <c r="Y32">
        <f ca="1"/>
        <v>0.93398564905412507</v>
      </c>
      <c r="Z32">
        <f ca="1"/>
        <v>30232</v>
      </c>
    </row>
    <row r="33" spans="2:26">
      <c r="B33">
        <f xml:space="preserve"> ROWS( INDEX( _01_data[ref], 1 ) : _01_data[[#This Row],[ref]] )</f>
        <v>22</v>
      </c>
      <c r="C33" t="s">
        <v>6</v>
      </c>
      <c r="D33">
        <v>85000</v>
      </c>
      <c r="E33">
        <f ca="1" xml:space="preserve"> COUNTIF(
                OFFSET( $C$11, 1, 0, ROWS( INDEX( _01_data[ref], 1 ) : _01_data[[#This Row],[ref]] ) ),
                _01_data[[#This Row],[position]]
              )</f>
        <v>22</v>
      </c>
      <c r="F33" t="str">
        <f ca="1" xml:space="preserve"> CONCATENATE( _01_data[[#This Row],[position]], " ", _01_data[[#This Row],[id]] )</f>
        <v>Accountant 22</v>
      </c>
      <c r="U33" t="str">
        <f ca="1"/>
        <v>Accountant 22</v>
      </c>
      <c r="V33" t="str">
        <f ca="1"/>
        <v>Accountant</v>
      </c>
      <c r="W33">
        <f ca="1"/>
        <v>1.5</v>
      </c>
      <c r="X33">
        <f ca="1"/>
        <v>0.4799269976028685</v>
      </c>
      <c r="Y33">
        <f ca="1"/>
        <v>1.0200730023971314</v>
      </c>
      <c r="Z33">
        <f ca="1"/>
        <v>85000</v>
      </c>
    </row>
    <row r="34" spans="2:26">
      <c r="B34">
        <f xml:space="preserve"> ROWS( INDEX( _01_data[ref], 1 ) : _01_data[[#This Row],[ref]] )</f>
        <v>23</v>
      </c>
      <c r="C34" t="s">
        <v>6</v>
      </c>
      <c r="D34">
        <v>45000</v>
      </c>
      <c r="E34">
        <f ca="1" xml:space="preserve"> COUNTIF(
                OFFSET( $C$11, 1, 0, ROWS( INDEX( _01_data[ref], 1 ) : _01_data[[#This Row],[ref]] ) ),
                _01_data[[#This Row],[position]]
              )</f>
        <v>23</v>
      </c>
      <c r="F34" t="str">
        <f ca="1" xml:space="preserve"> CONCATENATE( _01_data[[#This Row],[position]], " ", _01_data[[#This Row],[id]] )</f>
        <v>Accountant 23</v>
      </c>
      <c r="U34" t="str">
        <f ca="1"/>
        <v>Accountant 23</v>
      </c>
      <c r="V34" t="str">
        <f ca="1"/>
        <v>Accountant</v>
      </c>
      <c r="W34">
        <f ca="1"/>
        <v>1.5</v>
      </c>
      <c r="X34">
        <f ca="1"/>
        <v>0.52390601497551947</v>
      </c>
      <c r="Y34">
        <f ca="1"/>
        <v>0.97609398502448053</v>
      </c>
      <c r="Z34">
        <f ca="1"/>
        <v>45000</v>
      </c>
    </row>
    <row r="35" spans="2:26">
      <c r="B35">
        <f xml:space="preserve"> ROWS( INDEX( _01_data[ref], 1 ) : _01_data[[#This Row],[ref]] )</f>
        <v>24</v>
      </c>
      <c r="C35" t="s">
        <v>6</v>
      </c>
      <c r="D35">
        <v>40000</v>
      </c>
      <c r="E35">
        <f ca="1" xml:space="preserve"> COUNTIF(
                OFFSET( $C$11, 1, 0, ROWS( INDEX( _01_data[ref], 1 ) : _01_data[[#This Row],[ref]] ) ),
                _01_data[[#This Row],[position]]
              )</f>
        <v>24</v>
      </c>
      <c r="F35" t="str">
        <f ca="1" xml:space="preserve"> CONCATENATE( _01_data[[#This Row],[position]], " ", _01_data[[#This Row],[id]] )</f>
        <v>Accountant 24</v>
      </c>
      <c r="L35" t="s">
        <v>30</v>
      </c>
      <c r="N35" t="s">
        <v>45</v>
      </c>
      <c r="U35" t="str">
        <f ca="1"/>
        <v>Accountant 24</v>
      </c>
      <c r="V35" t="str">
        <f ca="1"/>
        <v>Accountant</v>
      </c>
      <c r="W35">
        <f ca="1"/>
        <v>1.5</v>
      </c>
      <c r="X35">
        <f ca="1"/>
        <v>0.47047440224193438</v>
      </c>
      <c r="Y35">
        <f ca="1"/>
        <v>1.0295255977580657</v>
      </c>
      <c r="Z35">
        <f ca="1"/>
        <v>40000</v>
      </c>
    </row>
    <row r="36" spans="2:26">
      <c r="B36">
        <f xml:space="preserve"> ROWS( INDEX( _01_data[ref], 1 ) : _01_data[[#This Row],[ref]] )</f>
        <v>25</v>
      </c>
      <c r="C36" t="s">
        <v>6</v>
      </c>
      <c r="D36">
        <v>56000</v>
      </c>
      <c r="E36">
        <f ca="1" xml:space="preserve"> COUNTIF(
                OFFSET( $C$11, 1, 0, ROWS( INDEX( _01_data[ref], 1 ) : _01_data[[#This Row],[ref]] ) ),
                _01_data[[#This Row],[position]]
              )</f>
        <v>25</v>
      </c>
      <c r="F36" t="str">
        <f ca="1" xml:space="preserve"> CONCATENATE( _01_data[[#This Row],[position]], " ", _01_data[[#This Row],[id]] )</f>
        <v>Accountant 25</v>
      </c>
      <c r="L36" t="s">
        <v>31</v>
      </c>
      <c r="N36" s="80" t="s">
        <v>30</v>
      </c>
      <c r="U36" t="str">
        <f ca="1"/>
        <v>Accountant 25</v>
      </c>
      <c r="V36" t="str">
        <f ca="1"/>
        <v>Accountant</v>
      </c>
      <c r="W36">
        <f ca="1"/>
        <v>1.5</v>
      </c>
      <c r="X36">
        <f ca="1"/>
        <v>0.48066489795432321</v>
      </c>
      <c r="Y36">
        <f ca="1"/>
        <v>1.0193351020456767</v>
      </c>
      <c r="Z36">
        <f ca="1"/>
        <v>56000</v>
      </c>
    </row>
    <row r="37" spans="2:26">
      <c r="B37">
        <f xml:space="preserve"> ROWS( INDEX( _01_data[ref], 1 ) : _01_data[[#This Row],[ref]] )</f>
        <v>26</v>
      </c>
      <c r="C37" t="s">
        <v>6</v>
      </c>
      <c r="D37">
        <v>63000</v>
      </c>
      <c r="E37">
        <f ca="1" xml:space="preserve"> COUNTIF(
                OFFSET( $C$11, 1, 0, ROWS( INDEX( _01_data[ref], 1 ) : _01_data[[#This Row],[ref]] ) ),
                _01_data[[#This Row],[position]]
              )</f>
        <v>26</v>
      </c>
      <c r="F37" t="str">
        <f ca="1" xml:space="preserve"> CONCATENATE( _01_data[[#This Row],[position]], " ", _01_data[[#This Row],[id]] )</f>
        <v>Accountant 26</v>
      </c>
      <c r="L37" t="s">
        <v>32</v>
      </c>
      <c r="N37" t="s">
        <v>34</v>
      </c>
      <c r="U37" t="str">
        <f ca="1"/>
        <v>Accountant 26</v>
      </c>
      <c r="V37" t="str">
        <f ca="1"/>
        <v>Accountant</v>
      </c>
      <c r="W37">
        <f ca="1"/>
        <v>1.5</v>
      </c>
      <c r="X37">
        <f ca="1"/>
        <v>0.51983209413756204</v>
      </c>
      <c r="Y37">
        <f ca="1"/>
        <v>0.98016790586243796</v>
      </c>
      <c r="Z37">
        <f ca="1"/>
        <v>63000</v>
      </c>
    </row>
    <row r="38" spans="2:26">
      <c r="B38">
        <f xml:space="preserve"> ROWS( INDEX( _01_data[ref], 1 ) : _01_data[[#This Row],[ref]] )</f>
        <v>27</v>
      </c>
      <c r="C38" t="s">
        <v>6</v>
      </c>
      <c r="D38">
        <v>107000</v>
      </c>
      <c r="E38">
        <f ca="1" xml:space="preserve"> COUNTIF(
                OFFSET( $C$11, 1, 0, ROWS( INDEX( _01_data[ref], 1 ) : _01_data[[#This Row],[ref]] ) ),
                _01_data[[#This Row],[position]]
              )</f>
        <v>27</v>
      </c>
      <c r="F38" t="str">
        <f ca="1" xml:space="preserve"> CONCATENATE( _01_data[[#This Row],[position]], " ", _01_data[[#This Row],[id]] )</f>
        <v>Accountant 27</v>
      </c>
      <c r="L38" t="s">
        <v>33</v>
      </c>
      <c r="N38" s="82">
        <f xml:space="preserve"> LEFT( N37, 1 ) * 1 / 10</f>
        <v>0.4</v>
      </c>
      <c r="U38" t="str">
        <f ca="1"/>
        <v>Accountant 27</v>
      </c>
      <c r="V38" t="str">
        <f ca="1"/>
        <v>Accountant</v>
      </c>
      <c r="W38">
        <f ca="1"/>
        <v>1.5</v>
      </c>
      <c r="X38">
        <f ca="1"/>
        <v>0.55742154760250007</v>
      </c>
      <c r="Y38">
        <f ca="1"/>
        <v>0.94257845239749993</v>
      </c>
      <c r="Z38">
        <f ca="1"/>
        <v>107000</v>
      </c>
    </row>
    <row r="39" spans="2:26">
      <c r="B39">
        <f xml:space="preserve"> ROWS( INDEX( _01_data[ref], 1 ) : _01_data[[#This Row],[ref]] )</f>
        <v>28</v>
      </c>
      <c r="C39" t="s">
        <v>6</v>
      </c>
      <c r="D39">
        <v>140000</v>
      </c>
      <c r="E39">
        <f ca="1" xml:space="preserve"> COUNTIF(
                OFFSET( $C$11, 1, 0, ROWS( INDEX( _01_data[ref], 1 ) : _01_data[[#This Row],[ref]] ) ),
                _01_data[[#This Row],[position]]
              )</f>
        <v>28</v>
      </c>
      <c r="F39" t="str">
        <f ca="1" xml:space="preserve"> CONCATENATE( _01_data[[#This Row],[position]], " ", _01_data[[#This Row],[id]] )</f>
        <v>Accountant 28</v>
      </c>
      <c r="L39" t="s">
        <v>34</v>
      </c>
      <c r="N39" s="83">
        <f xml:space="preserve"> 1 - ( LEFT( N37, 1 ) * 1 / 10 )</f>
        <v>0.6</v>
      </c>
      <c r="U39" t="str">
        <f ca="1"/>
        <v>Accountant 28</v>
      </c>
      <c r="V39" t="str">
        <f ca="1"/>
        <v>Accountant</v>
      </c>
      <c r="W39">
        <f ca="1"/>
        <v>1.5</v>
      </c>
      <c r="X39">
        <f ca="1"/>
        <v>0.59513734248892391</v>
      </c>
      <c r="Y39">
        <f ca="1"/>
        <v>0.90486265751107609</v>
      </c>
      <c r="Z39">
        <f ca="1"/>
        <v>140000</v>
      </c>
    </row>
    <row r="40" spans="2:26">
      <c r="B40">
        <f xml:space="preserve"> ROWS( INDEX( _01_data[ref], 1 ) : _01_data[[#This Row],[ref]] )</f>
        <v>29</v>
      </c>
      <c r="C40" t="s">
        <v>6</v>
      </c>
      <c r="D40">
        <v>50000</v>
      </c>
      <c r="E40">
        <f ca="1" xml:space="preserve"> COUNTIF(
                OFFSET( $C$11, 1, 0, ROWS( INDEX( _01_data[ref], 1 ) : _01_data[[#This Row],[ref]] ) ),
                _01_data[[#This Row],[position]]
              )</f>
        <v>29</v>
      </c>
      <c r="F40" t="str">
        <f ca="1" xml:space="preserve"> CONCATENATE( _01_data[[#This Row],[position]], " ", _01_data[[#This Row],[id]] )</f>
        <v>Accountant 29</v>
      </c>
      <c r="L40" t="s">
        <v>35</v>
      </c>
      <c r="U40" t="str">
        <f ca="1"/>
        <v>Accountant 29</v>
      </c>
      <c r="V40" t="str">
        <f ca="1"/>
        <v>Accountant</v>
      </c>
      <c r="W40">
        <f ca="1"/>
        <v>1.5</v>
      </c>
      <c r="X40">
        <f ca="1"/>
        <v>0.45072033588605631</v>
      </c>
      <c r="Y40">
        <f ca="1"/>
        <v>1.0492796641139437</v>
      </c>
      <c r="Z40">
        <f ca="1"/>
        <v>50000</v>
      </c>
    </row>
    <row r="41" spans="2:26">
      <c r="B41">
        <f xml:space="preserve"> ROWS( INDEX( _01_data[ref], 1 ) : _01_data[[#This Row],[ref]] )</f>
        <v>30</v>
      </c>
      <c r="C41" t="s">
        <v>6</v>
      </c>
      <c r="D41">
        <v>64300</v>
      </c>
      <c r="E41">
        <f ca="1" xml:space="preserve"> COUNTIF(
                OFFSET( $C$11, 1, 0, ROWS( INDEX( _01_data[ref], 1 ) : _01_data[[#This Row],[ref]] ) ),
                _01_data[[#This Row],[position]]
              )</f>
        <v>30</v>
      </c>
      <c r="F41" t="str">
        <f ca="1" xml:space="preserve"> CONCATENATE( _01_data[[#This Row],[position]], " ", _01_data[[#This Row],[id]] )</f>
        <v>Accountant 30</v>
      </c>
      <c r="U41" t="str">
        <f ca="1"/>
        <v>Accountant 30</v>
      </c>
      <c r="V41" t="str">
        <f ca="1"/>
        <v>Accountant</v>
      </c>
      <c r="W41">
        <f ca="1"/>
        <v>1.5</v>
      </c>
      <c r="X41">
        <f ca="1"/>
        <v>0.4334330893442141</v>
      </c>
      <c r="Y41">
        <f ca="1"/>
        <v>1.0665669106557858</v>
      </c>
      <c r="Z41">
        <f ca="1"/>
        <v>64300</v>
      </c>
    </row>
    <row r="42" spans="2:26">
      <c r="B42">
        <f xml:space="preserve"> ROWS( INDEX( _01_data[ref], 1 ) : _01_data[[#This Row],[ref]] )</f>
        <v>31</v>
      </c>
      <c r="C42" t="s">
        <v>6</v>
      </c>
      <c r="D42">
        <v>38000</v>
      </c>
      <c r="E42">
        <f ca="1" xml:space="preserve"> COUNTIF(
                OFFSET( $C$11, 1, 0, ROWS( INDEX( _01_data[ref], 1 ) : _01_data[[#This Row],[ref]] ) ),
                _01_data[[#This Row],[position]]
              )</f>
        <v>31</v>
      </c>
      <c r="F42" t="str">
        <f ca="1" xml:space="preserve"> CONCATENATE( _01_data[[#This Row],[position]], " ", _01_data[[#This Row],[id]] )</f>
        <v>Accountant 31</v>
      </c>
      <c r="U42" t="str">
        <f ca="1"/>
        <v>Accountant 31</v>
      </c>
      <c r="V42" t="str">
        <f ca="1"/>
        <v>Accountant</v>
      </c>
      <c r="W42">
        <f ca="1"/>
        <v>1.5</v>
      </c>
      <c r="X42">
        <f ca="1"/>
        <v>0.40460891076535765</v>
      </c>
      <c r="Y42">
        <f ca="1"/>
        <v>1.0953910892346423</v>
      </c>
      <c r="Z42">
        <f ca="1"/>
        <v>38000</v>
      </c>
    </row>
    <row r="43" spans="2:26">
      <c r="B43">
        <f xml:space="preserve"> ROWS( INDEX( _01_data[ref], 1 ) : _01_data[[#This Row],[ref]] )</f>
        <v>32</v>
      </c>
      <c r="C43" t="s">
        <v>6</v>
      </c>
      <c r="D43">
        <v>50000</v>
      </c>
      <c r="E43">
        <f ca="1" xml:space="preserve"> COUNTIF(
                OFFSET( $C$11, 1, 0, ROWS( INDEX( _01_data[ref], 1 ) : _01_data[[#This Row],[ref]] ) ),
                _01_data[[#This Row],[position]]
              )</f>
        <v>32</v>
      </c>
      <c r="F43" t="str">
        <f ca="1" xml:space="preserve"> CONCATENATE( _01_data[[#This Row],[position]], " ", _01_data[[#This Row],[id]] )</f>
        <v>Accountant 32</v>
      </c>
      <c r="L43" s="80" t="s">
        <v>54</v>
      </c>
      <c r="N43" s="80" t="s">
        <v>57</v>
      </c>
      <c r="U43" t="str">
        <f ca="1"/>
        <v>Accountant 32</v>
      </c>
      <c r="V43" t="str">
        <f ca="1"/>
        <v>Accountant</v>
      </c>
      <c r="W43">
        <f ca="1"/>
        <v>1.5</v>
      </c>
      <c r="X43">
        <f ca="1"/>
        <v>0.4658434987008887</v>
      </c>
      <c r="Y43">
        <f ca="1"/>
        <v>1.0341565012991114</v>
      </c>
      <c r="Z43">
        <f ca="1"/>
        <v>50000</v>
      </c>
    </row>
    <row r="44" spans="2:26">
      <c r="B44">
        <f xml:space="preserve"> ROWS( INDEX( _01_data[ref], 1 ) : _01_data[[#This Row],[ref]] )</f>
        <v>33</v>
      </c>
      <c r="C44" t="s">
        <v>6</v>
      </c>
      <c r="D44">
        <v>85000</v>
      </c>
      <c r="E44">
        <f ca="1" xml:space="preserve"> COUNTIF(
                OFFSET( $C$11, 1, 0, ROWS( INDEX( _01_data[ref], 1 ) : _01_data[[#This Row],[ref]] ) ),
                _01_data[[#This Row],[position]]
              )</f>
        <v>33</v>
      </c>
      <c r="F44" t="str">
        <f ca="1" xml:space="preserve"> CONCATENATE( _01_data[[#This Row],[position]], " ", _01_data[[#This Row],[id]] )</f>
        <v>Accountant 33</v>
      </c>
      <c r="L44" t="s">
        <v>55</v>
      </c>
      <c r="N44" t="s">
        <v>58</v>
      </c>
      <c r="U44" t="str">
        <f ca="1"/>
        <v>Accountant 33</v>
      </c>
      <c r="V44" t="str">
        <f ca="1"/>
        <v>Accountant</v>
      </c>
      <c r="W44">
        <f ca="1"/>
        <v>1.5</v>
      </c>
      <c r="X44">
        <f ca="1"/>
        <v>0.59497704219442882</v>
      </c>
      <c r="Y44">
        <f ca="1"/>
        <v>0.90502295780557118</v>
      </c>
      <c r="Z44">
        <f ca="1"/>
        <v>85000</v>
      </c>
    </row>
    <row r="45" spans="2:26">
      <c r="B45">
        <f xml:space="preserve"> ROWS( INDEX( _01_data[ref], 1 ) : _01_data[[#This Row],[ref]] )</f>
        <v>34</v>
      </c>
      <c r="C45" t="s">
        <v>6</v>
      </c>
      <c r="D45">
        <v>75000</v>
      </c>
      <c r="E45">
        <f ca="1" xml:space="preserve"> COUNTIF(
                OFFSET( $C$11, 1, 0, ROWS( INDEX( _01_data[ref], 1 ) : _01_data[[#This Row],[ref]] ) ),
                _01_data[[#This Row],[position]]
              )</f>
        <v>34</v>
      </c>
      <c r="F45" t="str">
        <f ca="1" xml:space="preserve"> CONCATENATE( _01_data[[#This Row],[position]], " ", _01_data[[#This Row],[id]] )</f>
        <v>Accountant 34</v>
      </c>
      <c r="L45" t="s">
        <v>54</v>
      </c>
      <c r="N45" t="s">
        <v>57</v>
      </c>
      <c r="U45" t="str">
        <f ca="1"/>
        <v>Accountant 34</v>
      </c>
      <c r="V45" t="str">
        <f ca="1"/>
        <v>Accountant</v>
      </c>
      <c r="W45">
        <f ca="1"/>
        <v>1.5</v>
      </c>
      <c r="X45">
        <f ca="1"/>
        <v>0.58261314574053991</v>
      </c>
      <c r="Y45">
        <f ca="1"/>
        <v>0.91738685425946009</v>
      </c>
      <c r="Z45">
        <f ca="1"/>
        <v>75000</v>
      </c>
    </row>
    <row r="46" spans="2:26">
      <c r="B46">
        <f xml:space="preserve"> ROWS( INDEX( _01_data[ref], 1 ) : _01_data[[#This Row],[ref]] )</f>
        <v>35</v>
      </c>
      <c r="C46" t="s">
        <v>6</v>
      </c>
      <c r="D46">
        <v>42000</v>
      </c>
      <c r="E46">
        <f ca="1" xml:space="preserve"> COUNTIF(
                OFFSET( $C$11, 1, 0, ROWS( INDEX( _01_data[ref], 1 ) : _01_data[[#This Row],[ref]] ) ),
                _01_data[[#This Row],[position]]
              )</f>
        <v>35</v>
      </c>
      <c r="F46" t="str">
        <f ca="1" xml:space="preserve"> CONCATENATE( _01_data[[#This Row],[position]], " ", _01_data[[#This Row],[id]] )</f>
        <v>Accountant 35</v>
      </c>
      <c r="L46" t="s">
        <v>55</v>
      </c>
      <c r="N46" t="s">
        <v>58</v>
      </c>
      <c r="U46" t="str">
        <f ca="1"/>
        <v>Accountant 35</v>
      </c>
      <c r="V46" t="str">
        <f ca="1"/>
        <v>Accountant</v>
      </c>
      <c r="W46">
        <f ca="1"/>
        <v>1.5</v>
      </c>
      <c r="X46">
        <f ca="1"/>
        <v>0.47023868279315295</v>
      </c>
      <c r="Y46">
        <f ca="1"/>
        <v>1.0297613172068472</v>
      </c>
      <c r="Z46">
        <f ca="1"/>
        <v>42000</v>
      </c>
    </row>
    <row r="47" spans="2:26">
      <c r="B47">
        <f xml:space="preserve"> ROWS( INDEX( _01_data[ref], 1 ) : _01_data[[#This Row],[ref]] )</f>
        <v>36</v>
      </c>
      <c r="C47" t="s">
        <v>6</v>
      </c>
      <c r="D47">
        <v>75000</v>
      </c>
      <c r="E47">
        <f ca="1" xml:space="preserve"> COUNTIF(
                OFFSET( $C$11, 1, 0, ROWS( INDEX( _01_data[ref], 1 ) : _01_data[[#This Row],[ref]] ) ),
                _01_data[[#This Row],[position]]
              )</f>
        <v>36</v>
      </c>
      <c r="F47" t="str">
        <f ca="1" xml:space="preserve"> CONCATENATE( _01_data[[#This Row],[position]], " ", _01_data[[#This Row],[id]] )</f>
        <v>Accountant 36</v>
      </c>
      <c r="L47" t="s">
        <v>56</v>
      </c>
      <c r="N47" t="s">
        <v>59</v>
      </c>
      <c r="U47" t="str">
        <f ca="1"/>
        <v>Accountant 36</v>
      </c>
      <c r="V47" t="str">
        <f ca="1"/>
        <v>Accountant</v>
      </c>
      <c r="W47">
        <f ca="1"/>
        <v>1.5</v>
      </c>
      <c r="X47">
        <f ca="1"/>
        <v>0.43273952229635182</v>
      </c>
      <c r="Y47">
        <f ca="1"/>
        <v>1.0672604777036483</v>
      </c>
      <c r="Z47">
        <f ca="1"/>
        <v>75000</v>
      </c>
    </row>
    <row r="48" spans="2:26">
      <c r="B48">
        <f xml:space="preserve"> ROWS( INDEX( _01_data[ref], 1 ) : _01_data[[#This Row],[ref]] )</f>
        <v>37</v>
      </c>
      <c r="C48" t="s">
        <v>6</v>
      </c>
      <c r="D48">
        <v>85000</v>
      </c>
      <c r="E48">
        <f ca="1" xml:space="preserve"> COUNTIF(
                OFFSET( $C$11, 1, 0, ROWS( INDEX( _01_data[ref], 1 ) : _01_data[[#This Row],[ref]] ) ),
                _01_data[[#This Row],[position]]
              )</f>
        <v>37</v>
      </c>
      <c r="F48" t="str">
        <f ca="1" xml:space="preserve"> CONCATENATE( _01_data[[#This Row],[position]], " ", _01_data[[#This Row],[id]] )</f>
        <v>Accountant 37</v>
      </c>
      <c r="N48" t="s">
        <v>60</v>
      </c>
      <c r="U48" t="str">
        <f ca="1"/>
        <v>Accountant 37</v>
      </c>
      <c r="V48" t="str">
        <f ca="1"/>
        <v>Accountant</v>
      </c>
      <c r="W48">
        <f ca="1"/>
        <v>1.5</v>
      </c>
      <c r="X48">
        <f ca="1"/>
        <v>0.5369794070732955</v>
      </c>
      <c r="Y48">
        <f ca="1"/>
        <v>0.9630205929267045</v>
      </c>
      <c r="Z48">
        <f ca="1"/>
        <v>85000</v>
      </c>
    </row>
    <row r="49" spans="2:26">
      <c r="B49">
        <f xml:space="preserve"> ROWS( INDEX( _01_data[ref], 1 ) : _01_data[[#This Row],[ref]] )</f>
        <v>38</v>
      </c>
      <c r="C49" t="s">
        <v>6</v>
      </c>
      <c r="D49">
        <v>57000</v>
      </c>
      <c r="E49">
        <f ca="1" xml:space="preserve"> COUNTIF(
                OFFSET( $C$11, 1, 0, ROWS( INDEX( _01_data[ref], 1 ) : _01_data[[#This Row],[ref]] ) ),
                _01_data[[#This Row],[position]]
              )</f>
        <v>38</v>
      </c>
      <c r="F49" t="str">
        <f ca="1" xml:space="preserve"> CONCATENATE( _01_data[[#This Row],[position]], " ", _01_data[[#This Row],[id]] )</f>
        <v>Accountant 38</v>
      </c>
      <c r="L49" t="s">
        <v>53</v>
      </c>
      <c r="N49" t="s">
        <v>61</v>
      </c>
      <c r="U49" t="str">
        <f ca="1"/>
        <v>Accountant 38</v>
      </c>
      <c r="V49" t="str">
        <f ca="1"/>
        <v>Accountant</v>
      </c>
      <c r="W49">
        <f ca="1"/>
        <v>1.5</v>
      </c>
      <c r="X49">
        <f ca="1"/>
        <v>0.4491916230209928</v>
      </c>
      <c r="Y49">
        <f ca="1"/>
        <v>1.0508083769790071</v>
      </c>
      <c r="Z49">
        <f ca="1"/>
        <v>57000</v>
      </c>
    </row>
    <row r="50" spans="2:26">
      <c r="B50">
        <f xml:space="preserve"> ROWS( INDEX( _01_data[ref], 1 ) : _01_data[[#This Row],[ref]] )</f>
        <v>39</v>
      </c>
      <c r="C50" t="s">
        <v>6</v>
      </c>
      <c r="D50">
        <v>48000</v>
      </c>
      <c r="E50">
        <f ca="1" xml:space="preserve"> COUNTIF(
                OFFSET( $C$11, 1, 0, ROWS( INDEX( _01_data[ref], 1 ) : _01_data[[#This Row],[ref]] ) ),
                _01_data[[#This Row],[position]]
              )</f>
        <v>39</v>
      </c>
      <c r="F50" t="str">
        <f ca="1" xml:space="preserve"> CONCATENATE( _01_data[[#This Row],[position]], " ", _01_data[[#This Row],[id]] )</f>
        <v>Accountant 39</v>
      </c>
      <c r="L50" s="91">
        <f xml:space="preserve"> IF( L44 = "Ascending", 1, -1 )</f>
        <v>1</v>
      </c>
      <c r="N50" t="s">
        <v>62</v>
      </c>
      <c r="U50" t="str">
        <f ca="1"/>
        <v>Accountant 39</v>
      </c>
      <c r="V50" t="str">
        <f ca="1"/>
        <v>Accountant</v>
      </c>
      <c r="W50">
        <f ca="1"/>
        <v>1.5</v>
      </c>
      <c r="X50">
        <f ca="1"/>
        <v>0.48385338610108741</v>
      </c>
      <c r="Y50">
        <f ca="1"/>
        <v>1.0161466138989126</v>
      </c>
      <c r="Z50">
        <f ca="1"/>
        <v>48000</v>
      </c>
    </row>
    <row r="51" spans="2:26">
      <c r="B51">
        <f xml:space="preserve"> ROWS( INDEX( _01_data[ref], 1 ) : _01_data[[#This Row],[ref]] )</f>
        <v>40</v>
      </c>
      <c r="C51" t="s">
        <v>6</v>
      </c>
      <c r="D51">
        <v>48000</v>
      </c>
      <c r="E51">
        <f ca="1" xml:space="preserve"> COUNTIF(
                OFFSET( $C$11, 1, 0, ROWS( INDEX( _01_data[ref], 1 ) : _01_data[[#This Row],[ref]] ) ),
                _01_data[[#This Row],[position]]
              )</f>
        <v>40</v>
      </c>
      <c r="F51" t="str">
        <f ca="1" xml:space="preserve"> CONCATENATE( _01_data[[#This Row],[position]], " ", _01_data[[#This Row],[id]] )</f>
        <v>Accountant 40</v>
      </c>
      <c r="N51" t="s">
        <v>63</v>
      </c>
      <c r="U51" t="str">
        <f ca="1"/>
        <v>Accountant 40</v>
      </c>
      <c r="V51" t="str">
        <f ca="1"/>
        <v>Accountant</v>
      </c>
      <c r="W51">
        <f ca="1"/>
        <v>1.5</v>
      </c>
      <c r="X51">
        <f ca="1"/>
        <v>0.491008772400362</v>
      </c>
      <c r="Y51">
        <f ca="1"/>
        <v>1.008991227599638</v>
      </c>
      <c r="Z51">
        <f ca="1"/>
        <v>48000</v>
      </c>
    </row>
    <row r="52" spans="2:26">
      <c r="B52">
        <f xml:space="preserve"> ROWS( INDEX( _01_data[ref], 1 ) : _01_data[[#This Row],[ref]] )</f>
        <v>41</v>
      </c>
      <c r="C52" t="s">
        <v>6</v>
      </c>
      <c r="D52">
        <v>45000</v>
      </c>
      <c r="E52">
        <f ca="1" xml:space="preserve"> COUNTIF(
                OFFSET( $C$11, 1, 0, ROWS( INDEX( _01_data[ref], 1 ) : _01_data[[#This Row],[ref]] ) ),
                _01_data[[#This Row],[position]]
              )</f>
        <v>41</v>
      </c>
      <c r="F52" t="str">
        <f ca="1" xml:space="preserve"> CONCATENATE( _01_data[[#This Row],[position]], " ", _01_data[[#This Row],[id]] )</f>
        <v>Accountant 41</v>
      </c>
      <c r="N52" t="s">
        <v>64</v>
      </c>
      <c r="U52" t="str">
        <f ca="1"/>
        <v>Accountant 41</v>
      </c>
      <c r="V52" t="str">
        <f ca="1"/>
        <v>Accountant</v>
      </c>
      <c r="W52">
        <f ca="1"/>
        <v>1.5</v>
      </c>
      <c r="X52">
        <f ca="1"/>
        <v>0.57196939326446039</v>
      </c>
      <c r="Y52">
        <f ca="1"/>
        <v>0.92803060673553961</v>
      </c>
      <c r="Z52">
        <f ca="1"/>
        <v>45000</v>
      </c>
    </row>
    <row r="53" spans="2:26">
      <c r="B53">
        <f xml:space="preserve"> ROWS( INDEX( _01_data[ref], 1 ) : _01_data[[#This Row],[ref]] )</f>
        <v>42</v>
      </c>
      <c r="C53" t="s">
        <v>6</v>
      </c>
      <c r="D53">
        <v>99000</v>
      </c>
      <c r="E53">
        <f ca="1" xml:space="preserve"> COUNTIF(
                OFFSET( $C$11, 1, 0, ROWS( INDEX( _01_data[ref], 1 ) : _01_data[[#This Row],[ref]] ) ),
                _01_data[[#This Row],[position]]
              )</f>
        <v>42</v>
      </c>
      <c r="F53" t="str">
        <f ca="1" xml:space="preserve"> CONCATENATE( _01_data[[#This Row],[position]], " ", _01_data[[#This Row],[id]] )</f>
        <v>Accountant 42</v>
      </c>
      <c r="U53" t="str">
        <f ca="1"/>
        <v>Accountant 42</v>
      </c>
      <c r="V53" t="str">
        <f ca="1"/>
        <v>Accountant</v>
      </c>
      <c r="W53">
        <f ca="1"/>
        <v>1.5</v>
      </c>
      <c r="X53">
        <f ca="1"/>
        <v>0.45920641968546494</v>
      </c>
      <c r="Y53">
        <f ca="1"/>
        <v>1.0407935803145349</v>
      </c>
      <c r="Z53">
        <f ca="1"/>
        <v>99000</v>
      </c>
    </row>
    <row r="54" spans="2:26">
      <c r="B54">
        <f xml:space="preserve"> ROWS( INDEX( _01_data[ref], 1 ) : _01_data[[#This Row],[ref]] )</f>
        <v>43</v>
      </c>
      <c r="C54" t="s">
        <v>6</v>
      </c>
      <c r="D54">
        <v>75000</v>
      </c>
      <c r="E54">
        <f ca="1" xml:space="preserve"> COUNTIF(
                OFFSET( $C$11, 1, 0, ROWS( INDEX( _01_data[ref], 1 ) : _01_data[[#This Row],[ref]] ) ),
                _01_data[[#This Row],[position]]
              )</f>
        <v>43</v>
      </c>
      <c r="F54" t="str">
        <f ca="1" xml:space="preserve"> CONCATENATE( _01_data[[#This Row],[position]], " ", _01_data[[#This Row],[id]] )</f>
        <v>Accountant 43</v>
      </c>
      <c r="U54" t="str">
        <f ca="1"/>
        <v>Accountant 43</v>
      </c>
      <c r="V54" t="str">
        <f ca="1"/>
        <v>Accountant</v>
      </c>
      <c r="W54">
        <f ca="1"/>
        <v>1.5</v>
      </c>
      <c r="X54">
        <f ca="1"/>
        <v>0.52036755610792385</v>
      </c>
      <c r="Y54">
        <f ca="1"/>
        <v>0.97963244389207615</v>
      </c>
      <c r="Z54">
        <f ca="1"/>
        <v>75000</v>
      </c>
    </row>
    <row r="55" spans="2:26">
      <c r="B55">
        <f xml:space="preserve"> ROWS( INDEX( _01_data[ref], 1 ) : _01_data[[#This Row],[ref]] )</f>
        <v>44</v>
      </c>
      <c r="C55" t="s">
        <v>6</v>
      </c>
      <c r="D55">
        <v>75000</v>
      </c>
      <c r="E55">
        <f ca="1" xml:space="preserve"> COUNTIF(
                OFFSET( $C$11, 1, 0, ROWS( INDEX( _01_data[ref], 1 ) : _01_data[[#This Row],[ref]] ) ),
                _01_data[[#This Row],[position]]
              )</f>
        <v>44</v>
      </c>
      <c r="F55" t="str">
        <f ca="1" xml:space="preserve"> CONCATENATE( _01_data[[#This Row],[position]], " ", _01_data[[#This Row],[id]] )</f>
        <v>Accountant 44</v>
      </c>
      <c r="U55" t="str">
        <f ca="1"/>
        <v>Accountant 44</v>
      </c>
      <c r="V55" t="str">
        <f ca="1"/>
        <v>Accountant</v>
      </c>
      <c r="W55">
        <f ca="1"/>
        <v>1.5</v>
      </c>
      <c r="X55">
        <f ca="1"/>
        <v>0.47941296243459064</v>
      </c>
      <c r="Y55">
        <f ca="1"/>
        <v>1.0205870375654094</v>
      </c>
      <c r="Z55">
        <f ca="1"/>
        <v>75000</v>
      </c>
    </row>
    <row r="56" spans="2:26">
      <c r="B56">
        <f xml:space="preserve"> ROWS( INDEX( _01_data[ref], 1 ) : _01_data[[#This Row],[ref]] )</f>
        <v>45</v>
      </c>
      <c r="C56" t="s">
        <v>6</v>
      </c>
      <c r="D56">
        <v>63000</v>
      </c>
      <c r="E56">
        <f ca="1" xml:space="preserve"> COUNTIF(
                OFFSET( $C$11, 1, 0, ROWS( INDEX( _01_data[ref], 1 ) : _01_data[[#This Row],[ref]] ) ),
                _01_data[[#This Row],[position]]
              )</f>
        <v>45</v>
      </c>
      <c r="F56" t="str">
        <f ca="1" xml:space="preserve"> CONCATENATE( _01_data[[#This Row],[position]], " ", _01_data[[#This Row],[id]] )</f>
        <v>Accountant 45</v>
      </c>
      <c r="U56" t="str">
        <f ca="1"/>
        <v>Accountant 45</v>
      </c>
      <c r="V56" t="str">
        <f ca="1"/>
        <v>Accountant</v>
      </c>
      <c r="W56">
        <f ca="1"/>
        <v>1.5</v>
      </c>
      <c r="X56">
        <f ca="1"/>
        <v>0.43107125750476949</v>
      </c>
      <c r="Y56">
        <f ca="1"/>
        <v>1.0689287424952305</v>
      </c>
      <c r="Z56">
        <f ca="1"/>
        <v>63000</v>
      </c>
    </row>
    <row r="57" spans="2:26">
      <c r="B57">
        <f xml:space="preserve"> ROWS( INDEX( _01_data[ref], 1 ) : _01_data[[#This Row],[ref]] )</f>
        <v>46</v>
      </c>
      <c r="C57" t="s">
        <v>6</v>
      </c>
      <c r="D57">
        <v>75000</v>
      </c>
      <c r="E57">
        <f ca="1" xml:space="preserve"> COUNTIF(
                OFFSET( $C$11, 1, 0, ROWS( INDEX( _01_data[ref], 1 ) : _01_data[[#This Row],[ref]] ) ),
                _01_data[[#This Row],[position]]
              )</f>
        <v>46</v>
      </c>
      <c r="F57" t="str">
        <f ca="1" xml:space="preserve"> CONCATENATE( _01_data[[#This Row],[position]], " ", _01_data[[#This Row],[id]] )</f>
        <v>Accountant 46</v>
      </c>
      <c r="U57" t="str">
        <f ca="1"/>
        <v>Accountant 46</v>
      </c>
      <c r="V57" t="str">
        <f ca="1"/>
        <v>Accountant</v>
      </c>
      <c r="W57">
        <f ca="1"/>
        <v>1.5</v>
      </c>
      <c r="X57">
        <f ca="1"/>
        <v>0.4950131554155579</v>
      </c>
      <c r="Y57">
        <f ca="1"/>
        <v>1.0049868445844421</v>
      </c>
      <c r="Z57">
        <f ca="1"/>
        <v>75000</v>
      </c>
    </row>
    <row r="58" spans="2:26">
      <c r="B58">
        <f xml:space="preserve"> ROWS( INDEX( _01_data[ref], 1 ) : _01_data[[#This Row],[ref]] )</f>
        <v>47</v>
      </c>
      <c r="C58" t="s">
        <v>6</v>
      </c>
      <c r="D58">
        <v>85000</v>
      </c>
      <c r="E58">
        <f ca="1" xml:space="preserve"> COUNTIF(
                OFFSET( $C$11, 1, 0, ROWS( INDEX( _01_data[ref], 1 ) : _01_data[[#This Row],[ref]] ) ),
                _01_data[[#This Row],[position]]
              )</f>
        <v>47</v>
      </c>
      <c r="F58" t="str">
        <f ca="1" xml:space="preserve"> CONCATENATE( _01_data[[#This Row],[position]], " ", _01_data[[#This Row],[id]] )</f>
        <v>Accountant 47</v>
      </c>
      <c r="U58" t="str">
        <f ca="1"/>
        <v>Accountant 47</v>
      </c>
      <c r="V58" t="str">
        <f ca="1"/>
        <v>Accountant</v>
      </c>
      <c r="W58">
        <f ca="1"/>
        <v>1.5</v>
      </c>
      <c r="X58">
        <f ca="1"/>
        <v>0.42632403198880164</v>
      </c>
      <c r="Y58">
        <f ca="1"/>
        <v>1.0736759680111985</v>
      </c>
      <c r="Z58">
        <f ca="1"/>
        <v>85000</v>
      </c>
    </row>
    <row r="59" spans="2:26">
      <c r="B59">
        <f xml:space="preserve"> ROWS( INDEX( _01_data[ref], 1 ) : _01_data[[#This Row],[ref]] )</f>
        <v>48</v>
      </c>
      <c r="C59" t="s">
        <v>6</v>
      </c>
      <c r="D59">
        <v>76600</v>
      </c>
      <c r="E59">
        <f ca="1" xml:space="preserve"> COUNTIF(
                OFFSET( $C$11, 1, 0, ROWS( INDEX( _01_data[ref], 1 ) : _01_data[[#This Row],[ref]] ) ),
                _01_data[[#This Row],[position]]
              )</f>
        <v>48</v>
      </c>
      <c r="F59" t="str">
        <f ca="1" xml:space="preserve"> CONCATENATE( _01_data[[#This Row],[position]], " ", _01_data[[#This Row],[id]] )</f>
        <v>Accountant 48</v>
      </c>
      <c r="U59" t="str">
        <f ca="1"/>
        <v>Accountant 48</v>
      </c>
      <c r="V59" t="str">
        <f ca="1"/>
        <v>Accountant</v>
      </c>
      <c r="W59">
        <f ca="1"/>
        <v>1.5</v>
      </c>
      <c r="X59">
        <f ca="1"/>
        <v>0.49631886200733721</v>
      </c>
      <c r="Y59">
        <f ca="1"/>
        <v>1.0036811379926629</v>
      </c>
      <c r="Z59">
        <f ca="1"/>
        <v>76600</v>
      </c>
    </row>
    <row r="60" spans="2:26">
      <c r="B60">
        <f xml:space="preserve"> ROWS( INDEX( _01_data[ref], 1 ) : _01_data[[#This Row],[ref]] )</f>
        <v>49</v>
      </c>
      <c r="C60" t="s">
        <v>6</v>
      </c>
      <c r="D60">
        <v>90000</v>
      </c>
      <c r="E60">
        <f ca="1" xml:space="preserve"> COUNTIF(
                OFFSET( $C$11, 1, 0, ROWS( INDEX( _01_data[ref], 1 ) : _01_data[[#This Row],[ref]] ) ),
                _01_data[[#This Row],[position]]
              )</f>
        <v>49</v>
      </c>
      <c r="F60" t="str">
        <f ca="1" xml:space="preserve"> CONCATENATE( _01_data[[#This Row],[position]], " ", _01_data[[#This Row],[id]] )</f>
        <v>Accountant 49</v>
      </c>
      <c r="U60" t="str">
        <f ca="1"/>
        <v>Accountant 49</v>
      </c>
      <c r="V60" t="str">
        <f ca="1"/>
        <v>Accountant</v>
      </c>
      <c r="W60">
        <f ca="1"/>
        <v>1.5</v>
      </c>
      <c r="X60">
        <f ca="1"/>
        <v>0.53962964649816503</v>
      </c>
      <c r="Y60">
        <f ca="1"/>
        <v>0.96037035350183497</v>
      </c>
      <c r="Z60">
        <f ca="1"/>
        <v>90000</v>
      </c>
    </row>
    <row r="61" spans="2:26">
      <c r="B61">
        <f xml:space="preserve"> ROWS( INDEX( _01_data[ref], 1 ) : _01_data[[#This Row],[ref]] )</f>
        <v>50</v>
      </c>
      <c r="C61" t="s">
        <v>6</v>
      </c>
      <c r="D61">
        <v>52500</v>
      </c>
      <c r="E61">
        <f ca="1" xml:space="preserve"> COUNTIF(
                OFFSET( $C$11, 1, 0, ROWS( INDEX( _01_data[ref], 1 ) : _01_data[[#This Row],[ref]] ) ),
                _01_data[[#This Row],[position]]
              )</f>
        <v>50</v>
      </c>
      <c r="F61" t="str">
        <f ca="1" xml:space="preserve"> CONCATENATE( _01_data[[#This Row],[position]], " ", _01_data[[#This Row],[id]] )</f>
        <v>Accountant 50</v>
      </c>
      <c r="U61" t="str">
        <f ca="1"/>
        <v>Accountant 50</v>
      </c>
      <c r="V61" t="str">
        <f ca="1"/>
        <v>Accountant</v>
      </c>
      <c r="W61">
        <f ca="1"/>
        <v>1.5</v>
      </c>
      <c r="X61">
        <f ca="1"/>
        <v>0.46472038998012666</v>
      </c>
      <c r="Y61">
        <f ca="1"/>
        <v>1.0352796100198733</v>
      </c>
      <c r="Z61">
        <f ca="1"/>
        <v>52500</v>
      </c>
    </row>
    <row r="62" spans="2:26">
      <c r="B62">
        <f xml:space="preserve"> ROWS( INDEX( _01_data[ref], 1 ) : _01_data[[#This Row],[ref]] )</f>
        <v>51</v>
      </c>
      <c r="C62" t="s">
        <v>6</v>
      </c>
      <c r="D62">
        <v>50000</v>
      </c>
      <c r="E62">
        <f ca="1" xml:space="preserve"> COUNTIF(
                OFFSET( $C$11, 1, 0, ROWS( INDEX( _01_data[ref], 1 ) : _01_data[[#This Row],[ref]] ) ),
                _01_data[[#This Row],[position]]
              )</f>
        <v>51</v>
      </c>
      <c r="F62" t="str">
        <f ca="1" xml:space="preserve"> CONCATENATE( _01_data[[#This Row],[position]], " ", _01_data[[#This Row],[id]] )</f>
        <v>Accountant 51</v>
      </c>
      <c r="U62" t="str">
        <f ca="1"/>
        <v>Accountant 51</v>
      </c>
      <c r="V62" t="str">
        <f ca="1"/>
        <v>Accountant</v>
      </c>
      <c r="W62">
        <f ca="1"/>
        <v>1.5</v>
      </c>
      <c r="X62">
        <f ca="1"/>
        <v>0.46841956011362618</v>
      </c>
      <c r="Y62">
        <f ca="1"/>
        <v>1.0315804398863739</v>
      </c>
      <c r="Z62">
        <f ca="1"/>
        <v>50000</v>
      </c>
    </row>
    <row r="63" spans="2:26">
      <c r="B63">
        <f xml:space="preserve"> ROWS( INDEX( _01_data[ref], 1 ) : _01_data[[#This Row],[ref]] )</f>
        <v>52</v>
      </c>
      <c r="C63" t="s">
        <v>6</v>
      </c>
      <c r="D63">
        <v>54000</v>
      </c>
      <c r="E63">
        <f ca="1" xml:space="preserve"> COUNTIF(
                OFFSET( $C$11, 1, 0, ROWS( INDEX( _01_data[ref], 1 ) : _01_data[[#This Row],[ref]] ) ),
                _01_data[[#This Row],[position]]
              )</f>
        <v>52</v>
      </c>
      <c r="F63" t="str">
        <f ca="1" xml:space="preserve"> CONCATENATE( _01_data[[#This Row],[position]], " ", _01_data[[#This Row],[id]] )</f>
        <v>Accountant 52</v>
      </c>
      <c r="U63" t="str">
        <f ca="1"/>
        <v>Accountant 52</v>
      </c>
      <c r="V63" t="str">
        <f ca="1"/>
        <v>Accountant</v>
      </c>
      <c r="W63">
        <f ca="1"/>
        <v>1.5</v>
      </c>
      <c r="X63">
        <f ca="1"/>
        <v>0.535859410466626</v>
      </c>
      <c r="Y63">
        <f ca="1"/>
        <v>0.964140589533374</v>
      </c>
      <c r="Z63">
        <f ca="1"/>
        <v>54000</v>
      </c>
    </row>
    <row r="64" spans="2:26">
      <c r="B64">
        <f xml:space="preserve"> ROWS( INDEX( _01_data[ref], 1 ) : _01_data[[#This Row],[ref]] )</f>
        <v>53</v>
      </c>
      <c r="C64" t="s">
        <v>6</v>
      </c>
      <c r="D64">
        <v>85000</v>
      </c>
      <c r="E64">
        <f ca="1" xml:space="preserve"> COUNTIF(
                OFFSET( $C$11, 1, 0, ROWS( INDEX( _01_data[ref], 1 ) : _01_data[[#This Row],[ref]] ) ),
                _01_data[[#This Row],[position]]
              )</f>
        <v>53</v>
      </c>
      <c r="F64" t="str">
        <f ca="1" xml:space="preserve"> CONCATENATE( _01_data[[#This Row],[position]], " ", _01_data[[#This Row],[id]] )</f>
        <v>Accountant 53</v>
      </c>
      <c r="U64" t="str">
        <f ca="1"/>
        <v>Accountant 53</v>
      </c>
      <c r="V64" t="str">
        <f ca="1"/>
        <v>Accountant</v>
      </c>
      <c r="W64">
        <f ca="1"/>
        <v>1.5</v>
      </c>
      <c r="X64">
        <f ca="1"/>
        <v>0.56798456721755863</v>
      </c>
      <c r="Y64">
        <f ca="1"/>
        <v>0.93201543278244137</v>
      </c>
      <c r="Z64">
        <f ca="1"/>
        <v>85000</v>
      </c>
    </row>
    <row r="65" spans="2:26">
      <c r="B65">
        <f xml:space="preserve"> ROWS( INDEX( _01_data[ref], 1 ) : _01_data[[#This Row],[ref]] )</f>
        <v>54</v>
      </c>
      <c r="C65" t="s">
        <v>6</v>
      </c>
      <c r="D65">
        <v>85000</v>
      </c>
      <c r="E65">
        <f ca="1" xml:space="preserve"> COUNTIF(
                OFFSET( $C$11, 1, 0, ROWS( INDEX( _01_data[ref], 1 ) : _01_data[[#This Row],[ref]] ) ),
                _01_data[[#This Row],[position]]
              )</f>
        <v>54</v>
      </c>
      <c r="F65" t="str">
        <f ca="1" xml:space="preserve"> CONCATENATE( _01_data[[#This Row],[position]], " ", _01_data[[#This Row],[id]] )</f>
        <v>Accountant 54</v>
      </c>
      <c r="U65" t="str">
        <f ca="1"/>
        <v>Accountant 54</v>
      </c>
      <c r="V65" t="str">
        <f ca="1"/>
        <v>Accountant</v>
      </c>
      <c r="W65">
        <f ca="1"/>
        <v>1.5</v>
      </c>
      <c r="X65">
        <f ca="1"/>
        <v>0.44825580460278303</v>
      </c>
      <c r="Y65">
        <f ca="1"/>
        <v>1.0517441953972169</v>
      </c>
      <c r="Z65">
        <f ca="1"/>
        <v>85000</v>
      </c>
    </row>
    <row r="66" spans="2:26">
      <c r="B66">
        <f xml:space="preserve"> ROWS( INDEX( _01_data[ref], 1 ) : _01_data[[#This Row],[ref]] )</f>
        <v>55</v>
      </c>
      <c r="C66" t="s">
        <v>6</v>
      </c>
      <c r="D66">
        <v>65000</v>
      </c>
      <c r="E66">
        <f ca="1" xml:space="preserve"> COUNTIF(
                OFFSET( $C$11, 1, 0, ROWS( INDEX( _01_data[ref], 1 ) : _01_data[[#This Row],[ref]] ) ),
                _01_data[[#This Row],[position]]
              )</f>
        <v>55</v>
      </c>
      <c r="F66" t="str">
        <f ca="1" xml:space="preserve"> CONCATENATE( _01_data[[#This Row],[position]], " ", _01_data[[#This Row],[id]] )</f>
        <v>Accountant 55</v>
      </c>
      <c r="U66" t="str">
        <f ca="1"/>
        <v>Accountant 55</v>
      </c>
      <c r="V66" t="str">
        <f ca="1"/>
        <v>Accountant</v>
      </c>
      <c r="W66">
        <f ca="1"/>
        <v>1.5</v>
      </c>
      <c r="X66">
        <f ca="1"/>
        <v>0.59537797217739796</v>
      </c>
      <c r="Y66">
        <f ca="1"/>
        <v>0.90462202782260204</v>
      </c>
      <c r="Z66">
        <f ca="1"/>
        <v>65000</v>
      </c>
    </row>
    <row r="67" spans="2:26">
      <c r="B67">
        <f xml:space="preserve"> ROWS( INDEX( _01_data[ref], 1 ) : _01_data[[#This Row],[ref]] )</f>
        <v>56</v>
      </c>
      <c r="C67" t="s">
        <v>2</v>
      </c>
      <c r="D67">
        <v>96000</v>
      </c>
      <c r="E67">
        <f ca="1" xml:space="preserve"> COUNTIF(
                OFFSET( $C$11, 1, 0, ROWS( INDEX( _01_data[ref], 1 ) : _01_data[[#This Row],[ref]] ) ),
                _01_data[[#This Row],[position]]
              )</f>
        <v>1</v>
      </c>
      <c r="F67" t="str">
        <f ca="1" xml:space="preserve"> CONCATENATE( _01_data[[#This Row],[position]], " ", _01_data[[#This Row],[id]] )</f>
        <v>Analyst 1</v>
      </c>
      <c r="U67" t="str">
        <f ca="1"/>
        <v>Analyst 1</v>
      </c>
      <c r="V67" t="str">
        <f ca="1"/>
        <v>Analyst</v>
      </c>
      <c r="W67">
        <f ca="1"/>
        <v>2.5</v>
      </c>
      <c r="X67">
        <f ca="1"/>
        <v>0.54493531229994585</v>
      </c>
      <c r="Y67">
        <f ca="1"/>
        <v>1.9550646877000541</v>
      </c>
      <c r="Z67">
        <f ca="1"/>
        <v>96000</v>
      </c>
    </row>
    <row r="68" spans="2:26">
      <c r="B68">
        <f xml:space="preserve"> ROWS( INDEX( _01_data[ref], 1 ) : _01_data[[#This Row],[ref]] )</f>
        <v>57</v>
      </c>
      <c r="C68" t="s">
        <v>2</v>
      </c>
      <c r="D68">
        <v>38000</v>
      </c>
      <c r="E68">
        <f ca="1" xml:space="preserve"> COUNTIF(
                OFFSET( $C$11, 1, 0, ROWS( INDEX( _01_data[ref], 1 ) : _01_data[[#This Row],[ref]] ) ),
                _01_data[[#This Row],[position]]
              )</f>
        <v>2</v>
      </c>
      <c r="F68" t="str">
        <f ca="1" xml:space="preserve"> CONCATENATE( _01_data[[#This Row],[position]], " ", _01_data[[#This Row],[id]] )</f>
        <v>Analyst 2</v>
      </c>
      <c r="U68" t="str">
        <f ca="1"/>
        <v>Analyst 2</v>
      </c>
      <c r="V68" t="str">
        <f ca="1"/>
        <v>Analyst</v>
      </c>
      <c r="W68">
        <f ca="1"/>
        <v>2.5</v>
      </c>
      <c r="X68">
        <f ca="1"/>
        <v>0.57149499161242168</v>
      </c>
      <c r="Y68">
        <f ca="1"/>
        <v>1.9285050083875783</v>
      </c>
      <c r="Z68">
        <f ca="1"/>
        <v>38000</v>
      </c>
    </row>
    <row r="69" spans="2:26">
      <c r="B69">
        <f xml:space="preserve"> ROWS( INDEX( _01_data[ref], 1 ) : _01_data[[#This Row],[ref]] )</f>
        <v>58</v>
      </c>
      <c r="C69" t="s">
        <v>2</v>
      </c>
      <c r="D69">
        <v>68000</v>
      </c>
      <c r="E69">
        <f ca="1" xml:space="preserve"> COUNTIF(
                OFFSET( $C$11, 1, 0, ROWS( INDEX( _01_data[ref], 1 ) : _01_data[[#This Row],[ref]] ) ),
                _01_data[[#This Row],[position]]
              )</f>
        <v>3</v>
      </c>
      <c r="F69" t="str">
        <f ca="1" xml:space="preserve"> CONCATENATE( _01_data[[#This Row],[position]], " ", _01_data[[#This Row],[id]] )</f>
        <v>Analyst 3</v>
      </c>
      <c r="U69" t="str">
        <f ca="1"/>
        <v>Analyst 3</v>
      </c>
      <c r="V69" t="str">
        <f ca="1"/>
        <v>Analyst</v>
      </c>
      <c r="W69">
        <f ca="1"/>
        <v>2.5</v>
      </c>
      <c r="X69">
        <f ca="1"/>
        <v>0.47694618988055271</v>
      </c>
      <c r="Y69">
        <f ca="1"/>
        <v>2.0230538101194471</v>
      </c>
      <c r="Z69">
        <f ca="1"/>
        <v>68000</v>
      </c>
    </row>
    <row r="70" spans="2:26">
      <c r="B70">
        <f xml:space="preserve"> ROWS( INDEX( _01_data[ref], 1 ) : _01_data[[#This Row],[ref]] )</f>
        <v>59</v>
      </c>
      <c r="C70" t="s">
        <v>2</v>
      </c>
      <c r="D70">
        <v>57000</v>
      </c>
      <c r="E70">
        <f ca="1" xml:space="preserve"> COUNTIF(
                OFFSET( $C$11, 1, 0, ROWS( INDEX( _01_data[ref], 1 ) : _01_data[[#This Row],[ref]] ) ),
                _01_data[[#This Row],[position]]
              )</f>
        <v>4</v>
      </c>
      <c r="F70" t="str">
        <f ca="1" xml:space="preserve"> CONCATENATE( _01_data[[#This Row],[position]], " ", _01_data[[#This Row],[id]] )</f>
        <v>Analyst 4</v>
      </c>
      <c r="U70" t="str">
        <f ca="1"/>
        <v>Analyst 4</v>
      </c>
      <c r="V70" t="str">
        <f ca="1"/>
        <v>Analyst</v>
      </c>
      <c r="W70">
        <f ca="1"/>
        <v>2.5</v>
      </c>
      <c r="X70">
        <f ca="1"/>
        <v>0.40048931463777937</v>
      </c>
      <c r="Y70">
        <f ca="1"/>
        <v>2.0995106853622207</v>
      </c>
      <c r="Z70">
        <f ca="1"/>
        <v>57000</v>
      </c>
    </row>
    <row r="71" spans="2:26">
      <c r="B71">
        <f xml:space="preserve"> ROWS( INDEX( _01_data[ref], 1 ) : _01_data[[#This Row],[ref]] )</f>
        <v>60</v>
      </c>
      <c r="C71" t="s">
        <v>2</v>
      </c>
      <c r="D71">
        <v>75000</v>
      </c>
      <c r="E71">
        <f ca="1" xml:space="preserve"> COUNTIF(
                OFFSET( $C$11, 1, 0, ROWS( INDEX( _01_data[ref], 1 ) : _01_data[[#This Row],[ref]] ) ),
                _01_data[[#This Row],[position]]
              )</f>
        <v>5</v>
      </c>
      <c r="F71" t="str">
        <f ca="1" xml:space="preserve"> CONCATENATE( _01_data[[#This Row],[position]], " ", _01_data[[#This Row],[id]] )</f>
        <v>Analyst 5</v>
      </c>
      <c r="U71" t="str">
        <f ca="1"/>
        <v>Analyst 5</v>
      </c>
      <c r="V71" t="str">
        <f ca="1"/>
        <v>Analyst</v>
      </c>
      <c r="W71">
        <f ca="1"/>
        <v>2.5</v>
      </c>
      <c r="X71">
        <f ca="1"/>
        <v>0.42028202734732956</v>
      </c>
      <c r="Y71">
        <f ca="1"/>
        <v>2.0797179726526704</v>
      </c>
      <c r="Z71">
        <f ca="1"/>
        <v>75000</v>
      </c>
    </row>
    <row r="72" spans="2:26">
      <c r="B72">
        <f xml:space="preserve"> ROWS( INDEX( _01_data[ref], 1 ) : _01_data[[#This Row],[ref]] )</f>
        <v>61</v>
      </c>
      <c r="C72" t="s">
        <v>2</v>
      </c>
      <c r="D72">
        <v>40000</v>
      </c>
      <c r="E72">
        <f ca="1" xml:space="preserve"> COUNTIF(
                OFFSET( $C$11, 1, 0, ROWS( INDEX( _01_data[ref], 1 ) : _01_data[[#This Row],[ref]] ) ),
                _01_data[[#This Row],[position]]
              )</f>
        <v>6</v>
      </c>
      <c r="F72" t="str">
        <f ca="1" xml:space="preserve"> CONCATENATE( _01_data[[#This Row],[position]], " ", _01_data[[#This Row],[id]] )</f>
        <v>Analyst 6</v>
      </c>
      <c r="U72" t="str">
        <f ca="1"/>
        <v>Analyst 6</v>
      </c>
      <c r="V72" t="str">
        <f ca="1"/>
        <v>Analyst</v>
      </c>
      <c r="W72">
        <f ca="1"/>
        <v>2.5</v>
      </c>
      <c r="X72">
        <f ca="1"/>
        <v>0.52389597601968874</v>
      </c>
      <c r="Y72">
        <f ca="1"/>
        <v>1.9761040239803114</v>
      </c>
      <c r="Z72">
        <f ca="1"/>
        <v>40000</v>
      </c>
    </row>
    <row r="73" spans="2:26">
      <c r="B73">
        <f xml:space="preserve"> ROWS( INDEX( _01_data[ref], 1 ) : _01_data[[#This Row],[ref]] )</f>
        <v>62</v>
      </c>
      <c r="C73" t="s">
        <v>2</v>
      </c>
      <c r="D73">
        <v>66000</v>
      </c>
      <c r="E73">
        <f ca="1" xml:space="preserve"> COUNTIF(
                OFFSET( $C$11, 1, 0, ROWS( INDEX( _01_data[ref], 1 ) : _01_data[[#This Row],[ref]] ) ),
                _01_data[[#This Row],[position]]
              )</f>
        <v>7</v>
      </c>
      <c r="F73" t="str">
        <f ca="1" xml:space="preserve"> CONCATENATE( _01_data[[#This Row],[position]], " ", _01_data[[#This Row],[id]] )</f>
        <v>Analyst 7</v>
      </c>
      <c r="U73" t="str">
        <f ca="1"/>
        <v>Analyst 7</v>
      </c>
      <c r="V73" t="str">
        <f ca="1"/>
        <v>Analyst</v>
      </c>
      <c r="W73">
        <f ca="1"/>
        <v>2.5</v>
      </c>
      <c r="X73">
        <f ca="1"/>
        <v>0.49291148807150365</v>
      </c>
      <c r="Y73">
        <f ca="1"/>
        <v>2.0070885119284965</v>
      </c>
      <c r="Z73">
        <f ca="1"/>
        <v>66000</v>
      </c>
    </row>
    <row r="74" spans="2:26">
      <c r="B74">
        <f xml:space="preserve"> ROWS( INDEX( _01_data[ref], 1 ) : _01_data[[#This Row],[ref]] )</f>
        <v>63</v>
      </c>
      <c r="C74" t="s">
        <v>2</v>
      </c>
      <c r="D74">
        <v>85000</v>
      </c>
      <c r="E74">
        <f ca="1" xml:space="preserve"> COUNTIF(
                OFFSET( $C$11, 1, 0, ROWS( INDEX( _01_data[ref], 1 ) : _01_data[[#This Row],[ref]] ) ),
                _01_data[[#This Row],[position]]
              )</f>
        <v>8</v>
      </c>
      <c r="F74" t="str">
        <f ca="1" xml:space="preserve"> CONCATENATE( _01_data[[#This Row],[position]], " ", _01_data[[#This Row],[id]] )</f>
        <v>Analyst 8</v>
      </c>
      <c r="U74" t="str">
        <f ca="1"/>
        <v>Analyst 8</v>
      </c>
      <c r="V74" t="str">
        <f ca="1"/>
        <v>Analyst</v>
      </c>
      <c r="W74">
        <f ca="1"/>
        <v>2.5</v>
      </c>
      <c r="X74">
        <f ca="1"/>
        <v>0.42846631205624863</v>
      </c>
      <c r="Y74">
        <f ca="1"/>
        <v>2.0715336879437514</v>
      </c>
      <c r="Z74">
        <f ca="1"/>
        <v>85000</v>
      </c>
    </row>
    <row r="75" spans="2:26">
      <c r="B75">
        <f xml:space="preserve"> ROWS( INDEX( _01_data[ref], 1 ) : _01_data[[#This Row],[ref]] )</f>
        <v>64</v>
      </c>
      <c r="C75" t="s">
        <v>2</v>
      </c>
      <c r="D75">
        <v>67000</v>
      </c>
      <c r="E75">
        <f ca="1" xml:space="preserve"> COUNTIF(
                OFFSET( $C$11, 1, 0, ROWS( INDEX( _01_data[ref], 1 ) : _01_data[[#This Row],[ref]] ) ),
                _01_data[[#This Row],[position]]
              )</f>
        <v>9</v>
      </c>
      <c r="F75" t="str">
        <f ca="1" xml:space="preserve"> CONCATENATE( _01_data[[#This Row],[position]], " ", _01_data[[#This Row],[id]] )</f>
        <v>Analyst 9</v>
      </c>
      <c r="U75" t="str">
        <f ca="1"/>
        <v>Analyst 9</v>
      </c>
      <c r="V75" t="str">
        <f ca="1"/>
        <v>Analyst</v>
      </c>
      <c r="W75">
        <f ca="1"/>
        <v>2.5</v>
      </c>
      <c r="X75">
        <f ca="1"/>
        <v>0.49553555388661141</v>
      </c>
      <c r="Y75">
        <f ca="1"/>
        <v>2.0044644461133885</v>
      </c>
      <c r="Z75">
        <f ca="1"/>
        <v>67000</v>
      </c>
    </row>
    <row r="76" spans="2:26">
      <c r="B76">
        <f xml:space="preserve"> ROWS( INDEX( _01_data[ref], 1 ) : _01_data[[#This Row],[ref]] )</f>
        <v>65</v>
      </c>
      <c r="C76" t="s">
        <v>2</v>
      </c>
      <c r="D76">
        <v>56160</v>
      </c>
      <c r="E76">
        <f ca="1" xml:space="preserve"> COUNTIF(
                OFFSET( $C$11, 1, 0, ROWS( INDEX( _01_data[ref], 1 ) : _01_data[[#This Row],[ref]] ) ),
                _01_data[[#This Row],[position]]
              )</f>
        <v>10</v>
      </c>
      <c r="F76" t="str">
        <f ca="1" xml:space="preserve"> CONCATENATE( _01_data[[#This Row],[position]], " ", _01_data[[#This Row],[id]] )</f>
        <v>Analyst 10</v>
      </c>
      <c r="U76" t="str">
        <f ca="1"/>
        <v>Analyst 10</v>
      </c>
      <c r="V76" t="str">
        <f ca="1"/>
        <v>Analyst</v>
      </c>
      <c r="W76">
        <f ca="1"/>
        <v>2.5</v>
      </c>
      <c r="X76">
        <f ca="1"/>
        <v>0.4052835040382835</v>
      </c>
      <c r="Y76">
        <f ca="1"/>
        <v>2.0947164959617166</v>
      </c>
      <c r="Z76">
        <f ca="1"/>
        <v>56160</v>
      </c>
    </row>
    <row r="77" spans="2:26">
      <c r="B77">
        <f xml:space="preserve"> ROWS( INDEX( _01_data[ref], 1 ) : _01_data[[#This Row],[ref]] )</f>
        <v>66</v>
      </c>
      <c r="C77" t="s">
        <v>2</v>
      </c>
      <c r="D77">
        <v>52000</v>
      </c>
      <c r="E77">
        <f ca="1" xml:space="preserve"> COUNTIF(
                OFFSET( $C$11, 1, 0, ROWS( INDEX( _01_data[ref], 1 ) : _01_data[[#This Row],[ref]] ) ),
                _01_data[[#This Row],[position]]
              )</f>
        <v>11</v>
      </c>
      <c r="F77" t="str">
        <f ca="1" xml:space="preserve"> CONCATENATE( _01_data[[#This Row],[position]], " ", _01_data[[#This Row],[id]] )</f>
        <v>Analyst 11</v>
      </c>
      <c r="U77" t="str">
        <f ca="1"/>
        <v>Analyst 11</v>
      </c>
      <c r="V77" t="str">
        <f ca="1"/>
        <v>Analyst</v>
      </c>
      <c r="W77">
        <f ca="1"/>
        <v>2.5</v>
      </c>
      <c r="X77">
        <f ca="1"/>
        <v>0.52478040132553694</v>
      </c>
      <c r="Y77">
        <f ca="1"/>
        <v>1.975219598674463</v>
      </c>
      <c r="Z77">
        <f ca="1"/>
        <v>52000</v>
      </c>
    </row>
    <row r="78" spans="2:26">
      <c r="B78">
        <f xml:space="preserve"> ROWS( INDEX( _01_data[ref], 1 ) : _01_data[[#This Row],[ref]] )</f>
        <v>67</v>
      </c>
      <c r="C78" t="s">
        <v>2</v>
      </c>
      <c r="D78">
        <v>40000</v>
      </c>
      <c r="E78">
        <f ca="1" xml:space="preserve"> COUNTIF(
                OFFSET( $C$11, 1, 0, ROWS( INDEX( _01_data[ref], 1 ) : _01_data[[#This Row],[ref]] ) ),
                _01_data[[#This Row],[position]]
              )</f>
        <v>12</v>
      </c>
      <c r="F78" t="str">
        <f ca="1" xml:space="preserve"> CONCATENATE( _01_data[[#This Row],[position]], " ", _01_data[[#This Row],[id]] )</f>
        <v>Analyst 12</v>
      </c>
      <c r="U78" t="str">
        <f ca="1"/>
        <v>Analyst 12</v>
      </c>
      <c r="V78" t="str">
        <f ca="1"/>
        <v>Analyst</v>
      </c>
      <c r="W78">
        <f ca="1"/>
        <v>2.5</v>
      </c>
      <c r="X78">
        <f ca="1"/>
        <v>0.46837371853247811</v>
      </c>
      <c r="Y78">
        <f ca="1"/>
        <v>2.0316262814675219</v>
      </c>
      <c r="Z78">
        <f ca="1"/>
        <v>40000</v>
      </c>
    </row>
    <row r="79" spans="2:26">
      <c r="B79">
        <f xml:space="preserve"> ROWS( INDEX( _01_data[ref], 1 ) : _01_data[[#This Row],[ref]] )</f>
        <v>68</v>
      </c>
      <c r="C79" t="s">
        <v>2</v>
      </c>
      <c r="D79">
        <v>92000</v>
      </c>
      <c r="E79">
        <f ca="1" xml:space="preserve"> COUNTIF(
                OFFSET( $C$11, 1, 0, ROWS( INDEX( _01_data[ref], 1 ) : _01_data[[#This Row],[ref]] ) ),
                _01_data[[#This Row],[position]]
              )</f>
        <v>13</v>
      </c>
      <c r="F79" t="str">
        <f ca="1" xml:space="preserve"> CONCATENATE( _01_data[[#This Row],[position]], " ", _01_data[[#This Row],[id]] )</f>
        <v>Analyst 13</v>
      </c>
      <c r="U79" t="str">
        <f ca="1"/>
        <v>Analyst 13</v>
      </c>
      <c r="V79" t="str">
        <f ca="1"/>
        <v>Analyst</v>
      </c>
      <c r="W79">
        <f ca="1"/>
        <v>2.5</v>
      </c>
      <c r="X79">
        <f ca="1"/>
        <v>0.58867859492877883</v>
      </c>
      <c r="Y79">
        <f ca="1"/>
        <v>1.9113214050712211</v>
      </c>
      <c r="Z79">
        <f ca="1"/>
        <v>92000</v>
      </c>
    </row>
    <row r="80" spans="2:26">
      <c r="B80">
        <f xml:space="preserve"> ROWS( INDEX( _01_data[ref], 1 ) : _01_data[[#This Row],[ref]] )</f>
        <v>69</v>
      </c>
      <c r="C80" t="s">
        <v>2</v>
      </c>
      <c r="D80">
        <v>60000</v>
      </c>
      <c r="E80">
        <f ca="1" xml:space="preserve"> COUNTIF(
                OFFSET( $C$11, 1, 0, ROWS( INDEX( _01_data[ref], 1 ) : _01_data[[#This Row],[ref]] ) ),
                _01_data[[#This Row],[position]]
              )</f>
        <v>14</v>
      </c>
      <c r="F80" t="str">
        <f ca="1" xml:space="preserve"> CONCATENATE( _01_data[[#This Row],[position]], " ", _01_data[[#This Row],[id]] )</f>
        <v>Analyst 14</v>
      </c>
      <c r="U80" t="str">
        <f ca="1"/>
        <v>Analyst 14</v>
      </c>
      <c r="V80" t="str">
        <f ca="1"/>
        <v>Analyst</v>
      </c>
      <c r="W80">
        <f ca="1"/>
        <v>2.5</v>
      </c>
      <c r="X80">
        <f ca="1"/>
        <v>0.58856232716759016</v>
      </c>
      <c r="Y80">
        <f ca="1"/>
        <v>1.9114376728324098</v>
      </c>
      <c r="Z80">
        <f ca="1"/>
        <v>60000</v>
      </c>
    </row>
    <row r="81" spans="2:26">
      <c r="B81">
        <f xml:space="preserve"> ROWS( INDEX( _01_data[ref], 1 ) : _01_data[[#This Row],[ref]] )</f>
        <v>70</v>
      </c>
      <c r="C81" t="s">
        <v>2</v>
      </c>
      <c r="D81">
        <v>67000</v>
      </c>
      <c r="E81">
        <f ca="1" xml:space="preserve"> COUNTIF(
                OFFSET( $C$11, 1, 0, ROWS( INDEX( _01_data[ref], 1 ) : _01_data[[#This Row],[ref]] ) ),
                _01_data[[#This Row],[position]]
              )</f>
        <v>15</v>
      </c>
      <c r="F81" t="str">
        <f ca="1" xml:space="preserve"> CONCATENATE( _01_data[[#This Row],[position]], " ", _01_data[[#This Row],[id]] )</f>
        <v>Analyst 15</v>
      </c>
      <c r="U81" t="str">
        <f ca="1"/>
        <v>Analyst 15</v>
      </c>
      <c r="V81" t="str">
        <f ca="1"/>
        <v>Analyst</v>
      </c>
      <c r="W81">
        <f ca="1"/>
        <v>2.5</v>
      </c>
      <c r="X81">
        <f ca="1"/>
        <v>0.5713217628763112</v>
      </c>
      <c r="Y81">
        <f ca="1"/>
        <v>1.9286782371236888</v>
      </c>
      <c r="Z81">
        <f ca="1"/>
        <v>67000</v>
      </c>
    </row>
    <row r="82" spans="2:26">
      <c r="B82">
        <f xml:space="preserve"> ROWS( INDEX( _01_data[ref], 1 ) : _01_data[[#This Row],[ref]] )</f>
        <v>71</v>
      </c>
      <c r="C82" t="s">
        <v>2</v>
      </c>
      <c r="D82">
        <v>40700</v>
      </c>
      <c r="E82">
        <f ca="1" xml:space="preserve"> COUNTIF(
                OFFSET( $C$11, 1, 0, ROWS( INDEX( _01_data[ref], 1 ) : _01_data[[#This Row],[ref]] ) ),
                _01_data[[#This Row],[position]]
              )</f>
        <v>16</v>
      </c>
      <c r="F82" t="str">
        <f ca="1" xml:space="preserve"> CONCATENATE( _01_data[[#This Row],[position]], " ", _01_data[[#This Row],[id]] )</f>
        <v>Analyst 16</v>
      </c>
      <c r="U82" t="str">
        <f ca="1"/>
        <v>Analyst 16</v>
      </c>
      <c r="V82" t="str">
        <f ca="1"/>
        <v>Analyst</v>
      </c>
      <c r="W82">
        <f ca="1"/>
        <v>2.5</v>
      </c>
      <c r="X82">
        <f ca="1"/>
        <v>0.4052822210808148</v>
      </c>
      <c r="Y82">
        <f ca="1"/>
        <v>2.0947177789191853</v>
      </c>
      <c r="Z82">
        <f ca="1"/>
        <v>40700</v>
      </c>
    </row>
    <row r="83" spans="2:26">
      <c r="B83">
        <f xml:space="preserve"> ROWS( INDEX( _01_data[ref], 1 ) : _01_data[[#This Row],[ref]] )</f>
        <v>72</v>
      </c>
      <c r="C83" t="s">
        <v>2</v>
      </c>
      <c r="D83">
        <v>28000</v>
      </c>
      <c r="E83">
        <f ca="1" xml:space="preserve"> COUNTIF(
                OFFSET( $C$11, 1, 0, ROWS( INDEX( _01_data[ref], 1 ) : _01_data[[#This Row],[ref]] ) ),
                _01_data[[#This Row],[position]]
              )</f>
        <v>17</v>
      </c>
      <c r="F83" t="str">
        <f ca="1" xml:space="preserve"> CONCATENATE( _01_data[[#This Row],[position]], " ", _01_data[[#This Row],[id]] )</f>
        <v>Analyst 17</v>
      </c>
      <c r="U83" t="str">
        <f ca="1"/>
        <v>Analyst 17</v>
      </c>
      <c r="V83" t="str">
        <f ca="1"/>
        <v>Analyst</v>
      </c>
      <c r="W83">
        <f ca="1"/>
        <v>2.5</v>
      </c>
      <c r="X83">
        <f ca="1"/>
        <v>0.56685527248648204</v>
      </c>
      <c r="Y83">
        <f ca="1"/>
        <v>1.9331447275135178</v>
      </c>
      <c r="Z83">
        <f ca="1"/>
        <v>28000</v>
      </c>
    </row>
    <row r="84" spans="2:26">
      <c r="B84">
        <f xml:space="preserve"> ROWS( INDEX( _01_data[ref], 1 ) : _01_data[[#This Row],[ref]] )</f>
        <v>73</v>
      </c>
      <c r="C84" t="s">
        <v>2</v>
      </c>
      <c r="D84">
        <v>42140</v>
      </c>
      <c r="E84">
        <f ca="1" xml:space="preserve"> COUNTIF(
                OFFSET( $C$11, 1, 0, ROWS( INDEX( _01_data[ref], 1 ) : _01_data[[#This Row],[ref]] ) ),
                _01_data[[#This Row],[position]]
              )</f>
        <v>18</v>
      </c>
      <c r="F84" t="str">
        <f ca="1" xml:space="preserve"> CONCATENATE( _01_data[[#This Row],[position]], " ", _01_data[[#This Row],[id]] )</f>
        <v>Analyst 18</v>
      </c>
      <c r="U84" t="str">
        <f ca="1"/>
        <v>Analyst 18</v>
      </c>
      <c r="V84" t="str">
        <f ca="1"/>
        <v>Analyst</v>
      </c>
      <c r="W84">
        <f ca="1"/>
        <v>2.5</v>
      </c>
      <c r="X84">
        <f ca="1"/>
        <v>0.53881532123551845</v>
      </c>
      <c r="Y84">
        <f ca="1"/>
        <v>1.9611846787644815</v>
      </c>
      <c r="Z84">
        <f ca="1"/>
        <v>42140</v>
      </c>
    </row>
    <row r="85" spans="2:26">
      <c r="B85">
        <f xml:space="preserve"> ROWS( INDEX( _01_data[ref], 1 ) : _01_data[[#This Row],[ref]] )</f>
        <v>74</v>
      </c>
      <c r="C85" t="s">
        <v>2</v>
      </c>
      <c r="D85">
        <v>80000</v>
      </c>
      <c r="E85">
        <f ca="1" xml:space="preserve"> COUNTIF(
                OFFSET( $C$11, 1, 0, ROWS( INDEX( _01_data[ref], 1 ) : _01_data[[#This Row],[ref]] ) ),
                _01_data[[#This Row],[position]]
              )</f>
        <v>19</v>
      </c>
      <c r="F85" t="str">
        <f ca="1" xml:space="preserve"> CONCATENATE( _01_data[[#This Row],[position]], " ", _01_data[[#This Row],[id]] )</f>
        <v>Analyst 19</v>
      </c>
      <c r="U85" t="str">
        <f ca="1"/>
        <v>Analyst 19</v>
      </c>
      <c r="V85" t="str">
        <f ca="1"/>
        <v>Analyst</v>
      </c>
      <c r="W85">
        <f ca="1"/>
        <v>2.5</v>
      </c>
      <c r="X85">
        <f ca="1"/>
        <v>0.56413141533343403</v>
      </c>
      <c r="Y85">
        <f ca="1"/>
        <v>1.935868584666566</v>
      </c>
      <c r="Z85">
        <f ca="1"/>
        <v>80000</v>
      </c>
    </row>
    <row r="86" spans="2:26">
      <c r="B86">
        <f xml:space="preserve"> ROWS( INDEX( _01_data[ref], 1 ) : _01_data[[#This Row],[ref]] )</f>
        <v>75</v>
      </c>
      <c r="C86" t="s">
        <v>2</v>
      </c>
      <c r="D86">
        <v>60000</v>
      </c>
      <c r="E86">
        <f ca="1" xml:space="preserve"> COUNTIF(
                OFFSET( $C$11, 1, 0, ROWS( INDEX( _01_data[ref], 1 ) : _01_data[[#This Row],[ref]] ) ),
                _01_data[[#This Row],[position]]
              )</f>
        <v>20</v>
      </c>
      <c r="F86" t="str">
        <f ca="1" xml:space="preserve"> CONCATENATE( _01_data[[#This Row],[position]], " ", _01_data[[#This Row],[id]] )</f>
        <v>Analyst 20</v>
      </c>
      <c r="U86" t="str">
        <f ca="1"/>
        <v>Analyst 20</v>
      </c>
      <c r="V86" t="str">
        <f ca="1"/>
        <v>Analyst</v>
      </c>
      <c r="W86">
        <f ca="1"/>
        <v>2.5</v>
      </c>
      <c r="X86">
        <f ca="1"/>
        <v>0.59547794126933773</v>
      </c>
      <c r="Y86">
        <f ca="1"/>
        <v>1.9045220587306622</v>
      </c>
      <c r="Z86">
        <f ca="1"/>
        <v>60000</v>
      </c>
    </row>
    <row r="87" spans="2:26">
      <c r="B87">
        <f xml:space="preserve"> ROWS( INDEX( _01_data[ref], 1 ) : _01_data[[#This Row],[ref]] )</f>
        <v>76</v>
      </c>
      <c r="C87" t="s">
        <v>2</v>
      </c>
      <c r="D87">
        <v>80000</v>
      </c>
      <c r="E87">
        <f ca="1" xml:space="preserve"> COUNTIF(
                OFFSET( $C$11, 1, 0, ROWS( INDEX( _01_data[ref], 1 ) : _01_data[[#This Row],[ref]] ) ),
                _01_data[[#This Row],[position]]
              )</f>
        <v>21</v>
      </c>
      <c r="F87" t="str">
        <f ca="1" xml:space="preserve"> CONCATENATE( _01_data[[#This Row],[position]], " ", _01_data[[#This Row],[id]] )</f>
        <v>Analyst 21</v>
      </c>
      <c r="U87" t="str">
        <f ca="1"/>
        <v>Analyst 21</v>
      </c>
      <c r="V87" t="str">
        <f ca="1"/>
        <v>Analyst</v>
      </c>
      <c r="W87">
        <f ca="1"/>
        <v>2.5</v>
      </c>
      <c r="X87">
        <f ca="1"/>
        <v>0.42324745960355092</v>
      </c>
      <c r="Y87">
        <f ca="1"/>
        <v>2.0767525403964493</v>
      </c>
      <c r="Z87">
        <f ca="1"/>
        <v>80000</v>
      </c>
    </row>
    <row r="88" spans="2:26">
      <c r="B88">
        <f xml:space="preserve"> ROWS( INDEX( _01_data[ref], 1 ) : _01_data[[#This Row],[ref]] )</f>
        <v>77</v>
      </c>
      <c r="C88" t="s">
        <v>2</v>
      </c>
      <c r="D88">
        <v>47700</v>
      </c>
      <c r="E88">
        <f ca="1" xml:space="preserve"> COUNTIF(
                OFFSET( $C$11, 1, 0, ROWS( INDEX( _01_data[ref], 1 ) : _01_data[[#This Row],[ref]] ) ),
                _01_data[[#This Row],[position]]
              )</f>
        <v>22</v>
      </c>
      <c r="F88" t="str">
        <f ca="1" xml:space="preserve"> CONCATENATE( _01_data[[#This Row],[position]], " ", _01_data[[#This Row],[id]] )</f>
        <v>Analyst 22</v>
      </c>
      <c r="U88" t="str">
        <f ca="1"/>
        <v>Analyst 22</v>
      </c>
      <c r="V88" t="str">
        <f ca="1"/>
        <v>Analyst</v>
      </c>
      <c r="W88">
        <f ca="1"/>
        <v>2.5</v>
      </c>
      <c r="X88">
        <f ca="1"/>
        <v>0.44388328324259174</v>
      </c>
      <c r="Y88">
        <f ca="1"/>
        <v>2.0561167167574084</v>
      </c>
      <c r="Z88">
        <f ca="1"/>
        <v>47700</v>
      </c>
    </row>
    <row r="89" spans="2:26">
      <c r="B89">
        <f xml:space="preserve"> ROWS( INDEX( _01_data[ref], 1 ) : _01_data[[#This Row],[ref]] )</f>
        <v>78</v>
      </c>
      <c r="C89" t="s">
        <v>2</v>
      </c>
      <c r="D89">
        <v>31000</v>
      </c>
      <c r="E89">
        <f ca="1" xml:space="preserve"> COUNTIF(
                OFFSET( $C$11, 1, 0, ROWS( INDEX( _01_data[ref], 1 ) : _01_data[[#This Row],[ref]] ) ),
                _01_data[[#This Row],[position]]
              )</f>
        <v>23</v>
      </c>
      <c r="F89" t="str">
        <f ca="1" xml:space="preserve"> CONCATENATE( _01_data[[#This Row],[position]], " ", _01_data[[#This Row],[id]] )</f>
        <v>Analyst 23</v>
      </c>
      <c r="U89" t="str">
        <f ca="1"/>
        <v>Analyst 23</v>
      </c>
      <c r="V89" t="str">
        <f ca="1"/>
        <v>Analyst</v>
      </c>
      <c r="W89">
        <f ca="1"/>
        <v>2.5</v>
      </c>
      <c r="X89">
        <f ca="1"/>
        <v>0.46755424968201631</v>
      </c>
      <c r="Y89">
        <f ca="1"/>
        <v>2.0324457503179838</v>
      </c>
      <c r="Z89">
        <f ca="1"/>
        <v>31000</v>
      </c>
    </row>
    <row r="90" spans="2:26">
      <c r="B90">
        <f xml:space="preserve"> ROWS( INDEX( _01_data[ref], 1 ) : _01_data[[#This Row],[ref]] )</f>
        <v>79</v>
      </c>
      <c r="C90" t="s">
        <v>2</v>
      </c>
      <c r="D90">
        <v>40000</v>
      </c>
      <c r="E90">
        <f ca="1" xml:space="preserve"> COUNTIF(
                OFFSET( $C$11, 1, 0, ROWS( INDEX( _01_data[ref], 1 ) : _01_data[[#This Row],[ref]] ) ),
                _01_data[[#This Row],[position]]
              )</f>
        <v>24</v>
      </c>
      <c r="F90" t="str">
        <f ca="1" xml:space="preserve"> CONCATENATE( _01_data[[#This Row],[position]], " ", _01_data[[#This Row],[id]] )</f>
        <v>Analyst 24</v>
      </c>
      <c r="U90" t="str">
        <f ca="1"/>
        <v>Analyst 24</v>
      </c>
      <c r="V90" t="str">
        <f ca="1"/>
        <v>Analyst</v>
      </c>
      <c r="W90">
        <f ca="1"/>
        <v>2.5</v>
      </c>
      <c r="X90">
        <f ca="1"/>
        <v>0.42306748692370677</v>
      </c>
      <c r="Y90">
        <f ca="1"/>
        <v>2.0769325130762932</v>
      </c>
      <c r="Z90">
        <f ca="1"/>
        <v>40000</v>
      </c>
    </row>
    <row r="91" spans="2:26">
      <c r="B91">
        <f xml:space="preserve"> ROWS( INDEX( _01_data[ref], 1 ) : _01_data[[#This Row],[ref]] )</f>
        <v>80</v>
      </c>
      <c r="C91" t="s">
        <v>2</v>
      </c>
      <c r="D91">
        <v>97000</v>
      </c>
      <c r="E91">
        <f ca="1" xml:space="preserve"> COUNTIF(
                OFFSET( $C$11, 1, 0, ROWS( INDEX( _01_data[ref], 1 ) : _01_data[[#This Row],[ref]] ) ),
                _01_data[[#This Row],[position]]
              )</f>
        <v>25</v>
      </c>
      <c r="F91" t="str">
        <f ca="1" xml:space="preserve"> CONCATENATE( _01_data[[#This Row],[position]], " ", _01_data[[#This Row],[id]] )</f>
        <v>Analyst 25</v>
      </c>
      <c r="U91" t="str">
        <f ca="1"/>
        <v>Analyst 25</v>
      </c>
      <c r="V91" t="str">
        <f ca="1"/>
        <v>Analyst</v>
      </c>
      <c r="W91">
        <f ca="1"/>
        <v>2.5</v>
      </c>
      <c r="X91">
        <f ca="1"/>
        <v>0.56117617745465476</v>
      </c>
      <c r="Y91">
        <f ca="1"/>
        <v>1.9388238225453454</v>
      </c>
      <c r="Z91">
        <f ca="1"/>
        <v>97000</v>
      </c>
    </row>
    <row r="92" spans="2:26">
      <c r="B92">
        <f xml:space="preserve"> ROWS( INDEX( _01_data[ref], 1 ) : _01_data[[#This Row],[ref]] )</f>
        <v>81</v>
      </c>
      <c r="C92" t="s">
        <v>2</v>
      </c>
      <c r="D92">
        <v>50000</v>
      </c>
      <c r="E92">
        <f ca="1" xml:space="preserve"> COUNTIF(
                OFFSET( $C$11, 1, 0, ROWS( INDEX( _01_data[ref], 1 ) : _01_data[[#This Row],[ref]] ) ),
                _01_data[[#This Row],[position]]
              )</f>
        <v>26</v>
      </c>
      <c r="F92" t="str">
        <f ca="1" xml:space="preserve"> CONCATENATE( _01_data[[#This Row],[position]], " ", _01_data[[#This Row],[id]] )</f>
        <v>Analyst 26</v>
      </c>
      <c r="U92" t="str">
        <f ca="1"/>
        <v>Analyst 26</v>
      </c>
      <c r="V92" t="str">
        <f ca="1"/>
        <v>Analyst</v>
      </c>
      <c r="W92">
        <f ca="1"/>
        <v>2.5</v>
      </c>
      <c r="X92">
        <f ca="1"/>
        <v>0.54699433095502348</v>
      </c>
      <c r="Y92">
        <f ca="1"/>
        <v>1.9530056690449764</v>
      </c>
      <c r="Z92">
        <f ca="1"/>
        <v>50000</v>
      </c>
    </row>
    <row r="93" spans="2:26">
      <c r="B93">
        <f xml:space="preserve"> ROWS( INDEX( _01_data[ref], 1 ) : _01_data[[#This Row],[ref]] )</f>
        <v>82</v>
      </c>
      <c r="C93" t="s">
        <v>2</v>
      </c>
      <c r="D93">
        <v>45000</v>
      </c>
      <c r="E93">
        <f ca="1" xml:space="preserve"> COUNTIF(
                OFFSET( $C$11, 1, 0, ROWS( INDEX( _01_data[ref], 1 ) : _01_data[[#This Row],[ref]] ) ),
                _01_data[[#This Row],[position]]
              )</f>
        <v>27</v>
      </c>
      <c r="F93" t="str">
        <f ca="1" xml:space="preserve"> CONCATENATE( _01_data[[#This Row],[position]], " ", _01_data[[#This Row],[id]] )</f>
        <v>Analyst 27</v>
      </c>
      <c r="U93" t="str">
        <f ca="1"/>
        <v>Analyst 27</v>
      </c>
      <c r="V93" t="str">
        <f ca="1"/>
        <v>Analyst</v>
      </c>
      <c r="W93">
        <f ca="1"/>
        <v>2.5</v>
      </c>
      <c r="X93">
        <f ca="1"/>
        <v>0.46025317450266512</v>
      </c>
      <c r="Y93">
        <f ca="1"/>
        <v>2.039746825497335</v>
      </c>
      <c r="Z93">
        <f ca="1"/>
        <v>45000</v>
      </c>
    </row>
    <row r="94" spans="2:26">
      <c r="B94">
        <f xml:space="preserve"> ROWS( INDEX( _01_data[ref], 1 ) : _01_data[[#This Row],[ref]] )</f>
        <v>83</v>
      </c>
      <c r="C94" t="s">
        <v>2</v>
      </c>
      <c r="D94">
        <v>53000</v>
      </c>
      <c r="E94">
        <f ca="1" xml:space="preserve"> COUNTIF(
                OFFSET( $C$11, 1, 0, ROWS( INDEX( _01_data[ref], 1 ) : _01_data[[#This Row],[ref]] ) ),
                _01_data[[#This Row],[position]]
              )</f>
        <v>28</v>
      </c>
      <c r="F94" t="str">
        <f ca="1" xml:space="preserve"> CONCATENATE( _01_data[[#This Row],[position]], " ", _01_data[[#This Row],[id]] )</f>
        <v>Analyst 28</v>
      </c>
      <c r="U94" t="str">
        <f ca="1"/>
        <v>Analyst 28</v>
      </c>
      <c r="V94" t="str">
        <f ca="1"/>
        <v>Analyst</v>
      </c>
      <c r="W94">
        <f ca="1"/>
        <v>2.5</v>
      </c>
      <c r="X94">
        <f ca="1"/>
        <v>0.53016136760302945</v>
      </c>
      <c r="Y94">
        <f ca="1"/>
        <v>1.9698386323969705</v>
      </c>
      <c r="Z94">
        <f ca="1"/>
        <v>53000</v>
      </c>
    </row>
    <row r="95" spans="2:26">
      <c r="B95">
        <f xml:space="preserve"> ROWS( INDEX( _01_data[ref], 1 ) : _01_data[[#This Row],[ref]] )</f>
        <v>84</v>
      </c>
      <c r="C95" t="s">
        <v>2</v>
      </c>
      <c r="D95">
        <v>41000</v>
      </c>
      <c r="E95">
        <f ca="1" xml:space="preserve"> COUNTIF(
                OFFSET( $C$11, 1, 0, ROWS( INDEX( _01_data[ref], 1 ) : _01_data[[#This Row],[ref]] ) ),
                _01_data[[#This Row],[position]]
              )</f>
        <v>29</v>
      </c>
      <c r="F95" t="str">
        <f ca="1" xml:space="preserve"> CONCATENATE( _01_data[[#This Row],[position]], " ", _01_data[[#This Row],[id]] )</f>
        <v>Analyst 29</v>
      </c>
      <c r="U95" t="str">
        <f ca="1"/>
        <v>Analyst 29</v>
      </c>
      <c r="V95" t="str">
        <f ca="1"/>
        <v>Analyst</v>
      </c>
      <c r="W95">
        <f ca="1"/>
        <v>2.5</v>
      </c>
      <c r="X95">
        <f ca="1"/>
        <v>0.47172038377276404</v>
      </c>
      <c r="Y95">
        <f ca="1"/>
        <v>2.0282796162272358</v>
      </c>
      <c r="Z95">
        <f ca="1"/>
        <v>41000</v>
      </c>
    </row>
    <row r="96" spans="2:26">
      <c r="B96">
        <f xml:space="preserve"> ROWS( INDEX( _01_data[ref], 1 ) : _01_data[[#This Row],[ref]] )</f>
        <v>85</v>
      </c>
      <c r="C96" t="s">
        <v>2</v>
      </c>
      <c r="D96">
        <v>65000</v>
      </c>
      <c r="E96">
        <f ca="1" xml:space="preserve"> COUNTIF(
                OFFSET( $C$11, 1, 0, ROWS( INDEX( _01_data[ref], 1 ) : _01_data[[#This Row],[ref]] ) ),
                _01_data[[#This Row],[position]]
              )</f>
        <v>30</v>
      </c>
      <c r="F96" t="str">
        <f ca="1" xml:space="preserve"> CONCATENATE( _01_data[[#This Row],[position]], " ", _01_data[[#This Row],[id]] )</f>
        <v>Analyst 30</v>
      </c>
      <c r="U96" t="str">
        <f ca="1"/>
        <v>Analyst 30</v>
      </c>
      <c r="V96" t="str">
        <f ca="1"/>
        <v>Analyst</v>
      </c>
      <c r="W96">
        <f ca="1"/>
        <v>2.5</v>
      </c>
      <c r="X96">
        <f ca="1"/>
        <v>0.41348872762827438</v>
      </c>
      <c r="Y96">
        <f ca="1"/>
        <v>2.0865112723717258</v>
      </c>
      <c r="Z96">
        <f ca="1"/>
        <v>65000</v>
      </c>
    </row>
    <row r="97" spans="2:26">
      <c r="B97">
        <f xml:space="preserve"> ROWS( INDEX( _01_data[ref], 1 ) : _01_data[[#This Row],[ref]] )</f>
        <v>86</v>
      </c>
      <c r="C97" t="s">
        <v>2</v>
      </c>
      <c r="D97">
        <v>95000</v>
      </c>
      <c r="E97">
        <f ca="1" xml:space="preserve"> COUNTIF(
                OFFSET( $C$11, 1, 0, ROWS( INDEX( _01_data[ref], 1 ) : _01_data[[#This Row],[ref]] ) ),
                _01_data[[#This Row],[position]]
              )</f>
        <v>31</v>
      </c>
      <c r="F97" t="str">
        <f ca="1" xml:space="preserve"> CONCATENATE( _01_data[[#This Row],[position]], " ", _01_data[[#This Row],[id]] )</f>
        <v>Analyst 31</v>
      </c>
      <c r="U97" t="str">
        <f ca="1"/>
        <v>Analyst 31</v>
      </c>
      <c r="V97" t="str">
        <f ca="1"/>
        <v>Analyst</v>
      </c>
      <c r="W97">
        <f ca="1"/>
        <v>2.5</v>
      </c>
      <c r="X97">
        <f ca="1"/>
        <v>0.52112598712057379</v>
      </c>
      <c r="Y97">
        <f ca="1"/>
        <v>1.9788740128794262</v>
      </c>
      <c r="Z97">
        <f ca="1"/>
        <v>95000</v>
      </c>
    </row>
    <row r="98" spans="2:26">
      <c r="B98">
        <f xml:space="preserve"> ROWS( INDEX( _01_data[ref], 1 ) : _01_data[[#This Row],[ref]] )</f>
        <v>87</v>
      </c>
      <c r="C98" t="s">
        <v>2</v>
      </c>
      <c r="D98">
        <v>95000</v>
      </c>
      <c r="E98">
        <f ca="1" xml:space="preserve"> COUNTIF(
                OFFSET( $C$11, 1, 0, ROWS( INDEX( _01_data[ref], 1 ) : _01_data[[#This Row],[ref]] ) ),
                _01_data[[#This Row],[position]]
              )</f>
        <v>32</v>
      </c>
      <c r="F98" t="str">
        <f ca="1" xml:space="preserve"> CONCATENATE( _01_data[[#This Row],[position]], " ", _01_data[[#This Row],[id]] )</f>
        <v>Analyst 32</v>
      </c>
      <c r="U98" t="str">
        <f ca="1"/>
        <v>Analyst 32</v>
      </c>
      <c r="V98" t="str">
        <f ca="1"/>
        <v>Analyst</v>
      </c>
      <c r="W98">
        <f ca="1"/>
        <v>2.5</v>
      </c>
      <c r="X98">
        <f ca="1"/>
        <v>0.51336954549722724</v>
      </c>
      <c r="Y98">
        <f ca="1"/>
        <v>1.9866304545027726</v>
      </c>
      <c r="Z98">
        <f ca="1"/>
        <v>95000</v>
      </c>
    </row>
    <row r="99" spans="2:26">
      <c r="B99">
        <f xml:space="preserve"> ROWS( INDEX( _01_data[ref], 1 ) : _01_data[[#This Row],[ref]] )</f>
        <v>88</v>
      </c>
      <c r="C99" t="s">
        <v>2</v>
      </c>
      <c r="D99">
        <v>44000</v>
      </c>
      <c r="E99">
        <f ca="1" xml:space="preserve"> COUNTIF(
                OFFSET( $C$11, 1, 0, ROWS( INDEX( _01_data[ref], 1 ) : _01_data[[#This Row],[ref]] ) ),
                _01_data[[#This Row],[position]]
              )</f>
        <v>33</v>
      </c>
      <c r="F99" t="str">
        <f ca="1" xml:space="preserve"> CONCATENATE( _01_data[[#This Row],[position]], " ", _01_data[[#This Row],[id]] )</f>
        <v>Analyst 33</v>
      </c>
      <c r="U99" t="str">
        <f ca="1"/>
        <v>Analyst 33</v>
      </c>
      <c r="V99" t="str">
        <f ca="1"/>
        <v>Analyst</v>
      </c>
      <c r="W99">
        <f ca="1"/>
        <v>2.5</v>
      </c>
      <c r="X99">
        <f ca="1"/>
        <v>0.53570900376216313</v>
      </c>
      <c r="Y99">
        <f ca="1"/>
        <v>1.9642909962378368</v>
      </c>
      <c r="Z99">
        <f ca="1"/>
        <v>44000</v>
      </c>
    </row>
    <row r="100" spans="2:26">
      <c r="B100">
        <f xml:space="preserve"> ROWS( INDEX( _01_data[ref], 1 ) : _01_data[[#This Row],[ref]] )</f>
        <v>89</v>
      </c>
      <c r="C100" t="s">
        <v>2</v>
      </c>
      <c r="D100">
        <v>100000</v>
      </c>
      <c r="E100">
        <f ca="1" xml:space="preserve"> COUNTIF(
                OFFSET( $C$11, 1, 0, ROWS( INDEX( _01_data[ref], 1 ) : _01_data[[#This Row],[ref]] ) ),
                _01_data[[#This Row],[position]]
              )</f>
        <v>34</v>
      </c>
      <c r="F100" t="str">
        <f ca="1" xml:space="preserve"> CONCATENATE( _01_data[[#This Row],[position]], " ", _01_data[[#This Row],[id]] )</f>
        <v>Analyst 34</v>
      </c>
      <c r="U100" t="str">
        <f ca="1"/>
        <v>Analyst 34</v>
      </c>
      <c r="V100" t="str">
        <f ca="1"/>
        <v>Analyst</v>
      </c>
      <c r="W100">
        <f ca="1"/>
        <v>2.5</v>
      </c>
      <c r="X100">
        <f ca="1"/>
        <v>0.59477055220672681</v>
      </c>
      <c r="Y100">
        <f ca="1"/>
        <v>1.9052294477932732</v>
      </c>
      <c r="Z100">
        <f ca="1"/>
        <v>100000</v>
      </c>
    </row>
    <row r="101" spans="2:26">
      <c r="B101">
        <f xml:space="preserve"> ROWS( INDEX( _01_data[ref], 1 ) : _01_data[[#This Row],[ref]] )</f>
        <v>90</v>
      </c>
      <c r="C101" t="s">
        <v>2</v>
      </c>
      <c r="D101">
        <v>60000</v>
      </c>
      <c r="E101">
        <f ca="1" xml:space="preserve"> COUNTIF(
                OFFSET( $C$11, 1, 0, ROWS( INDEX( _01_data[ref], 1 ) : _01_data[[#This Row],[ref]] ) ),
                _01_data[[#This Row],[position]]
              )</f>
        <v>35</v>
      </c>
      <c r="F101" t="str">
        <f ca="1" xml:space="preserve"> CONCATENATE( _01_data[[#This Row],[position]], " ", _01_data[[#This Row],[id]] )</f>
        <v>Analyst 35</v>
      </c>
      <c r="U101" t="str">
        <f ca="1"/>
        <v>Analyst 35</v>
      </c>
      <c r="V101" t="str">
        <f ca="1"/>
        <v>Analyst</v>
      </c>
      <c r="W101">
        <f ca="1"/>
        <v>2.5</v>
      </c>
      <c r="X101">
        <f ca="1"/>
        <v>0.58884598337023752</v>
      </c>
      <c r="Y101">
        <f ca="1"/>
        <v>1.9111540166297625</v>
      </c>
      <c r="Z101">
        <f ca="1"/>
        <v>60000</v>
      </c>
    </row>
    <row r="102" spans="2:26">
      <c r="B102">
        <f xml:space="preserve"> ROWS( INDEX( _01_data[ref], 1 ) : _01_data[[#This Row],[ref]] )</f>
        <v>91</v>
      </c>
      <c r="C102" t="s">
        <v>2</v>
      </c>
      <c r="D102">
        <v>51613</v>
      </c>
      <c r="E102">
        <f ca="1" xml:space="preserve"> COUNTIF(
                OFFSET( $C$11, 1, 0, ROWS( INDEX( _01_data[ref], 1 ) : _01_data[[#This Row],[ref]] ) ),
                _01_data[[#This Row],[position]]
              )</f>
        <v>36</v>
      </c>
      <c r="F102" t="str">
        <f ca="1" xml:space="preserve"> CONCATENATE( _01_data[[#This Row],[position]], " ", _01_data[[#This Row],[id]] )</f>
        <v>Analyst 36</v>
      </c>
      <c r="U102" t="str">
        <f ca="1"/>
        <v>Analyst 36</v>
      </c>
      <c r="V102" t="str">
        <f ca="1"/>
        <v>Analyst</v>
      </c>
      <c r="W102">
        <f ca="1"/>
        <v>2.5</v>
      </c>
      <c r="X102">
        <f ca="1"/>
        <v>0.54313282072031877</v>
      </c>
      <c r="Y102">
        <f ca="1"/>
        <v>1.9568671792796812</v>
      </c>
      <c r="Z102">
        <f ca="1"/>
        <v>51613</v>
      </c>
    </row>
    <row r="103" spans="2:26">
      <c r="B103">
        <f xml:space="preserve"> ROWS( INDEX( _01_data[ref], 1 ) : _01_data[[#This Row],[ref]] )</f>
        <v>92</v>
      </c>
      <c r="C103" t="s">
        <v>2</v>
      </c>
      <c r="D103">
        <v>90000</v>
      </c>
      <c r="E103">
        <f ca="1" xml:space="preserve"> COUNTIF(
                OFFSET( $C$11, 1, 0, ROWS( INDEX( _01_data[ref], 1 ) : _01_data[[#This Row],[ref]] ) ),
                _01_data[[#This Row],[position]]
              )</f>
        <v>37</v>
      </c>
      <c r="F103" t="str">
        <f ca="1" xml:space="preserve"> CONCATENATE( _01_data[[#This Row],[position]], " ", _01_data[[#This Row],[id]] )</f>
        <v>Analyst 37</v>
      </c>
      <c r="U103" t="str">
        <f ca="1"/>
        <v>Analyst 37</v>
      </c>
      <c r="V103" t="str">
        <f ca="1"/>
        <v>Analyst</v>
      </c>
      <c r="W103">
        <f ca="1"/>
        <v>2.5</v>
      </c>
      <c r="X103">
        <f ca="1"/>
        <v>0.49260029231657365</v>
      </c>
      <c r="Y103">
        <f ca="1"/>
        <v>2.0073997076834265</v>
      </c>
      <c r="Z103">
        <f ca="1"/>
        <v>90000</v>
      </c>
    </row>
    <row r="104" spans="2:26">
      <c r="B104">
        <f xml:space="preserve"> ROWS( INDEX( _01_data[ref], 1 ) : _01_data[[#This Row],[ref]] )</f>
        <v>93</v>
      </c>
      <c r="C104" t="s">
        <v>2</v>
      </c>
      <c r="D104">
        <v>80000</v>
      </c>
      <c r="E104">
        <f ca="1" xml:space="preserve"> COUNTIF(
                OFFSET( $C$11, 1, 0, ROWS( INDEX( _01_data[ref], 1 ) : _01_data[[#This Row],[ref]] ) ),
                _01_data[[#This Row],[position]]
              )</f>
        <v>38</v>
      </c>
      <c r="F104" t="str">
        <f ca="1" xml:space="preserve"> CONCATENATE( _01_data[[#This Row],[position]], " ", _01_data[[#This Row],[id]] )</f>
        <v>Analyst 38</v>
      </c>
      <c r="U104" t="str">
        <f ca="1"/>
        <v>Analyst 38</v>
      </c>
      <c r="V104" t="str">
        <f ca="1"/>
        <v>Analyst</v>
      </c>
      <c r="W104">
        <f ca="1"/>
        <v>2.5</v>
      </c>
      <c r="X104">
        <f ca="1"/>
        <v>0.51156040365505051</v>
      </c>
      <c r="Y104">
        <f ca="1"/>
        <v>1.9884395963449495</v>
      </c>
      <c r="Z104">
        <f ca="1"/>
        <v>80000</v>
      </c>
    </row>
    <row r="105" spans="2:26">
      <c r="B105">
        <f xml:space="preserve"> ROWS( INDEX( _01_data[ref], 1 ) : _01_data[[#This Row],[ref]] )</f>
        <v>94</v>
      </c>
      <c r="C105" t="s">
        <v>2</v>
      </c>
      <c r="D105">
        <v>60000</v>
      </c>
      <c r="E105">
        <f ca="1" xml:space="preserve"> COUNTIF(
                OFFSET( $C$11, 1, 0, ROWS( INDEX( _01_data[ref], 1 ) : _01_data[[#This Row],[ref]] ) ),
                _01_data[[#This Row],[position]]
              )</f>
        <v>39</v>
      </c>
      <c r="F105" t="str">
        <f ca="1" xml:space="preserve"> CONCATENATE( _01_data[[#This Row],[position]], " ", _01_data[[#This Row],[id]] )</f>
        <v>Analyst 39</v>
      </c>
      <c r="U105" t="str">
        <f ca="1"/>
        <v>Analyst 39</v>
      </c>
      <c r="V105" t="str">
        <f ca="1"/>
        <v>Analyst</v>
      </c>
      <c r="W105">
        <f ca="1"/>
        <v>2.5</v>
      </c>
      <c r="X105">
        <f ca="1"/>
        <v>0.46323726031878154</v>
      </c>
      <c r="Y105">
        <f ca="1"/>
        <v>2.0367627396812185</v>
      </c>
      <c r="Z105">
        <f ca="1"/>
        <v>60000</v>
      </c>
    </row>
    <row r="106" spans="2:26">
      <c r="B106">
        <f xml:space="preserve"> ROWS( INDEX( _01_data[ref], 1 ) : _01_data[[#This Row],[ref]] )</f>
        <v>95</v>
      </c>
      <c r="C106" t="s">
        <v>2</v>
      </c>
      <c r="D106">
        <v>52000</v>
      </c>
      <c r="E106">
        <f ca="1" xml:space="preserve"> COUNTIF(
                OFFSET( $C$11, 1, 0, ROWS( INDEX( _01_data[ref], 1 ) : _01_data[[#This Row],[ref]] ) ),
                _01_data[[#This Row],[position]]
              )</f>
        <v>40</v>
      </c>
      <c r="F106" t="str">
        <f ca="1" xml:space="preserve"> CONCATENATE( _01_data[[#This Row],[position]], " ", _01_data[[#This Row],[id]] )</f>
        <v>Analyst 40</v>
      </c>
      <c r="U106" t="str">
        <f ca="1"/>
        <v>Analyst 40</v>
      </c>
      <c r="V106" t="str">
        <f ca="1"/>
        <v>Analyst</v>
      </c>
      <c r="W106">
        <f ca="1"/>
        <v>2.5</v>
      </c>
      <c r="X106">
        <f ca="1"/>
        <v>0.46066264550447011</v>
      </c>
      <c r="Y106">
        <f ca="1"/>
        <v>2.03933735449553</v>
      </c>
      <c r="Z106">
        <f ca="1"/>
        <v>52000</v>
      </c>
    </row>
    <row r="107" spans="2:26">
      <c r="B107">
        <f xml:space="preserve"> ROWS( INDEX( _01_data[ref], 1 ) : _01_data[[#This Row],[ref]] )</f>
        <v>96</v>
      </c>
      <c r="C107" t="s">
        <v>2</v>
      </c>
      <c r="D107">
        <v>30000</v>
      </c>
      <c r="E107">
        <f ca="1" xml:space="preserve"> COUNTIF(
                OFFSET( $C$11, 1, 0, ROWS( INDEX( _01_data[ref], 1 ) : _01_data[[#This Row],[ref]] ) ),
                _01_data[[#This Row],[position]]
              )</f>
        <v>41</v>
      </c>
      <c r="F107" t="str">
        <f ca="1" xml:space="preserve"> CONCATENATE( _01_data[[#This Row],[position]], " ", _01_data[[#This Row],[id]] )</f>
        <v>Analyst 41</v>
      </c>
      <c r="U107" t="str">
        <f ca="1"/>
        <v>Analyst 41</v>
      </c>
      <c r="V107" t="str">
        <f ca="1"/>
        <v>Analyst</v>
      </c>
      <c r="W107">
        <f ca="1"/>
        <v>2.5</v>
      </c>
      <c r="X107">
        <f ca="1"/>
        <v>0.47734940077238852</v>
      </c>
      <c r="Y107">
        <f ca="1"/>
        <v>2.0226505992276116</v>
      </c>
      <c r="Z107">
        <f ca="1"/>
        <v>30000</v>
      </c>
    </row>
    <row r="108" spans="2:26">
      <c r="B108">
        <f xml:space="preserve"> ROWS( INDEX( _01_data[ref], 1 ) : _01_data[[#This Row],[ref]] )</f>
        <v>97</v>
      </c>
      <c r="C108" t="s">
        <v>2</v>
      </c>
      <c r="D108">
        <v>52000</v>
      </c>
      <c r="E108">
        <f ca="1" xml:space="preserve"> COUNTIF(
                OFFSET( $C$11, 1, 0, ROWS( INDEX( _01_data[ref], 1 ) : _01_data[[#This Row],[ref]] ) ),
                _01_data[[#This Row],[position]]
              )</f>
        <v>42</v>
      </c>
      <c r="F108" t="str">
        <f ca="1" xml:space="preserve"> CONCATENATE( _01_data[[#This Row],[position]], " ", _01_data[[#This Row],[id]] )</f>
        <v>Analyst 42</v>
      </c>
      <c r="U108" t="str">
        <f ca="1"/>
        <v>Analyst 42</v>
      </c>
      <c r="V108" t="str">
        <f ca="1"/>
        <v>Analyst</v>
      </c>
      <c r="W108">
        <f ca="1"/>
        <v>2.5</v>
      </c>
      <c r="X108">
        <f ca="1"/>
        <v>0.51088022388348808</v>
      </c>
      <c r="Y108">
        <f ca="1"/>
        <v>1.989119776116512</v>
      </c>
      <c r="Z108">
        <f ca="1"/>
        <v>52000</v>
      </c>
    </row>
    <row r="109" spans="2:26">
      <c r="B109">
        <f xml:space="preserve"> ROWS( INDEX( _01_data[ref], 1 ) : _01_data[[#This Row],[ref]] )</f>
        <v>98</v>
      </c>
      <c r="C109" t="s">
        <v>2</v>
      </c>
      <c r="D109">
        <v>55000</v>
      </c>
      <c r="E109">
        <f ca="1" xml:space="preserve"> COUNTIF(
                OFFSET( $C$11, 1, 0, ROWS( INDEX( _01_data[ref], 1 ) : _01_data[[#This Row],[ref]] ) ),
                _01_data[[#This Row],[position]]
              )</f>
        <v>43</v>
      </c>
      <c r="F109" t="str">
        <f ca="1" xml:space="preserve"> CONCATENATE( _01_data[[#This Row],[position]], " ", _01_data[[#This Row],[id]] )</f>
        <v>Analyst 43</v>
      </c>
      <c r="U109" t="str">
        <f ca="1"/>
        <v>Analyst 43</v>
      </c>
      <c r="V109" t="str">
        <f ca="1"/>
        <v>Analyst</v>
      </c>
      <c r="W109">
        <f ca="1"/>
        <v>2.5</v>
      </c>
      <c r="X109">
        <f ca="1"/>
        <v>0.56206722852750468</v>
      </c>
      <c r="Y109">
        <f ca="1"/>
        <v>1.9379327714724952</v>
      </c>
      <c r="Z109">
        <f ca="1"/>
        <v>55000</v>
      </c>
    </row>
    <row r="110" spans="2:26">
      <c r="B110">
        <f xml:space="preserve"> ROWS( INDEX( _01_data[ref], 1 ) : _01_data[[#This Row],[ref]] )</f>
        <v>99</v>
      </c>
      <c r="C110" t="s">
        <v>2</v>
      </c>
      <c r="D110">
        <v>100000</v>
      </c>
      <c r="E110">
        <f ca="1" xml:space="preserve"> COUNTIF(
                OFFSET( $C$11, 1, 0, ROWS( INDEX( _01_data[ref], 1 ) : _01_data[[#This Row],[ref]] ) ),
                _01_data[[#This Row],[position]]
              )</f>
        <v>44</v>
      </c>
      <c r="F110" t="str">
        <f ca="1" xml:space="preserve"> CONCATENATE( _01_data[[#This Row],[position]], " ", _01_data[[#This Row],[id]] )</f>
        <v>Analyst 44</v>
      </c>
      <c r="U110" t="str">
        <f ca="1"/>
        <v>Analyst 44</v>
      </c>
      <c r="V110" t="str">
        <f ca="1"/>
        <v>Analyst</v>
      </c>
      <c r="W110">
        <f ca="1"/>
        <v>2.5</v>
      </c>
      <c r="X110">
        <f ca="1"/>
        <v>0.51092250987973653</v>
      </c>
      <c r="Y110">
        <f ca="1"/>
        <v>1.9890774901202635</v>
      </c>
      <c r="Z110">
        <f ca="1"/>
        <v>100000</v>
      </c>
    </row>
    <row r="111" spans="2:26">
      <c r="B111">
        <f xml:space="preserve"> ROWS( INDEX( _01_data[ref], 1 ) : _01_data[[#This Row],[ref]] )</f>
        <v>100</v>
      </c>
      <c r="C111" t="s">
        <v>2</v>
      </c>
      <c r="D111">
        <v>50000</v>
      </c>
      <c r="E111">
        <f ca="1" xml:space="preserve"> COUNTIF(
                OFFSET( $C$11, 1, 0, ROWS( INDEX( _01_data[ref], 1 ) : _01_data[[#This Row],[ref]] ) ),
                _01_data[[#This Row],[position]]
              )</f>
        <v>45</v>
      </c>
      <c r="F111" t="str">
        <f ca="1" xml:space="preserve"> CONCATENATE( _01_data[[#This Row],[position]], " ", _01_data[[#This Row],[id]] )</f>
        <v>Analyst 45</v>
      </c>
      <c r="U111" t="str">
        <f ca="1"/>
        <v>Analyst 45</v>
      </c>
      <c r="V111" t="str">
        <f ca="1"/>
        <v>Analyst</v>
      </c>
      <c r="W111">
        <f ca="1"/>
        <v>2.5</v>
      </c>
      <c r="X111">
        <f ca="1"/>
        <v>0.40892797757371391</v>
      </c>
      <c r="Y111">
        <f ca="1"/>
        <v>2.0910720224262862</v>
      </c>
      <c r="Z111">
        <f ca="1"/>
        <v>50000</v>
      </c>
    </row>
    <row r="112" spans="2:26">
      <c r="B112">
        <f xml:space="preserve"> ROWS( INDEX( _01_data[ref], 1 ) : _01_data[[#This Row],[ref]] )</f>
        <v>101</v>
      </c>
      <c r="C112" t="s">
        <v>2</v>
      </c>
      <c r="D112">
        <v>46000</v>
      </c>
      <c r="E112">
        <f ca="1" xml:space="preserve"> COUNTIF(
                OFFSET( $C$11, 1, 0, ROWS( INDEX( _01_data[ref], 1 ) : _01_data[[#This Row],[ref]] ) ),
                _01_data[[#This Row],[position]]
              )</f>
        <v>46</v>
      </c>
      <c r="F112" t="str">
        <f ca="1" xml:space="preserve"> CONCATENATE( _01_data[[#This Row],[position]], " ", _01_data[[#This Row],[id]] )</f>
        <v>Analyst 46</v>
      </c>
      <c r="U112" t="str">
        <f ca="1"/>
        <v>Analyst 46</v>
      </c>
      <c r="V112" t="str">
        <f ca="1"/>
        <v>Analyst</v>
      </c>
      <c r="W112">
        <f ca="1"/>
        <v>2.5</v>
      </c>
      <c r="X112">
        <f ca="1"/>
        <v>0.48213342309273244</v>
      </c>
      <c r="Y112">
        <f ca="1"/>
        <v>2.0178665769072675</v>
      </c>
      <c r="Z112">
        <f ca="1"/>
        <v>46000</v>
      </c>
    </row>
    <row r="113" spans="2:26">
      <c r="B113">
        <f xml:space="preserve"> ROWS( INDEX( _01_data[ref], 1 ) : _01_data[[#This Row],[ref]] )</f>
        <v>102</v>
      </c>
      <c r="C113" t="s">
        <v>2</v>
      </c>
      <c r="D113">
        <v>67000</v>
      </c>
      <c r="E113">
        <f ca="1" xml:space="preserve"> COUNTIF(
                OFFSET( $C$11, 1, 0, ROWS( INDEX( _01_data[ref], 1 ) : _01_data[[#This Row],[ref]] ) ),
                _01_data[[#This Row],[position]]
              )</f>
        <v>47</v>
      </c>
      <c r="F113" t="str">
        <f ca="1" xml:space="preserve"> CONCATENATE( _01_data[[#This Row],[position]], " ", _01_data[[#This Row],[id]] )</f>
        <v>Analyst 47</v>
      </c>
      <c r="U113" t="str">
        <f ca="1"/>
        <v>Analyst 47</v>
      </c>
      <c r="V113" t="str">
        <f ca="1"/>
        <v>Analyst</v>
      </c>
      <c r="W113">
        <f ca="1"/>
        <v>2.5</v>
      </c>
      <c r="X113">
        <f ca="1"/>
        <v>0.53664930279630441</v>
      </c>
      <c r="Y113">
        <f ca="1"/>
        <v>1.9633506972036956</v>
      </c>
      <c r="Z113">
        <f ca="1"/>
        <v>67000</v>
      </c>
    </row>
    <row r="114" spans="2:26">
      <c r="B114">
        <f xml:space="preserve"> ROWS( INDEX( _01_data[ref], 1 ) : _01_data[[#This Row],[ref]] )</f>
        <v>103</v>
      </c>
      <c r="C114" t="s">
        <v>2</v>
      </c>
      <c r="D114">
        <v>35000</v>
      </c>
      <c r="E114">
        <f ca="1" xml:space="preserve"> COUNTIF(
                OFFSET( $C$11, 1, 0, ROWS( INDEX( _01_data[ref], 1 ) : _01_data[[#This Row],[ref]] ) ),
                _01_data[[#This Row],[position]]
              )</f>
        <v>48</v>
      </c>
      <c r="F114" t="str">
        <f ca="1" xml:space="preserve"> CONCATENATE( _01_data[[#This Row],[position]], " ", _01_data[[#This Row],[id]] )</f>
        <v>Analyst 48</v>
      </c>
      <c r="U114" t="str">
        <f ca="1"/>
        <v>Analyst 48</v>
      </c>
      <c r="V114" t="str">
        <f ca="1"/>
        <v>Analyst</v>
      </c>
      <c r="W114">
        <f ca="1"/>
        <v>2.5</v>
      </c>
      <c r="X114">
        <f ca="1"/>
        <v>0.43478906553204111</v>
      </c>
      <c r="Y114">
        <f ca="1"/>
        <v>2.065210934467959</v>
      </c>
      <c r="Z114">
        <f ca="1"/>
        <v>35000</v>
      </c>
    </row>
    <row r="115" spans="2:26">
      <c r="B115">
        <f xml:space="preserve"> ROWS( INDEX( _01_data[ref], 1 ) : _01_data[[#This Row],[ref]] )</f>
        <v>104</v>
      </c>
      <c r="C115" t="s">
        <v>2</v>
      </c>
      <c r="D115">
        <v>38000</v>
      </c>
      <c r="E115">
        <f ca="1" xml:space="preserve"> COUNTIF(
                OFFSET( $C$11, 1, 0, ROWS( INDEX( _01_data[ref], 1 ) : _01_data[[#This Row],[ref]] ) ),
                _01_data[[#This Row],[position]]
              )</f>
        <v>49</v>
      </c>
      <c r="F115" t="str">
        <f ca="1" xml:space="preserve"> CONCATENATE( _01_data[[#This Row],[position]], " ", _01_data[[#This Row],[id]] )</f>
        <v>Analyst 49</v>
      </c>
      <c r="U115" t="str">
        <f ca="1"/>
        <v>Analyst 49</v>
      </c>
      <c r="V115" t="str">
        <f ca="1"/>
        <v>Analyst</v>
      </c>
      <c r="W115">
        <f ca="1"/>
        <v>2.5</v>
      </c>
      <c r="X115">
        <f ca="1"/>
        <v>0.54759205567503377</v>
      </c>
      <c r="Y115">
        <f ca="1"/>
        <v>1.9524079443249662</v>
      </c>
      <c r="Z115">
        <f ca="1"/>
        <v>38000</v>
      </c>
    </row>
    <row r="116" spans="2:26">
      <c r="B116">
        <f xml:space="preserve"> ROWS( INDEX( _01_data[ref], 1 ) : _01_data[[#This Row],[ref]] )</f>
        <v>105</v>
      </c>
      <c r="C116" t="s">
        <v>2</v>
      </c>
      <c r="D116">
        <v>45000</v>
      </c>
      <c r="E116">
        <f ca="1" xml:space="preserve"> COUNTIF(
                OFFSET( $C$11, 1, 0, ROWS( INDEX( _01_data[ref], 1 ) : _01_data[[#This Row],[ref]] ) ),
                _01_data[[#This Row],[position]]
              )</f>
        <v>50</v>
      </c>
      <c r="F116" t="str">
        <f ca="1" xml:space="preserve"> CONCATENATE( _01_data[[#This Row],[position]], " ", _01_data[[#This Row],[id]] )</f>
        <v>Analyst 50</v>
      </c>
      <c r="U116" t="str">
        <f ca="1"/>
        <v>Analyst 50</v>
      </c>
      <c r="V116" t="str">
        <f ca="1"/>
        <v>Analyst</v>
      </c>
      <c r="W116">
        <f ca="1"/>
        <v>2.5</v>
      </c>
      <c r="X116">
        <f ca="1"/>
        <v>0.40179375531684247</v>
      </c>
      <c r="Y116">
        <f ca="1"/>
        <v>2.0982062446831575</v>
      </c>
      <c r="Z116">
        <f ca="1"/>
        <v>45000</v>
      </c>
    </row>
    <row r="117" spans="2:26">
      <c r="B117">
        <f xml:space="preserve"> ROWS( INDEX( _01_data[ref], 1 ) : _01_data[[#This Row],[ref]] )</f>
        <v>106</v>
      </c>
      <c r="C117" t="s">
        <v>2</v>
      </c>
      <c r="D117">
        <v>120000</v>
      </c>
      <c r="E117">
        <f ca="1" xml:space="preserve"> COUNTIF(
                OFFSET( $C$11, 1, 0, ROWS( INDEX( _01_data[ref], 1 ) : _01_data[[#This Row],[ref]] ) ),
                _01_data[[#This Row],[position]]
              )</f>
        <v>51</v>
      </c>
      <c r="F117" t="str">
        <f ca="1" xml:space="preserve"> CONCATENATE( _01_data[[#This Row],[position]], " ", _01_data[[#This Row],[id]] )</f>
        <v>Analyst 51</v>
      </c>
      <c r="U117" t="str">
        <f ca="1"/>
        <v>Analyst 51</v>
      </c>
      <c r="V117" t="str">
        <f ca="1"/>
        <v>Analyst</v>
      </c>
      <c r="W117">
        <f ca="1"/>
        <v>2.5</v>
      </c>
      <c r="X117">
        <f ca="1"/>
        <v>0.43897135737908122</v>
      </c>
      <c r="Y117">
        <f ca="1"/>
        <v>2.0610286426209186</v>
      </c>
      <c r="Z117">
        <f ca="1"/>
        <v>120000</v>
      </c>
    </row>
    <row r="118" spans="2:26">
      <c r="B118">
        <f xml:space="preserve"> ROWS( INDEX( _01_data[ref], 1 ) : _01_data[[#This Row],[ref]] )</f>
        <v>107</v>
      </c>
      <c r="C118" t="s">
        <v>2</v>
      </c>
      <c r="D118">
        <v>75000</v>
      </c>
      <c r="E118">
        <f ca="1" xml:space="preserve"> COUNTIF(
                OFFSET( $C$11, 1, 0, ROWS( INDEX( _01_data[ref], 1 ) : _01_data[[#This Row],[ref]] ) ),
                _01_data[[#This Row],[position]]
              )</f>
        <v>52</v>
      </c>
      <c r="F118" t="str">
        <f ca="1" xml:space="preserve"> CONCATENATE( _01_data[[#This Row],[position]], " ", _01_data[[#This Row],[id]] )</f>
        <v>Analyst 52</v>
      </c>
      <c r="U118" t="str">
        <f ca="1"/>
        <v>Analyst 52</v>
      </c>
      <c r="V118" t="str">
        <f ca="1"/>
        <v>Analyst</v>
      </c>
      <c r="W118">
        <f ca="1"/>
        <v>2.5</v>
      </c>
      <c r="X118">
        <f ca="1"/>
        <v>0.46300260196885623</v>
      </c>
      <c r="Y118">
        <f ca="1"/>
        <v>2.0369973980311435</v>
      </c>
      <c r="Z118">
        <f ca="1"/>
        <v>75000</v>
      </c>
    </row>
    <row r="119" spans="2:26">
      <c r="B119">
        <f xml:space="preserve"> ROWS( INDEX( _01_data[ref], 1 ) : _01_data[[#This Row],[ref]] )</f>
        <v>108</v>
      </c>
      <c r="C119" t="s">
        <v>2</v>
      </c>
      <c r="D119">
        <v>160000</v>
      </c>
      <c r="E119">
        <f ca="1" xml:space="preserve"> COUNTIF(
                OFFSET( $C$11, 1, 0, ROWS( INDEX( _01_data[ref], 1 ) : _01_data[[#This Row],[ref]] ) ),
                _01_data[[#This Row],[position]]
              )</f>
        <v>53</v>
      </c>
      <c r="F119" t="str">
        <f ca="1" xml:space="preserve"> CONCATENATE( _01_data[[#This Row],[position]], " ", _01_data[[#This Row],[id]] )</f>
        <v>Analyst 53</v>
      </c>
      <c r="U119" t="str">
        <f ca="1"/>
        <v>Analyst 53</v>
      </c>
      <c r="V119" t="str">
        <f ca="1"/>
        <v>Analyst</v>
      </c>
      <c r="W119">
        <f ca="1"/>
        <v>2.5</v>
      </c>
      <c r="X119">
        <f ca="1"/>
        <v>0.46528035934565559</v>
      </c>
      <c r="Y119">
        <f ca="1"/>
        <v>2.0347196406543446</v>
      </c>
      <c r="Z119">
        <f ca="1"/>
        <v>160000</v>
      </c>
    </row>
    <row r="120" spans="2:26">
      <c r="B120">
        <f xml:space="preserve"> ROWS( INDEX( _01_data[ref], 1 ) : _01_data[[#This Row],[ref]] )</f>
        <v>109</v>
      </c>
      <c r="C120" t="s">
        <v>2</v>
      </c>
      <c r="D120">
        <v>30000</v>
      </c>
      <c r="E120">
        <f ca="1" xml:space="preserve"> COUNTIF(
                OFFSET( $C$11, 1, 0, ROWS( INDEX( _01_data[ref], 1 ) : _01_data[[#This Row],[ref]] ) ),
                _01_data[[#This Row],[position]]
              )</f>
        <v>54</v>
      </c>
      <c r="F120" t="str">
        <f ca="1" xml:space="preserve"> CONCATENATE( _01_data[[#This Row],[position]], " ", _01_data[[#This Row],[id]] )</f>
        <v>Analyst 54</v>
      </c>
      <c r="U120" t="str">
        <f ca="1"/>
        <v>Analyst 54</v>
      </c>
      <c r="V120" t="str">
        <f ca="1"/>
        <v>Analyst</v>
      </c>
      <c r="W120">
        <f ca="1"/>
        <v>2.5</v>
      </c>
      <c r="X120">
        <f ca="1"/>
        <v>0.4608391688326019</v>
      </c>
      <c r="Y120">
        <f ca="1"/>
        <v>2.0391608311673979</v>
      </c>
      <c r="Z120">
        <f ca="1"/>
        <v>30000</v>
      </c>
    </row>
    <row r="121" spans="2:26">
      <c r="B121">
        <f xml:space="preserve"> ROWS( INDEX( _01_data[ref], 1 ) : _01_data[[#This Row],[ref]] )</f>
        <v>110</v>
      </c>
      <c r="C121" t="s">
        <v>2</v>
      </c>
      <c r="D121">
        <v>60000</v>
      </c>
      <c r="E121">
        <f ca="1" xml:space="preserve"> COUNTIF(
                OFFSET( $C$11, 1, 0, ROWS( INDEX( _01_data[ref], 1 ) : _01_data[[#This Row],[ref]] ) ),
                _01_data[[#This Row],[position]]
              )</f>
        <v>55</v>
      </c>
      <c r="F121" t="str">
        <f ca="1" xml:space="preserve"> CONCATENATE( _01_data[[#This Row],[position]], " ", _01_data[[#This Row],[id]] )</f>
        <v>Analyst 55</v>
      </c>
      <c r="U121" t="str">
        <f ca="1"/>
        <v>Analyst 55</v>
      </c>
      <c r="V121" t="str">
        <f ca="1"/>
        <v>Analyst</v>
      </c>
      <c r="W121">
        <f ca="1"/>
        <v>2.5</v>
      </c>
      <c r="X121">
        <f ca="1"/>
        <v>0.42592598224440437</v>
      </c>
      <c r="Y121">
        <f ca="1"/>
        <v>2.0740740177555956</v>
      </c>
      <c r="Z121">
        <f ca="1"/>
        <v>60000</v>
      </c>
    </row>
    <row r="122" spans="2:26">
      <c r="B122">
        <f xml:space="preserve"> ROWS( INDEX( _01_data[ref], 1 ) : _01_data[[#This Row],[ref]] )</f>
        <v>111</v>
      </c>
      <c r="C122" t="s">
        <v>2</v>
      </c>
      <c r="D122">
        <v>125000</v>
      </c>
      <c r="E122">
        <f ca="1" xml:space="preserve"> COUNTIF(
                OFFSET( $C$11, 1, 0, ROWS( INDEX( _01_data[ref], 1 ) : _01_data[[#This Row],[ref]] ) ),
                _01_data[[#This Row],[position]]
              )</f>
        <v>56</v>
      </c>
      <c r="F122" t="str">
        <f ca="1" xml:space="preserve"> CONCATENATE( _01_data[[#This Row],[position]], " ", _01_data[[#This Row],[id]] )</f>
        <v>Analyst 56</v>
      </c>
      <c r="U122" t="str">
        <f ca="1"/>
        <v>Analyst 56</v>
      </c>
      <c r="V122" t="str">
        <f ca="1"/>
        <v>Analyst</v>
      </c>
      <c r="W122">
        <f ca="1"/>
        <v>2.5</v>
      </c>
      <c r="X122">
        <f ca="1"/>
        <v>0.44654853493918611</v>
      </c>
      <c r="Y122">
        <f ca="1"/>
        <v>2.0534514650608138</v>
      </c>
      <c r="Z122">
        <f ca="1"/>
        <v>125000</v>
      </c>
    </row>
    <row r="123" spans="2:26">
      <c r="B123">
        <f xml:space="preserve"> ROWS( INDEX( _01_data[ref], 1 ) : _01_data[[#This Row],[ref]] )</f>
        <v>112</v>
      </c>
      <c r="C123" t="s">
        <v>2</v>
      </c>
      <c r="D123">
        <v>62000</v>
      </c>
      <c r="E123">
        <f ca="1" xml:space="preserve"> COUNTIF(
                OFFSET( $C$11, 1, 0, ROWS( INDEX( _01_data[ref], 1 ) : _01_data[[#This Row],[ref]] ) ),
                _01_data[[#This Row],[position]]
              )</f>
        <v>57</v>
      </c>
      <c r="F123" t="str">
        <f ca="1" xml:space="preserve"> CONCATENATE( _01_data[[#This Row],[position]], " ", _01_data[[#This Row],[id]] )</f>
        <v>Analyst 57</v>
      </c>
      <c r="U123" t="str">
        <f ca="1"/>
        <v>Analyst 57</v>
      </c>
      <c r="V123" t="str">
        <f ca="1"/>
        <v>Analyst</v>
      </c>
      <c r="W123">
        <f ca="1"/>
        <v>2.5</v>
      </c>
      <c r="X123">
        <f ca="1"/>
        <v>0.59370153224687972</v>
      </c>
      <c r="Y123">
        <f ca="1"/>
        <v>1.9062984677531203</v>
      </c>
      <c r="Z123">
        <f ca="1"/>
        <v>62000</v>
      </c>
    </row>
    <row r="124" spans="2:26">
      <c r="B124">
        <f xml:space="preserve"> ROWS( INDEX( _01_data[ref], 1 ) : _01_data[[#This Row],[ref]] )</f>
        <v>113</v>
      </c>
      <c r="C124" t="s">
        <v>2</v>
      </c>
      <c r="D124">
        <v>55000</v>
      </c>
      <c r="E124">
        <f ca="1" xml:space="preserve"> COUNTIF(
                OFFSET( $C$11, 1, 0, ROWS( INDEX( _01_data[ref], 1 ) : _01_data[[#This Row],[ref]] ) ),
                _01_data[[#This Row],[position]]
              )</f>
        <v>58</v>
      </c>
      <c r="F124" t="str">
        <f ca="1" xml:space="preserve"> CONCATENATE( _01_data[[#This Row],[position]], " ", _01_data[[#This Row],[id]] )</f>
        <v>Analyst 58</v>
      </c>
      <c r="U124" t="str">
        <f ca="1"/>
        <v>Analyst 58</v>
      </c>
      <c r="V124" t="str">
        <f ca="1"/>
        <v>Analyst</v>
      </c>
      <c r="W124">
        <f ca="1"/>
        <v>2.5</v>
      </c>
      <c r="X124">
        <f ca="1"/>
        <v>0.53786688102341396</v>
      </c>
      <c r="Y124">
        <f ca="1"/>
        <v>1.962133118976586</v>
      </c>
      <c r="Z124">
        <f ca="1"/>
        <v>55000</v>
      </c>
    </row>
    <row r="125" spans="2:26">
      <c r="B125">
        <f xml:space="preserve"> ROWS( INDEX( _01_data[ref], 1 ) : _01_data[[#This Row],[ref]] )</f>
        <v>114</v>
      </c>
      <c r="C125" t="s">
        <v>2</v>
      </c>
      <c r="D125">
        <v>40000</v>
      </c>
      <c r="E125">
        <f ca="1" xml:space="preserve"> COUNTIF(
                OFFSET( $C$11, 1, 0, ROWS( INDEX( _01_data[ref], 1 ) : _01_data[[#This Row],[ref]] ) ),
                _01_data[[#This Row],[position]]
              )</f>
        <v>59</v>
      </c>
      <c r="F125" t="str">
        <f ca="1" xml:space="preserve"> CONCATENATE( _01_data[[#This Row],[position]], " ", _01_data[[#This Row],[id]] )</f>
        <v>Analyst 59</v>
      </c>
      <c r="U125" t="str">
        <f ca="1"/>
        <v>Analyst 59</v>
      </c>
      <c r="V125" t="str">
        <f ca="1"/>
        <v>Analyst</v>
      </c>
      <c r="W125">
        <f ca="1"/>
        <v>2.5</v>
      </c>
      <c r="X125">
        <f ca="1"/>
        <v>0.46747374686599752</v>
      </c>
      <c r="Y125">
        <f ca="1"/>
        <v>2.0325262531340025</v>
      </c>
      <c r="Z125">
        <f ca="1"/>
        <v>40000</v>
      </c>
    </row>
    <row r="126" spans="2:26">
      <c r="B126">
        <f xml:space="preserve"> ROWS( INDEX( _01_data[ref], 1 ) : _01_data[[#This Row],[ref]] )</f>
        <v>115</v>
      </c>
      <c r="C126" t="s">
        <v>2</v>
      </c>
      <c r="D126">
        <v>43600</v>
      </c>
      <c r="E126">
        <f ca="1" xml:space="preserve"> COUNTIF(
                OFFSET( $C$11, 1, 0, ROWS( INDEX( _01_data[ref], 1 ) : _01_data[[#This Row],[ref]] ) ),
                _01_data[[#This Row],[position]]
              )</f>
        <v>60</v>
      </c>
      <c r="F126" t="str">
        <f ca="1" xml:space="preserve"> CONCATENATE( _01_data[[#This Row],[position]], " ", _01_data[[#This Row],[id]] )</f>
        <v>Analyst 60</v>
      </c>
      <c r="U126" t="str">
        <f ca="1"/>
        <v>Analyst 60</v>
      </c>
      <c r="V126" t="str">
        <f ca="1"/>
        <v>Analyst</v>
      </c>
      <c r="W126">
        <f ca="1"/>
        <v>2.5</v>
      </c>
      <c r="X126">
        <f ca="1"/>
        <v>0.49456694624127706</v>
      </c>
      <c r="Y126">
        <f ca="1"/>
        <v>2.0054330537587228</v>
      </c>
      <c r="Z126">
        <f ca="1"/>
        <v>43600</v>
      </c>
    </row>
    <row r="127" spans="2:26">
      <c r="B127">
        <f xml:space="preserve"> ROWS( INDEX( _01_data[ref], 1 ) : _01_data[[#This Row],[ref]] )</f>
        <v>116</v>
      </c>
      <c r="C127" t="s">
        <v>2</v>
      </c>
      <c r="D127">
        <v>43000</v>
      </c>
      <c r="E127">
        <f ca="1" xml:space="preserve"> COUNTIF(
                OFFSET( $C$11, 1, 0, ROWS( INDEX( _01_data[ref], 1 ) : _01_data[[#This Row],[ref]] ) ),
                _01_data[[#This Row],[position]]
              )</f>
        <v>61</v>
      </c>
      <c r="F127" t="str">
        <f ca="1" xml:space="preserve"> CONCATENATE( _01_data[[#This Row],[position]], " ", _01_data[[#This Row],[id]] )</f>
        <v>Analyst 61</v>
      </c>
      <c r="U127" t="str">
        <f ca="1"/>
        <v>Analyst 61</v>
      </c>
      <c r="V127" t="str">
        <f ca="1"/>
        <v>Analyst</v>
      </c>
      <c r="W127">
        <f ca="1"/>
        <v>2.5</v>
      </c>
      <c r="X127">
        <f ca="1"/>
        <v>0.45708953401049135</v>
      </c>
      <c r="Y127">
        <f ca="1"/>
        <v>2.0429104659895088</v>
      </c>
      <c r="Z127">
        <f ca="1"/>
        <v>43000</v>
      </c>
    </row>
    <row r="128" spans="2:26">
      <c r="B128">
        <f xml:space="preserve"> ROWS( INDEX( _01_data[ref], 1 ) : _01_data[[#This Row],[ref]] )</f>
        <v>117</v>
      </c>
      <c r="C128" t="s">
        <v>2</v>
      </c>
      <c r="D128">
        <v>75010</v>
      </c>
      <c r="E128">
        <f ca="1" xml:space="preserve"> COUNTIF(
                OFFSET( $C$11, 1, 0, ROWS( INDEX( _01_data[ref], 1 ) : _01_data[[#This Row],[ref]] ) ),
                _01_data[[#This Row],[position]]
              )</f>
        <v>62</v>
      </c>
      <c r="F128" t="str">
        <f ca="1" xml:space="preserve"> CONCATENATE( _01_data[[#This Row],[position]], " ", _01_data[[#This Row],[id]] )</f>
        <v>Analyst 62</v>
      </c>
      <c r="U128" t="str">
        <f ca="1"/>
        <v>Analyst 62</v>
      </c>
      <c r="V128" t="str">
        <f ca="1"/>
        <v>Analyst</v>
      </c>
      <c r="W128">
        <f ca="1"/>
        <v>2.5</v>
      </c>
      <c r="X128">
        <f ca="1"/>
        <v>0.52327371525521427</v>
      </c>
      <c r="Y128">
        <f ca="1"/>
        <v>1.9767262847447857</v>
      </c>
      <c r="Z128">
        <f ca="1"/>
        <v>75010</v>
      </c>
    </row>
    <row r="129" spans="2:26">
      <c r="B129">
        <f xml:space="preserve"> ROWS( INDEX( _01_data[ref], 1 ) : _01_data[[#This Row],[ref]] )</f>
        <v>118</v>
      </c>
      <c r="C129" t="s">
        <v>2</v>
      </c>
      <c r="D129">
        <v>105000</v>
      </c>
      <c r="E129">
        <f ca="1" xml:space="preserve"> COUNTIF(
                OFFSET( $C$11, 1, 0, ROWS( INDEX( _01_data[ref], 1 ) : _01_data[[#This Row],[ref]] ) ),
                _01_data[[#This Row],[position]]
              )</f>
        <v>63</v>
      </c>
      <c r="F129" t="str">
        <f ca="1" xml:space="preserve"> CONCATENATE( _01_data[[#This Row],[position]], " ", _01_data[[#This Row],[id]] )</f>
        <v>Analyst 63</v>
      </c>
      <c r="U129" t="str">
        <f ca="1"/>
        <v>Analyst 63</v>
      </c>
      <c r="V129" t="str">
        <f ca="1"/>
        <v>Analyst</v>
      </c>
      <c r="W129">
        <f ca="1"/>
        <v>2.5</v>
      </c>
      <c r="X129">
        <f ca="1"/>
        <v>0.44734692838631196</v>
      </c>
      <c r="Y129">
        <f ca="1"/>
        <v>2.0526530716136882</v>
      </c>
      <c r="Z129">
        <f ca="1"/>
        <v>105000</v>
      </c>
    </row>
    <row r="130" spans="2:26">
      <c r="B130">
        <f xml:space="preserve"> ROWS( INDEX( _01_data[ref], 1 ) : _01_data[[#This Row],[ref]] )</f>
        <v>119</v>
      </c>
      <c r="C130" t="s">
        <v>2</v>
      </c>
      <c r="D130">
        <v>60000</v>
      </c>
      <c r="E130">
        <f ca="1" xml:space="preserve"> COUNTIF(
                OFFSET( $C$11, 1, 0, ROWS( INDEX( _01_data[ref], 1 ) : _01_data[[#This Row],[ref]] ) ),
                _01_data[[#This Row],[position]]
              )</f>
        <v>64</v>
      </c>
      <c r="F130" t="str">
        <f ca="1" xml:space="preserve"> CONCATENATE( _01_data[[#This Row],[position]], " ", _01_data[[#This Row],[id]] )</f>
        <v>Analyst 64</v>
      </c>
      <c r="U130" t="str">
        <f ca="1"/>
        <v>Analyst 64</v>
      </c>
      <c r="V130" t="str">
        <f ca="1"/>
        <v>Analyst</v>
      </c>
      <c r="W130">
        <f ca="1"/>
        <v>2.5</v>
      </c>
      <c r="X130">
        <f ca="1"/>
        <v>0.45247047076942604</v>
      </c>
      <c r="Y130">
        <f ca="1"/>
        <v>2.047529529230574</v>
      </c>
      <c r="Z130">
        <f ca="1"/>
        <v>60000</v>
      </c>
    </row>
    <row r="131" spans="2:26">
      <c r="B131">
        <f xml:space="preserve"> ROWS( INDEX( _01_data[ref], 1 ) : _01_data[[#This Row],[ref]] )</f>
        <v>120</v>
      </c>
      <c r="C131" t="s">
        <v>2</v>
      </c>
      <c r="D131">
        <v>56000</v>
      </c>
      <c r="E131">
        <f ca="1" xml:space="preserve"> COUNTIF(
                OFFSET( $C$11, 1, 0, ROWS( INDEX( _01_data[ref], 1 ) : _01_data[[#This Row],[ref]] ) ),
                _01_data[[#This Row],[position]]
              )</f>
        <v>65</v>
      </c>
      <c r="F131" t="str">
        <f ca="1" xml:space="preserve"> CONCATENATE( _01_data[[#This Row],[position]], " ", _01_data[[#This Row],[id]] )</f>
        <v>Analyst 65</v>
      </c>
      <c r="U131" t="str">
        <f ca="1"/>
        <v>Analyst 65</v>
      </c>
      <c r="V131" t="str">
        <f ca="1"/>
        <v>Analyst</v>
      </c>
      <c r="W131">
        <f ca="1"/>
        <v>2.5</v>
      </c>
      <c r="X131">
        <f ca="1"/>
        <v>0.5267698674790402</v>
      </c>
      <c r="Y131">
        <f ca="1"/>
        <v>1.9732301325209598</v>
      </c>
      <c r="Z131">
        <f ca="1"/>
        <v>56000</v>
      </c>
    </row>
    <row r="132" spans="2:26">
      <c r="B132">
        <f xml:space="preserve"> ROWS( INDEX( _01_data[ref], 1 ) : _01_data[[#This Row],[ref]] )</f>
        <v>121</v>
      </c>
      <c r="C132" t="s">
        <v>2</v>
      </c>
      <c r="D132">
        <v>95856</v>
      </c>
      <c r="E132">
        <f ca="1" xml:space="preserve"> COUNTIF(
                OFFSET( $C$11, 1, 0, ROWS( INDEX( _01_data[ref], 1 ) : _01_data[[#This Row],[ref]] ) ),
                _01_data[[#This Row],[position]]
              )</f>
        <v>66</v>
      </c>
      <c r="F132" t="str">
        <f ca="1" xml:space="preserve"> CONCATENATE( _01_data[[#This Row],[position]], " ", _01_data[[#This Row],[id]] )</f>
        <v>Analyst 66</v>
      </c>
      <c r="U132" t="str">
        <f ca="1"/>
        <v>Analyst 66</v>
      </c>
      <c r="V132" t="str">
        <f ca="1"/>
        <v>Analyst</v>
      </c>
      <c r="W132">
        <f ca="1"/>
        <v>2.5</v>
      </c>
      <c r="X132">
        <f ca="1"/>
        <v>0.58604793868864602</v>
      </c>
      <c r="Y132">
        <f ca="1"/>
        <v>1.9139520613113539</v>
      </c>
      <c r="Z132">
        <f ca="1"/>
        <v>95856</v>
      </c>
    </row>
    <row r="133" spans="2:26">
      <c r="B133">
        <f xml:space="preserve"> ROWS( INDEX( _01_data[ref], 1 ) : _01_data[[#This Row],[ref]] )</f>
        <v>122</v>
      </c>
      <c r="C133" t="s">
        <v>2</v>
      </c>
      <c r="D133">
        <v>50000</v>
      </c>
      <c r="E133">
        <f ca="1" xml:space="preserve"> COUNTIF(
                OFFSET( $C$11, 1, 0, ROWS( INDEX( _01_data[ref], 1 ) : _01_data[[#This Row],[ref]] ) ),
                _01_data[[#This Row],[position]]
              )</f>
        <v>67</v>
      </c>
      <c r="F133" t="str">
        <f ca="1" xml:space="preserve"> CONCATENATE( _01_data[[#This Row],[position]], " ", _01_data[[#This Row],[id]] )</f>
        <v>Analyst 67</v>
      </c>
      <c r="U133" t="str">
        <f ca="1"/>
        <v>Analyst 67</v>
      </c>
      <c r="V133" t="str">
        <f ca="1"/>
        <v>Analyst</v>
      </c>
      <c r="W133">
        <f ca="1"/>
        <v>2.5</v>
      </c>
      <c r="X133">
        <f ca="1"/>
        <v>0.5639723073413514</v>
      </c>
      <c r="Y133">
        <f ca="1"/>
        <v>1.9360276926586486</v>
      </c>
      <c r="Z133">
        <f ca="1"/>
        <v>50000</v>
      </c>
    </row>
    <row r="134" spans="2:26">
      <c r="B134">
        <f xml:space="preserve"> ROWS( INDEX( _01_data[ref], 1 ) : _01_data[[#This Row],[ref]] )</f>
        <v>123</v>
      </c>
      <c r="C134" t="s">
        <v>2</v>
      </c>
      <c r="D134">
        <v>75000</v>
      </c>
      <c r="E134">
        <f ca="1" xml:space="preserve"> COUNTIF(
                OFFSET( $C$11, 1, 0, ROWS( INDEX( _01_data[ref], 1 ) : _01_data[[#This Row],[ref]] ) ),
                _01_data[[#This Row],[position]]
              )</f>
        <v>68</v>
      </c>
      <c r="F134" t="str">
        <f ca="1" xml:space="preserve"> CONCATENATE( _01_data[[#This Row],[position]], " ", _01_data[[#This Row],[id]] )</f>
        <v>Analyst 68</v>
      </c>
      <c r="U134" t="str">
        <f ca="1"/>
        <v>Analyst 68</v>
      </c>
      <c r="V134" t="str">
        <f ca="1"/>
        <v>Analyst</v>
      </c>
      <c r="W134">
        <f ca="1"/>
        <v>2.5</v>
      </c>
      <c r="X134">
        <f ca="1"/>
        <v>0.43032110704971749</v>
      </c>
      <c r="Y134">
        <f ca="1"/>
        <v>2.0696788929502823</v>
      </c>
      <c r="Z134">
        <f ca="1"/>
        <v>75000</v>
      </c>
    </row>
    <row r="135" spans="2:26">
      <c r="B135">
        <f xml:space="preserve"> ROWS( INDEX( _01_data[ref], 1 ) : _01_data[[#This Row],[ref]] )</f>
        <v>124</v>
      </c>
      <c r="C135" t="s">
        <v>2</v>
      </c>
      <c r="D135">
        <v>100000</v>
      </c>
      <c r="E135">
        <f ca="1" xml:space="preserve"> COUNTIF(
                OFFSET( $C$11, 1, 0, ROWS( INDEX( _01_data[ref], 1 ) : _01_data[[#This Row],[ref]] ) ),
                _01_data[[#This Row],[position]]
              )</f>
        <v>69</v>
      </c>
      <c r="F135" t="str">
        <f ca="1" xml:space="preserve"> CONCATENATE( _01_data[[#This Row],[position]], " ", _01_data[[#This Row],[id]] )</f>
        <v>Analyst 69</v>
      </c>
      <c r="U135" t="str">
        <f ca="1"/>
        <v>Analyst 69</v>
      </c>
      <c r="V135" t="str">
        <f ca="1"/>
        <v>Analyst</v>
      </c>
      <c r="W135">
        <f ca="1"/>
        <v>2.5</v>
      </c>
      <c r="X135">
        <f ca="1"/>
        <v>0.59095720478750646</v>
      </c>
      <c r="Y135">
        <f ca="1"/>
        <v>1.9090427952124935</v>
      </c>
      <c r="Z135">
        <f ca="1"/>
        <v>100000</v>
      </c>
    </row>
    <row r="136" spans="2:26">
      <c r="B136">
        <f xml:space="preserve"> ROWS( INDEX( _01_data[ref], 1 ) : _01_data[[#This Row],[ref]] )</f>
        <v>125</v>
      </c>
      <c r="C136" t="s">
        <v>2</v>
      </c>
      <c r="D136">
        <v>95000</v>
      </c>
      <c r="E136">
        <f ca="1" xml:space="preserve"> COUNTIF(
                OFFSET( $C$11, 1, 0, ROWS( INDEX( _01_data[ref], 1 ) : _01_data[[#This Row],[ref]] ) ),
                _01_data[[#This Row],[position]]
              )</f>
        <v>70</v>
      </c>
      <c r="F136" t="str">
        <f ca="1" xml:space="preserve"> CONCATENATE( _01_data[[#This Row],[position]], " ", _01_data[[#This Row],[id]] )</f>
        <v>Analyst 70</v>
      </c>
      <c r="U136" t="str">
        <f ca="1"/>
        <v>Analyst 70</v>
      </c>
      <c r="V136" t="str">
        <f ca="1"/>
        <v>Analyst</v>
      </c>
      <c r="W136">
        <f ca="1"/>
        <v>2.5</v>
      </c>
      <c r="X136">
        <f ca="1"/>
        <v>0.48338967842583669</v>
      </c>
      <c r="Y136">
        <f ca="1"/>
        <v>2.0166103215741633</v>
      </c>
      <c r="Z136">
        <f ca="1"/>
        <v>95000</v>
      </c>
    </row>
    <row r="137" spans="2:26">
      <c r="B137">
        <f xml:space="preserve"> ROWS( INDEX( _01_data[ref], 1 ) : _01_data[[#This Row],[ref]] )</f>
        <v>126</v>
      </c>
      <c r="C137" t="s">
        <v>2</v>
      </c>
      <c r="D137">
        <v>24000</v>
      </c>
      <c r="E137">
        <f ca="1" xml:space="preserve"> COUNTIF(
                OFFSET( $C$11, 1, 0, ROWS( INDEX( _01_data[ref], 1 ) : _01_data[[#This Row],[ref]] ) ),
                _01_data[[#This Row],[position]]
              )</f>
        <v>71</v>
      </c>
      <c r="F137" t="str">
        <f ca="1" xml:space="preserve"> CONCATENATE( _01_data[[#This Row],[position]], " ", _01_data[[#This Row],[id]] )</f>
        <v>Analyst 71</v>
      </c>
      <c r="U137" t="str">
        <f ca="1"/>
        <v>Analyst 71</v>
      </c>
      <c r="V137" t="str">
        <f ca="1"/>
        <v>Analyst</v>
      </c>
      <c r="W137">
        <f ca="1"/>
        <v>2.5</v>
      </c>
      <c r="X137">
        <f ca="1"/>
        <v>0.48213834032260883</v>
      </c>
      <c r="Y137">
        <f ca="1"/>
        <v>2.0178616596773913</v>
      </c>
      <c r="Z137">
        <f ca="1"/>
        <v>24000</v>
      </c>
    </row>
    <row r="138" spans="2:26">
      <c r="B138">
        <f xml:space="preserve"> ROWS( INDEX( _01_data[ref], 1 ) : _01_data[[#This Row],[ref]] )</f>
        <v>127</v>
      </c>
      <c r="C138" t="s">
        <v>2</v>
      </c>
      <c r="D138">
        <v>65000</v>
      </c>
      <c r="E138">
        <f ca="1" xml:space="preserve"> COUNTIF(
                OFFSET( $C$11, 1, 0, ROWS( INDEX( _01_data[ref], 1 ) : _01_data[[#This Row],[ref]] ) ),
                _01_data[[#This Row],[position]]
              )</f>
        <v>72</v>
      </c>
      <c r="F138" t="str">
        <f ca="1" xml:space="preserve"> CONCATENATE( _01_data[[#This Row],[position]], " ", _01_data[[#This Row],[id]] )</f>
        <v>Analyst 72</v>
      </c>
      <c r="U138" t="str">
        <f ca="1"/>
        <v>Analyst 72</v>
      </c>
      <c r="V138" t="str">
        <f ca="1"/>
        <v>Analyst</v>
      </c>
      <c r="W138">
        <f ca="1"/>
        <v>2.5</v>
      </c>
      <c r="X138">
        <f ca="1"/>
        <v>0.55931971255507129</v>
      </c>
      <c r="Y138">
        <f ca="1"/>
        <v>1.9406802874449287</v>
      </c>
      <c r="Z138">
        <f ca="1"/>
        <v>65000</v>
      </c>
    </row>
    <row r="139" spans="2:26">
      <c r="B139">
        <f xml:space="preserve"> ROWS( INDEX( _01_data[ref], 1 ) : _01_data[[#This Row],[ref]] )</f>
        <v>128</v>
      </c>
      <c r="C139" t="s">
        <v>2</v>
      </c>
      <c r="D139">
        <v>60000</v>
      </c>
      <c r="E139">
        <f ca="1" xml:space="preserve"> COUNTIF(
                OFFSET( $C$11, 1, 0, ROWS( INDEX( _01_data[ref], 1 ) : _01_data[[#This Row],[ref]] ) ),
                _01_data[[#This Row],[position]]
              )</f>
        <v>73</v>
      </c>
      <c r="F139" t="str">
        <f ca="1" xml:space="preserve"> CONCATENATE( _01_data[[#This Row],[position]], " ", _01_data[[#This Row],[id]] )</f>
        <v>Analyst 73</v>
      </c>
      <c r="U139" t="str">
        <f ca="1"/>
        <v>Analyst 73</v>
      </c>
      <c r="V139" t="str">
        <f ca="1"/>
        <v>Analyst</v>
      </c>
      <c r="W139">
        <f ca="1"/>
        <v>2.5</v>
      </c>
      <c r="X139">
        <f ca="1"/>
        <v>0.557461783184939</v>
      </c>
      <c r="Y139">
        <f ca="1"/>
        <v>1.9425382168150609</v>
      </c>
      <c r="Z139">
        <f ca="1"/>
        <v>60000</v>
      </c>
    </row>
    <row r="140" spans="2:26">
      <c r="B140">
        <f xml:space="preserve"> ROWS( INDEX( _01_data[ref], 1 ) : _01_data[[#This Row],[ref]] )</f>
        <v>129</v>
      </c>
      <c r="C140" t="s">
        <v>2</v>
      </c>
      <c r="D140">
        <v>150000</v>
      </c>
      <c r="E140">
        <f ca="1" xml:space="preserve"> COUNTIF(
                OFFSET( $C$11, 1, 0, ROWS( INDEX( _01_data[ref], 1 ) : _01_data[[#This Row],[ref]] ) ),
                _01_data[[#This Row],[position]]
              )</f>
        <v>74</v>
      </c>
      <c r="F140" t="str">
        <f ca="1" xml:space="preserve"> CONCATENATE( _01_data[[#This Row],[position]], " ", _01_data[[#This Row],[id]] )</f>
        <v>Analyst 74</v>
      </c>
      <c r="U140" t="str">
        <f ca="1"/>
        <v>Analyst 74</v>
      </c>
      <c r="V140" t="str">
        <f ca="1"/>
        <v>Analyst</v>
      </c>
      <c r="W140">
        <f ca="1"/>
        <v>2.5</v>
      </c>
      <c r="X140">
        <f ca="1"/>
        <v>0.58304608136922254</v>
      </c>
      <c r="Y140">
        <f ca="1"/>
        <v>1.9169539186307776</v>
      </c>
      <c r="Z140">
        <f ca="1"/>
        <v>150000</v>
      </c>
    </row>
    <row r="141" spans="2:26">
      <c r="B141">
        <f xml:space="preserve"> ROWS( INDEX( _01_data[ref], 1 ) : _01_data[[#This Row],[ref]] )</f>
        <v>130</v>
      </c>
      <c r="C141" t="s">
        <v>2</v>
      </c>
      <c r="D141">
        <v>40000</v>
      </c>
      <c r="E141">
        <f ca="1" xml:space="preserve"> COUNTIF(
                OFFSET( $C$11, 1, 0, ROWS( INDEX( _01_data[ref], 1 ) : _01_data[[#This Row],[ref]] ) ),
                _01_data[[#This Row],[position]]
              )</f>
        <v>75</v>
      </c>
      <c r="F141" t="str">
        <f ca="1" xml:space="preserve"> CONCATENATE( _01_data[[#This Row],[position]], " ", _01_data[[#This Row],[id]] )</f>
        <v>Analyst 75</v>
      </c>
      <c r="U141" t="str">
        <f ca="1"/>
        <v>Analyst 75</v>
      </c>
      <c r="V141" t="str">
        <f ca="1"/>
        <v>Analyst</v>
      </c>
      <c r="W141">
        <f ca="1"/>
        <v>2.5</v>
      </c>
      <c r="X141">
        <f ca="1"/>
        <v>0.55164821302607125</v>
      </c>
      <c r="Y141">
        <f ca="1"/>
        <v>1.9483517869739289</v>
      </c>
      <c r="Z141">
        <f ca="1"/>
        <v>40000</v>
      </c>
    </row>
    <row r="142" spans="2:26">
      <c r="B142">
        <f xml:space="preserve"> ROWS( INDEX( _01_data[ref], 1 ) : _01_data[[#This Row],[ref]] )</f>
        <v>131</v>
      </c>
      <c r="C142" t="s">
        <v>2</v>
      </c>
      <c r="D142">
        <v>50000</v>
      </c>
      <c r="E142">
        <f ca="1" xml:space="preserve"> COUNTIF(
                OFFSET( $C$11, 1, 0, ROWS( INDEX( _01_data[ref], 1 ) : _01_data[[#This Row],[ref]] ) ),
                _01_data[[#This Row],[position]]
              )</f>
        <v>76</v>
      </c>
      <c r="F142" t="str">
        <f ca="1" xml:space="preserve"> CONCATENATE( _01_data[[#This Row],[position]], " ", _01_data[[#This Row],[id]] )</f>
        <v>Analyst 76</v>
      </c>
      <c r="U142" t="str">
        <f ca="1"/>
        <v>Analyst 76</v>
      </c>
      <c r="V142" t="str">
        <f ca="1"/>
        <v>Analyst</v>
      </c>
      <c r="W142">
        <f ca="1"/>
        <v>2.5</v>
      </c>
      <c r="X142">
        <f ca="1"/>
        <v>0.45855582635874192</v>
      </c>
      <c r="Y142">
        <f ca="1"/>
        <v>2.0414441736412581</v>
      </c>
      <c r="Z142">
        <f ca="1"/>
        <v>50000</v>
      </c>
    </row>
    <row r="143" spans="2:26">
      <c r="B143">
        <f xml:space="preserve"> ROWS( INDEX( _01_data[ref], 1 ) : _01_data[[#This Row],[ref]] )</f>
        <v>132</v>
      </c>
      <c r="C143" t="s">
        <v>2</v>
      </c>
      <c r="D143">
        <v>57678</v>
      </c>
      <c r="E143">
        <f ca="1" xml:space="preserve"> COUNTIF(
                OFFSET( $C$11, 1, 0, ROWS( INDEX( _01_data[ref], 1 ) : _01_data[[#This Row],[ref]] ) ),
                _01_data[[#This Row],[position]]
              )</f>
        <v>77</v>
      </c>
      <c r="F143" t="str">
        <f ca="1" xml:space="preserve"> CONCATENATE( _01_data[[#This Row],[position]], " ", _01_data[[#This Row],[id]] )</f>
        <v>Analyst 77</v>
      </c>
      <c r="U143" t="str">
        <f ca="1"/>
        <v>Analyst 77</v>
      </c>
      <c r="V143" t="str">
        <f ca="1"/>
        <v>Analyst</v>
      </c>
      <c r="W143">
        <f ca="1"/>
        <v>2.5</v>
      </c>
      <c r="X143">
        <f ca="1"/>
        <v>0.53137480752157362</v>
      </c>
      <c r="Y143">
        <f ca="1"/>
        <v>1.9686251924784264</v>
      </c>
      <c r="Z143">
        <f ca="1"/>
        <v>57678</v>
      </c>
    </row>
    <row r="144" spans="2:26">
      <c r="B144">
        <f xml:space="preserve"> ROWS( INDEX( _01_data[ref], 1 ) : _01_data[[#This Row],[ref]] )</f>
        <v>133</v>
      </c>
      <c r="C144" t="s">
        <v>2</v>
      </c>
      <c r="D144">
        <v>102000</v>
      </c>
      <c r="E144">
        <f ca="1" xml:space="preserve"> COUNTIF(
                OFFSET( $C$11, 1, 0, ROWS( INDEX( _01_data[ref], 1 ) : _01_data[[#This Row],[ref]] ) ),
                _01_data[[#This Row],[position]]
              )</f>
        <v>78</v>
      </c>
      <c r="F144" t="str">
        <f ca="1" xml:space="preserve"> CONCATENATE( _01_data[[#This Row],[position]], " ", _01_data[[#This Row],[id]] )</f>
        <v>Analyst 78</v>
      </c>
      <c r="U144" t="str">
        <f ca="1"/>
        <v>Analyst 78</v>
      </c>
      <c r="V144" t="str">
        <f ca="1"/>
        <v>Analyst</v>
      </c>
      <c r="W144">
        <f ca="1"/>
        <v>2.5</v>
      </c>
      <c r="X144">
        <f ca="1"/>
        <v>0.46892815006780786</v>
      </c>
      <c r="Y144">
        <f ca="1"/>
        <v>2.031071849932192</v>
      </c>
      <c r="Z144">
        <f ca="1"/>
        <v>102000</v>
      </c>
    </row>
    <row r="145" spans="2:26">
      <c r="B145">
        <f xml:space="preserve"> ROWS( INDEX( _01_data[ref], 1 ) : _01_data[[#This Row],[ref]] )</f>
        <v>134</v>
      </c>
      <c r="C145" t="s">
        <v>2</v>
      </c>
      <c r="D145">
        <v>42000</v>
      </c>
      <c r="E145">
        <f ca="1" xml:space="preserve"> COUNTIF(
                OFFSET( $C$11, 1, 0, ROWS( INDEX( _01_data[ref], 1 ) : _01_data[[#This Row],[ref]] ) ),
                _01_data[[#This Row],[position]]
              )</f>
        <v>79</v>
      </c>
      <c r="F145" t="str">
        <f ca="1" xml:space="preserve"> CONCATENATE( _01_data[[#This Row],[position]], " ", _01_data[[#This Row],[id]] )</f>
        <v>Analyst 79</v>
      </c>
      <c r="U145" t="str">
        <f ca="1"/>
        <v>Analyst 79</v>
      </c>
      <c r="V145" t="str">
        <f ca="1"/>
        <v>Analyst</v>
      </c>
      <c r="W145">
        <f ca="1"/>
        <v>2.5</v>
      </c>
      <c r="X145">
        <f ca="1"/>
        <v>0.41325902191695552</v>
      </c>
      <c r="Y145">
        <f ca="1"/>
        <v>2.0867409780830446</v>
      </c>
      <c r="Z145">
        <f ca="1"/>
        <v>42000</v>
      </c>
    </row>
    <row r="146" spans="2:26">
      <c r="B146">
        <f xml:space="preserve"> ROWS( INDEX( _01_data[ref], 1 ) : _01_data[[#This Row],[ref]] )</f>
        <v>135</v>
      </c>
      <c r="C146" t="s">
        <v>2</v>
      </c>
      <c r="D146">
        <v>85000</v>
      </c>
      <c r="E146">
        <f ca="1" xml:space="preserve"> COUNTIF(
                OFFSET( $C$11, 1, 0, ROWS( INDEX( _01_data[ref], 1 ) : _01_data[[#This Row],[ref]] ) ),
                _01_data[[#This Row],[position]]
              )</f>
        <v>80</v>
      </c>
      <c r="F146" t="str">
        <f ca="1" xml:space="preserve"> CONCATENATE( _01_data[[#This Row],[position]], " ", _01_data[[#This Row],[id]] )</f>
        <v>Analyst 80</v>
      </c>
      <c r="U146" t="str">
        <f ca="1"/>
        <v>Analyst 80</v>
      </c>
      <c r="V146" t="str">
        <f ca="1"/>
        <v>Analyst</v>
      </c>
      <c r="W146">
        <f ca="1"/>
        <v>2.5</v>
      </c>
      <c r="X146">
        <f ca="1"/>
        <v>0.56720150758095123</v>
      </c>
      <c r="Y146">
        <f ca="1"/>
        <v>1.9327984924190487</v>
      </c>
      <c r="Z146">
        <f ca="1"/>
        <v>85000</v>
      </c>
    </row>
    <row r="147" spans="2:26">
      <c r="B147">
        <f xml:space="preserve"> ROWS( INDEX( _01_data[ref], 1 ) : _01_data[[#This Row],[ref]] )</f>
        <v>136</v>
      </c>
      <c r="C147" t="s">
        <v>2</v>
      </c>
      <c r="D147">
        <v>76000</v>
      </c>
      <c r="E147">
        <f ca="1" xml:space="preserve"> COUNTIF(
                OFFSET( $C$11, 1, 0, ROWS( INDEX( _01_data[ref], 1 ) : _01_data[[#This Row],[ref]] ) ),
                _01_data[[#This Row],[position]]
              )</f>
        <v>81</v>
      </c>
      <c r="F147" t="str">
        <f ca="1" xml:space="preserve"> CONCATENATE( _01_data[[#This Row],[position]], " ", _01_data[[#This Row],[id]] )</f>
        <v>Analyst 81</v>
      </c>
      <c r="U147" t="str">
        <f ca="1"/>
        <v>Analyst 81</v>
      </c>
      <c r="V147" t="str">
        <f ca="1"/>
        <v>Analyst</v>
      </c>
      <c r="W147">
        <f ca="1"/>
        <v>2.5</v>
      </c>
      <c r="X147">
        <f ca="1"/>
        <v>0.5880571784398182</v>
      </c>
      <c r="Y147">
        <f ca="1"/>
        <v>1.9119428215601819</v>
      </c>
      <c r="Z147">
        <f ca="1"/>
        <v>76000</v>
      </c>
    </row>
    <row r="148" spans="2:26">
      <c r="B148">
        <f xml:space="preserve"> ROWS( INDEX( _01_data[ref], 1 ) : _01_data[[#This Row],[ref]] )</f>
        <v>137</v>
      </c>
      <c r="C148" t="s">
        <v>2</v>
      </c>
      <c r="D148">
        <v>75000</v>
      </c>
      <c r="E148">
        <f ca="1" xml:space="preserve"> COUNTIF(
                OFFSET( $C$11, 1, 0, ROWS( INDEX( _01_data[ref], 1 ) : _01_data[[#This Row],[ref]] ) ),
                _01_data[[#This Row],[position]]
              )</f>
        <v>82</v>
      </c>
      <c r="F148" t="str">
        <f ca="1" xml:space="preserve"> CONCATENATE( _01_data[[#This Row],[position]], " ", _01_data[[#This Row],[id]] )</f>
        <v>Analyst 82</v>
      </c>
      <c r="U148" t="str">
        <f ca="1"/>
        <v>Analyst 82</v>
      </c>
      <c r="V148" t="str">
        <f ca="1"/>
        <v>Analyst</v>
      </c>
      <c r="W148">
        <f ca="1"/>
        <v>2.5</v>
      </c>
      <c r="X148">
        <f ca="1"/>
        <v>0.580090991419839</v>
      </c>
      <c r="Y148">
        <f ca="1"/>
        <v>1.9199090085801611</v>
      </c>
      <c r="Z148">
        <f ca="1"/>
        <v>75000</v>
      </c>
    </row>
    <row r="149" spans="2:26">
      <c r="B149">
        <f xml:space="preserve"> ROWS( INDEX( _01_data[ref], 1 ) : _01_data[[#This Row],[ref]] )</f>
        <v>138</v>
      </c>
      <c r="C149" t="s">
        <v>2</v>
      </c>
      <c r="D149">
        <v>45000</v>
      </c>
      <c r="E149">
        <f ca="1" xml:space="preserve"> COUNTIF(
                OFFSET( $C$11, 1, 0, ROWS( INDEX( _01_data[ref], 1 ) : _01_data[[#This Row],[ref]] ) ),
                _01_data[[#This Row],[position]]
              )</f>
        <v>83</v>
      </c>
      <c r="F149" t="str">
        <f ca="1" xml:space="preserve"> CONCATENATE( _01_data[[#This Row],[position]], " ", _01_data[[#This Row],[id]] )</f>
        <v>Analyst 83</v>
      </c>
      <c r="U149" t="str">
        <f ca="1"/>
        <v>Analyst 83</v>
      </c>
      <c r="V149" t="str">
        <f ca="1"/>
        <v>Analyst</v>
      </c>
      <c r="W149">
        <f ca="1"/>
        <v>2.5</v>
      </c>
      <c r="X149">
        <f ca="1"/>
        <v>0.52186396635860233</v>
      </c>
      <c r="Y149">
        <f ca="1"/>
        <v>1.9781360336413978</v>
      </c>
      <c r="Z149">
        <f ca="1"/>
        <v>45000</v>
      </c>
    </row>
    <row r="150" spans="2:26">
      <c r="B150">
        <f xml:space="preserve"> ROWS( INDEX( _01_data[ref], 1 ) : _01_data[[#This Row],[ref]] )</f>
        <v>139</v>
      </c>
      <c r="C150" t="s">
        <v>2</v>
      </c>
      <c r="D150">
        <v>62000</v>
      </c>
      <c r="E150">
        <f ca="1" xml:space="preserve"> COUNTIF(
                OFFSET( $C$11, 1, 0, ROWS( INDEX( _01_data[ref], 1 ) : _01_data[[#This Row],[ref]] ) ),
                _01_data[[#This Row],[position]]
              )</f>
        <v>84</v>
      </c>
      <c r="F150" t="str">
        <f ca="1" xml:space="preserve"> CONCATENATE( _01_data[[#This Row],[position]], " ", _01_data[[#This Row],[id]] )</f>
        <v>Analyst 84</v>
      </c>
      <c r="U150" t="str">
        <f ca="1"/>
        <v>Analyst 84</v>
      </c>
      <c r="V150" t="str">
        <f ca="1"/>
        <v>Analyst</v>
      </c>
      <c r="W150">
        <f ca="1"/>
        <v>2.5</v>
      </c>
      <c r="X150">
        <f ca="1"/>
        <v>0.47463745268301827</v>
      </c>
      <c r="Y150">
        <f ca="1"/>
        <v>2.0253625473169818</v>
      </c>
      <c r="Z150">
        <f ca="1"/>
        <v>62000</v>
      </c>
    </row>
    <row r="151" spans="2:26">
      <c r="B151">
        <f xml:space="preserve"> ROWS( INDEX( _01_data[ref], 1 ) : _01_data[[#This Row],[ref]] )</f>
        <v>140</v>
      </c>
      <c r="C151" t="s">
        <v>2</v>
      </c>
      <c r="D151">
        <v>89000</v>
      </c>
      <c r="E151">
        <f ca="1" xml:space="preserve"> COUNTIF(
                OFFSET( $C$11, 1, 0, ROWS( INDEX( _01_data[ref], 1 ) : _01_data[[#This Row],[ref]] ) ),
                _01_data[[#This Row],[position]]
              )</f>
        <v>85</v>
      </c>
      <c r="F151" t="str">
        <f ca="1" xml:space="preserve"> CONCATENATE( _01_data[[#This Row],[position]], " ", _01_data[[#This Row],[id]] )</f>
        <v>Analyst 85</v>
      </c>
      <c r="U151" t="str">
        <f ca="1"/>
        <v>Analyst 85</v>
      </c>
      <c r="V151" t="str">
        <f ca="1"/>
        <v>Analyst</v>
      </c>
      <c r="W151">
        <f ca="1"/>
        <v>2.5</v>
      </c>
      <c r="X151">
        <f ca="1"/>
        <v>0.43125655621002179</v>
      </c>
      <c r="Y151">
        <f ca="1"/>
        <v>2.0687434437899781</v>
      </c>
      <c r="Z151">
        <f ca="1"/>
        <v>89000</v>
      </c>
    </row>
    <row r="152" spans="2:26">
      <c r="B152">
        <f xml:space="preserve"> ROWS( INDEX( _01_data[ref], 1 ) : _01_data[[#This Row],[ref]] )</f>
        <v>141</v>
      </c>
      <c r="C152" t="s">
        <v>2</v>
      </c>
      <c r="D152">
        <v>40000</v>
      </c>
      <c r="E152">
        <f ca="1" xml:space="preserve"> COUNTIF(
                OFFSET( $C$11, 1, 0, ROWS( INDEX( _01_data[ref], 1 ) : _01_data[[#This Row],[ref]] ) ),
                _01_data[[#This Row],[position]]
              )</f>
        <v>86</v>
      </c>
      <c r="F152" t="str">
        <f ca="1" xml:space="preserve"> CONCATENATE( _01_data[[#This Row],[position]], " ", _01_data[[#This Row],[id]] )</f>
        <v>Analyst 86</v>
      </c>
      <c r="U152" t="str">
        <f ca="1"/>
        <v>Analyst 86</v>
      </c>
      <c r="V152" t="str">
        <f ca="1"/>
        <v>Analyst</v>
      </c>
      <c r="W152">
        <f ca="1"/>
        <v>2.5</v>
      </c>
      <c r="X152">
        <f ca="1"/>
        <v>0.47522165908626235</v>
      </c>
      <c r="Y152">
        <f ca="1"/>
        <v>2.0247783409137377</v>
      </c>
      <c r="Z152">
        <f ca="1"/>
        <v>40000</v>
      </c>
    </row>
    <row r="153" spans="2:26">
      <c r="B153">
        <f xml:space="preserve"> ROWS( INDEX( _01_data[ref], 1 ) : _01_data[[#This Row],[ref]] )</f>
        <v>142</v>
      </c>
      <c r="C153" t="s">
        <v>2</v>
      </c>
      <c r="D153">
        <v>44000</v>
      </c>
      <c r="E153">
        <f ca="1" xml:space="preserve"> COUNTIF(
                OFFSET( $C$11, 1, 0, ROWS( INDEX( _01_data[ref], 1 ) : _01_data[[#This Row],[ref]] ) ),
                _01_data[[#This Row],[position]]
              )</f>
        <v>87</v>
      </c>
      <c r="F153" t="str">
        <f ca="1" xml:space="preserve"> CONCATENATE( _01_data[[#This Row],[position]], " ", _01_data[[#This Row],[id]] )</f>
        <v>Analyst 87</v>
      </c>
      <c r="U153" t="str">
        <f ca="1"/>
        <v>Analyst 87</v>
      </c>
      <c r="V153" t="str">
        <f ca="1"/>
        <v>Analyst</v>
      </c>
      <c r="W153">
        <f ca="1"/>
        <v>2.5</v>
      </c>
      <c r="X153">
        <f ca="1"/>
        <v>0.53497272874329971</v>
      </c>
      <c r="Y153">
        <f ca="1"/>
        <v>1.9650272712567003</v>
      </c>
      <c r="Z153">
        <f ca="1"/>
        <v>44000</v>
      </c>
    </row>
    <row r="154" spans="2:26">
      <c r="B154">
        <f xml:space="preserve"> ROWS( INDEX( _01_data[ref], 1 ) : _01_data[[#This Row],[ref]] )</f>
        <v>143</v>
      </c>
      <c r="C154" t="s">
        <v>2</v>
      </c>
      <c r="D154">
        <v>52000</v>
      </c>
      <c r="E154">
        <f ca="1" xml:space="preserve"> COUNTIF(
                OFFSET( $C$11, 1, 0, ROWS( INDEX( _01_data[ref], 1 ) : _01_data[[#This Row],[ref]] ) ),
                _01_data[[#This Row],[position]]
              )</f>
        <v>88</v>
      </c>
      <c r="F154" t="str">
        <f ca="1" xml:space="preserve"> CONCATENATE( _01_data[[#This Row],[position]], " ", _01_data[[#This Row],[id]] )</f>
        <v>Analyst 88</v>
      </c>
      <c r="U154" t="str">
        <f ca="1"/>
        <v>Analyst 88</v>
      </c>
      <c r="V154" t="str">
        <f ca="1"/>
        <v>Analyst</v>
      </c>
      <c r="W154">
        <f ca="1"/>
        <v>2.5</v>
      </c>
      <c r="X154">
        <f ca="1"/>
        <v>0.48169150255302629</v>
      </c>
      <c r="Y154">
        <f ca="1"/>
        <v>2.0183084974469736</v>
      </c>
      <c r="Z154">
        <f ca="1"/>
        <v>52000</v>
      </c>
    </row>
    <row r="155" spans="2:26">
      <c r="B155">
        <f xml:space="preserve"> ROWS( INDEX( _01_data[ref], 1 ) : _01_data[[#This Row],[ref]] )</f>
        <v>144</v>
      </c>
      <c r="C155" t="s">
        <v>2</v>
      </c>
      <c r="D155">
        <v>50000</v>
      </c>
      <c r="E155">
        <f ca="1" xml:space="preserve"> COUNTIF(
                OFFSET( $C$11, 1, 0, ROWS( INDEX( _01_data[ref], 1 ) : _01_data[[#This Row],[ref]] ) ),
                _01_data[[#This Row],[position]]
              )</f>
        <v>89</v>
      </c>
      <c r="F155" t="str">
        <f ca="1" xml:space="preserve"> CONCATENATE( _01_data[[#This Row],[position]], " ", _01_data[[#This Row],[id]] )</f>
        <v>Analyst 89</v>
      </c>
      <c r="U155" t="str">
        <f ca="1"/>
        <v>Analyst 89</v>
      </c>
      <c r="V155" t="str">
        <f ca="1"/>
        <v>Analyst</v>
      </c>
      <c r="W155">
        <f ca="1"/>
        <v>2.5</v>
      </c>
      <c r="X155">
        <f ca="1"/>
        <v>0.57713467475356262</v>
      </c>
      <c r="Y155">
        <f ca="1"/>
        <v>1.9228653252464374</v>
      </c>
      <c r="Z155">
        <f ca="1"/>
        <v>50000</v>
      </c>
    </row>
    <row r="156" spans="2:26">
      <c r="B156">
        <f xml:space="preserve"> ROWS( INDEX( _01_data[ref], 1 ) : _01_data[[#This Row],[ref]] )</f>
        <v>145</v>
      </c>
      <c r="C156" t="s">
        <v>2</v>
      </c>
      <c r="D156">
        <v>50000</v>
      </c>
      <c r="E156">
        <f ca="1" xml:space="preserve"> COUNTIF(
                OFFSET( $C$11, 1, 0, ROWS( INDEX( _01_data[ref], 1 ) : _01_data[[#This Row],[ref]] ) ),
                _01_data[[#This Row],[position]]
              )</f>
        <v>90</v>
      </c>
      <c r="F156" t="str">
        <f ca="1" xml:space="preserve"> CONCATENATE( _01_data[[#This Row],[position]], " ", _01_data[[#This Row],[id]] )</f>
        <v>Analyst 90</v>
      </c>
      <c r="U156" t="str">
        <f ca="1"/>
        <v>Analyst 90</v>
      </c>
      <c r="V156" t="str">
        <f ca="1"/>
        <v>Analyst</v>
      </c>
      <c r="W156">
        <f ca="1"/>
        <v>2.5</v>
      </c>
      <c r="X156">
        <f ca="1"/>
        <v>0.45090170174543664</v>
      </c>
      <c r="Y156">
        <f ca="1"/>
        <v>2.0490982982545631</v>
      </c>
      <c r="Z156">
        <f ca="1"/>
        <v>50000</v>
      </c>
    </row>
    <row r="157" spans="2:26">
      <c r="B157">
        <f xml:space="preserve"> ROWS( INDEX( _01_data[ref], 1 ) : _01_data[[#This Row],[ref]] )</f>
        <v>146</v>
      </c>
      <c r="C157" t="s">
        <v>2</v>
      </c>
      <c r="D157">
        <v>35500</v>
      </c>
      <c r="E157">
        <f ca="1" xml:space="preserve"> COUNTIF(
                OFFSET( $C$11, 1, 0, ROWS( INDEX( _01_data[ref], 1 ) : _01_data[[#This Row],[ref]] ) ),
                _01_data[[#This Row],[position]]
              )</f>
        <v>91</v>
      </c>
      <c r="F157" t="str">
        <f ca="1" xml:space="preserve"> CONCATENATE( _01_data[[#This Row],[position]], " ", _01_data[[#This Row],[id]] )</f>
        <v>Analyst 91</v>
      </c>
      <c r="U157" t="str">
        <f ca="1"/>
        <v>Analyst 91</v>
      </c>
      <c r="V157" t="str">
        <f ca="1"/>
        <v>Analyst</v>
      </c>
      <c r="W157">
        <f ca="1"/>
        <v>2.5</v>
      </c>
      <c r="X157">
        <f ca="1"/>
        <v>0.53347765312821738</v>
      </c>
      <c r="Y157">
        <f ca="1"/>
        <v>1.9665223468717827</v>
      </c>
      <c r="Z157">
        <f ca="1"/>
        <v>35500</v>
      </c>
    </row>
    <row r="158" spans="2:26">
      <c r="B158">
        <f xml:space="preserve"> ROWS( INDEX( _01_data[ref], 1 ) : _01_data[[#This Row],[ref]] )</f>
        <v>147</v>
      </c>
      <c r="C158" t="s">
        <v>2</v>
      </c>
      <c r="D158">
        <v>60000</v>
      </c>
      <c r="E158">
        <f ca="1" xml:space="preserve"> COUNTIF(
                OFFSET( $C$11, 1, 0, ROWS( INDEX( _01_data[ref], 1 ) : _01_data[[#This Row],[ref]] ) ),
                _01_data[[#This Row],[position]]
              )</f>
        <v>92</v>
      </c>
      <c r="F158" t="str">
        <f ca="1" xml:space="preserve"> CONCATENATE( _01_data[[#This Row],[position]], " ", _01_data[[#This Row],[id]] )</f>
        <v>Analyst 92</v>
      </c>
      <c r="U158" t="str">
        <f ca="1"/>
        <v>Analyst 92</v>
      </c>
      <c r="V158" t="str">
        <f ca="1"/>
        <v>Analyst</v>
      </c>
      <c r="W158">
        <f ca="1"/>
        <v>2.5</v>
      </c>
      <c r="X158">
        <f ca="1"/>
        <v>0.45384761326198086</v>
      </c>
      <c r="Y158">
        <f ca="1"/>
        <v>2.0461523867380191</v>
      </c>
      <c r="Z158">
        <f ca="1"/>
        <v>60000</v>
      </c>
    </row>
    <row r="159" spans="2:26">
      <c r="B159">
        <f xml:space="preserve"> ROWS( INDEX( _01_data[ref], 1 ) : _01_data[[#This Row],[ref]] )</f>
        <v>148</v>
      </c>
      <c r="C159" t="s">
        <v>2</v>
      </c>
      <c r="D159">
        <v>32884</v>
      </c>
      <c r="E159">
        <f ca="1" xml:space="preserve"> COUNTIF(
                OFFSET( $C$11, 1, 0, ROWS( INDEX( _01_data[ref], 1 ) : _01_data[[#This Row],[ref]] ) ),
                _01_data[[#This Row],[position]]
              )</f>
        <v>93</v>
      </c>
      <c r="F159" t="str">
        <f ca="1" xml:space="preserve"> CONCATENATE( _01_data[[#This Row],[position]], " ", _01_data[[#This Row],[id]] )</f>
        <v>Analyst 93</v>
      </c>
      <c r="U159" t="str">
        <f ca="1"/>
        <v>Analyst 93</v>
      </c>
      <c r="V159" t="str">
        <f ca="1"/>
        <v>Analyst</v>
      </c>
      <c r="W159">
        <f ca="1"/>
        <v>2.5</v>
      </c>
      <c r="X159">
        <f ca="1"/>
        <v>0.53750568067831239</v>
      </c>
      <c r="Y159">
        <f ca="1"/>
        <v>1.9624943193216877</v>
      </c>
      <c r="Z159">
        <f ca="1"/>
        <v>32884</v>
      </c>
    </row>
    <row r="160" spans="2:26">
      <c r="B160">
        <f xml:space="preserve"> ROWS( INDEX( _01_data[ref], 1 ) : _01_data[[#This Row],[ref]] )</f>
        <v>149</v>
      </c>
      <c r="C160" t="s">
        <v>2</v>
      </c>
      <c r="D160">
        <v>55000</v>
      </c>
      <c r="E160">
        <f ca="1" xml:space="preserve"> COUNTIF(
                OFFSET( $C$11, 1, 0, ROWS( INDEX( _01_data[ref], 1 ) : _01_data[[#This Row],[ref]] ) ),
                _01_data[[#This Row],[position]]
              )</f>
        <v>94</v>
      </c>
      <c r="F160" t="str">
        <f ca="1" xml:space="preserve"> CONCATENATE( _01_data[[#This Row],[position]], " ", _01_data[[#This Row],[id]] )</f>
        <v>Analyst 94</v>
      </c>
      <c r="U160" t="str">
        <f ca="1"/>
        <v>Analyst 94</v>
      </c>
      <c r="V160" t="str">
        <f ca="1"/>
        <v>Analyst</v>
      </c>
      <c r="W160">
        <f ca="1"/>
        <v>2.5</v>
      </c>
      <c r="X160">
        <f ca="1"/>
        <v>0.58060599425350523</v>
      </c>
      <c r="Y160">
        <f ca="1"/>
        <v>1.9193940057464949</v>
      </c>
      <c r="Z160">
        <f ca="1"/>
        <v>55000</v>
      </c>
    </row>
    <row r="161" spans="2:26">
      <c r="B161">
        <f xml:space="preserve"> ROWS( INDEX( _01_data[ref], 1 ) : _01_data[[#This Row],[ref]] )</f>
        <v>150</v>
      </c>
      <c r="C161" t="s">
        <v>2</v>
      </c>
      <c r="D161">
        <v>55000</v>
      </c>
      <c r="E161">
        <f ca="1" xml:space="preserve"> COUNTIF(
                OFFSET( $C$11, 1, 0, ROWS( INDEX( _01_data[ref], 1 ) : _01_data[[#This Row],[ref]] ) ),
                _01_data[[#This Row],[position]]
              )</f>
        <v>95</v>
      </c>
      <c r="F161" t="str">
        <f ca="1" xml:space="preserve"> CONCATENATE( _01_data[[#This Row],[position]], " ", _01_data[[#This Row],[id]] )</f>
        <v>Analyst 95</v>
      </c>
      <c r="U161" t="str">
        <f ca="1"/>
        <v>Analyst 95</v>
      </c>
      <c r="V161" t="str">
        <f ca="1"/>
        <v>Analyst</v>
      </c>
      <c r="W161">
        <f ca="1"/>
        <v>2.5</v>
      </c>
      <c r="X161">
        <f ca="1"/>
        <v>0.51063262862848502</v>
      </c>
      <c r="Y161">
        <f ca="1"/>
        <v>1.989367371371515</v>
      </c>
      <c r="Z161">
        <f ca="1"/>
        <v>55000</v>
      </c>
    </row>
    <row r="162" spans="2:26">
      <c r="B162">
        <f xml:space="preserve"> ROWS( INDEX( _01_data[ref], 1 ) : _01_data[[#This Row],[ref]] )</f>
        <v>151</v>
      </c>
      <c r="C162" t="s">
        <v>2</v>
      </c>
      <c r="D162">
        <v>12000</v>
      </c>
      <c r="E162">
        <f ca="1" xml:space="preserve"> COUNTIF(
                OFFSET( $C$11, 1, 0, ROWS( INDEX( _01_data[ref], 1 ) : _01_data[[#This Row],[ref]] ) ),
                _01_data[[#This Row],[position]]
              )</f>
        <v>96</v>
      </c>
      <c r="F162" t="str">
        <f ca="1" xml:space="preserve"> CONCATENATE( _01_data[[#This Row],[position]], " ", _01_data[[#This Row],[id]] )</f>
        <v>Analyst 96</v>
      </c>
      <c r="U162" t="str">
        <f ca="1"/>
        <v>Analyst 96</v>
      </c>
      <c r="V162" t="str">
        <f ca="1"/>
        <v>Analyst</v>
      </c>
      <c r="W162">
        <f ca="1"/>
        <v>2.5</v>
      </c>
      <c r="X162">
        <f ca="1"/>
        <v>0.42409829290620782</v>
      </c>
      <c r="Y162">
        <f ca="1"/>
        <v>2.0759017070937924</v>
      </c>
      <c r="Z162">
        <f ca="1"/>
        <v>12000</v>
      </c>
    </row>
    <row r="163" spans="2:26">
      <c r="B163">
        <f xml:space="preserve"> ROWS( INDEX( _01_data[ref], 1 ) : _01_data[[#This Row],[ref]] )</f>
        <v>152</v>
      </c>
      <c r="C163" t="s">
        <v>2</v>
      </c>
      <c r="D163">
        <v>90000</v>
      </c>
      <c r="E163">
        <f ca="1" xml:space="preserve"> COUNTIF(
                OFFSET( $C$11, 1, 0, ROWS( INDEX( _01_data[ref], 1 ) : _01_data[[#This Row],[ref]] ) ),
                _01_data[[#This Row],[position]]
              )</f>
        <v>97</v>
      </c>
      <c r="F163" t="str">
        <f ca="1" xml:space="preserve"> CONCATENATE( _01_data[[#This Row],[position]], " ", _01_data[[#This Row],[id]] )</f>
        <v>Analyst 97</v>
      </c>
      <c r="U163" t="str">
        <f ca="1"/>
        <v>Analyst 97</v>
      </c>
      <c r="V163" t="str">
        <f ca="1"/>
        <v>Analyst</v>
      </c>
      <c r="W163">
        <f ca="1"/>
        <v>2.5</v>
      </c>
      <c r="X163">
        <f ca="1"/>
        <v>0.44458926002365307</v>
      </c>
      <c r="Y163">
        <f ca="1"/>
        <v>2.055410739976347</v>
      </c>
      <c r="Z163">
        <f ca="1"/>
        <v>90000</v>
      </c>
    </row>
    <row r="164" spans="2:26">
      <c r="B164">
        <f xml:space="preserve"> ROWS( INDEX( _01_data[ref], 1 ) : _01_data[[#This Row],[ref]] )</f>
        <v>153</v>
      </c>
      <c r="C164" t="s">
        <v>2</v>
      </c>
      <c r="D164">
        <v>92000</v>
      </c>
      <c r="E164">
        <f ca="1" xml:space="preserve"> COUNTIF(
                OFFSET( $C$11, 1, 0, ROWS( INDEX( _01_data[ref], 1 ) : _01_data[[#This Row],[ref]] ) ),
                _01_data[[#This Row],[position]]
              )</f>
        <v>98</v>
      </c>
      <c r="F164" t="str">
        <f ca="1" xml:space="preserve"> CONCATENATE( _01_data[[#This Row],[position]], " ", _01_data[[#This Row],[id]] )</f>
        <v>Analyst 98</v>
      </c>
      <c r="U164" t="str">
        <f ca="1"/>
        <v>Analyst 98</v>
      </c>
      <c r="V164" t="str">
        <f ca="1"/>
        <v>Analyst</v>
      </c>
      <c r="W164">
        <f ca="1"/>
        <v>2.5</v>
      </c>
      <c r="X164">
        <f ca="1"/>
        <v>0.58535474488254879</v>
      </c>
      <c r="Y164">
        <f ca="1"/>
        <v>1.9146452551174513</v>
      </c>
      <c r="Z164">
        <f ca="1"/>
        <v>92000</v>
      </c>
    </row>
    <row r="165" spans="2:26">
      <c r="B165">
        <f xml:space="preserve"> ROWS( INDEX( _01_data[ref], 1 ) : _01_data[[#This Row],[ref]] )</f>
        <v>154</v>
      </c>
      <c r="C165" t="s">
        <v>2</v>
      </c>
      <c r="D165">
        <v>60000</v>
      </c>
      <c r="E165">
        <f ca="1" xml:space="preserve"> COUNTIF(
                OFFSET( $C$11, 1, 0, ROWS( INDEX( _01_data[ref], 1 ) : _01_data[[#This Row],[ref]] ) ),
                _01_data[[#This Row],[position]]
              )</f>
        <v>99</v>
      </c>
      <c r="F165" t="str">
        <f ca="1" xml:space="preserve"> CONCATENATE( _01_data[[#This Row],[position]], " ", _01_data[[#This Row],[id]] )</f>
        <v>Analyst 99</v>
      </c>
      <c r="U165" t="str">
        <f ca="1"/>
        <v>Analyst 99</v>
      </c>
      <c r="V165" t="str">
        <f ca="1"/>
        <v>Analyst</v>
      </c>
      <c r="W165">
        <f ca="1"/>
        <v>2.5</v>
      </c>
      <c r="X165">
        <f ca="1"/>
        <v>0.41833488193228363</v>
      </c>
      <c r="Y165">
        <f ca="1"/>
        <v>2.0816651180677166</v>
      </c>
      <c r="Z165">
        <f ca="1"/>
        <v>60000</v>
      </c>
    </row>
    <row r="166" spans="2:26">
      <c r="B166">
        <f xml:space="preserve"> ROWS( INDEX( _01_data[ref], 1 ) : _01_data[[#This Row],[ref]] )</f>
        <v>155</v>
      </c>
      <c r="C166" t="s">
        <v>2</v>
      </c>
      <c r="D166">
        <v>54000</v>
      </c>
      <c r="E166">
        <f ca="1" xml:space="preserve"> COUNTIF(
                OFFSET( $C$11, 1, 0, ROWS( INDEX( _01_data[ref], 1 ) : _01_data[[#This Row],[ref]] ) ),
                _01_data[[#This Row],[position]]
              )</f>
        <v>100</v>
      </c>
      <c r="F166" t="str">
        <f ca="1" xml:space="preserve"> CONCATENATE( _01_data[[#This Row],[position]], " ", _01_data[[#This Row],[id]] )</f>
        <v>Analyst 100</v>
      </c>
      <c r="U166" t="str">
        <f ca="1"/>
        <v>Analyst 100</v>
      </c>
      <c r="V166" t="str">
        <f ca="1"/>
        <v>Analyst</v>
      </c>
      <c r="W166">
        <f ca="1"/>
        <v>2.5</v>
      </c>
      <c r="X166">
        <f ca="1"/>
        <v>0.40271000397537526</v>
      </c>
      <c r="Y166">
        <f ca="1"/>
        <v>2.0972899960246245</v>
      </c>
      <c r="Z166">
        <f ca="1"/>
        <v>54000</v>
      </c>
    </row>
    <row r="167" spans="2:26">
      <c r="B167">
        <f xml:space="preserve"> ROWS( INDEX( _01_data[ref], 1 ) : _01_data[[#This Row],[ref]] )</f>
        <v>156</v>
      </c>
      <c r="C167" t="s">
        <v>2</v>
      </c>
      <c r="D167">
        <v>45000</v>
      </c>
      <c r="E167">
        <f ca="1" xml:space="preserve"> COUNTIF(
                OFFSET( $C$11, 1, 0, ROWS( INDEX( _01_data[ref], 1 ) : _01_data[[#This Row],[ref]] ) ),
                _01_data[[#This Row],[position]]
              )</f>
        <v>101</v>
      </c>
      <c r="F167" t="str">
        <f ca="1" xml:space="preserve"> CONCATENATE( _01_data[[#This Row],[position]], " ", _01_data[[#This Row],[id]] )</f>
        <v>Analyst 101</v>
      </c>
      <c r="U167" t="str">
        <f ca="1"/>
        <v>Analyst 101</v>
      </c>
      <c r="V167" t="str">
        <f ca="1"/>
        <v>Analyst</v>
      </c>
      <c r="W167">
        <f ca="1"/>
        <v>2.5</v>
      </c>
      <c r="X167">
        <f ca="1"/>
        <v>0.47096106405757965</v>
      </c>
      <c r="Y167">
        <f ca="1"/>
        <v>2.0290389359424204</v>
      </c>
      <c r="Z167">
        <f ca="1"/>
        <v>45000</v>
      </c>
    </row>
    <row r="168" spans="2:26">
      <c r="B168">
        <f xml:space="preserve"> ROWS( INDEX( _01_data[ref], 1 ) : _01_data[[#This Row],[ref]] )</f>
        <v>157</v>
      </c>
      <c r="C168" t="s">
        <v>2</v>
      </c>
      <c r="D168">
        <v>36000</v>
      </c>
      <c r="E168">
        <f ca="1" xml:space="preserve"> COUNTIF(
                OFFSET( $C$11, 1, 0, ROWS( INDEX( _01_data[ref], 1 ) : _01_data[[#This Row],[ref]] ) ),
                _01_data[[#This Row],[position]]
              )</f>
        <v>102</v>
      </c>
      <c r="F168" t="str">
        <f ca="1" xml:space="preserve"> CONCATENATE( _01_data[[#This Row],[position]], " ", _01_data[[#This Row],[id]] )</f>
        <v>Analyst 102</v>
      </c>
      <c r="U168" t="str">
        <f ca="1"/>
        <v>Analyst 102</v>
      </c>
      <c r="V168" t="str">
        <f ca="1"/>
        <v>Analyst</v>
      </c>
      <c r="W168">
        <f ca="1"/>
        <v>2.5</v>
      </c>
      <c r="X168">
        <f ca="1"/>
        <v>0.47023768480639272</v>
      </c>
      <c r="Y168">
        <f ca="1"/>
        <v>2.0297623151936071</v>
      </c>
      <c r="Z168">
        <f ca="1"/>
        <v>36000</v>
      </c>
    </row>
    <row r="169" spans="2:26">
      <c r="B169">
        <f xml:space="preserve"> ROWS( INDEX( _01_data[ref], 1 ) : _01_data[[#This Row],[ref]] )</f>
        <v>158</v>
      </c>
      <c r="C169" t="s">
        <v>2</v>
      </c>
      <c r="D169">
        <v>88000</v>
      </c>
      <c r="E169">
        <f ca="1" xml:space="preserve"> COUNTIF(
                OFFSET( $C$11, 1, 0, ROWS( INDEX( _01_data[ref], 1 ) : _01_data[[#This Row],[ref]] ) ),
                _01_data[[#This Row],[position]]
              )</f>
        <v>103</v>
      </c>
      <c r="F169" t="str">
        <f ca="1" xml:space="preserve"> CONCATENATE( _01_data[[#This Row],[position]], " ", _01_data[[#This Row],[id]] )</f>
        <v>Analyst 103</v>
      </c>
      <c r="U169" t="str">
        <f ca="1"/>
        <v>Analyst 103</v>
      </c>
      <c r="V169" t="str">
        <f ca="1"/>
        <v>Analyst</v>
      </c>
      <c r="W169">
        <f ca="1"/>
        <v>2.5</v>
      </c>
      <c r="X169">
        <f ca="1"/>
        <v>0.54533113985138593</v>
      </c>
      <c r="Y169">
        <f ca="1"/>
        <v>1.954668860148614</v>
      </c>
      <c r="Z169">
        <f ca="1"/>
        <v>88000</v>
      </c>
    </row>
    <row r="170" spans="2:26">
      <c r="B170">
        <f xml:space="preserve"> ROWS( INDEX( _01_data[ref], 1 ) : _01_data[[#This Row],[ref]] )</f>
        <v>159</v>
      </c>
      <c r="C170" t="s">
        <v>2</v>
      </c>
      <c r="D170">
        <v>30000</v>
      </c>
      <c r="E170">
        <f ca="1" xml:space="preserve"> COUNTIF(
                OFFSET( $C$11, 1, 0, ROWS( INDEX( _01_data[ref], 1 ) : _01_data[[#This Row],[ref]] ) ),
                _01_data[[#This Row],[position]]
              )</f>
        <v>104</v>
      </c>
      <c r="F170" t="str">
        <f ca="1" xml:space="preserve"> CONCATENATE( _01_data[[#This Row],[position]], " ", _01_data[[#This Row],[id]] )</f>
        <v>Analyst 104</v>
      </c>
      <c r="U170" t="str">
        <f ca="1"/>
        <v>Analyst 104</v>
      </c>
      <c r="V170" t="str">
        <f ca="1"/>
        <v>Analyst</v>
      </c>
      <c r="W170">
        <f ca="1"/>
        <v>2.5</v>
      </c>
      <c r="X170">
        <f ca="1"/>
        <v>0.4849042748448783</v>
      </c>
      <c r="Y170">
        <f ca="1"/>
        <v>2.0150957251551218</v>
      </c>
      <c r="Z170">
        <f ca="1"/>
        <v>30000</v>
      </c>
    </row>
    <row r="171" spans="2:26">
      <c r="B171">
        <f xml:space="preserve"> ROWS( INDEX( _01_data[ref], 1 ) : _01_data[[#This Row],[ref]] )</f>
        <v>160</v>
      </c>
      <c r="C171" t="s">
        <v>2</v>
      </c>
      <c r="D171">
        <v>40000</v>
      </c>
      <c r="E171">
        <f ca="1" xml:space="preserve"> COUNTIF(
                OFFSET( $C$11, 1, 0, ROWS( INDEX( _01_data[ref], 1 ) : _01_data[[#This Row],[ref]] ) ),
                _01_data[[#This Row],[position]]
              )</f>
        <v>105</v>
      </c>
      <c r="F171" t="str">
        <f ca="1" xml:space="preserve"> CONCATENATE( _01_data[[#This Row],[position]], " ", _01_data[[#This Row],[id]] )</f>
        <v>Analyst 105</v>
      </c>
      <c r="U171" t="str">
        <f ca="1"/>
        <v>Analyst 105</v>
      </c>
      <c r="V171" t="str">
        <f ca="1"/>
        <v>Analyst</v>
      </c>
      <c r="W171">
        <f ca="1"/>
        <v>2.5</v>
      </c>
      <c r="X171">
        <f ca="1"/>
        <v>0.52931525931296763</v>
      </c>
      <c r="Y171">
        <f ca="1"/>
        <v>1.9706847406870325</v>
      </c>
      <c r="Z171">
        <f ca="1"/>
        <v>40000</v>
      </c>
    </row>
    <row r="172" spans="2:26">
      <c r="B172">
        <f xml:space="preserve"> ROWS( INDEX( _01_data[ref], 1 ) : _01_data[[#This Row],[ref]] )</f>
        <v>161</v>
      </c>
      <c r="C172" t="s">
        <v>2</v>
      </c>
      <c r="D172">
        <v>100000</v>
      </c>
      <c r="E172">
        <f ca="1" xml:space="preserve"> COUNTIF(
                OFFSET( $C$11, 1, 0, ROWS( INDEX( _01_data[ref], 1 ) : _01_data[[#This Row],[ref]] ) ),
                _01_data[[#This Row],[position]]
              )</f>
        <v>106</v>
      </c>
      <c r="F172" t="str">
        <f ca="1" xml:space="preserve"> CONCATENATE( _01_data[[#This Row],[position]], " ", _01_data[[#This Row],[id]] )</f>
        <v>Analyst 106</v>
      </c>
      <c r="U172" t="str">
        <f ca="1"/>
        <v>Analyst 106</v>
      </c>
      <c r="V172" t="str">
        <f ca="1"/>
        <v>Analyst</v>
      </c>
      <c r="W172">
        <f ca="1"/>
        <v>2.5</v>
      </c>
      <c r="X172">
        <f ca="1"/>
        <v>0.58351106367387362</v>
      </c>
      <c r="Y172">
        <f ca="1"/>
        <v>1.9164889363261264</v>
      </c>
      <c r="Z172">
        <f ca="1"/>
        <v>100000</v>
      </c>
    </row>
    <row r="173" spans="2:26">
      <c r="B173">
        <f xml:space="preserve"> ROWS( INDEX( _01_data[ref], 1 ) : _01_data[[#This Row],[ref]] )</f>
        <v>162</v>
      </c>
      <c r="C173" t="s">
        <v>2</v>
      </c>
      <c r="D173">
        <v>65000</v>
      </c>
      <c r="E173">
        <f ca="1" xml:space="preserve"> COUNTIF(
                OFFSET( $C$11, 1, 0, ROWS( INDEX( _01_data[ref], 1 ) : _01_data[[#This Row],[ref]] ) ),
                _01_data[[#This Row],[position]]
              )</f>
        <v>107</v>
      </c>
      <c r="F173" t="str">
        <f ca="1" xml:space="preserve"> CONCATENATE( _01_data[[#This Row],[position]], " ", _01_data[[#This Row],[id]] )</f>
        <v>Analyst 107</v>
      </c>
      <c r="U173" t="str">
        <f ca="1"/>
        <v>Analyst 107</v>
      </c>
      <c r="V173" t="str">
        <f ca="1"/>
        <v>Analyst</v>
      </c>
      <c r="W173">
        <f ca="1"/>
        <v>2.5</v>
      </c>
      <c r="X173">
        <f ca="1"/>
        <v>0.44951877139136576</v>
      </c>
      <c r="Y173">
        <f ca="1"/>
        <v>2.0504812286086342</v>
      </c>
      <c r="Z173">
        <f ca="1"/>
        <v>65000</v>
      </c>
    </row>
    <row r="174" spans="2:26">
      <c r="B174">
        <f xml:space="preserve"> ROWS( INDEX( _01_data[ref], 1 ) : _01_data[[#This Row],[ref]] )</f>
        <v>163</v>
      </c>
      <c r="C174" t="s">
        <v>2</v>
      </c>
      <c r="D174">
        <v>63000</v>
      </c>
      <c r="E174">
        <f ca="1" xml:space="preserve"> COUNTIF(
                OFFSET( $C$11, 1, 0, ROWS( INDEX( _01_data[ref], 1 ) : _01_data[[#This Row],[ref]] ) ),
                _01_data[[#This Row],[position]]
              )</f>
        <v>108</v>
      </c>
      <c r="F174" t="str">
        <f ca="1" xml:space="preserve"> CONCATENATE( _01_data[[#This Row],[position]], " ", _01_data[[#This Row],[id]] )</f>
        <v>Analyst 108</v>
      </c>
      <c r="U174" t="str">
        <f ca="1"/>
        <v>Analyst 108</v>
      </c>
      <c r="V174" t="str">
        <f ca="1"/>
        <v>Analyst</v>
      </c>
      <c r="W174">
        <f ca="1"/>
        <v>2.5</v>
      </c>
      <c r="X174">
        <f ca="1"/>
        <v>0.56886266801075303</v>
      </c>
      <c r="Y174">
        <f ca="1"/>
        <v>1.9311373319892469</v>
      </c>
      <c r="Z174">
        <f ca="1"/>
        <v>63000</v>
      </c>
    </row>
    <row r="175" spans="2:26">
      <c r="B175">
        <f xml:space="preserve"> ROWS( INDEX( _01_data[ref], 1 ) : _01_data[[#This Row],[ref]] )</f>
        <v>164</v>
      </c>
      <c r="C175" t="s">
        <v>2</v>
      </c>
      <c r="D175">
        <v>60000</v>
      </c>
      <c r="E175">
        <f ca="1" xml:space="preserve"> COUNTIF(
                OFFSET( $C$11, 1, 0, ROWS( INDEX( _01_data[ref], 1 ) : _01_data[[#This Row],[ref]] ) ),
                _01_data[[#This Row],[position]]
              )</f>
        <v>109</v>
      </c>
      <c r="F175" t="str">
        <f ca="1" xml:space="preserve"> CONCATENATE( _01_data[[#This Row],[position]], " ", _01_data[[#This Row],[id]] )</f>
        <v>Analyst 109</v>
      </c>
      <c r="U175" t="str">
        <f ca="1"/>
        <v>Analyst 109</v>
      </c>
      <c r="V175" t="str">
        <f ca="1"/>
        <v>Analyst</v>
      </c>
      <c r="W175">
        <f ca="1"/>
        <v>2.5</v>
      </c>
      <c r="X175">
        <f ca="1"/>
        <v>0.48254742311823551</v>
      </c>
      <c r="Y175">
        <f ca="1"/>
        <v>2.0174525768817646</v>
      </c>
      <c r="Z175">
        <f ca="1"/>
        <v>60000</v>
      </c>
    </row>
    <row r="176" spans="2:26">
      <c r="B176">
        <f xml:space="preserve"> ROWS( INDEX( _01_data[ref], 1 ) : _01_data[[#This Row],[ref]] )</f>
        <v>165</v>
      </c>
      <c r="C176" t="s">
        <v>2</v>
      </c>
      <c r="D176">
        <v>50000</v>
      </c>
      <c r="E176">
        <f ca="1" xml:space="preserve"> COUNTIF(
                OFFSET( $C$11, 1, 0, ROWS( INDEX( _01_data[ref], 1 ) : _01_data[[#This Row],[ref]] ) ),
                _01_data[[#This Row],[position]]
              )</f>
        <v>110</v>
      </c>
      <c r="F176" t="str">
        <f ca="1" xml:space="preserve"> CONCATENATE( _01_data[[#This Row],[position]], " ", _01_data[[#This Row],[id]] )</f>
        <v>Analyst 110</v>
      </c>
      <c r="U176" t="str">
        <f ca="1"/>
        <v>Analyst 110</v>
      </c>
      <c r="V176" t="str">
        <f ca="1"/>
        <v>Analyst</v>
      </c>
      <c r="W176">
        <f ca="1"/>
        <v>2.5</v>
      </c>
      <c r="X176">
        <f ca="1"/>
        <v>0.40940886006645538</v>
      </c>
      <c r="Y176">
        <f ca="1"/>
        <v>2.0905911399335446</v>
      </c>
      <c r="Z176">
        <f ca="1"/>
        <v>50000</v>
      </c>
    </row>
    <row r="177" spans="2:26">
      <c r="B177">
        <f xml:space="preserve"> ROWS( INDEX( _01_data[ref], 1 ) : _01_data[[#This Row],[ref]] )</f>
        <v>166</v>
      </c>
      <c r="C177" t="s">
        <v>2</v>
      </c>
      <c r="D177">
        <v>60000</v>
      </c>
      <c r="E177">
        <f ca="1" xml:space="preserve"> COUNTIF(
                OFFSET( $C$11, 1, 0, ROWS( INDEX( _01_data[ref], 1 ) : _01_data[[#This Row],[ref]] ) ),
                _01_data[[#This Row],[position]]
              )</f>
        <v>111</v>
      </c>
      <c r="F177" t="str">
        <f ca="1" xml:space="preserve"> CONCATENATE( _01_data[[#This Row],[position]], " ", _01_data[[#This Row],[id]] )</f>
        <v>Analyst 111</v>
      </c>
      <c r="U177" t="str">
        <f ca="1"/>
        <v>Analyst 111</v>
      </c>
      <c r="V177" t="str">
        <f ca="1"/>
        <v>Analyst</v>
      </c>
      <c r="W177">
        <f ca="1"/>
        <v>2.5</v>
      </c>
      <c r="X177">
        <f ca="1"/>
        <v>0.58423410376920082</v>
      </c>
      <c r="Y177">
        <f ca="1"/>
        <v>1.9157658962307993</v>
      </c>
      <c r="Z177">
        <f ca="1"/>
        <v>60000</v>
      </c>
    </row>
    <row r="178" spans="2:26">
      <c r="B178">
        <f xml:space="preserve"> ROWS( INDEX( _01_data[ref], 1 ) : _01_data[[#This Row],[ref]] )</f>
        <v>167</v>
      </c>
      <c r="C178" t="s">
        <v>2</v>
      </c>
      <c r="D178">
        <v>60000</v>
      </c>
      <c r="E178">
        <f ca="1" xml:space="preserve"> COUNTIF(
                OFFSET( $C$11, 1, 0, ROWS( INDEX( _01_data[ref], 1 ) : _01_data[[#This Row],[ref]] ) ),
                _01_data[[#This Row],[position]]
              )</f>
        <v>112</v>
      </c>
      <c r="F178" t="str">
        <f ca="1" xml:space="preserve"> CONCATENATE( _01_data[[#This Row],[position]], " ", _01_data[[#This Row],[id]] )</f>
        <v>Analyst 112</v>
      </c>
      <c r="U178" t="str">
        <f ca="1"/>
        <v>Analyst 112</v>
      </c>
      <c r="V178" t="str">
        <f ca="1"/>
        <v>Analyst</v>
      </c>
      <c r="W178">
        <f ca="1"/>
        <v>2.5</v>
      </c>
      <c r="X178">
        <f ca="1"/>
        <v>0.50694322818056325</v>
      </c>
      <c r="Y178">
        <f ca="1"/>
        <v>1.9930567718194367</v>
      </c>
      <c r="Z178">
        <f ca="1"/>
        <v>60000</v>
      </c>
    </row>
    <row r="179" spans="2:26">
      <c r="B179">
        <f xml:space="preserve"> ROWS( INDEX( _01_data[ref], 1 ) : _01_data[[#This Row],[ref]] )</f>
        <v>168</v>
      </c>
      <c r="C179" t="s">
        <v>2</v>
      </c>
      <c r="D179">
        <v>54000</v>
      </c>
      <c r="E179">
        <f ca="1" xml:space="preserve"> COUNTIF(
                OFFSET( $C$11, 1, 0, ROWS( INDEX( _01_data[ref], 1 ) : _01_data[[#This Row],[ref]] ) ),
                _01_data[[#This Row],[position]]
              )</f>
        <v>113</v>
      </c>
      <c r="F179" t="str">
        <f ca="1" xml:space="preserve"> CONCATENATE( _01_data[[#This Row],[position]], " ", _01_data[[#This Row],[id]] )</f>
        <v>Analyst 113</v>
      </c>
      <c r="U179" t="str">
        <f ca="1"/>
        <v>Analyst 113</v>
      </c>
      <c r="V179" t="str">
        <f ca="1"/>
        <v>Analyst</v>
      </c>
      <c r="W179">
        <f ca="1"/>
        <v>2.5</v>
      </c>
      <c r="X179">
        <f ca="1"/>
        <v>0.52981509736436561</v>
      </c>
      <c r="Y179">
        <f ca="1"/>
        <v>1.9701849026356344</v>
      </c>
      <c r="Z179">
        <f ca="1"/>
        <v>54000</v>
      </c>
    </row>
    <row r="180" spans="2:26">
      <c r="B180">
        <f xml:space="preserve"> ROWS( INDEX( _01_data[ref], 1 ) : _01_data[[#This Row],[ref]] )</f>
        <v>169</v>
      </c>
      <c r="C180" t="s">
        <v>2</v>
      </c>
      <c r="D180">
        <v>63000</v>
      </c>
      <c r="E180">
        <f ca="1" xml:space="preserve"> COUNTIF(
                OFFSET( $C$11, 1, 0, ROWS( INDEX( _01_data[ref], 1 ) : _01_data[[#This Row],[ref]] ) ),
                _01_data[[#This Row],[position]]
              )</f>
        <v>114</v>
      </c>
      <c r="F180" t="str">
        <f ca="1" xml:space="preserve"> CONCATENATE( _01_data[[#This Row],[position]], " ", _01_data[[#This Row],[id]] )</f>
        <v>Analyst 114</v>
      </c>
      <c r="U180" t="str">
        <f ca="1"/>
        <v>Analyst 114</v>
      </c>
      <c r="V180" t="str">
        <f ca="1"/>
        <v>Analyst</v>
      </c>
      <c r="W180">
        <f ca="1"/>
        <v>2.5</v>
      </c>
      <c r="X180">
        <f ca="1"/>
        <v>0.44075321682973945</v>
      </c>
      <c r="Y180">
        <f ca="1"/>
        <v>2.0592467831702606</v>
      </c>
      <c r="Z180">
        <f ca="1"/>
        <v>63000</v>
      </c>
    </row>
    <row r="181" spans="2:26">
      <c r="B181">
        <f xml:space="preserve"> ROWS( INDEX( _01_data[ref], 1 ) : _01_data[[#This Row],[ref]] )</f>
        <v>170</v>
      </c>
      <c r="C181" t="s">
        <v>2</v>
      </c>
      <c r="D181">
        <v>43000</v>
      </c>
      <c r="E181">
        <f ca="1" xml:space="preserve"> COUNTIF(
                OFFSET( $C$11, 1, 0, ROWS( INDEX( _01_data[ref], 1 ) : _01_data[[#This Row],[ref]] ) ),
                _01_data[[#This Row],[position]]
              )</f>
        <v>115</v>
      </c>
      <c r="F181" t="str">
        <f ca="1" xml:space="preserve"> CONCATENATE( _01_data[[#This Row],[position]], " ", _01_data[[#This Row],[id]] )</f>
        <v>Analyst 115</v>
      </c>
      <c r="U181" t="str">
        <f ca="1"/>
        <v>Analyst 115</v>
      </c>
      <c r="V181" t="str">
        <f ca="1"/>
        <v>Analyst</v>
      </c>
      <c r="W181">
        <f ca="1"/>
        <v>2.5</v>
      </c>
      <c r="X181">
        <f ca="1"/>
        <v>0.4490191864404306</v>
      </c>
      <c r="Y181">
        <f ca="1"/>
        <v>2.0509808135595695</v>
      </c>
      <c r="Z181">
        <f ca="1"/>
        <v>43000</v>
      </c>
    </row>
    <row r="182" spans="2:26">
      <c r="B182">
        <f xml:space="preserve"> ROWS( INDEX( _01_data[ref], 1 ) : _01_data[[#This Row],[ref]] )</f>
        <v>171</v>
      </c>
      <c r="C182" t="s">
        <v>2</v>
      </c>
      <c r="D182">
        <v>48000</v>
      </c>
      <c r="E182">
        <f ca="1" xml:space="preserve"> COUNTIF(
                OFFSET( $C$11, 1, 0, ROWS( INDEX( _01_data[ref], 1 ) : _01_data[[#This Row],[ref]] ) ),
                _01_data[[#This Row],[position]]
              )</f>
        <v>116</v>
      </c>
      <c r="F182" t="str">
        <f ca="1" xml:space="preserve"> CONCATENATE( _01_data[[#This Row],[position]], " ", _01_data[[#This Row],[id]] )</f>
        <v>Analyst 116</v>
      </c>
      <c r="U182" t="str">
        <f ca="1"/>
        <v>Analyst 116</v>
      </c>
      <c r="V182" t="str">
        <f ca="1"/>
        <v>Analyst</v>
      </c>
      <c r="W182">
        <f ca="1"/>
        <v>2.5</v>
      </c>
      <c r="X182">
        <f ca="1"/>
        <v>0.59358468635088624</v>
      </c>
      <c r="Y182">
        <f ca="1"/>
        <v>1.9064153136491138</v>
      </c>
      <c r="Z182">
        <f ca="1"/>
        <v>48000</v>
      </c>
    </row>
    <row r="183" spans="2:26">
      <c r="B183">
        <f xml:space="preserve"> ROWS( INDEX( _01_data[ref], 1 ) : _01_data[[#This Row],[ref]] )</f>
        <v>172</v>
      </c>
      <c r="C183" t="s">
        <v>2</v>
      </c>
      <c r="D183">
        <v>48000</v>
      </c>
      <c r="E183">
        <f ca="1" xml:space="preserve"> COUNTIF(
                OFFSET( $C$11, 1, 0, ROWS( INDEX( _01_data[ref], 1 ) : _01_data[[#This Row],[ref]] ) ),
                _01_data[[#This Row],[position]]
              )</f>
        <v>117</v>
      </c>
      <c r="F183" t="str">
        <f ca="1" xml:space="preserve"> CONCATENATE( _01_data[[#This Row],[position]], " ", _01_data[[#This Row],[id]] )</f>
        <v>Analyst 117</v>
      </c>
      <c r="U183" t="str">
        <f ca="1"/>
        <v>Analyst 117</v>
      </c>
      <c r="V183" t="str">
        <f ca="1"/>
        <v>Analyst</v>
      </c>
      <c r="W183">
        <f ca="1"/>
        <v>2.5</v>
      </c>
      <c r="X183">
        <f ca="1"/>
        <v>0.52081382540574583</v>
      </c>
      <c r="Y183">
        <f ca="1"/>
        <v>1.9791861745942541</v>
      </c>
      <c r="Z183">
        <f ca="1"/>
        <v>48000</v>
      </c>
    </row>
    <row r="184" spans="2:26">
      <c r="B184">
        <f xml:space="preserve"> ROWS( INDEX( _01_data[ref], 1 ) : _01_data[[#This Row],[ref]] )</f>
        <v>173</v>
      </c>
      <c r="C184" t="s">
        <v>2</v>
      </c>
      <c r="D184">
        <v>75000</v>
      </c>
      <c r="E184">
        <f ca="1" xml:space="preserve"> COUNTIF(
                OFFSET( $C$11, 1, 0, ROWS( INDEX( _01_data[ref], 1 ) : _01_data[[#This Row],[ref]] ) ),
                _01_data[[#This Row],[position]]
              )</f>
        <v>118</v>
      </c>
      <c r="F184" t="str">
        <f ca="1" xml:space="preserve"> CONCATENATE( _01_data[[#This Row],[position]], " ", _01_data[[#This Row],[id]] )</f>
        <v>Analyst 118</v>
      </c>
      <c r="U184" t="str">
        <f ca="1"/>
        <v>Analyst 118</v>
      </c>
      <c r="V184" t="str">
        <f ca="1"/>
        <v>Analyst</v>
      </c>
      <c r="W184">
        <f ca="1"/>
        <v>2.5</v>
      </c>
      <c r="X184">
        <f ca="1"/>
        <v>0.46736785390113922</v>
      </c>
      <c r="Y184">
        <f ca="1"/>
        <v>2.0326321460988606</v>
      </c>
      <c r="Z184">
        <f ca="1"/>
        <v>75000</v>
      </c>
    </row>
    <row r="185" spans="2:26">
      <c r="B185">
        <f xml:space="preserve"> ROWS( INDEX( _01_data[ref], 1 ) : _01_data[[#This Row],[ref]] )</f>
        <v>174</v>
      </c>
      <c r="C185" t="s">
        <v>2</v>
      </c>
      <c r="D185">
        <v>46000</v>
      </c>
      <c r="E185">
        <f ca="1" xml:space="preserve"> COUNTIF(
                OFFSET( $C$11, 1, 0, ROWS( INDEX( _01_data[ref], 1 ) : _01_data[[#This Row],[ref]] ) ),
                _01_data[[#This Row],[position]]
              )</f>
        <v>119</v>
      </c>
      <c r="F185" t="str">
        <f ca="1" xml:space="preserve"> CONCATENATE( _01_data[[#This Row],[position]], " ", _01_data[[#This Row],[id]] )</f>
        <v>Analyst 119</v>
      </c>
      <c r="U185" t="str">
        <f ca="1"/>
        <v>Analyst 119</v>
      </c>
      <c r="V185" t="str">
        <f ca="1"/>
        <v>Analyst</v>
      </c>
      <c r="W185">
        <f ca="1"/>
        <v>2.5</v>
      </c>
      <c r="X185">
        <f ca="1"/>
        <v>0.54766288503554583</v>
      </c>
      <c r="Y185">
        <f ca="1"/>
        <v>1.9523371149644542</v>
      </c>
      <c r="Z185">
        <f ca="1"/>
        <v>46000</v>
      </c>
    </row>
    <row r="186" spans="2:26">
      <c r="B186">
        <f xml:space="preserve"> ROWS( INDEX( _01_data[ref], 1 ) : _01_data[[#This Row],[ref]] )</f>
        <v>175</v>
      </c>
      <c r="C186" t="s">
        <v>2</v>
      </c>
      <c r="D186">
        <v>40000</v>
      </c>
      <c r="E186">
        <f ca="1" xml:space="preserve"> COUNTIF(
                OFFSET( $C$11, 1, 0, ROWS( INDEX( _01_data[ref], 1 ) : _01_data[[#This Row],[ref]] ) ),
                _01_data[[#This Row],[position]]
              )</f>
        <v>120</v>
      </c>
      <c r="F186" t="str">
        <f ca="1" xml:space="preserve"> CONCATENATE( _01_data[[#This Row],[position]], " ", _01_data[[#This Row],[id]] )</f>
        <v>Analyst 120</v>
      </c>
      <c r="U186" t="str">
        <f ca="1"/>
        <v>Analyst 120</v>
      </c>
      <c r="V186" t="str">
        <f ca="1"/>
        <v>Analyst</v>
      </c>
      <c r="W186">
        <f ca="1"/>
        <v>2.5</v>
      </c>
      <c r="X186">
        <f ca="1"/>
        <v>0.46204779293264342</v>
      </c>
      <c r="Y186">
        <f ca="1"/>
        <v>2.0379522070673568</v>
      </c>
      <c r="Z186">
        <f ca="1"/>
        <v>40000</v>
      </c>
    </row>
    <row r="187" spans="2:26">
      <c r="B187">
        <f xml:space="preserve"> ROWS( INDEX( _01_data[ref], 1 ) : _01_data[[#This Row],[ref]] )</f>
        <v>176</v>
      </c>
      <c r="C187" t="s">
        <v>2</v>
      </c>
      <c r="D187">
        <v>46359</v>
      </c>
      <c r="E187">
        <f ca="1" xml:space="preserve"> COUNTIF(
                OFFSET( $C$11, 1, 0, ROWS( INDEX( _01_data[ref], 1 ) : _01_data[[#This Row],[ref]] ) ),
                _01_data[[#This Row],[position]]
              )</f>
        <v>121</v>
      </c>
      <c r="F187" t="str">
        <f ca="1" xml:space="preserve"> CONCATENATE( _01_data[[#This Row],[position]], " ", _01_data[[#This Row],[id]] )</f>
        <v>Analyst 121</v>
      </c>
      <c r="U187" t="str">
        <f ca="1"/>
        <v>Analyst 121</v>
      </c>
      <c r="V187" t="str">
        <f ca="1"/>
        <v>Analyst</v>
      </c>
      <c r="W187">
        <f ca="1"/>
        <v>2.5</v>
      </c>
      <c r="X187">
        <f ca="1"/>
        <v>0.43169970647546085</v>
      </c>
      <c r="Y187">
        <f ca="1"/>
        <v>2.0683002935245391</v>
      </c>
      <c r="Z187">
        <f ca="1"/>
        <v>46359</v>
      </c>
    </row>
    <row r="188" spans="2:26">
      <c r="B188">
        <f xml:space="preserve"> ROWS( INDEX( _01_data[ref], 1 ) : _01_data[[#This Row],[ref]] )</f>
        <v>177</v>
      </c>
      <c r="C188" t="s">
        <v>2</v>
      </c>
      <c r="D188">
        <v>70000</v>
      </c>
      <c r="E188">
        <f ca="1" xml:space="preserve"> COUNTIF(
                OFFSET( $C$11, 1, 0, ROWS( INDEX( _01_data[ref], 1 ) : _01_data[[#This Row],[ref]] ) ),
                _01_data[[#This Row],[position]]
              )</f>
        <v>122</v>
      </c>
      <c r="F188" t="str">
        <f ca="1" xml:space="preserve"> CONCATENATE( _01_data[[#This Row],[position]], " ", _01_data[[#This Row],[id]] )</f>
        <v>Analyst 122</v>
      </c>
      <c r="U188" t="str">
        <f ca="1"/>
        <v>Analyst 122</v>
      </c>
      <c r="V188" t="str">
        <f ca="1"/>
        <v>Analyst</v>
      </c>
      <c r="W188">
        <f ca="1"/>
        <v>2.5</v>
      </c>
      <c r="X188">
        <f ca="1"/>
        <v>0.52570031552069396</v>
      </c>
      <c r="Y188">
        <f ca="1"/>
        <v>1.9742996844793059</v>
      </c>
      <c r="Z188">
        <f ca="1"/>
        <v>70000</v>
      </c>
    </row>
    <row r="189" spans="2:26">
      <c r="B189">
        <f xml:space="preserve"> ROWS( INDEX( _01_data[ref], 1 ) : _01_data[[#This Row],[ref]] )</f>
        <v>178</v>
      </c>
      <c r="C189" t="s">
        <v>5</v>
      </c>
      <c r="D189">
        <v>80000</v>
      </c>
      <c r="E189">
        <f ca="1" xml:space="preserve"> COUNTIF(
                OFFSET( $C$11, 1, 0, ROWS( INDEX( _01_data[ref], 1 ) : _01_data[[#This Row],[ref]] ) ),
                _01_data[[#This Row],[position]]
              )</f>
        <v>1</v>
      </c>
      <c r="F189" t="str">
        <f ca="1" xml:space="preserve"> CONCATENATE( _01_data[[#This Row],[position]], " ", _01_data[[#This Row],[id]] )</f>
        <v>Consultant 1</v>
      </c>
      <c r="U189" t="str">
        <f ca="1"/>
        <v>Consultant 1</v>
      </c>
      <c r="V189" t="str">
        <f ca="1"/>
        <v>Consultant</v>
      </c>
      <c r="W189">
        <f ca="1"/>
        <v>3.5</v>
      </c>
      <c r="X189">
        <f ca="1"/>
        <v>0.59065385998959041</v>
      </c>
      <c r="Y189">
        <f ca="1"/>
        <v>2.9093461400104097</v>
      </c>
      <c r="Z189">
        <f ca="1"/>
        <v>80000</v>
      </c>
    </row>
    <row r="190" spans="2:26">
      <c r="B190">
        <f xml:space="preserve"> ROWS( INDEX( _01_data[ref], 1 ) : _01_data[[#This Row],[ref]] )</f>
        <v>179</v>
      </c>
      <c r="C190" t="s">
        <v>5</v>
      </c>
      <c r="D190">
        <v>71000</v>
      </c>
      <c r="E190">
        <f ca="1" xml:space="preserve"> COUNTIF(
                OFFSET( $C$11, 1, 0, ROWS( INDEX( _01_data[ref], 1 ) : _01_data[[#This Row],[ref]] ) ),
                _01_data[[#This Row],[position]]
              )</f>
        <v>2</v>
      </c>
      <c r="F190" t="str">
        <f ca="1" xml:space="preserve"> CONCATENATE( _01_data[[#This Row],[position]], " ", _01_data[[#This Row],[id]] )</f>
        <v>Consultant 2</v>
      </c>
      <c r="U190" t="str">
        <f ca="1"/>
        <v>Consultant 2</v>
      </c>
      <c r="V190" t="str">
        <f ca="1"/>
        <v>Consultant</v>
      </c>
      <c r="W190">
        <f ca="1"/>
        <v>3.5</v>
      </c>
      <c r="X190">
        <f ca="1"/>
        <v>0.47586702843051365</v>
      </c>
      <c r="Y190">
        <f ca="1"/>
        <v>3.0241329715694865</v>
      </c>
      <c r="Z190">
        <f ca="1"/>
        <v>71000</v>
      </c>
    </row>
    <row r="191" spans="2:26">
      <c r="B191">
        <f xml:space="preserve"> ROWS( INDEX( _01_data[ref], 1 ) : _01_data[[#This Row],[ref]] )</f>
        <v>180</v>
      </c>
      <c r="C191" t="s">
        <v>5</v>
      </c>
      <c r="D191">
        <v>80000</v>
      </c>
      <c r="E191">
        <f ca="1" xml:space="preserve"> COUNTIF(
                OFFSET( $C$11, 1, 0, ROWS( INDEX( _01_data[ref], 1 ) : _01_data[[#This Row],[ref]] ) ),
                _01_data[[#This Row],[position]]
              )</f>
        <v>3</v>
      </c>
      <c r="F191" t="str">
        <f ca="1" xml:space="preserve"> CONCATENATE( _01_data[[#This Row],[position]], " ", _01_data[[#This Row],[id]] )</f>
        <v>Consultant 3</v>
      </c>
      <c r="U191" t="str">
        <f ca="1"/>
        <v>Consultant 3</v>
      </c>
      <c r="V191" t="str">
        <f ca="1"/>
        <v>Consultant</v>
      </c>
      <c r="W191">
        <f ca="1"/>
        <v>3.5</v>
      </c>
      <c r="X191">
        <f ca="1"/>
        <v>0.54386617752995814</v>
      </c>
      <c r="Y191">
        <f ca="1"/>
        <v>2.9561338224700417</v>
      </c>
      <c r="Z191">
        <f ca="1"/>
        <v>80000</v>
      </c>
    </row>
    <row r="192" spans="2:26">
      <c r="B192">
        <f xml:space="preserve"> ROWS( INDEX( _01_data[ref], 1 ) : _01_data[[#This Row],[ref]] )</f>
        <v>181</v>
      </c>
      <c r="C192" t="s">
        <v>5</v>
      </c>
      <c r="D192">
        <v>96000</v>
      </c>
      <c r="E192">
        <f ca="1" xml:space="preserve"> COUNTIF(
                OFFSET( $C$11, 1, 0, ROWS( INDEX( _01_data[ref], 1 ) : _01_data[[#This Row],[ref]] ) ),
                _01_data[[#This Row],[position]]
              )</f>
        <v>4</v>
      </c>
      <c r="F192" t="str">
        <f ca="1" xml:space="preserve"> CONCATENATE( _01_data[[#This Row],[position]], " ", _01_data[[#This Row],[id]] )</f>
        <v>Consultant 4</v>
      </c>
      <c r="U192" t="str">
        <f ca="1"/>
        <v>Consultant 4</v>
      </c>
      <c r="V192" t="str">
        <f ca="1"/>
        <v>Consultant</v>
      </c>
      <c r="W192">
        <f ca="1"/>
        <v>3.5</v>
      </c>
      <c r="X192">
        <f ca="1"/>
        <v>0.40700940643238426</v>
      </c>
      <c r="Y192">
        <f ca="1"/>
        <v>3.0929905935676159</v>
      </c>
      <c r="Z192">
        <f ca="1"/>
        <v>96000</v>
      </c>
    </row>
    <row r="193" spans="2:26">
      <c r="B193">
        <f xml:space="preserve"> ROWS( INDEX( _01_data[ref], 1 ) : _01_data[[#This Row],[ref]] )</f>
        <v>182</v>
      </c>
      <c r="C193" t="s">
        <v>5</v>
      </c>
      <c r="D193">
        <v>40000</v>
      </c>
      <c r="E193">
        <f ca="1" xml:space="preserve"> COUNTIF(
                OFFSET( $C$11, 1, 0, ROWS( INDEX( _01_data[ref], 1 ) : _01_data[[#This Row],[ref]] ) ),
                _01_data[[#This Row],[position]]
              )</f>
        <v>5</v>
      </c>
      <c r="F193" t="str">
        <f ca="1" xml:space="preserve"> CONCATENATE( _01_data[[#This Row],[position]], " ", _01_data[[#This Row],[id]] )</f>
        <v>Consultant 5</v>
      </c>
      <c r="U193" t="str">
        <f ca="1"/>
        <v>Consultant 5</v>
      </c>
      <c r="V193" t="str">
        <f ca="1"/>
        <v>Consultant</v>
      </c>
      <c r="W193">
        <f ca="1"/>
        <v>3.5</v>
      </c>
      <c r="X193">
        <f ca="1"/>
        <v>0.59474776673374385</v>
      </c>
      <c r="Y193">
        <f ca="1"/>
        <v>2.905252233266256</v>
      </c>
      <c r="Z193">
        <f ca="1"/>
        <v>40000</v>
      </c>
    </row>
    <row r="194" spans="2:26">
      <c r="B194">
        <f xml:space="preserve"> ROWS( INDEX( _01_data[ref], 1 ) : _01_data[[#This Row],[ref]] )</f>
        <v>183</v>
      </c>
      <c r="C194" t="s">
        <v>5</v>
      </c>
      <c r="D194">
        <v>27500</v>
      </c>
      <c r="E194">
        <f ca="1" xml:space="preserve"> COUNTIF(
                OFFSET( $C$11, 1, 0, ROWS( INDEX( _01_data[ref], 1 ) : _01_data[[#This Row],[ref]] ) ),
                _01_data[[#This Row],[position]]
              )</f>
        <v>6</v>
      </c>
      <c r="F194" t="str">
        <f ca="1" xml:space="preserve"> CONCATENATE( _01_data[[#This Row],[position]], " ", _01_data[[#This Row],[id]] )</f>
        <v>Consultant 6</v>
      </c>
      <c r="U194" t="str">
        <f ca="1"/>
        <v>Consultant 6</v>
      </c>
      <c r="V194" t="str">
        <f ca="1"/>
        <v>Consultant</v>
      </c>
      <c r="W194">
        <f ca="1"/>
        <v>3.5</v>
      </c>
      <c r="X194">
        <f ca="1"/>
        <v>0.48773174588287338</v>
      </c>
      <c r="Y194">
        <f ca="1"/>
        <v>3.0122682541171266</v>
      </c>
      <c r="Z194">
        <f ca="1"/>
        <v>27500</v>
      </c>
    </row>
    <row r="195" spans="2:26">
      <c r="B195">
        <f xml:space="preserve"> ROWS( INDEX( _01_data[ref], 1 ) : _01_data[[#This Row],[ref]] )</f>
        <v>184</v>
      </c>
      <c r="C195" t="s">
        <v>5</v>
      </c>
      <c r="D195">
        <v>70000</v>
      </c>
      <c r="E195">
        <f ca="1" xml:space="preserve"> COUNTIF(
                OFFSET( $C$11, 1, 0, ROWS( INDEX( _01_data[ref], 1 ) : _01_data[[#This Row],[ref]] ) ),
                _01_data[[#This Row],[position]]
              )</f>
        <v>7</v>
      </c>
      <c r="F195" t="str">
        <f ca="1" xml:space="preserve"> CONCATENATE( _01_data[[#This Row],[position]], " ", _01_data[[#This Row],[id]] )</f>
        <v>Consultant 7</v>
      </c>
      <c r="U195" t="str">
        <f ca="1"/>
        <v>Consultant 7</v>
      </c>
      <c r="V195" t="str">
        <f ca="1"/>
        <v>Consultant</v>
      </c>
      <c r="W195">
        <f ca="1"/>
        <v>3.5</v>
      </c>
      <c r="X195">
        <f ca="1"/>
        <v>0.49783851826087544</v>
      </c>
      <c r="Y195">
        <f ca="1"/>
        <v>3.0021614817391247</v>
      </c>
      <c r="Z195">
        <f ca="1"/>
        <v>70000</v>
      </c>
    </row>
    <row r="196" spans="2:26">
      <c r="B196">
        <f xml:space="preserve"> ROWS( INDEX( _01_data[ref], 1 ) : _01_data[[#This Row],[ref]] )</f>
        <v>185</v>
      </c>
      <c r="C196" t="s">
        <v>5</v>
      </c>
      <c r="D196">
        <v>75000</v>
      </c>
      <c r="E196">
        <f ca="1" xml:space="preserve"> COUNTIF(
                OFFSET( $C$11, 1, 0, ROWS( INDEX( _01_data[ref], 1 ) : _01_data[[#This Row],[ref]] ) ),
                _01_data[[#This Row],[position]]
              )</f>
        <v>8</v>
      </c>
      <c r="F196" t="str">
        <f ca="1" xml:space="preserve"> CONCATENATE( _01_data[[#This Row],[position]], " ", _01_data[[#This Row],[id]] )</f>
        <v>Consultant 8</v>
      </c>
      <c r="U196" t="str">
        <f ca="1"/>
        <v>Consultant 8</v>
      </c>
      <c r="V196" t="str">
        <f ca="1"/>
        <v>Consultant</v>
      </c>
      <c r="W196">
        <f ca="1"/>
        <v>3.5</v>
      </c>
      <c r="X196">
        <f ca="1"/>
        <v>0.45657282910139652</v>
      </c>
      <c r="Y196">
        <f ca="1"/>
        <v>3.0434271708986036</v>
      </c>
      <c r="Z196">
        <f ca="1"/>
        <v>75000</v>
      </c>
    </row>
    <row r="197" spans="2:26">
      <c r="B197">
        <f xml:space="preserve"> ROWS( INDEX( _01_data[ref], 1 ) : _01_data[[#This Row],[ref]] )</f>
        <v>186</v>
      </c>
      <c r="C197" t="s">
        <v>5</v>
      </c>
      <c r="D197">
        <v>70000</v>
      </c>
      <c r="E197">
        <f ca="1" xml:space="preserve"> COUNTIF(
                OFFSET( $C$11, 1, 0, ROWS( INDEX( _01_data[ref], 1 ) : _01_data[[#This Row],[ref]] ) ),
                _01_data[[#This Row],[position]]
              )</f>
        <v>9</v>
      </c>
      <c r="F197" t="str">
        <f ca="1" xml:space="preserve"> CONCATENATE( _01_data[[#This Row],[position]], " ", _01_data[[#This Row],[id]] )</f>
        <v>Consultant 9</v>
      </c>
      <c r="U197" t="str">
        <f ca="1"/>
        <v>Consultant 9</v>
      </c>
      <c r="V197" t="str">
        <f ca="1"/>
        <v>Consultant</v>
      </c>
      <c r="W197">
        <f ca="1"/>
        <v>3.5</v>
      </c>
      <c r="X197">
        <f ca="1"/>
        <v>0.48732924835169922</v>
      </c>
      <c r="Y197">
        <f ca="1"/>
        <v>3.0126707516483009</v>
      </c>
      <c r="Z197">
        <f ca="1"/>
        <v>70000</v>
      </c>
    </row>
    <row r="198" spans="2:26">
      <c r="B198">
        <f xml:space="preserve"> ROWS( INDEX( _01_data[ref], 1 ) : _01_data[[#This Row],[ref]] )</f>
        <v>187</v>
      </c>
      <c r="C198" t="s">
        <v>5</v>
      </c>
      <c r="D198">
        <v>53000</v>
      </c>
      <c r="E198">
        <f ca="1" xml:space="preserve"> COUNTIF(
                OFFSET( $C$11, 1, 0, ROWS( INDEX( _01_data[ref], 1 ) : _01_data[[#This Row],[ref]] ) ),
                _01_data[[#This Row],[position]]
              )</f>
        <v>10</v>
      </c>
      <c r="F198" t="str">
        <f ca="1" xml:space="preserve"> CONCATENATE( _01_data[[#This Row],[position]], " ", _01_data[[#This Row],[id]] )</f>
        <v>Consultant 10</v>
      </c>
      <c r="U198" t="str">
        <f ca="1"/>
        <v>Consultant 10</v>
      </c>
      <c r="V198" t="str">
        <f ca="1"/>
        <v>Consultant</v>
      </c>
      <c r="W198">
        <f ca="1"/>
        <v>3.5</v>
      </c>
      <c r="X198">
        <f ca="1"/>
        <v>0.54671911857978628</v>
      </c>
      <c r="Y198">
        <f ca="1"/>
        <v>2.9532808814202136</v>
      </c>
      <c r="Z198">
        <f ca="1"/>
        <v>53000</v>
      </c>
    </row>
    <row r="199" spans="2:26">
      <c r="B199">
        <f xml:space="preserve"> ROWS( INDEX( _01_data[ref], 1 ) : _01_data[[#This Row],[ref]] )</f>
        <v>188</v>
      </c>
      <c r="C199" t="s">
        <v>5</v>
      </c>
      <c r="D199">
        <v>75000</v>
      </c>
      <c r="E199">
        <f ca="1" xml:space="preserve"> COUNTIF(
                OFFSET( $C$11, 1, 0, ROWS( INDEX( _01_data[ref], 1 ) : _01_data[[#This Row],[ref]] ) ),
                _01_data[[#This Row],[position]]
              )</f>
        <v>11</v>
      </c>
      <c r="F199" t="str">
        <f ca="1" xml:space="preserve"> CONCATENATE( _01_data[[#This Row],[position]], " ", _01_data[[#This Row],[id]] )</f>
        <v>Consultant 11</v>
      </c>
      <c r="U199" t="str">
        <f ca="1"/>
        <v>Consultant 11</v>
      </c>
      <c r="V199" t="str">
        <f ca="1"/>
        <v>Consultant</v>
      </c>
      <c r="W199">
        <f ca="1"/>
        <v>3.5</v>
      </c>
      <c r="X199">
        <f ca="1"/>
        <v>0.41777195805189293</v>
      </c>
      <c r="Y199">
        <f ca="1"/>
        <v>3.082228041948107</v>
      </c>
      <c r="Z199">
        <f ca="1"/>
        <v>75000</v>
      </c>
    </row>
    <row r="200" spans="2:26">
      <c r="B200">
        <f xml:space="preserve"> ROWS( INDEX( _01_data[ref], 1 ) : _01_data[[#This Row],[ref]] )</f>
        <v>189</v>
      </c>
      <c r="C200" t="s">
        <v>5</v>
      </c>
      <c r="D200">
        <v>70000</v>
      </c>
      <c r="E200">
        <f ca="1" xml:space="preserve"> COUNTIF(
                OFFSET( $C$11, 1, 0, ROWS( INDEX( _01_data[ref], 1 ) : _01_data[[#This Row],[ref]] ) ),
                _01_data[[#This Row],[position]]
              )</f>
        <v>12</v>
      </c>
      <c r="F200" t="str">
        <f ca="1" xml:space="preserve"> CONCATENATE( _01_data[[#This Row],[position]], " ", _01_data[[#This Row],[id]] )</f>
        <v>Consultant 12</v>
      </c>
      <c r="U200" t="str">
        <f ca="1"/>
        <v>Consultant 12</v>
      </c>
      <c r="V200" t="str">
        <f ca="1"/>
        <v>Consultant</v>
      </c>
      <c r="W200">
        <f ca="1"/>
        <v>3.5</v>
      </c>
      <c r="X200">
        <f ca="1"/>
        <v>0.49324631538497732</v>
      </c>
      <c r="Y200">
        <f ca="1"/>
        <v>3.0067536846150227</v>
      </c>
      <c r="Z200">
        <f ca="1"/>
        <v>70000</v>
      </c>
    </row>
    <row r="201" spans="2:26">
      <c r="B201">
        <f xml:space="preserve"> ROWS( INDEX( _01_data[ref], 1 ) : _01_data[[#This Row],[ref]] )</f>
        <v>190</v>
      </c>
      <c r="C201" t="s">
        <v>5</v>
      </c>
      <c r="D201">
        <v>69000</v>
      </c>
      <c r="E201">
        <f ca="1" xml:space="preserve"> COUNTIF(
                OFFSET( $C$11, 1, 0, ROWS( INDEX( _01_data[ref], 1 ) : _01_data[[#This Row],[ref]] ) ),
                _01_data[[#This Row],[position]]
              )</f>
        <v>13</v>
      </c>
      <c r="F201" t="str">
        <f ca="1" xml:space="preserve"> CONCATENATE( _01_data[[#This Row],[position]], " ", _01_data[[#This Row],[id]] )</f>
        <v>Consultant 13</v>
      </c>
      <c r="U201" t="str">
        <f ca="1"/>
        <v>Consultant 13</v>
      </c>
      <c r="V201" t="str">
        <f ca="1"/>
        <v>Consultant</v>
      </c>
      <c r="W201">
        <f ca="1"/>
        <v>3.5</v>
      </c>
      <c r="X201">
        <f ca="1"/>
        <v>0.4575968917470814</v>
      </c>
      <c r="Y201">
        <f ca="1"/>
        <v>3.0424031082529188</v>
      </c>
      <c r="Z201">
        <f ca="1"/>
        <v>69000</v>
      </c>
    </row>
    <row r="202" spans="2:26">
      <c r="B202">
        <f xml:space="preserve"> ROWS( INDEX( _01_data[ref], 1 ) : _01_data[[#This Row],[ref]] )</f>
        <v>191</v>
      </c>
      <c r="C202" t="s">
        <v>5</v>
      </c>
      <c r="D202">
        <v>59000</v>
      </c>
      <c r="E202">
        <f ca="1" xml:space="preserve"> COUNTIF(
                OFFSET( $C$11, 1, 0, ROWS( INDEX( _01_data[ref], 1 ) : _01_data[[#This Row],[ref]] ) ),
                _01_data[[#This Row],[position]]
              )</f>
        <v>14</v>
      </c>
      <c r="F202" t="str">
        <f ca="1" xml:space="preserve"> CONCATENATE( _01_data[[#This Row],[position]], " ", _01_data[[#This Row],[id]] )</f>
        <v>Consultant 14</v>
      </c>
      <c r="U202" t="str">
        <f ca="1"/>
        <v>Consultant 14</v>
      </c>
      <c r="V202" t="str">
        <f ca="1"/>
        <v>Consultant</v>
      </c>
      <c r="W202">
        <f ca="1"/>
        <v>3.5</v>
      </c>
      <c r="X202">
        <f ca="1"/>
        <v>0.53288806054029769</v>
      </c>
      <c r="Y202">
        <f ca="1"/>
        <v>2.9671119394597021</v>
      </c>
      <c r="Z202">
        <f ca="1"/>
        <v>59000</v>
      </c>
    </row>
    <row r="203" spans="2:26">
      <c r="B203">
        <f xml:space="preserve"> ROWS( INDEX( _01_data[ref], 1 ) : _01_data[[#This Row],[ref]] )</f>
        <v>192</v>
      </c>
      <c r="C203" t="s">
        <v>5</v>
      </c>
      <c r="D203">
        <v>75000</v>
      </c>
      <c r="E203">
        <f ca="1" xml:space="preserve"> COUNTIF(
                OFFSET( $C$11, 1, 0, ROWS( INDEX( _01_data[ref], 1 ) : _01_data[[#This Row],[ref]] ) ),
                _01_data[[#This Row],[position]]
              )</f>
        <v>15</v>
      </c>
      <c r="F203" t="str">
        <f ca="1" xml:space="preserve"> CONCATENATE( _01_data[[#This Row],[position]], " ", _01_data[[#This Row],[id]] )</f>
        <v>Consultant 15</v>
      </c>
      <c r="U203" t="str">
        <f ca="1"/>
        <v>Consultant 15</v>
      </c>
      <c r="V203" t="str">
        <f ca="1"/>
        <v>Consultant</v>
      </c>
      <c r="W203">
        <f ca="1"/>
        <v>3.5</v>
      </c>
      <c r="X203">
        <f ca="1"/>
        <v>0.46785694140825074</v>
      </c>
      <c r="Y203">
        <f ca="1"/>
        <v>3.0321430585917493</v>
      </c>
      <c r="Z203">
        <f ca="1"/>
        <v>75000</v>
      </c>
    </row>
    <row r="204" spans="2:26">
      <c r="B204">
        <f xml:space="preserve"> ROWS( INDEX( _01_data[ref], 1 ) : _01_data[[#This Row],[ref]] )</f>
        <v>193</v>
      </c>
      <c r="C204" t="s">
        <v>5</v>
      </c>
      <c r="D204">
        <v>55000</v>
      </c>
      <c r="E204">
        <f ca="1" xml:space="preserve"> COUNTIF(
                OFFSET( $C$11, 1, 0, ROWS( INDEX( _01_data[ref], 1 ) : _01_data[[#This Row],[ref]] ) ),
                _01_data[[#This Row],[position]]
              )</f>
        <v>16</v>
      </c>
      <c r="F204" t="str">
        <f ca="1" xml:space="preserve"> CONCATENATE( _01_data[[#This Row],[position]], " ", _01_data[[#This Row],[id]] )</f>
        <v>Consultant 16</v>
      </c>
      <c r="U204" t="str">
        <f ca="1"/>
        <v>Consultant 16</v>
      </c>
      <c r="V204" t="str">
        <f ca="1"/>
        <v>Consultant</v>
      </c>
      <c r="W204">
        <f ca="1"/>
        <v>3.5</v>
      </c>
      <c r="X204">
        <f ca="1"/>
        <v>0.4031714522173131</v>
      </c>
      <c r="Y204">
        <f ca="1"/>
        <v>3.0968285477826871</v>
      </c>
      <c r="Z204">
        <f ca="1"/>
        <v>55000</v>
      </c>
    </row>
    <row r="205" spans="2:26">
      <c r="B205">
        <f xml:space="preserve"> ROWS( INDEX( _01_data[ref], 1 ) : _01_data[[#This Row],[ref]] )</f>
        <v>194</v>
      </c>
      <c r="C205" t="s">
        <v>5</v>
      </c>
      <c r="D205">
        <v>54000</v>
      </c>
      <c r="E205">
        <f ca="1" xml:space="preserve"> COUNTIF(
                OFFSET( $C$11, 1, 0, ROWS( INDEX( _01_data[ref], 1 ) : _01_data[[#This Row],[ref]] ) ),
                _01_data[[#This Row],[position]]
              )</f>
        <v>17</v>
      </c>
      <c r="F205" t="str">
        <f ca="1" xml:space="preserve"> CONCATENATE( _01_data[[#This Row],[position]], " ", _01_data[[#This Row],[id]] )</f>
        <v>Consultant 17</v>
      </c>
      <c r="U205" t="str">
        <f ca="1"/>
        <v>Consultant 17</v>
      </c>
      <c r="V205" t="str">
        <f ca="1"/>
        <v>Consultant</v>
      </c>
      <c r="W205">
        <f ca="1"/>
        <v>3.5</v>
      </c>
      <c r="X205">
        <f ca="1"/>
        <v>0.46240711645676902</v>
      </c>
      <c r="Y205">
        <f ca="1"/>
        <v>3.0375928835432311</v>
      </c>
      <c r="Z205">
        <f ca="1"/>
        <v>54000</v>
      </c>
    </row>
    <row r="206" spans="2:26">
      <c r="B206">
        <f xml:space="preserve"> ROWS( INDEX( _01_data[ref], 1 ) : _01_data[[#This Row],[ref]] )</f>
        <v>195</v>
      </c>
      <c r="C206" t="s">
        <v>5</v>
      </c>
      <c r="D206">
        <v>80000</v>
      </c>
      <c r="E206">
        <f ca="1" xml:space="preserve"> COUNTIF(
                OFFSET( $C$11, 1, 0, ROWS( INDEX( _01_data[ref], 1 ) : _01_data[[#This Row],[ref]] ) ),
                _01_data[[#This Row],[position]]
              )</f>
        <v>18</v>
      </c>
      <c r="F206" t="str">
        <f ca="1" xml:space="preserve"> CONCATENATE( _01_data[[#This Row],[position]], " ", _01_data[[#This Row],[id]] )</f>
        <v>Consultant 18</v>
      </c>
      <c r="U206" t="str">
        <f ca="1"/>
        <v>Consultant 18</v>
      </c>
      <c r="V206" t="str">
        <f ca="1"/>
        <v>Consultant</v>
      </c>
      <c r="W206">
        <f ca="1"/>
        <v>3.5</v>
      </c>
      <c r="X206">
        <f ca="1"/>
        <v>0.57391853204939747</v>
      </c>
      <c r="Y206">
        <f ca="1"/>
        <v>2.9260814679506026</v>
      </c>
      <c r="Z206">
        <f ca="1"/>
        <v>80000</v>
      </c>
    </row>
    <row r="207" spans="2:26">
      <c r="B207">
        <f xml:space="preserve"> ROWS( INDEX( _01_data[ref], 1 ) : _01_data[[#This Row],[ref]] )</f>
        <v>196</v>
      </c>
      <c r="C207" t="s">
        <v>5</v>
      </c>
      <c r="D207">
        <v>73500</v>
      </c>
      <c r="E207">
        <f ca="1" xml:space="preserve"> COUNTIF(
                OFFSET( $C$11, 1, 0, ROWS( INDEX( _01_data[ref], 1 ) : _01_data[[#This Row],[ref]] ) ),
                _01_data[[#This Row],[position]]
              )</f>
        <v>19</v>
      </c>
      <c r="F207" t="str">
        <f ca="1" xml:space="preserve"> CONCATENATE( _01_data[[#This Row],[position]], " ", _01_data[[#This Row],[id]] )</f>
        <v>Consultant 19</v>
      </c>
      <c r="U207" t="str">
        <f ca="1"/>
        <v>Consultant 19</v>
      </c>
      <c r="V207" t="str">
        <f ca="1"/>
        <v>Consultant</v>
      </c>
      <c r="W207">
        <f ca="1"/>
        <v>3.5</v>
      </c>
      <c r="X207">
        <f ca="1"/>
        <v>0.58792702274746766</v>
      </c>
      <c r="Y207">
        <f ca="1"/>
        <v>2.9120729772525324</v>
      </c>
      <c r="Z207">
        <f ca="1"/>
        <v>73500</v>
      </c>
    </row>
    <row r="208" spans="2:26">
      <c r="B208">
        <f xml:space="preserve"> ROWS( INDEX( _01_data[ref], 1 ) : _01_data[[#This Row],[ref]] )</f>
        <v>197</v>
      </c>
      <c r="C208" t="s">
        <v>5</v>
      </c>
      <c r="D208">
        <v>77500</v>
      </c>
      <c r="E208">
        <f ca="1" xml:space="preserve"> COUNTIF(
                OFFSET( $C$11, 1, 0, ROWS( INDEX( _01_data[ref], 1 ) : _01_data[[#This Row],[ref]] ) ),
                _01_data[[#This Row],[position]]
              )</f>
        <v>20</v>
      </c>
      <c r="F208" t="str">
        <f ca="1" xml:space="preserve"> CONCATENATE( _01_data[[#This Row],[position]], " ", _01_data[[#This Row],[id]] )</f>
        <v>Consultant 20</v>
      </c>
      <c r="U208" t="str">
        <f ca="1"/>
        <v>Consultant 20</v>
      </c>
      <c r="V208" t="str">
        <f ca="1"/>
        <v>Consultant</v>
      </c>
      <c r="W208">
        <f ca="1"/>
        <v>3.5</v>
      </c>
      <c r="X208">
        <f ca="1"/>
        <v>0.47562390703077373</v>
      </c>
      <c r="Y208">
        <f ca="1"/>
        <v>3.0243760929692263</v>
      </c>
      <c r="Z208">
        <f ca="1"/>
        <v>77500</v>
      </c>
    </row>
    <row r="209" spans="2:26">
      <c r="B209">
        <f xml:space="preserve"> ROWS( INDEX( _01_data[ref], 1 ) : _01_data[[#This Row],[ref]] )</f>
        <v>198</v>
      </c>
      <c r="C209" t="s">
        <v>5</v>
      </c>
      <c r="D209">
        <v>80442</v>
      </c>
      <c r="E209">
        <f ca="1" xml:space="preserve"> COUNTIF(
                OFFSET( $C$11, 1, 0, ROWS( INDEX( _01_data[ref], 1 ) : _01_data[[#This Row],[ref]] ) ),
                _01_data[[#This Row],[position]]
              )</f>
        <v>21</v>
      </c>
      <c r="F209" t="str">
        <f ca="1" xml:space="preserve"> CONCATENATE( _01_data[[#This Row],[position]], " ", _01_data[[#This Row],[id]] )</f>
        <v>Consultant 21</v>
      </c>
      <c r="U209" t="str">
        <f ca="1"/>
        <v>Consultant 21</v>
      </c>
      <c r="V209" t="str">
        <f ca="1"/>
        <v>Consultant</v>
      </c>
      <c r="W209">
        <f ca="1"/>
        <v>3.5</v>
      </c>
      <c r="X209">
        <f ca="1"/>
        <v>0.58025269019333725</v>
      </c>
      <c r="Y209">
        <f ca="1"/>
        <v>2.9197473098066626</v>
      </c>
      <c r="Z209">
        <f ca="1"/>
        <v>80442</v>
      </c>
    </row>
    <row r="210" spans="2:26">
      <c r="B210">
        <f xml:space="preserve"> ROWS( INDEX( _01_data[ref], 1 ) : _01_data[[#This Row],[ref]] )</f>
        <v>199</v>
      </c>
      <c r="C210" t="s">
        <v>5</v>
      </c>
      <c r="D210">
        <v>72000</v>
      </c>
      <c r="E210">
        <f ca="1" xml:space="preserve"> COUNTIF(
                OFFSET( $C$11, 1, 0, ROWS( INDEX( _01_data[ref], 1 ) : _01_data[[#This Row],[ref]] ) ),
                _01_data[[#This Row],[position]]
              )</f>
        <v>22</v>
      </c>
      <c r="F210" t="str">
        <f ca="1" xml:space="preserve"> CONCATENATE( _01_data[[#This Row],[position]], " ", _01_data[[#This Row],[id]] )</f>
        <v>Consultant 22</v>
      </c>
      <c r="U210" t="str">
        <f ca="1"/>
        <v>Consultant 22</v>
      </c>
      <c r="V210" t="str">
        <f ca="1"/>
        <v>Consultant</v>
      </c>
      <c r="W210">
        <f ca="1"/>
        <v>3.5</v>
      </c>
      <c r="X210">
        <f ca="1"/>
        <v>0.5865641843312468</v>
      </c>
      <c r="Y210">
        <f ca="1"/>
        <v>2.9134358156687532</v>
      </c>
      <c r="Z210">
        <f ca="1"/>
        <v>72000</v>
      </c>
    </row>
    <row r="211" spans="2:26">
      <c r="B211">
        <f xml:space="preserve"> ROWS( INDEX( _01_data[ref], 1 ) : _01_data[[#This Row],[ref]] )</f>
        <v>200</v>
      </c>
      <c r="C211" t="s">
        <v>5</v>
      </c>
      <c r="D211">
        <v>95000</v>
      </c>
      <c r="E211">
        <f ca="1" xml:space="preserve"> COUNTIF(
                OFFSET( $C$11, 1, 0, ROWS( INDEX( _01_data[ref], 1 ) : _01_data[[#This Row],[ref]] ) ),
                _01_data[[#This Row],[position]]
              )</f>
        <v>23</v>
      </c>
      <c r="F211" t="str">
        <f ca="1" xml:space="preserve"> CONCATENATE( _01_data[[#This Row],[position]], " ", _01_data[[#This Row],[id]] )</f>
        <v>Consultant 23</v>
      </c>
      <c r="U211" t="str">
        <f ca="1"/>
        <v>Consultant 23</v>
      </c>
      <c r="V211" t="str">
        <f ca="1"/>
        <v>Consultant</v>
      </c>
      <c r="W211">
        <f ca="1"/>
        <v>3.5</v>
      </c>
      <c r="X211">
        <f ca="1"/>
        <v>0.50445817922959391</v>
      </c>
      <c r="Y211">
        <f ca="1"/>
        <v>2.9955418207704061</v>
      </c>
      <c r="Z211">
        <f ca="1"/>
        <v>95000</v>
      </c>
    </row>
    <row r="212" spans="2:26">
      <c r="B212">
        <f xml:space="preserve"> ROWS( INDEX( _01_data[ref], 1 ) : _01_data[[#This Row],[ref]] )</f>
        <v>201</v>
      </c>
      <c r="C212" t="s">
        <v>5</v>
      </c>
      <c r="D212">
        <v>70970</v>
      </c>
      <c r="E212">
        <f ca="1" xml:space="preserve"> COUNTIF(
                OFFSET( $C$11, 1, 0, ROWS( INDEX( _01_data[ref], 1 ) : _01_data[[#This Row],[ref]] ) ),
                _01_data[[#This Row],[position]]
              )</f>
        <v>24</v>
      </c>
      <c r="F212" t="str">
        <f ca="1" xml:space="preserve"> CONCATENATE( _01_data[[#This Row],[position]], " ", _01_data[[#This Row],[id]] )</f>
        <v>Consultant 24</v>
      </c>
      <c r="U212" t="str">
        <f ca="1"/>
        <v>Consultant 24</v>
      </c>
      <c r="V212" t="str">
        <f ca="1"/>
        <v>Consultant</v>
      </c>
      <c r="W212">
        <f ca="1"/>
        <v>3.5</v>
      </c>
      <c r="X212">
        <f ca="1"/>
        <v>0.57126890036469891</v>
      </c>
      <c r="Y212">
        <f ca="1"/>
        <v>2.9287310996353009</v>
      </c>
      <c r="Z212">
        <f ca="1"/>
        <v>70970</v>
      </c>
    </row>
    <row r="213" spans="2:26">
      <c r="B213">
        <f xml:space="preserve"> ROWS( INDEX( _01_data[ref], 1 ) : _01_data[[#This Row],[ref]] )</f>
        <v>202</v>
      </c>
      <c r="C213" t="s">
        <v>5</v>
      </c>
      <c r="D213">
        <v>71500</v>
      </c>
      <c r="E213">
        <f ca="1" xml:space="preserve"> COUNTIF(
                OFFSET( $C$11, 1, 0, ROWS( INDEX( _01_data[ref], 1 ) : _01_data[[#This Row],[ref]] ) ),
                _01_data[[#This Row],[position]]
              )</f>
        <v>25</v>
      </c>
      <c r="F213" t="str">
        <f ca="1" xml:space="preserve"> CONCATENATE( _01_data[[#This Row],[position]], " ", _01_data[[#This Row],[id]] )</f>
        <v>Consultant 25</v>
      </c>
      <c r="U213" t="str">
        <f ca="1"/>
        <v>Consultant 25</v>
      </c>
      <c r="V213" t="str">
        <f ca="1"/>
        <v>Consultant</v>
      </c>
      <c r="W213">
        <f ca="1"/>
        <v>3.5</v>
      </c>
      <c r="X213">
        <f ca="1"/>
        <v>0.43914200954299365</v>
      </c>
      <c r="Y213">
        <f ca="1"/>
        <v>3.0608579904570066</v>
      </c>
      <c r="Z213">
        <f ca="1"/>
        <v>71500</v>
      </c>
    </row>
    <row r="214" spans="2:26">
      <c r="B214">
        <f xml:space="preserve"> ROWS( INDEX( _01_data[ref], 1 ) : _01_data[[#This Row],[ref]] )</f>
        <v>203</v>
      </c>
      <c r="C214" t="s">
        <v>5</v>
      </c>
      <c r="D214">
        <v>15000</v>
      </c>
      <c r="E214">
        <f ca="1" xml:space="preserve"> COUNTIF(
                OFFSET( $C$11, 1, 0, ROWS( INDEX( _01_data[ref], 1 ) : _01_data[[#This Row],[ref]] ) ),
                _01_data[[#This Row],[position]]
              )</f>
        <v>26</v>
      </c>
      <c r="F214" t="str">
        <f ca="1" xml:space="preserve"> CONCATENATE( _01_data[[#This Row],[position]], " ", _01_data[[#This Row],[id]] )</f>
        <v>Consultant 26</v>
      </c>
      <c r="U214" t="str">
        <f ca="1"/>
        <v>Consultant 26</v>
      </c>
      <c r="V214" t="str">
        <f ca="1"/>
        <v>Consultant</v>
      </c>
      <c r="W214">
        <f ca="1"/>
        <v>3.5</v>
      </c>
      <c r="X214">
        <f ca="1"/>
        <v>0.43200259224640192</v>
      </c>
      <c r="Y214">
        <f ca="1"/>
        <v>3.0679974077535981</v>
      </c>
      <c r="Z214">
        <f ca="1"/>
        <v>15000</v>
      </c>
    </row>
    <row r="215" spans="2:26">
      <c r="B215">
        <f xml:space="preserve"> ROWS( INDEX( _01_data[ref], 1 ) : _01_data[[#This Row],[ref]] )</f>
        <v>204</v>
      </c>
      <c r="C215" t="s">
        <v>5</v>
      </c>
      <c r="D215">
        <v>68000</v>
      </c>
      <c r="E215">
        <f ca="1" xml:space="preserve"> COUNTIF(
                OFFSET( $C$11, 1, 0, ROWS( INDEX( _01_data[ref], 1 ) : _01_data[[#This Row],[ref]] ) ),
                _01_data[[#This Row],[position]]
              )</f>
        <v>27</v>
      </c>
      <c r="F215" t="str">
        <f ca="1" xml:space="preserve"> CONCATENATE( _01_data[[#This Row],[position]], " ", _01_data[[#This Row],[id]] )</f>
        <v>Consultant 27</v>
      </c>
      <c r="U215" t="str">
        <f ca="1"/>
        <v>Consultant 27</v>
      </c>
      <c r="V215" t="str">
        <f ca="1"/>
        <v>Consultant</v>
      </c>
      <c r="W215">
        <f ca="1"/>
        <v>3.5</v>
      </c>
      <c r="X215">
        <f ca="1"/>
        <v>0.44196676371975407</v>
      </c>
      <c r="Y215">
        <f ca="1"/>
        <v>3.058033236280246</v>
      </c>
      <c r="Z215">
        <f ca="1"/>
        <v>68000</v>
      </c>
    </row>
    <row r="216" spans="2:26">
      <c r="B216">
        <f xml:space="preserve"> ROWS( INDEX( _01_data[ref], 1 ) : _01_data[[#This Row],[ref]] )</f>
        <v>205</v>
      </c>
      <c r="C216" t="s">
        <v>5</v>
      </c>
      <c r="D216">
        <v>70000</v>
      </c>
      <c r="E216">
        <f ca="1" xml:space="preserve"> COUNTIF(
                OFFSET( $C$11, 1, 0, ROWS( INDEX( _01_data[ref], 1 ) : _01_data[[#This Row],[ref]] ) ),
                _01_data[[#This Row],[position]]
              )</f>
        <v>28</v>
      </c>
      <c r="F216" t="str">
        <f ca="1" xml:space="preserve"> CONCATENATE( _01_data[[#This Row],[position]], " ", _01_data[[#This Row],[id]] )</f>
        <v>Consultant 28</v>
      </c>
      <c r="U216" t="str">
        <f ca="1"/>
        <v>Consultant 28</v>
      </c>
      <c r="V216" t="str">
        <f ca="1"/>
        <v>Consultant</v>
      </c>
      <c r="W216">
        <f ca="1"/>
        <v>3.5</v>
      </c>
      <c r="X216">
        <f ca="1"/>
        <v>0.57903972256556946</v>
      </c>
      <c r="Y216">
        <f ca="1"/>
        <v>2.9209602774344305</v>
      </c>
      <c r="Z216">
        <f ca="1"/>
        <v>70000</v>
      </c>
    </row>
    <row r="217" spans="2:26">
      <c r="B217">
        <f xml:space="preserve"> ROWS( INDEX( _01_data[ref], 1 ) : _01_data[[#This Row],[ref]] )</f>
        <v>206</v>
      </c>
      <c r="C217" t="s">
        <v>5</v>
      </c>
      <c r="D217">
        <v>65000</v>
      </c>
      <c r="E217">
        <f ca="1" xml:space="preserve"> COUNTIF(
                OFFSET( $C$11, 1, 0, ROWS( INDEX( _01_data[ref], 1 ) : _01_data[[#This Row],[ref]] ) ),
                _01_data[[#This Row],[position]]
              )</f>
        <v>29</v>
      </c>
      <c r="F217" t="str">
        <f ca="1" xml:space="preserve"> CONCATENATE( _01_data[[#This Row],[position]], " ", _01_data[[#This Row],[id]] )</f>
        <v>Consultant 29</v>
      </c>
      <c r="U217" t="str">
        <f ca="1"/>
        <v>Consultant 29</v>
      </c>
      <c r="V217" t="str">
        <f ca="1"/>
        <v>Consultant</v>
      </c>
      <c r="W217">
        <f ca="1"/>
        <v>3.5</v>
      </c>
      <c r="X217">
        <f ca="1"/>
        <v>0.52386296779352404</v>
      </c>
      <c r="Y217">
        <f ca="1"/>
        <v>2.9761370322064762</v>
      </c>
      <c r="Z217">
        <f ca="1"/>
        <v>65000</v>
      </c>
    </row>
    <row r="218" spans="2:26">
      <c r="B218">
        <f xml:space="preserve"> ROWS( INDEX( _01_data[ref], 1 ) : _01_data[[#This Row],[ref]] )</f>
        <v>207</v>
      </c>
      <c r="C218" t="s">
        <v>5</v>
      </c>
      <c r="D218">
        <v>65000</v>
      </c>
      <c r="E218">
        <f ca="1" xml:space="preserve"> COUNTIF(
                OFFSET( $C$11, 1, 0, ROWS( INDEX( _01_data[ref], 1 ) : _01_data[[#This Row],[ref]] ) ),
                _01_data[[#This Row],[position]]
              )</f>
        <v>30</v>
      </c>
      <c r="F218" t="str">
        <f ca="1" xml:space="preserve"> CONCATENATE( _01_data[[#This Row],[position]], " ", _01_data[[#This Row],[id]] )</f>
        <v>Consultant 30</v>
      </c>
      <c r="U218" t="str">
        <f ca="1"/>
        <v>Consultant 30</v>
      </c>
      <c r="V218" t="str">
        <f ca="1"/>
        <v>Consultant</v>
      </c>
      <c r="W218">
        <f ca="1"/>
        <v>3.5</v>
      </c>
      <c r="X218">
        <f ca="1"/>
        <v>0.47401103897056618</v>
      </c>
      <c r="Y218">
        <f ca="1"/>
        <v>3.0259889610294337</v>
      </c>
      <c r="Z218">
        <f ca="1"/>
        <v>65000</v>
      </c>
    </row>
    <row r="219" spans="2:26">
      <c r="B219">
        <f xml:space="preserve"> ROWS( INDEX( _01_data[ref], 1 ) : _01_data[[#This Row],[ref]] )</f>
        <v>208</v>
      </c>
      <c r="C219" t="s">
        <v>5</v>
      </c>
      <c r="D219">
        <v>81000</v>
      </c>
      <c r="E219">
        <f ca="1" xml:space="preserve"> COUNTIF(
                OFFSET( $C$11, 1, 0, ROWS( INDEX( _01_data[ref], 1 ) : _01_data[[#This Row],[ref]] ) ),
                _01_data[[#This Row],[position]]
              )</f>
        <v>31</v>
      </c>
      <c r="F219" t="str">
        <f ca="1" xml:space="preserve"> CONCATENATE( _01_data[[#This Row],[position]], " ", _01_data[[#This Row],[id]] )</f>
        <v>Consultant 31</v>
      </c>
      <c r="U219" t="str">
        <f ca="1"/>
        <v>Consultant 31</v>
      </c>
      <c r="V219" t="str">
        <f ca="1"/>
        <v>Consultant</v>
      </c>
      <c r="W219">
        <f ca="1"/>
        <v>3.5</v>
      </c>
      <c r="X219">
        <f ca="1"/>
        <v>0.52242456355992772</v>
      </c>
      <c r="Y219">
        <f ca="1"/>
        <v>2.9775754364400724</v>
      </c>
      <c r="Z219">
        <f ca="1"/>
        <v>81000</v>
      </c>
    </row>
    <row r="220" spans="2:26">
      <c r="B220">
        <f xml:space="preserve"> ROWS( INDEX( _01_data[ref], 1 ) : _01_data[[#This Row],[ref]] )</f>
        <v>209</v>
      </c>
      <c r="C220" t="s">
        <v>5</v>
      </c>
      <c r="D220">
        <v>75000</v>
      </c>
      <c r="E220">
        <f ca="1" xml:space="preserve"> COUNTIF(
                OFFSET( $C$11, 1, 0, ROWS( INDEX( _01_data[ref], 1 ) : _01_data[[#This Row],[ref]] ) ),
                _01_data[[#This Row],[position]]
              )</f>
        <v>32</v>
      </c>
      <c r="F220" t="str">
        <f ca="1" xml:space="preserve"> CONCATENATE( _01_data[[#This Row],[position]], " ", _01_data[[#This Row],[id]] )</f>
        <v>Consultant 32</v>
      </c>
      <c r="U220" t="str">
        <f ca="1"/>
        <v>Consultant 32</v>
      </c>
      <c r="V220" t="str">
        <f ca="1"/>
        <v>Consultant</v>
      </c>
      <c r="W220">
        <f ca="1"/>
        <v>3.5</v>
      </c>
      <c r="X220">
        <f ca="1"/>
        <v>0.44653813396089181</v>
      </c>
      <c r="Y220">
        <f ca="1"/>
        <v>3.0534618660391084</v>
      </c>
      <c r="Z220">
        <f ca="1"/>
        <v>75000</v>
      </c>
    </row>
    <row r="221" spans="2:26">
      <c r="B221">
        <f xml:space="preserve"> ROWS( INDEX( _01_data[ref], 1 ) : _01_data[[#This Row],[ref]] )</f>
        <v>210</v>
      </c>
      <c r="C221" t="s">
        <v>5</v>
      </c>
      <c r="D221">
        <v>85000</v>
      </c>
      <c r="E221">
        <f ca="1" xml:space="preserve"> COUNTIF(
                OFFSET( $C$11, 1, 0, ROWS( INDEX( _01_data[ref], 1 ) : _01_data[[#This Row],[ref]] ) ),
                _01_data[[#This Row],[position]]
              )</f>
        <v>33</v>
      </c>
      <c r="F221" t="str">
        <f ca="1" xml:space="preserve"> CONCATENATE( _01_data[[#This Row],[position]], " ", _01_data[[#This Row],[id]] )</f>
        <v>Consultant 33</v>
      </c>
      <c r="U221" t="str">
        <f ca="1"/>
        <v>Consultant 33</v>
      </c>
      <c r="V221" t="str">
        <f ca="1"/>
        <v>Consultant</v>
      </c>
      <c r="W221">
        <f ca="1"/>
        <v>3.5</v>
      </c>
      <c r="X221">
        <f ca="1"/>
        <v>0.45971093237442817</v>
      </c>
      <c r="Y221">
        <f ca="1"/>
        <v>3.0402890676255718</v>
      </c>
      <c r="Z221">
        <f ca="1"/>
        <v>85000</v>
      </c>
    </row>
    <row r="222" spans="2:26">
      <c r="B222">
        <f xml:space="preserve"> ROWS( INDEX( _01_data[ref], 1 ) : _01_data[[#This Row],[ref]] )</f>
        <v>211</v>
      </c>
      <c r="C222" t="s">
        <v>5</v>
      </c>
      <c r="D222">
        <v>63000</v>
      </c>
      <c r="E222">
        <f ca="1" xml:space="preserve"> COUNTIF(
                OFFSET( $C$11, 1, 0, ROWS( INDEX( _01_data[ref], 1 ) : _01_data[[#This Row],[ref]] ) ),
                _01_data[[#This Row],[position]]
              )</f>
        <v>34</v>
      </c>
      <c r="F222" t="str">
        <f ca="1" xml:space="preserve"> CONCATENATE( _01_data[[#This Row],[position]], " ", _01_data[[#This Row],[id]] )</f>
        <v>Consultant 34</v>
      </c>
      <c r="U222" t="str">
        <f ca="1"/>
        <v>Consultant 34</v>
      </c>
      <c r="V222" t="str">
        <f ca="1"/>
        <v>Consultant</v>
      </c>
      <c r="W222">
        <f ca="1"/>
        <v>3.5</v>
      </c>
      <c r="X222">
        <f ca="1"/>
        <v>0.42059988722413222</v>
      </c>
      <c r="Y222">
        <f ca="1"/>
        <v>3.0794001127758679</v>
      </c>
      <c r="Z222">
        <f ca="1"/>
        <v>63000</v>
      </c>
    </row>
    <row r="223" spans="2:26">
      <c r="B223">
        <f xml:space="preserve"> ROWS( INDEX( _01_data[ref], 1 ) : _01_data[[#This Row],[ref]] )</f>
        <v>212</v>
      </c>
      <c r="C223" t="s">
        <v>5</v>
      </c>
      <c r="D223">
        <v>30000</v>
      </c>
      <c r="E223">
        <f ca="1" xml:space="preserve"> COUNTIF(
                OFFSET( $C$11, 1, 0, ROWS( INDEX( _01_data[ref], 1 ) : _01_data[[#This Row],[ref]] ) ),
                _01_data[[#This Row],[position]]
              )</f>
        <v>35</v>
      </c>
      <c r="F223" t="str">
        <f ca="1" xml:space="preserve"> CONCATENATE( _01_data[[#This Row],[position]], " ", _01_data[[#This Row],[id]] )</f>
        <v>Consultant 35</v>
      </c>
      <c r="U223" t="str">
        <f ca="1"/>
        <v>Consultant 35</v>
      </c>
      <c r="V223" t="str">
        <f ca="1"/>
        <v>Consultant</v>
      </c>
      <c r="W223">
        <f ca="1"/>
        <v>3.5</v>
      </c>
      <c r="X223">
        <f ca="1"/>
        <v>0.50591314147869149</v>
      </c>
      <c r="Y223">
        <f ca="1"/>
        <v>2.9940868585213085</v>
      </c>
      <c r="Z223">
        <f ca="1"/>
        <v>30000</v>
      </c>
    </row>
    <row r="224" spans="2:26">
      <c r="B224">
        <f xml:space="preserve"> ROWS( INDEX( _01_data[ref], 1 ) : _01_data[[#This Row],[ref]] )</f>
        <v>213</v>
      </c>
      <c r="C224" t="s">
        <v>5</v>
      </c>
      <c r="D224">
        <v>12000</v>
      </c>
      <c r="E224">
        <f ca="1" xml:space="preserve"> COUNTIF(
                OFFSET( $C$11, 1, 0, ROWS( INDEX( _01_data[ref], 1 ) : _01_data[[#This Row],[ref]] ) ),
                _01_data[[#This Row],[position]]
              )</f>
        <v>36</v>
      </c>
      <c r="F224" t="str">
        <f ca="1" xml:space="preserve"> CONCATENATE( _01_data[[#This Row],[position]], " ", _01_data[[#This Row],[id]] )</f>
        <v>Consultant 36</v>
      </c>
      <c r="U224" t="str">
        <f ca="1"/>
        <v>Consultant 36</v>
      </c>
      <c r="V224" t="str">
        <f ca="1"/>
        <v>Consultant</v>
      </c>
      <c r="W224">
        <f ca="1"/>
        <v>3.5</v>
      </c>
      <c r="X224">
        <f ca="1"/>
        <v>0.41627810588141834</v>
      </c>
      <c r="Y224">
        <f ca="1"/>
        <v>3.0837218941185816</v>
      </c>
      <c r="Z224">
        <f ca="1"/>
        <v>12000</v>
      </c>
    </row>
    <row r="225" spans="2:26">
      <c r="B225">
        <f xml:space="preserve"> ROWS( INDEX( _01_data[ref], 1 ) : _01_data[[#This Row],[ref]] )</f>
        <v>214</v>
      </c>
      <c r="C225" t="s">
        <v>5</v>
      </c>
      <c r="D225">
        <v>15000</v>
      </c>
      <c r="E225">
        <f ca="1" xml:space="preserve"> COUNTIF(
                OFFSET( $C$11, 1, 0, ROWS( INDEX( _01_data[ref], 1 ) : _01_data[[#This Row],[ref]] ) ),
                _01_data[[#This Row],[position]]
              )</f>
        <v>37</v>
      </c>
      <c r="F225" t="str">
        <f ca="1" xml:space="preserve"> CONCATENATE( _01_data[[#This Row],[position]], " ", _01_data[[#This Row],[id]] )</f>
        <v>Consultant 37</v>
      </c>
      <c r="U225" t="str">
        <f ca="1"/>
        <v>Consultant 37</v>
      </c>
      <c r="V225" t="str">
        <f ca="1"/>
        <v>Consultant</v>
      </c>
      <c r="W225">
        <f ca="1"/>
        <v>3.5</v>
      </c>
      <c r="X225">
        <f ca="1"/>
        <v>0.50893690870669206</v>
      </c>
      <c r="Y225">
        <f ca="1"/>
        <v>2.9910630912933081</v>
      </c>
      <c r="Z225">
        <f ca="1"/>
        <v>15000</v>
      </c>
    </row>
    <row r="226" spans="2:26">
      <c r="B226">
        <f xml:space="preserve"> ROWS( INDEX( _01_data[ref], 1 ) : _01_data[[#This Row],[ref]] )</f>
        <v>215</v>
      </c>
      <c r="C226" t="s">
        <v>5</v>
      </c>
      <c r="D226">
        <v>74000</v>
      </c>
      <c r="E226">
        <f ca="1" xml:space="preserve"> COUNTIF(
                OFFSET( $C$11, 1, 0, ROWS( INDEX( _01_data[ref], 1 ) : _01_data[[#This Row],[ref]] ) ),
                _01_data[[#This Row],[position]]
              )</f>
        <v>38</v>
      </c>
      <c r="F226" t="str">
        <f ca="1" xml:space="preserve"> CONCATENATE( _01_data[[#This Row],[position]], " ", _01_data[[#This Row],[id]] )</f>
        <v>Consultant 38</v>
      </c>
      <c r="U226" t="str">
        <f ca="1"/>
        <v>Consultant 38</v>
      </c>
      <c r="V226" t="str">
        <f ca="1"/>
        <v>Consultant</v>
      </c>
      <c r="W226">
        <f ca="1"/>
        <v>3.5</v>
      </c>
      <c r="X226">
        <f ca="1"/>
        <v>0.42578635986045488</v>
      </c>
      <c r="Y226">
        <f ca="1"/>
        <v>3.0742136401395452</v>
      </c>
      <c r="Z226">
        <f ca="1"/>
        <v>74000</v>
      </c>
    </row>
    <row r="227" spans="2:26">
      <c r="B227">
        <f xml:space="preserve"> ROWS( INDEX( _01_data[ref], 1 ) : _01_data[[#This Row],[ref]] )</f>
        <v>216</v>
      </c>
      <c r="C227" t="s">
        <v>5</v>
      </c>
      <c r="D227">
        <v>69000</v>
      </c>
      <c r="E227">
        <f ca="1" xml:space="preserve"> COUNTIF(
                OFFSET( $C$11, 1, 0, ROWS( INDEX( _01_data[ref], 1 ) : _01_data[[#This Row],[ref]] ) ),
                _01_data[[#This Row],[position]]
              )</f>
        <v>39</v>
      </c>
      <c r="F227" t="str">
        <f ca="1" xml:space="preserve"> CONCATENATE( _01_data[[#This Row],[position]], " ", _01_data[[#This Row],[id]] )</f>
        <v>Consultant 39</v>
      </c>
      <c r="U227" t="str">
        <f ca="1"/>
        <v>Consultant 39</v>
      </c>
      <c r="V227" t="str">
        <f ca="1"/>
        <v>Consultant</v>
      </c>
      <c r="W227">
        <f ca="1"/>
        <v>3.5</v>
      </c>
      <c r="X227">
        <f ca="1"/>
        <v>0.49165557029657081</v>
      </c>
      <c r="Y227">
        <f ca="1"/>
        <v>3.0083444297034294</v>
      </c>
      <c r="Z227">
        <f ca="1"/>
        <v>69000</v>
      </c>
    </row>
    <row r="228" spans="2:26">
      <c r="B228">
        <f xml:space="preserve"> ROWS( INDEX( _01_data[ref], 1 ) : _01_data[[#This Row],[ref]] )</f>
        <v>217</v>
      </c>
      <c r="C228" t="s">
        <v>5</v>
      </c>
      <c r="D228">
        <v>80000</v>
      </c>
      <c r="E228">
        <f ca="1" xml:space="preserve"> COUNTIF(
                OFFSET( $C$11, 1, 0, ROWS( INDEX( _01_data[ref], 1 ) : _01_data[[#This Row],[ref]] ) ),
                _01_data[[#This Row],[position]]
              )</f>
        <v>40</v>
      </c>
      <c r="F228" t="str">
        <f ca="1" xml:space="preserve"> CONCATENATE( _01_data[[#This Row],[position]], " ", _01_data[[#This Row],[id]] )</f>
        <v>Consultant 40</v>
      </c>
      <c r="U228" t="str">
        <f ca="1"/>
        <v>Consultant 40</v>
      </c>
      <c r="V228" t="str">
        <f ca="1"/>
        <v>Consultant</v>
      </c>
      <c r="W228">
        <f ca="1"/>
        <v>3.5</v>
      </c>
      <c r="X228">
        <f ca="1"/>
        <v>0.49221875375099333</v>
      </c>
      <c r="Y228">
        <f ca="1"/>
        <v>3.0077812462490066</v>
      </c>
      <c r="Z228">
        <f ca="1"/>
        <v>80000</v>
      </c>
    </row>
    <row r="229" spans="2:26">
      <c r="B229">
        <f xml:space="preserve"> ROWS( INDEX( _01_data[ref], 1 ) : _01_data[[#This Row],[ref]] )</f>
        <v>218</v>
      </c>
      <c r="C229" t="s">
        <v>5</v>
      </c>
      <c r="D229">
        <v>115000</v>
      </c>
      <c r="E229">
        <f ca="1" xml:space="preserve"> COUNTIF(
                OFFSET( $C$11, 1, 0, ROWS( INDEX( _01_data[ref], 1 ) : _01_data[[#This Row],[ref]] ) ),
                _01_data[[#This Row],[position]]
              )</f>
        <v>41</v>
      </c>
      <c r="F229" t="str">
        <f ca="1" xml:space="preserve"> CONCATENATE( _01_data[[#This Row],[position]], " ", _01_data[[#This Row],[id]] )</f>
        <v>Consultant 41</v>
      </c>
      <c r="U229" t="str">
        <f ca="1"/>
        <v>Consultant 41</v>
      </c>
      <c r="V229" t="str">
        <f ca="1"/>
        <v>Consultant</v>
      </c>
      <c r="W229">
        <f ca="1"/>
        <v>3.5</v>
      </c>
      <c r="X229">
        <f ca="1"/>
        <v>0.56847290983237264</v>
      </c>
      <c r="Y229">
        <f ca="1"/>
        <v>2.9315270901676271</v>
      </c>
      <c r="Z229">
        <f ca="1"/>
        <v>115000</v>
      </c>
    </row>
    <row r="230" spans="2:26">
      <c r="B230">
        <f xml:space="preserve"> ROWS( INDEX( _01_data[ref], 1 ) : _01_data[[#This Row],[ref]] )</f>
        <v>219</v>
      </c>
      <c r="C230" t="s">
        <v>5</v>
      </c>
      <c r="D230">
        <v>235000</v>
      </c>
      <c r="E230">
        <f ca="1" xml:space="preserve"> COUNTIF(
                OFFSET( $C$11, 1, 0, ROWS( INDEX( _01_data[ref], 1 ) : _01_data[[#This Row],[ref]] ) ),
                _01_data[[#This Row],[position]]
              )</f>
        <v>42</v>
      </c>
      <c r="F230" t="str">
        <f ca="1" xml:space="preserve"> CONCATENATE( _01_data[[#This Row],[position]], " ", _01_data[[#This Row],[id]] )</f>
        <v>Consultant 42</v>
      </c>
      <c r="U230" t="str">
        <f ca="1"/>
        <v>Consultant 42</v>
      </c>
      <c r="V230" t="str">
        <f ca="1"/>
        <v>Consultant</v>
      </c>
      <c r="W230">
        <f ca="1"/>
        <v>3.5</v>
      </c>
      <c r="X230">
        <f ca="1"/>
        <v>0.41616597930141597</v>
      </c>
      <c r="Y230">
        <f ca="1"/>
        <v>3.0838340206985841</v>
      </c>
      <c r="Z230">
        <f ca="1"/>
        <v>235000</v>
      </c>
    </row>
    <row r="231" spans="2:26">
      <c r="B231">
        <f xml:space="preserve"> ROWS( INDEX( _01_data[ref], 1 ) : _01_data[[#This Row],[ref]] )</f>
        <v>220</v>
      </c>
      <c r="C231" t="s">
        <v>5</v>
      </c>
      <c r="D231">
        <v>150000</v>
      </c>
      <c r="E231">
        <f ca="1" xml:space="preserve"> COUNTIF(
                OFFSET( $C$11, 1, 0, ROWS( INDEX( _01_data[ref], 1 ) : _01_data[[#This Row],[ref]] ) ),
                _01_data[[#This Row],[position]]
              )</f>
        <v>43</v>
      </c>
      <c r="F231" t="str">
        <f ca="1" xml:space="preserve"> CONCATENATE( _01_data[[#This Row],[position]], " ", _01_data[[#This Row],[id]] )</f>
        <v>Consultant 43</v>
      </c>
      <c r="U231" t="str">
        <f ca="1"/>
        <v>Consultant 43</v>
      </c>
      <c r="V231" t="str">
        <f ca="1"/>
        <v>Consultant</v>
      </c>
      <c r="W231">
        <f ca="1"/>
        <v>3.5</v>
      </c>
      <c r="X231">
        <f ca="1"/>
        <v>0.47033090902743302</v>
      </c>
      <c r="Y231">
        <f ca="1"/>
        <v>3.029669090972567</v>
      </c>
      <c r="Z231">
        <f ca="1"/>
        <v>150000</v>
      </c>
    </row>
    <row r="232" spans="2:26">
      <c r="B232">
        <f xml:space="preserve"> ROWS( INDEX( _01_data[ref], 1 ) : _01_data[[#This Row],[ref]] )</f>
        <v>221</v>
      </c>
      <c r="C232" t="s">
        <v>5</v>
      </c>
      <c r="D232">
        <v>95000</v>
      </c>
      <c r="E232">
        <f ca="1" xml:space="preserve"> COUNTIF(
                OFFSET( $C$11, 1, 0, ROWS( INDEX( _01_data[ref], 1 ) : _01_data[[#This Row],[ref]] ) ),
                _01_data[[#This Row],[position]]
              )</f>
        <v>44</v>
      </c>
      <c r="F232" t="str">
        <f ca="1" xml:space="preserve"> CONCATENATE( _01_data[[#This Row],[position]], " ", _01_data[[#This Row],[id]] )</f>
        <v>Consultant 44</v>
      </c>
      <c r="U232" t="str">
        <f ca="1"/>
        <v>Consultant 44</v>
      </c>
      <c r="V232" t="str">
        <f ca="1"/>
        <v>Consultant</v>
      </c>
      <c r="W232">
        <f ca="1"/>
        <v>3.5</v>
      </c>
      <c r="X232">
        <f ca="1"/>
        <v>0.59966395195731481</v>
      </c>
      <c r="Y232">
        <f ca="1"/>
        <v>2.9003360480426852</v>
      </c>
      <c r="Z232">
        <f ca="1"/>
        <v>95000</v>
      </c>
    </row>
    <row r="233" spans="2:26">
      <c r="B233">
        <f xml:space="preserve"> ROWS( INDEX( _01_data[ref], 1 ) : _01_data[[#This Row],[ref]] )</f>
        <v>222</v>
      </c>
      <c r="C233" t="s">
        <v>5</v>
      </c>
      <c r="D233">
        <v>108000</v>
      </c>
      <c r="E233">
        <f ca="1" xml:space="preserve"> COUNTIF(
                OFFSET( $C$11, 1, 0, ROWS( INDEX( _01_data[ref], 1 ) : _01_data[[#This Row],[ref]] ) ),
                _01_data[[#This Row],[position]]
              )</f>
        <v>45</v>
      </c>
      <c r="F233" t="str">
        <f ca="1" xml:space="preserve"> CONCATENATE( _01_data[[#This Row],[position]], " ", _01_data[[#This Row],[id]] )</f>
        <v>Consultant 45</v>
      </c>
      <c r="U233" t="str">
        <f ca="1"/>
        <v>Consultant 45</v>
      </c>
      <c r="V233" t="str">
        <f ca="1"/>
        <v>Consultant</v>
      </c>
      <c r="W233">
        <f ca="1"/>
        <v>3.5</v>
      </c>
      <c r="X233">
        <f ca="1"/>
        <v>0.46606931415389208</v>
      </c>
      <c r="Y233">
        <f ca="1"/>
        <v>3.0339306858461077</v>
      </c>
      <c r="Z233">
        <f ca="1"/>
        <v>108000</v>
      </c>
    </row>
    <row r="234" spans="2:26">
      <c r="B234">
        <f xml:space="preserve"> ROWS( INDEX( _01_data[ref], 1 ) : _01_data[[#This Row],[ref]] )</f>
        <v>223</v>
      </c>
      <c r="C234" t="s">
        <v>5</v>
      </c>
      <c r="D234">
        <v>105000</v>
      </c>
      <c r="E234">
        <f ca="1" xml:space="preserve"> COUNTIF(
                OFFSET( $C$11, 1, 0, ROWS( INDEX( _01_data[ref], 1 ) : _01_data[[#This Row],[ref]] ) ),
                _01_data[[#This Row],[position]]
              )</f>
        <v>46</v>
      </c>
      <c r="F234" t="str">
        <f ca="1" xml:space="preserve"> CONCATENATE( _01_data[[#This Row],[position]], " ", _01_data[[#This Row],[id]] )</f>
        <v>Consultant 46</v>
      </c>
      <c r="U234" t="str">
        <f ca="1"/>
        <v>Consultant 46</v>
      </c>
      <c r="V234" t="str">
        <f ca="1"/>
        <v>Consultant</v>
      </c>
      <c r="W234">
        <f ca="1"/>
        <v>3.5</v>
      </c>
      <c r="X234">
        <f ca="1"/>
        <v>0.59862112429539471</v>
      </c>
      <c r="Y234">
        <f ca="1"/>
        <v>2.9013788757046051</v>
      </c>
      <c r="Z234">
        <f ca="1"/>
        <v>105000</v>
      </c>
    </row>
    <row r="235" spans="2:26">
      <c r="B235">
        <f xml:space="preserve"> ROWS( INDEX( _01_data[ref], 1 ) : _01_data[[#This Row],[ref]] )</f>
        <v>224</v>
      </c>
      <c r="C235" t="s">
        <v>5</v>
      </c>
      <c r="D235">
        <v>80000</v>
      </c>
      <c r="E235">
        <f ca="1" xml:space="preserve"> COUNTIF(
                OFFSET( $C$11, 1, 0, ROWS( INDEX( _01_data[ref], 1 ) : _01_data[[#This Row],[ref]] ) ),
                _01_data[[#This Row],[position]]
              )</f>
        <v>47</v>
      </c>
      <c r="F235" t="str">
        <f ca="1" xml:space="preserve"> CONCATENATE( _01_data[[#This Row],[position]], " ", _01_data[[#This Row],[id]] )</f>
        <v>Consultant 47</v>
      </c>
      <c r="U235" t="str">
        <f ca="1"/>
        <v>Consultant 47</v>
      </c>
      <c r="V235" t="str">
        <f ca="1"/>
        <v>Consultant</v>
      </c>
      <c r="W235">
        <f ca="1"/>
        <v>3.5</v>
      </c>
      <c r="X235">
        <f ca="1"/>
        <v>0.59441347493683494</v>
      </c>
      <c r="Y235">
        <f ca="1"/>
        <v>2.9055865250631649</v>
      </c>
      <c r="Z235">
        <f ca="1"/>
        <v>80000</v>
      </c>
    </row>
    <row r="236" spans="2:26">
      <c r="B236">
        <f xml:space="preserve"> ROWS( INDEX( _01_data[ref], 1 ) : _01_data[[#This Row],[ref]] )</f>
        <v>225</v>
      </c>
      <c r="C236" t="s">
        <v>5</v>
      </c>
      <c r="D236">
        <v>250000</v>
      </c>
      <c r="E236">
        <f ca="1" xml:space="preserve"> COUNTIF(
                OFFSET( $C$11, 1, 0, ROWS( INDEX( _01_data[ref], 1 ) : _01_data[[#This Row],[ref]] ) ),
                _01_data[[#This Row],[position]]
              )</f>
        <v>48</v>
      </c>
      <c r="F236" t="str">
        <f ca="1" xml:space="preserve"> CONCATENATE( _01_data[[#This Row],[position]], " ", _01_data[[#This Row],[id]] )</f>
        <v>Consultant 48</v>
      </c>
      <c r="U236" t="str">
        <f ca="1"/>
        <v>Consultant 48</v>
      </c>
      <c r="V236" t="str">
        <f ca="1"/>
        <v>Consultant</v>
      </c>
      <c r="W236">
        <f ca="1"/>
        <v>3.5</v>
      </c>
      <c r="X236">
        <f ca="1"/>
        <v>0.49318645893338708</v>
      </c>
      <c r="Y236">
        <f ca="1"/>
        <v>3.006813541066613</v>
      </c>
      <c r="Z236">
        <f ca="1"/>
        <v>250000</v>
      </c>
    </row>
    <row r="237" spans="2:26">
      <c r="B237">
        <f xml:space="preserve"> ROWS( INDEX( _01_data[ref], 1 ) : _01_data[[#This Row],[ref]] )</f>
        <v>226</v>
      </c>
      <c r="C237" t="s">
        <v>5</v>
      </c>
      <c r="D237">
        <v>125000</v>
      </c>
      <c r="E237">
        <f ca="1" xml:space="preserve"> COUNTIF(
                OFFSET( $C$11, 1, 0, ROWS( INDEX( _01_data[ref], 1 ) : _01_data[[#This Row],[ref]] ) ),
                _01_data[[#This Row],[position]]
              )</f>
        <v>49</v>
      </c>
      <c r="F237" t="str">
        <f ca="1" xml:space="preserve"> CONCATENATE( _01_data[[#This Row],[position]], " ", _01_data[[#This Row],[id]] )</f>
        <v>Consultant 49</v>
      </c>
      <c r="U237" t="str">
        <f ca="1"/>
        <v>Consultant 49</v>
      </c>
      <c r="V237" t="str">
        <f ca="1"/>
        <v>Consultant</v>
      </c>
      <c r="W237">
        <f ca="1"/>
        <v>3.5</v>
      </c>
      <c r="X237">
        <f ca="1"/>
        <v>0.55555958739666311</v>
      </c>
      <c r="Y237">
        <f ca="1"/>
        <v>2.944440412603337</v>
      </c>
      <c r="Z237">
        <f ca="1"/>
        <v>125000</v>
      </c>
    </row>
    <row r="238" spans="2:26">
      <c r="B238">
        <f xml:space="preserve"> ROWS( INDEX( _01_data[ref], 1 ) : _01_data[[#This Row],[ref]] )</f>
        <v>227</v>
      </c>
      <c r="C238" t="s">
        <v>5</v>
      </c>
      <c r="D238">
        <v>41000</v>
      </c>
      <c r="E238">
        <f ca="1" xml:space="preserve"> COUNTIF(
                OFFSET( $C$11, 1, 0, ROWS( INDEX( _01_data[ref], 1 ) : _01_data[[#This Row],[ref]] ) ),
                _01_data[[#This Row],[position]]
              )</f>
        <v>50</v>
      </c>
      <c r="F238" t="str">
        <f ca="1" xml:space="preserve"> CONCATENATE( _01_data[[#This Row],[position]], " ", _01_data[[#This Row],[id]] )</f>
        <v>Consultant 50</v>
      </c>
      <c r="U238" t="str">
        <f ca="1"/>
        <v>Consultant 50</v>
      </c>
      <c r="V238" t="str">
        <f ca="1"/>
        <v>Consultant</v>
      </c>
      <c r="W238">
        <f ca="1"/>
        <v>3.5</v>
      </c>
      <c r="X238">
        <f ca="1"/>
        <v>0.57077420199528006</v>
      </c>
      <c r="Y238">
        <f ca="1"/>
        <v>2.9292257980047198</v>
      </c>
      <c r="Z238">
        <f ca="1"/>
        <v>41000</v>
      </c>
    </row>
    <row r="239" spans="2:26">
      <c r="B239">
        <f xml:space="preserve"> ROWS( INDEX( _01_data[ref], 1 ) : _01_data[[#This Row],[ref]] )</f>
        <v>228</v>
      </c>
      <c r="C239" t="s">
        <v>5</v>
      </c>
      <c r="D239">
        <v>100000</v>
      </c>
      <c r="E239">
        <f ca="1" xml:space="preserve"> COUNTIF(
                OFFSET( $C$11, 1, 0, ROWS( INDEX( _01_data[ref], 1 ) : _01_data[[#This Row],[ref]] ) ),
                _01_data[[#This Row],[position]]
              )</f>
        <v>51</v>
      </c>
      <c r="F239" t="str">
        <f ca="1" xml:space="preserve"> CONCATENATE( _01_data[[#This Row],[position]], " ", _01_data[[#This Row],[id]] )</f>
        <v>Consultant 51</v>
      </c>
      <c r="U239" t="str">
        <f ca="1"/>
        <v>Consultant 51</v>
      </c>
      <c r="V239" t="str">
        <f ca="1"/>
        <v>Consultant</v>
      </c>
      <c r="W239">
        <f ca="1"/>
        <v>3.5</v>
      </c>
      <c r="X239">
        <f ca="1"/>
        <v>0.5574160411731508</v>
      </c>
      <c r="Y239">
        <f ca="1"/>
        <v>2.942583958826849</v>
      </c>
      <c r="Z239">
        <f ca="1"/>
        <v>100000</v>
      </c>
    </row>
    <row r="240" spans="2:26">
      <c r="B240">
        <f xml:space="preserve"> ROWS( INDEX( _01_data[ref], 1 ) : _01_data[[#This Row],[ref]] )</f>
        <v>229</v>
      </c>
      <c r="C240" t="s">
        <v>5</v>
      </c>
      <c r="D240">
        <v>72000</v>
      </c>
      <c r="E240">
        <f ca="1" xml:space="preserve"> COUNTIF(
                OFFSET( $C$11, 1, 0, ROWS( INDEX( _01_data[ref], 1 ) : _01_data[[#This Row],[ref]] ) ),
                _01_data[[#This Row],[position]]
              )</f>
        <v>52</v>
      </c>
      <c r="F240" t="str">
        <f ca="1" xml:space="preserve"> CONCATENATE( _01_data[[#This Row],[position]], " ", _01_data[[#This Row],[id]] )</f>
        <v>Consultant 52</v>
      </c>
      <c r="U240" t="str">
        <f ca="1"/>
        <v>Consultant 52</v>
      </c>
      <c r="V240" t="str">
        <f ca="1"/>
        <v>Consultant</v>
      </c>
      <c r="W240">
        <f ca="1"/>
        <v>3.5</v>
      </c>
      <c r="X240">
        <f ca="1"/>
        <v>0.4436987340126749</v>
      </c>
      <c r="Y240">
        <f ca="1"/>
        <v>3.056301265987325</v>
      </c>
      <c r="Z240">
        <f ca="1"/>
        <v>72000</v>
      </c>
    </row>
    <row r="241" spans="2:26">
      <c r="B241">
        <f xml:space="preserve"> ROWS( INDEX( _01_data[ref], 1 ) : _01_data[[#This Row],[ref]] )</f>
        <v>230</v>
      </c>
      <c r="C241" t="s">
        <v>8</v>
      </c>
      <c r="D241">
        <v>37440</v>
      </c>
      <c r="E241">
        <f ca="1" xml:space="preserve"> COUNTIF(
                OFFSET( $C$11, 1, 0, ROWS( INDEX( _01_data[ref], 1 ) : _01_data[[#This Row],[ref]] ) ),
                _01_data[[#This Row],[position]]
              )</f>
        <v>1</v>
      </c>
      <c r="F241" t="str">
        <f ca="1" xml:space="preserve"> CONCATENATE( _01_data[[#This Row],[position]], " ", _01_data[[#This Row],[id]] )</f>
        <v>Controller 1</v>
      </c>
      <c r="U241" t="str">
        <f ca="1"/>
        <v>Controller 1</v>
      </c>
      <c r="V241" t="str">
        <f ca="1"/>
        <v>Controller</v>
      </c>
      <c r="W241">
        <f ca="1"/>
        <v>4.5</v>
      </c>
      <c r="X241">
        <f ca="1"/>
        <v>0.53978010593063908</v>
      </c>
      <c r="Y241">
        <f ca="1"/>
        <v>3.9602198940693611</v>
      </c>
      <c r="Z241">
        <f ca="1"/>
        <v>37440</v>
      </c>
    </row>
    <row r="242" spans="2:26">
      <c r="B242">
        <f xml:space="preserve"> ROWS( INDEX( _01_data[ref], 1 ) : _01_data[[#This Row],[ref]] )</f>
        <v>231</v>
      </c>
      <c r="C242" t="s">
        <v>8</v>
      </c>
      <c r="D242">
        <v>50000</v>
      </c>
      <c r="E242">
        <f ca="1" xml:space="preserve"> COUNTIF(
                OFFSET( $C$11, 1, 0, ROWS( INDEX( _01_data[ref], 1 ) : _01_data[[#This Row],[ref]] ) ),
                _01_data[[#This Row],[position]]
              )</f>
        <v>2</v>
      </c>
      <c r="F242" t="str">
        <f ca="1" xml:space="preserve"> CONCATENATE( _01_data[[#This Row],[position]], " ", _01_data[[#This Row],[id]] )</f>
        <v>Controller 2</v>
      </c>
      <c r="U242" t="str">
        <f ca="1"/>
        <v>Controller 2</v>
      </c>
      <c r="V242" t="str">
        <f ca="1"/>
        <v>Controller</v>
      </c>
      <c r="W242">
        <f ca="1"/>
        <v>4.5</v>
      </c>
      <c r="X242">
        <f ca="1"/>
        <v>0.56973343214692584</v>
      </c>
      <c r="Y242">
        <f ca="1"/>
        <v>3.9302665678530744</v>
      </c>
      <c r="Z242">
        <f ca="1"/>
        <v>50000</v>
      </c>
    </row>
    <row r="243" spans="2:26">
      <c r="B243">
        <f xml:space="preserve"> ROWS( INDEX( _01_data[ref], 1 ) : _01_data[[#This Row],[ref]] )</f>
        <v>232</v>
      </c>
      <c r="C243" t="s">
        <v>8</v>
      </c>
      <c r="D243">
        <v>61000</v>
      </c>
      <c r="E243">
        <f ca="1" xml:space="preserve"> COUNTIF(
                OFFSET( $C$11, 1, 0, ROWS( INDEX( _01_data[ref], 1 ) : _01_data[[#This Row],[ref]] ) ),
                _01_data[[#This Row],[position]]
              )</f>
        <v>3</v>
      </c>
      <c r="F243" t="str">
        <f ca="1" xml:space="preserve"> CONCATENATE( _01_data[[#This Row],[position]], " ", _01_data[[#This Row],[id]] )</f>
        <v>Controller 3</v>
      </c>
      <c r="U243" t="str">
        <f ca="1"/>
        <v>Controller 3</v>
      </c>
      <c r="V243" t="str">
        <f ca="1"/>
        <v>Controller</v>
      </c>
      <c r="W243">
        <f ca="1"/>
        <v>4.5</v>
      </c>
      <c r="X243">
        <f ca="1"/>
        <v>0.50352257474678308</v>
      </c>
      <c r="Y243">
        <f ca="1"/>
        <v>3.9964774252532171</v>
      </c>
      <c r="Z243">
        <f ca="1"/>
        <v>61000</v>
      </c>
    </row>
    <row r="244" spans="2:26">
      <c r="B244">
        <f xml:space="preserve"> ROWS( INDEX( _01_data[ref], 1 ) : _01_data[[#This Row],[ref]] )</f>
        <v>233</v>
      </c>
      <c r="C244" t="s">
        <v>8</v>
      </c>
      <c r="D244">
        <v>34000</v>
      </c>
      <c r="E244">
        <f ca="1" xml:space="preserve"> COUNTIF(
                OFFSET( $C$11, 1, 0, ROWS( INDEX( _01_data[ref], 1 ) : _01_data[[#This Row],[ref]] ) ),
                _01_data[[#This Row],[position]]
              )</f>
        <v>4</v>
      </c>
      <c r="F244" t="str">
        <f ca="1" xml:space="preserve"> CONCATENATE( _01_data[[#This Row],[position]], " ", _01_data[[#This Row],[id]] )</f>
        <v>Controller 4</v>
      </c>
      <c r="U244" t="str">
        <f ca="1"/>
        <v>Controller 4</v>
      </c>
      <c r="V244" t="str">
        <f ca="1"/>
        <v>Controller</v>
      </c>
      <c r="W244">
        <f ca="1"/>
        <v>4.5</v>
      </c>
      <c r="X244">
        <f ca="1"/>
        <v>0.57438339190122334</v>
      </c>
      <c r="Y244">
        <f ca="1"/>
        <v>3.9256166080987764</v>
      </c>
      <c r="Z244">
        <f ca="1"/>
        <v>34000</v>
      </c>
    </row>
    <row r="245" spans="2:26">
      <c r="B245">
        <f xml:space="preserve"> ROWS( INDEX( _01_data[ref], 1 ) : _01_data[[#This Row],[ref]] )</f>
        <v>234</v>
      </c>
      <c r="C245" t="s">
        <v>8</v>
      </c>
      <c r="D245">
        <v>65000</v>
      </c>
      <c r="E245">
        <f ca="1" xml:space="preserve"> COUNTIF(
                OFFSET( $C$11, 1, 0, ROWS( INDEX( _01_data[ref], 1 ) : _01_data[[#This Row],[ref]] ) ),
                _01_data[[#This Row],[position]]
              )</f>
        <v>5</v>
      </c>
      <c r="F245" t="str">
        <f ca="1" xml:space="preserve"> CONCATENATE( _01_data[[#This Row],[position]], " ", _01_data[[#This Row],[id]] )</f>
        <v>Controller 5</v>
      </c>
      <c r="U245" t="str">
        <f ca="1"/>
        <v>Controller 5</v>
      </c>
      <c r="V245" t="str">
        <f ca="1"/>
        <v>Controller</v>
      </c>
      <c r="W245">
        <f ca="1"/>
        <v>4.5</v>
      </c>
      <c r="X245">
        <f ca="1"/>
        <v>0.52496470014167695</v>
      </c>
      <c r="Y245">
        <f ca="1"/>
        <v>3.9750352998583232</v>
      </c>
      <c r="Z245">
        <f ca="1"/>
        <v>65000</v>
      </c>
    </row>
    <row r="246" spans="2:26">
      <c r="B246">
        <f xml:space="preserve"> ROWS( INDEX( _01_data[ref], 1 ) : _01_data[[#This Row],[ref]] )</f>
        <v>235</v>
      </c>
      <c r="C246" t="s">
        <v>8</v>
      </c>
      <c r="D246">
        <v>55000</v>
      </c>
      <c r="E246">
        <f ca="1" xml:space="preserve"> COUNTIF(
                OFFSET( $C$11, 1, 0, ROWS( INDEX( _01_data[ref], 1 ) : _01_data[[#This Row],[ref]] ) ),
                _01_data[[#This Row],[position]]
              )</f>
        <v>6</v>
      </c>
      <c r="F246" t="str">
        <f ca="1" xml:space="preserve"> CONCATENATE( _01_data[[#This Row],[position]], " ", _01_data[[#This Row],[id]] )</f>
        <v>Controller 6</v>
      </c>
      <c r="U246" t="str">
        <f ca="1"/>
        <v>Controller 6</v>
      </c>
      <c r="V246" t="str">
        <f ca="1"/>
        <v>Controller</v>
      </c>
      <c r="W246">
        <f ca="1"/>
        <v>4.5</v>
      </c>
      <c r="X246">
        <f ca="1"/>
        <v>0.47092034264413407</v>
      </c>
      <c r="Y246">
        <f ca="1"/>
        <v>4.029079657355866</v>
      </c>
      <c r="Z246">
        <f ca="1"/>
        <v>55000</v>
      </c>
    </row>
    <row r="247" spans="2:26">
      <c r="B247">
        <f xml:space="preserve"> ROWS( INDEX( _01_data[ref], 1 ) : _01_data[[#This Row],[ref]] )</f>
        <v>236</v>
      </c>
      <c r="C247" t="s">
        <v>8</v>
      </c>
      <c r="D247">
        <v>40414</v>
      </c>
      <c r="E247">
        <f ca="1" xml:space="preserve"> COUNTIF(
                OFFSET( $C$11, 1, 0, ROWS( INDEX( _01_data[ref], 1 ) : _01_data[[#This Row],[ref]] ) ),
                _01_data[[#This Row],[position]]
              )</f>
        <v>7</v>
      </c>
      <c r="F247" t="str">
        <f ca="1" xml:space="preserve"> CONCATENATE( _01_data[[#This Row],[position]], " ", _01_data[[#This Row],[id]] )</f>
        <v>Controller 7</v>
      </c>
      <c r="U247" t="str">
        <f ca="1"/>
        <v>Controller 7</v>
      </c>
      <c r="V247" t="str">
        <f ca="1"/>
        <v>Controller</v>
      </c>
      <c r="W247">
        <f ca="1"/>
        <v>4.5</v>
      </c>
      <c r="X247">
        <f ca="1"/>
        <v>0.44793897090034307</v>
      </c>
      <c r="Y247">
        <f ca="1"/>
        <v>4.052061029099657</v>
      </c>
      <c r="Z247">
        <f ca="1"/>
        <v>40414</v>
      </c>
    </row>
    <row r="248" spans="2:26">
      <c r="B248">
        <f xml:space="preserve"> ROWS( INDEX( _01_data[ref], 1 ) : _01_data[[#This Row],[ref]] )</f>
        <v>237</v>
      </c>
      <c r="C248" t="s">
        <v>8</v>
      </c>
      <c r="D248">
        <v>39000</v>
      </c>
      <c r="E248">
        <f ca="1" xml:space="preserve"> COUNTIF(
                OFFSET( $C$11, 1, 0, ROWS( INDEX( _01_data[ref], 1 ) : _01_data[[#This Row],[ref]] ) ),
                _01_data[[#This Row],[position]]
              )</f>
        <v>8</v>
      </c>
      <c r="F248" t="str">
        <f ca="1" xml:space="preserve"> CONCATENATE( _01_data[[#This Row],[position]], " ", _01_data[[#This Row],[id]] )</f>
        <v>Controller 8</v>
      </c>
      <c r="U248" t="str">
        <f ca="1"/>
        <v>Controller 8</v>
      </c>
      <c r="V248" t="str">
        <f ca="1"/>
        <v>Controller</v>
      </c>
      <c r="W248">
        <f ca="1"/>
        <v>4.5</v>
      </c>
      <c r="X248">
        <f ca="1"/>
        <v>0.54774141903480411</v>
      </c>
      <c r="Y248">
        <f ca="1"/>
        <v>3.952258580965196</v>
      </c>
      <c r="Z248">
        <f ca="1"/>
        <v>39000</v>
      </c>
    </row>
    <row r="249" spans="2:26">
      <c r="B249">
        <f xml:space="preserve"> ROWS( INDEX( _01_data[ref], 1 ) : _01_data[[#This Row],[ref]] )</f>
        <v>238</v>
      </c>
      <c r="C249" t="s">
        <v>8</v>
      </c>
      <c r="D249">
        <v>33900</v>
      </c>
      <c r="E249">
        <f ca="1" xml:space="preserve"> COUNTIF(
                OFFSET( $C$11, 1, 0, ROWS( INDEX( _01_data[ref], 1 ) : _01_data[[#This Row],[ref]] ) ),
                _01_data[[#This Row],[position]]
              )</f>
        <v>9</v>
      </c>
      <c r="F249" t="str">
        <f ca="1" xml:space="preserve"> CONCATENATE( _01_data[[#This Row],[position]], " ", _01_data[[#This Row],[id]] )</f>
        <v>Controller 9</v>
      </c>
      <c r="U249" t="str">
        <f ca="1"/>
        <v>Controller 9</v>
      </c>
      <c r="V249" t="str">
        <f ca="1"/>
        <v>Controller</v>
      </c>
      <c r="W249">
        <f ca="1"/>
        <v>4.5</v>
      </c>
      <c r="X249">
        <f ca="1"/>
        <v>0.54299594318978706</v>
      </c>
      <c r="Y249">
        <f ca="1"/>
        <v>3.9570040568102129</v>
      </c>
      <c r="Z249">
        <f ca="1"/>
        <v>33900</v>
      </c>
    </row>
    <row r="250" spans="2:26">
      <c r="B250">
        <f xml:space="preserve"> ROWS( INDEX( _01_data[ref], 1 ) : _01_data[[#This Row],[ref]] )</f>
        <v>239</v>
      </c>
      <c r="C250" t="s">
        <v>8</v>
      </c>
      <c r="D250">
        <v>92500</v>
      </c>
      <c r="E250">
        <f ca="1" xml:space="preserve"> COUNTIF(
                OFFSET( $C$11, 1, 0, ROWS( INDEX( _01_data[ref], 1 ) : _01_data[[#This Row],[ref]] ) ),
                _01_data[[#This Row],[position]]
              )</f>
        <v>10</v>
      </c>
      <c r="F250" t="str">
        <f ca="1" xml:space="preserve"> CONCATENATE( _01_data[[#This Row],[position]], " ", _01_data[[#This Row],[id]] )</f>
        <v>Controller 10</v>
      </c>
      <c r="U250" t="str">
        <f ca="1"/>
        <v>Controller 10</v>
      </c>
      <c r="V250" t="str">
        <f ca="1"/>
        <v>Controller</v>
      </c>
      <c r="W250">
        <f ca="1"/>
        <v>4.5</v>
      </c>
      <c r="X250">
        <f ca="1"/>
        <v>0.49947823935375046</v>
      </c>
      <c r="Y250">
        <f ca="1"/>
        <v>4.0005217606462491</v>
      </c>
      <c r="Z250">
        <f ca="1"/>
        <v>92500</v>
      </c>
    </row>
    <row r="251" spans="2:26">
      <c r="B251">
        <f xml:space="preserve"> ROWS( INDEX( _01_data[ref], 1 ) : _01_data[[#This Row],[ref]] )</f>
        <v>240</v>
      </c>
      <c r="C251" t="s">
        <v>8</v>
      </c>
      <c r="D251">
        <v>40000</v>
      </c>
      <c r="E251">
        <f ca="1" xml:space="preserve"> COUNTIF(
                OFFSET( $C$11, 1, 0, ROWS( INDEX( _01_data[ref], 1 ) : _01_data[[#This Row],[ref]] ) ),
                _01_data[[#This Row],[position]]
              )</f>
        <v>11</v>
      </c>
      <c r="F251" t="str">
        <f ca="1" xml:space="preserve"> CONCATENATE( _01_data[[#This Row],[position]], " ", _01_data[[#This Row],[id]] )</f>
        <v>Controller 11</v>
      </c>
      <c r="U251" t="str">
        <f ca="1"/>
        <v>Controller 11</v>
      </c>
      <c r="V251" t="str">
        <f ca="1"/>
        <v>Controller</v>
      </c>
      <c r="W251">
        <f ca="1"/>
        <v>4.5</v>
      </c>
      <c r="X251">
        <f ca="1"/>
        <v>0.45765966645422007</v>
      </c>
      <c r="Y251">
        <f ca="1"/>
        <v>4.0423403335457797</v>
      </c>
      <c r="Z251">
        <f ca="1"/>
        <v>40000</v>
      </c>
    </row>
    <row r="252" spans="2:26">
      <c r="B252">
        <f xml:space="preserve"> ROWS( INDEX( _01_data[ref], 1 ) : _01_data[[#This Row],[ref]] )</f>
        <v>241</v>
      </c>
      <c r="C252" t="s">
        <v>8</v>
      </c>
      <c r="D252">
        <v>27840</v>
      </c>
      <c r="E252">
        <f ca="1" xml:space="preserve"> COUNTIF(
                OFFSET( $C$11, 1, 0, ROWS( INDEX( _01_data[ref], 1 ) : _01_data[[#This Row],[ref]] ) ),
                _01_data[[#This Row],[position]]
              )</f>
        <v>12</v>
      </c>
      <c r="F252" t="str">
        <f ca="1" xml:space="preserve"> CONCATENATE( _01_data[[#This Row],[position]], " ", _01_data[[#This Row],[id]] )</f>
        <v>Controller 12</v>
      </c>
      <c r="U252" t="str">
        <f ca="1"/>
        <v>Controller 12</v>
      </c>
      <c r="V252" t="str">
        <f ca="1"/>
        <v>Controller</v>
      </c>
      <c r="W252">
        <f ca="1"/>
        <v>4.5</v>
      </c>
      <c r="X252">
        <f ca="1"/>
        <v>0.53504814180419258</v>
      </c>
      <c r="Y252">
        <f ca="1"/>
        <v>3.9649518581958074</v>
      </c>
      <c r="Z252">
        <f ca="1"/>
        <v>27840</v>
      </c>
    </row>
    <row r="253" spans="2:26">
      <c r="B253">
        <f xml:space="preserve"> ROWS( INDEX( _01_data[ref], 1 ) : _01_data[[#This Row],[ref]] )</f>
        <v>242</v>
      </c>
      <c r="C253" t="s">
        <v>8</v>
      </c>
      <c r="D253">
        <v>90000</v>
      </c>
      <c r="E253">
        <f ca="1" xml:space="preserve"> COUNTIF(
                OFFSET( $C$11, 1, 0, ROWS( INDEX( _01_data[ref], 1 ) : _01_data[[#This Row],[ref]] ) ),
                _01_data[[#This Row],[position]]
              )</f>
        <v>13</v>
      </c>
      <c r="F253" t="str">
        <f ca="1" xml:space="preserve"> CONCATENATE( _01_data[[#This Row],[position]], " ", _01_data[[#This Row],[id]] )</f>
        <v>Controller 13</v>
      </c>
      <c r="U253" t="str">
        <f ca="1"/>
        <v>Controller 13</v>
      </c>
      <c r="V253" t="str">
        <f ca="1"/>
        <v>Controller</v>
      </c>
      <c r="W253">
        <f ca="1"/>
        <v>4.5</v>
      </c>
      <c r="X253">
        <f ca="1"/>
        <v>0.40659984362492751</v>
      </c>
      <c r="Y253">
        <f ca="1"/>
        <v>4.0934001563750728</v>
      </c>
      <c r="Z253">
        <f ca="1"/>
        <v>90000</v>
      </c>
    </row>
    <row r="254" spans="2:26">
      <c r="B254">
        <f xml:space="preserve"> ROWS( INDEX( _01_data[ref], 1 ) : _01_data[[#This Row],[ref]] )</f>
        <v>243</v>
      </c>
      <c r="C254" t="s">
        <v>8</v>
      </c>
      <c r="D254">
        <v>70000</v>
      </c>
      <c r="E254">
        <f ca="1" xml:space="preserve"> COUNTIF(
                OFFSET( $C$11, 1, 0, ROWS( INDEX( _01_data[ref], 1 ) : _01_data[[#This Row],[ref]] ) ),
                _01_data[[#This Row],[position]]
              )</f>
        <v>14</v>
      </c>
      <c r="F254" t="str">
        <f ca="1" xml:space="preserve"> CONCATENATE( _01_data[[#This Row],[position]], " ", _01_data[[#This Row],[id]] )</f>
        <v>Controller 14</v>
      </c>
      <c r="U254" t="str">
        <f ca="1"/>
        <v>Controller 14</v>
      </c>
      <c r="V254" t="str">
        <f ca="1"/>
        <v>Controller</v>
      </c>
      <c r="W254">
        <f ca="1"/>
        <v>4.5</v>
      </c>
      <c r="X254">
        <f ca="1"/>
        <v>0.55616179723271919</v>
      </c>
      <c r="Y254">
        <f ca="1"/>
        <v>3.9438382027672807</v>
      </c>
      <c r="Z254">
        <f ca="1"/>
        <v>70000</v>
      </c>
    </row>
    <row r="255" spans="2:26">
      <c r="B255">
        <f xml:space="preserve"> ROWS( INDEX( _01_data[ref], 1 ) : _01_data[[#This Row],[ref]] )</f>
        <v>244</v>
      </c>
      <c r="C255" t="s">
        <v>8</v>
      </c>
      <c r="D255">
        <v>45000</v>
      </c>
      <c r="E255">
        <f ca="1" xml:space="preserve"> COUNTIF(
                OFFSET( $C$11, 1, 0, ROWS( INDEX( _01_data[ref], 1 ) : _01_data[[#This Row],[ref]] ) ),
                _01_data[[#This Row],[position]]
              )</f>
        <v>15</v>
      </c>
      <c r="F255" t="str">
        <f ca="1" xml:space="preserve"> CONCATENATE( _01_data[[#This Row],[position]], " ", _01_data[[#This Row],[id]] )</f>
        <v>Controller 15</v>
      </c>
      <c r="U255" t="str">
        <f ca="1"/>
        <v>Controller 15</v>
      </c>
      <c r="V255" t="str">
        <f ca="1"/>
        <v>Controller</v>
      </c>
      <c r="W255">
        <f ca="1"/>
        <v>4.5</v>
      </c>
      <c r="X255">
        <f ca="1"/>
        <v>0.45737003320744474</v>
      </c>
      <c r="Y255">
        <f ca="1"/>
        <v>4.0426299667925552</v>
      </c>
      <c r="Z255">
        <f ca="1"/>
        <v>45000</v>
      </c>
    </row>
    <row r="256" spans="2:26">
      <c r="B256">
        <f xml:space="preserve"> ROWS( INDEX( _01_data[ref], 1 ) : _01_data[[#This Row],[ref]] )</f>
        <v>245</v>
      </c>
      <c r="C256" t="s">
        <v>8</v>
      </c>
      <c r="D256">
        <v>110000</v>
      </c>
      <c r="E256">
        <f ca="1" xml:space="preserve"> COUNTIF(
                OFFSET( $C$11, 1, 0, ROWS( INDEX( _01_data[ref], 1 ) : _01_data[[#This Row],[ref]] ) ),
                _01_data[[#This Row],[position]]
              )</f>
        <v>16</v>
      </c>
      <c r="F256" t="str">
        <f ca="1" xml:space="preserve"> CONCATENATE( _01_data[[#This Row],[position]], " ", _01_data[[#This Row],[id]] )</f>
        <v>Controller 16</v>
      </c>
      <c r="U256" t="str">
        <f ca="1"/>
        <v>Controller 16</v>
      </c>
      <c r="V256" t="str">
        <f ca="1"/>
        <v>Controller</v>
      </c>
      <c r="W256">
        <f ca="1"/>
        <v>4.5</v>
      </c>
      <c r="X256">
        <f ca="1"/>
        <v>0.53499198306200613</v>
      </c>
      <c r="Y256">
        <f ca="1"/>
        <v>3.9650080169379938</v>
      </c>
      <c r="Z256">
        <f ca="1"/>
        <v>110000</v>
      </c>
    </row>
    <row r="257" spans="2:26">
      <c r="B257">
        <f xml:space="preserve"> ROWS( INDEX( _01_data[ref], 1 ) : _01_data[[#This Row],[ref]] )</f>
        <v>246</v>
      </c>
      <c r="C257" t="s">
        <v>8</v>
      </c>
      <c r="D257">
        <v>49000</v>
      </c>
      <c r="E257">
        <f ca="1" xml:space="preserve"> COUNTIF(
                OFFSET( $C$11, 1, 0, ROWS( INDEX( _01_data[ref], 1 ) : _01_data[[#This Row],[ref]] ) ),
                _01_data[[#This Row],[position]]
              )</f>
        <v>17</v>
      </c>
      <c r="F257" t="str">
        <f ca="1" xml:space="preserve"> CONCATENATE( _01_data[[#This Row],[position]], " ", _01_data[[#This Row],[id]] )</f>
        <v>Controller 17</v>
      </c>
      <c r="U257" t="str">
        <f ca="1"/>
        <v>Controller 17</v>
      </c>
      <c r="V257" t="str">
        <f ca="1"/>
        <v>Controller</v>
      </c>
      <c r="W257">
        <f ca="1"/>
        <v>4.5</v>
      </c>
      <c r="X257">
        <f ca="1"/>
        <v>0.58907026216472569</v>
      </c>
      <c r="Y257">
        <f ca="1"/>
        <v>3.9109297378352741</v>
      </c>
      <c r="Z257">
        <f ca="1"/>
        <v>49000</v>
      </c>
    </row>
    <row r="258" spans="2:26">
      <c r="B258">
        <f xml:space="preserve"> ROWS( INDEX( _01_data[ref], 1 ) : _01_data[[#This Row],[ref]] )</f>
        <v>247</v>
      </c>
      <c r="C258" t="s">
        <v>8</v>
      </c>
      <c r="D258">
        <v>61000</v>
      </c>
      <c r="E258">
        <f ca="1" xml:space="preserve"> COUNTIF(
                OFFSET( $C$11, 1, 0, ROWS( INDEX( _01_data[ref], 1 ) : _01_data[[#This Row],[ref]] ) ),
                _01_data[[#This Row],[position]]
              )</f>
        <v>18</v>
      </c>
      <c r="F258" t="str">
        <f ca="1" xml:space="preserve"> CONCATENATE( _01_data[[#This Row],[position]], " ", _01_data[[#This Row],[id]] )</f>
        <v>Controller 18</v>
      </c>
      <c r="U258" t="str">
        <f ca="1"/>
        <v>Controller 18</v>
      </c>
      <c r="V258" t="str">
        <f ca="1"/>
        <v>Controller</v>
      </c>
      <c r="W258">
        <f ca="1"/>
        <v>4.5</v>
      </c>
      <c r="X258">
        <f ca="1"/>
        <v>0.56185049360444694</v>
      </c>
      <c r="Y258">
        <f ca="1"/>
        <v>3.9381495063955532</v>
      </c>
      <c r="Z258">
        <f ca="1"/>
        <v>61000</v>
      </c>
    </row>
    <row r="259" spans="2:26">
      <c r="B259">
        <f xml:space="preserve"> ROWS( INDEX( _01_data[ref], 1 ) : _01_data[[#This Row],[ref]] )</f>
        <v>248</v>
      </c>
      <c r="C259" t="s">
        <v>8</v>
      </c>
      <c r="D259">
        <v>74300</v>
      </c>
      <c r="E259">
        <f ca="1" xml:space="preserve"> COUNTIF(
                OFFSET( $C$11, 1, 0, ROWS( INDEX( _01_data[ref], 1 ) : _01_data[[#This Row],[ref]] ) ),
                _01_data[[#This Row],[position]]
              )</f>
        <v>19</v>
      </c>
      <c r="F259" t="str">
        <f ca="1" xml:space="preserve"> CONCATENATE( _01_data[[#This Row],[position]], " ", _01_data[[#This Row],[id]] )</f>
        <v>Controller 19</v>
      </c>
      <c r="U259" t="str">
        <f ca="1"/>
        <v>Controller 19</v>
      </c>
      <c r="V259" t="str">
        <f ca="1"/>
        <v>Controller</v>
      </c>
      <c r="W259">
        <f ca="1"/>
        <v>4.5</v>
      </c>
      <c r="X259">
        <f ca="1"/>
        <v>0.55559788184530179</v>
      </c>
      <c r="Y259">
        <f ca="1"/>
        <v>3.9444021181546982</v>
      </c>
      <c r="Z259">
        <f ca="1"/>
        <v>74300</v>
      </c>
    </row>
    <row r="260" spans="2:26">
      <c r="B260">
        <f xml:space="preserve"> ROWS( INDEX( _01_data[ref], 1 ) : _01_data[[#This Row],[ref]] )</f>
        <v>249</v>
      </c>
      <c r="C260" t="s">
        <v>8</v>
      </c>
      <c r="D260">
        <v>145000</v>
      </c>
      <c r="E260">
        <f ca="1" xml:space="preserve"> COUNTIF(
                OFFSET( $C$11, 1, 0, ROWS( INDEX( _01_data[ref], 1 ) : _01_data[[#This Row],[ref]] ) ),
                _01_data[[#This Row],[position]]
              )</f>
        <v>20</v>
      </c>
      <c r="F260" t="str">
        <f ca="1" xml:space="preserve"> CONCATENATE( _01_data[[#This Row],[position]], " ", _01_data[[#This Row],[id]] )</f>
        <v>Controller 20</v>
      </c>
      <c r="U260" t="str">
        <f ca="1"/>
        <v>Controller 20</v>
      </c>
      <c r="V260" t="str">
        <f ca="1"/>
        <v>Controller</v>
      </c>
      <c r="W260">
        <f ca="1"/>
        <v>4.5</v>
      </c>
      <c r="X260">
        <f ca="1"/>
        <v>0.54049727231677014</v>
      </c>
      <c r="Y260">
        <f ca="1"/>
        <v>3.9595027276832298</v>
      </c>
      <c r="Z260">
        <f ca="1"/>
        <v>145000</v>
      </c>
    </row>
    <row r="261" spans="2:26">
      <c r="B261">
        <f xml:space="preserve"> ROWS( INDEX( _01_data[ref], 1 ) : _01_data[[#This Row],[ref]] )</f>
        <v>250</v>
      </c>
      <c r="C261" t="s">
        <v>8</v>
      </c>
      <c r="D261">
        <v>62000</v>
      </c>
      <c r="E261">
        <f ca="1" xml:space="preserve"> COUNTIF(
                OFFSET( $C$11, 1, 0, ROWS( INDEX( _01_data[ref], 1 ) : _01_data[[#This Row],[ref]] ) ),
                _01_data[[#This Row],[position]]
              )</f>
        <v>21</v>
      </c>
      <c r="F261" t="str">
        <f ca="1" xml:space="preserve"> CONCATENATE( _01_data[[#This Row],[position]], " ", _01_data[[#This Row],[id]] )</f>
        <v>Controller 21</v>
      </c>
      <c r="U261" t="str">
        <f ca="1"/>
        <v>Controller 21</v>
      </c>
      <c r="V261" t="str">
        <f ca="1"/>
        <v>Controller</v>
      </c>
      <c r="W261">
        <f ca="1"/>
        <v>4.5</v>
      </c>
      <c r="X261">
        <f ca="1"/>
        <v>0.50322100204797671</v>
      </c>
      <c r="Y261">
        <f ca="1"/>
        <v>3.9967789979520232</v>
      </c>
      <c r="Z261">
        <f ca="1"/>
        <v>62000</v>
      </c>
    </row>
    <row r="262" spans="2:26">
      <c r="B262">
        <f xml:space="preserve"> ROWS( INDEX( _01_data[ref], 1 ) : _01_data[[#This Row],[ref]] )</f>
        <v>251</v>
      </c>
      <c r="C262" t="s">
        <v>8</v>
      </c>
      <c r="D262">
        <v>42000</v>
      </c>
      <c r="E262">
        <f ca="1" xml:space="preserve"> COUNTIF(
                OFFSET( $C$11, 1, 0, ROWS( INDEX( _01_data[ref], 1 ) : _01_data[[#This Row],[ref]] ) ),
                _01_data[[#This Row],[position]]
              )</f>
        <v>22</v>
      </c>
      <c r="F262" t="str">
        <f ca="1" xml:space="preserve"> CONCATENATE( _01_data[[#This Row],[position]], " ", _01_data[[#This Row],[id]] )</f>
        <v>Controller 22</v>
      </c>
      <c r="U262" t="str">
        <f ca="1"/>
        <v>Controller 22</v>
      </c>
      <c r="V262" t="str">
        <f ca="1"/>
        <v>Controller</v>
      </c>
      <c r="W262">
        <f ca="1"/>
        <v>4.5</v>
      </c>
      <c r="X262">
        <f ca="1"/>
        <v>0.46249138491011299</v>
      </c>
      <c r="Y262">
        <f ca="1"/>
        <v>4.0375086150898873</v>
      </c>
      <c r="Z262">
        <f ca="1"/>
        <v>42000</v>
      </c>
    </row>
    <row r="263" spans="2:26">
      <c r="B263">
        <f xml:space="preserve"> ROWS( INDEX( _01_data[ref], 1 ) : _01_data[[#This Row],[ref]] )</f>
        <v>252</v>
      </c>
      <c r="C263" t="s">
        <v>8</v>
      </c>
      <c r="D263">
        <v>85000</v>
      </c>
      <c r="E263">
        <f ca="1" xml:space="preserve"> COUNTIF(
                OFFSET( $C$11, 1, 0, ROWS( INDEX( _01_data[ref], 1 ) : _01_data[[#This Row],[ref]] ) ),
                _01_data[[#This Row],[position]]
              )</f>
        <v>23</v>
      </c>
      <c r="F263" t="str">
        <f ca="1" xml:space="preserve"> CONCATENATE( _01_data[[#This Row],[position]], " ", _01_data[[#This Row],[id]] )</f>
        <v>Controller 23</v>
      </c>
      <c r="U263" t="str">
        <f ca="1"/>
        <v>Controller 23</v>
      </c>
      <c r="V263" t="str">
        <f ca="1"/>
        <v>Controller</v>
      </c>
      <c r="W263">
        <f ca="1"/>
        <v>4.5</v>
      </c>
      <c r="X263">
        <f ca="1"/>
        <v>0.50554200689290252</v>
      </c>
      <c r="Y263">
        <f ca="1"/>
        <v>3.9944579931070976</v>
      </c>
      <c r="Z263">
        <f ca="1"/>
        <v>85000</v>
      </c>
    </row>
    <row r="264" spans="2:26">
      <c r="B264">
        <f xml:space="preserve"> ROWS( INDEX( _01_data[ref], 1 ) : _01_data[[#This Row],[ref]] )</f>
        <v>253</v>
      </c>
      <c r="C264" t="s">
        <v>8</v>
      </c>
      <c r="D264">
        <v>68000</v>
      </c>
      <c r="E264">
        <f ca="1" xml:space="preserve"> COUNTIF(
                OFFSET( $C$11, 1, 0, ROWS( INDEX( _01_data[ref], 1 ) : _01_data[[#This Row],[ref]] ) ),
                _01_data[[#This Row],[position]]
              )</f>
        <v>24</v>
      </c>
      <c r="F264" t="str">
        <f ca="1" xml:space="preserve"> CONCATENATE( _01_data[[#This Row],[position]], " ", _01_data[[#This Row],[id]] )</f>
        <v>Controller 24</v>
      </c>
      <c r="U264" t="str">
        <f ca="1"/>
        <v>Controller 24</v>
      </c>
      <c r="V264" t="str">
        <f ca="1"/>
        <v>Controller</v>
      </c>
      <c r="W264">
        <f ca="1"/>
        <v>4.5</v>
      </c>
      <c r="X264">
        <f ca="1"/>
        <v>0.53470338881388291</v>
      </c>
      <c r="Y264">
        <f ca="1"/>
        <v>3.9652966111861172</v>
      </c>
      <c r="Z264">
        <f ca="1"/>
        <v>68000</v>
      </c>
    </row>
    <row r="265" spans="2:26">
      <c r="B265">
        <f xml:space="preserve"> ROWS( INDEX( _01_data[ref], 1 ) : _01_data[[#This Row],[ref]] )</f>
        <v>254</v>
      </c>
      <c r="C265" t="s">
        <v>8</v>
      </c>
      <c r="D265">
        <v>45000</v>
      </c>
      <c r="E265">
        <f ca="1" xml:space="preserve"> COUNTIF(
                OFFSET( $C$11, 1, 0, ROWS( INDEX( _01_data[ref], 1 ) : _01_data[[#This Row],[ref]] ) ),
                _01_data[[#This Row],[position]]
              )</f>
        <v>25</v>
      </c>
      <c r="F265" t="str">
        <f ca="1" xml:space="preserve"> CONCATENATE( _01_data[[#This Row],[position]], " ", _01_data[[#This Row],[id]] )</f>
        <v>Controller 25</v>
      </c>
      <c r="U265" t="str">
        <f ca="1"/>
        <v>Controller 25</v>
      </c>
      <c r="V265" t="str">
        <f ca="1"/>
        <v>Controller</v>
      </c>
      <c r="W265">
        <f ca="1"/>
        <v>4.5</v>
      </c>
      <c r="X265">
        <f ca="1"/>
        <v>0.4467342532495544</v>
      </c>
      <c r="Y265">
        <f ca="1"/>
        <v>4.053265746750446</v>
      </c>
      <c r="Z265">
        <f ca="1"/>
        <v>45000</v>
      </c>
    </row>
    <row r="266" spans="2:26">
      <c r="B266">
        <f xml:space="preserve"> ROWS( INDEX( _01_data[ref], 1 ) : _01_data[[#This Row],[ref]] )</f>
        <v>255</v>
      </c>
      <c r="C266" t="s">
        <v>8</v>
      </c>
      <c r="D266">
        <v>99000</v>
      </c>
      <c r="E266">
        <f ca="1" xml:space="preserve"> COUNTIF(
                OFFSET( $C$11, 1, 0, ROWS( INDEX( _01_data[ref], 1 ) : _01_data[[#This Row],[ref]] ) ),
                _01_data[[#This Row],[position]]
              )</f>
        <v>26</v>
      </c>
      <c r="F266" t="str">
        <f ca="1" xml:space="preserve"> CONCATENATE( _01_data[[#This Row],[position]], " ", _01_data[[#This Row],[id]] )</f>
        <v>Controller 26</v>
      </c>
      <c r="U266" t="str">
        <f ca="1"/>
        <v>Controller 26</v>
      </c>
      <c r="V266" t="str">
        <f ca="1"/>
        <v>Controller</v>
      </c>
      <c r="W266">
        <f ca="1"/>
        <v>4.5</v>
      </c>
      <c r="X266">
        <f ca="1"/>
        <v>0.55667509493870582</v>
      </c>
      <c r="Y266">
        <f ca="1"/>
        <v>3.943324905061294</v>
      </c>
      <c r="Z266">
        <f ca="1"/>
        <v>99000</v>
      </c>
    </row>
    <row r="267" spans="2:26">
      <c r="B267">
        <f xml:space="preserve"> ROWS( INDEX( _01_data[ref], 1 ) : _01_data[[#This Row],[ref]] )</f>
        <v>256</v>
      </c>
      <c r="C267" t="s">
        <v>8</v>
      </c>
      <c r="D267">
        <v>72500</v>
      </c>
      <c r="E267">
        <f ca="1" xml:space="preserve"> COUNTIF(
                OFFSET( $C$11, 1, 0, ROWS( INDEX( _01_data[ref], 1 ) : _01_data[[#This Row],[ref]] ) ),
                _01_data[[#This Row],[position]]
              )</f>
        <v>27</v>
      </c>
      <c r="F267" t="str">
        <f ca="1" xml:space="preserve"> CONCATENATE( _01_data[[#This Row],[position]], " ", _01_data[[#This Row],[id]] )</f>
        <v>Controller 27</v>
      </c>
      <c r="U267" t="str">
        <f ca="1"/>
        <v>Controller 27</v>
      </c>
      <c r="V267" t="str">
        <f ca="1"/>
        <v>Controller</v>
      </c>
      <c r="W267">
        <f ca="1"/>
        <v>4.5</v>
      </c>
      <c r="X267">
        <f ca="1"/>
        <v>0.43933157690805191</v>
      </c>
      <c r="Y267">
        <f ca="1"/>
        <v>4.0606684230919479</v>
      </c>
      <c r="Z267">
        <f ca="1"/>
        <v>72500</v>
      </c>
    </row>
    <row r="268" spans="2:26">
      <c r="B268">
        <f xml:space="preserve"> ROWS( INDEX( _01_data[ref], 1 ) : _01_data[[#This Row],[ref]] )</f>
        <v>257</v>
      </c>
      <c r="C268" t="s">
        <v>8</v>
      </c>
      <c r="D268">
        <v>85000</v>
      </c>
      <c r="E268">
        <f ca="1" xml:space="preserve"> COUNTIF(
                OFFSET( $C$11, 1, 0, ROWS( INDEX( _01_data[ref], 1 ) : _01_data[[#This Row],[ref]] ) ),
                _01_data[[#This Row],[position]]
              )</f>
        <v>28</v>
      </c>
      <c r="F268" t="str">
        <f ca="1" xml:space="preserve"> CONCATENATE( _01_data[[#This Row],[position]], " ", _01_data[[#This Row],[id]] )</f>
        <v>Controller 28</v>
      </c>
      <c r="U268" t="str">
        <f ca="1"/>
        <v>Controller 28</v>
      </c>
      <c r="V268" t="str">
        <f ca="1"/>
        <v>Controller</v>
      </c>
      <c r="W268">
        <f ca="1"/>
        <v>4.5</v>
      </c>
      <c r="X268">
        <f ca="1"/>
        <v>0.55465646941793956</v>
      </c>
      <c r="Y268">
        <f ca="1"/>
        <v>3.9453435305820603</v>
      </c>
      <c r="Z268">
        <f ca="1"/>
        <v>85000</v>
      </c>
    </row>
    <row r="269" spans="2:26">
      <c r="B269">
        <f xml:space="preserve"> ROWS( INDEX( _01_data[ref], 1 ) : _01_data[[#This Row],[ref]] )</f>
        <v>258</v>
      </c>
      <c r="C269" t="s">
        <v>8</v>
      </c>
      <c r="D269">
        <v>140000</v>
      </c>
      <c r="E269">
        <f ca="1" xml:space="preserve"> COUNTIF(
                OFFSET( $C$11, 1, 0, ROWS( INDEX( _01_data[ref], 1 ) : _01_data[[#This Row],[ref]] ) ),
                _01_data[[#This Row],[position]]
              )</f>
        <v>29</v>
      </c>
      <c r="F269" t="str">
        <f ca="1" xml:space="preserve"> CONCATENATE( _01_data[[#This Row],[position]], " ", _01_data[[#This Row],[id]] )</f>
        <v>Controller 29</v>
      </c>
      <c r="U269" t="str">
        <f ca="1"/>
        <v>Controller 29</v>
      </c>
      <c r="V269" t="str">
        <f ca="1"/>
        <v>Controller</v>
      </c>
      <c r="W269">
        <f ca="1"/>
        <v>4.5</v>
      </c>
      <c r="X269">
        <f ca="1"/>
        <v>0.47893696832583676</v>
      </c>
      <c r="Y269">
        <f ca="1"/>
        <v>4.0210630316741636</v>
      </c>
      <c r="Z269">
        <f ca="1"/>
        <v>140000</v>
      </c>
    </row>
    <row r="270" spans="2:26">
      <c r="B270">
        <f xml:space="preserve"> ROWS( INDEX( _01_data[ref], 1 ) : _01_data[[#This Row],[ref]] )</f>
        <v>259</v>
      </c>
      <c r="C270" t="s">
        <v>8</v>
      </c>
      <c r="D270">
        <v>80000</v>
      </c>
      <c r="E270">
        <f ca="1" xml:space="preserve"> COUNTIF(
                OFFSET( $C$11, 1, 0, ROWS( INDEX( _01_data[ref], 1 ) : _01_data[[#This Row],[ref]] ) ),
                _01_data[[#This Row],[position]]
              )</f>
        <v>30</v>
      </c>
      <c r="F270" t="str">
        <f ca="1" xml:space="preserve"> CONCATENATE( _01_data[[#This Row],[position]], " ", _01_data[[#This Row],[id]] )</f>
        <v>Controller 30</v>
      </c>
      <c r="U270" t="str">
        <f ca="1"/>
        <v>Controller 30</v>
      </c>
      <c r="V270" t="str">
        <f ca="1"/>
        <v>Controller</v>
      </c>
      <c r="W270">
        <f ca="1"/>
        <v>4.5</v>
      </c>
      <c r="X270">
        <f ca="1"/>
        <v>0.47331416182548358</v>
      </c>
      <c r="Y270">
        <f ca="1"/>
        <v>4.0266858381745161</v>
      </c>
      <c r="Z270">
        <f ca="1"/>
        <v>80000</v>
      </c>
    </row>
    <row r="271" spans="2:26">
      <c r="B271">
        <f xml:space="preserve"> ROWS( INDEX( _01_data[ref], 1 ) : _01_data[[#This Row],[ref]] )</f>
        <v>260</v>
      </c>
      <c r="C271" t="s">
        <v>8</v>
      </c>
      <c r="D271">
        <v>150000</v>
      </c>
      <c r="E271">
        <f ca="1" xml:space="preserve"> COUNTIF(
                OFFSET( $C$11, 1, 0, ROWS( INDEX( _01_data[ref], 1 ) : _01_data[[#This Row],[ref]] ) ),
                _01_data[[#This Row],[position]]
              )</f>
        <v>31</v>
      </c>
      <c r="F271" t="str">
        <f ca="1" xml:space="preserve"> CONCATENATE( _01_data[[#This Row],[position]], " ", _01_data[[#This Row],[id]] )</f>
        <v>Controller 31</v>
      </c>
      <c r="U271" t="str">
        <f ca="1"/>
        <v>Controller 31</v>
      </c>
      <c r="V271" t="str">
        <f ca="1"/>
        <v>Controller</v>
      </c>
      <c r="W271">
        <f ca="1"/>
        <v>4.5</v>
      </c>
      <c r="X271">
        <f ca="1"/>
        <v>0.50602553112599136</v>
      </c>
      <c r="Y271">
        <f ca="1"/>
        <v>3.9939744688740086</v>
      </c>
      <c r="Z271">
        <f ca="1"/>
        <v>150000</v>
      </c>
    </row>
    <row r="272" spans="2:26">
      <c r="B272">
        <f xml:space="preserve"> ROWS( INDEX( _01_data[ref], 1 ) : _01_data[[#This Row],[ref]] )</f>
        <v>261</v>
      </c>
      <c r="C272" t="s">
        <v>8</v>
      </c>
      <c r="D272">
        <v>65000</v>
      </c>
      <c r="E272">
        <f ca="1" xml:space="preserve"> COUNTIF(
                OFFSET( $C$11, 1, 0, ROWS( INDEX( _01_data[ref], 1 ) : _01_data[[#This Row],[ref]] ) ),
                _01_data[[#This Row],[position]]
              )</f>
        <v>32</v>
      </c>
      <c r="F272" t="str">
        <f ca="1" xml:space="preserve"> CONCATENATE( _01_data[[#This Row],[position]], " ", _01_data[[#This Row],[id]] )</f>
        <v>Controller 32</v>
      </c>
      <c r="U272" t="str">
        <f ca="1"/>
        <v>Controller 32</v>
      </c>
      <c r="V272" t="str">
        <f ca="1"/>
        <v>Controller</v>
      </c>
      <c r="W272">
        <f ca="1"/>
        <v>4.5</v>
      </c>
      <c r="X272">
        <f ca="1"/>
        <v>0.40148997518193374</v>
      </c>
      <c r="Y272">
        <f ca="1"/>
        <v>4.0985100248180659</v>
      </c>
      <c r="Z272">
        <f ca="1"/>
        <v>65000</v>
      </c>
    </row>
    <row r="273" spans="2:26">
      <c r="B273">
        <f xml:space="preserve"> ROWS( INDEX( _01_data[ref], 1 ) : _01_data[[#This Row],[ref]] )</f>
        <v>262</v>
      </c>
      <c r="C273" t="s">
        <v>8</v>
      </c>
      <c r="D273">
        <v>75000</v>
      </c>
      <c r="E273">
        <f ca="1" xml:space="preserve"> COUNTIF(
                OFFSET( $C$11, 1, 0, ROWS( INDEX( _01_data[ref], 1 ) : _01_data[[#This Row],[ref]] ) ),
                _01_data[[#This Row],[position]]
              )</f>
        <v>33</v>
      </c>
      <c r="F273" t="str">
        <f ca="1" xml:space="preserve"> CONCATENATE( _01_data[[#This Row],[position]], " ", _01_data[[#This Row],[id]] )</f>
        <v>Controller 33</v>
      </c>
      <c r="U273" t="str">
        <f ca="1"/>
        <v>Controller 33</v>
      </c>
      <c r="V273" t="str">
        <f ca="1"/>
        <v>Controller</v>
      </c>
      <c r="W273">
        <f ca="1"/>
        <v>4.5</v>
      </c>
      <c r="X273">
        <f ca="1"/>
        <v>0.55423197076100283</v>
      </c>
      <c r="Y273">
        <f ca="1"/>
        <v>3.9457680292389972</v>
      </c>
      <c r="Z273">
        <f ca="1"/>
        <v>75000</v>
      </c>
    </row>
    <row r="274" spans="2:26">
      <c r="B274">
        <f xml:space="preserve"> ROWS( INDEX( _01_data[ref], 1 ) : _01_data[[#This Row],[ref]] )</f>
        <v>263</v>
      </c>
      <c r="C274" t="s">
        <v>8</v>
      </c>
      <c r="D274">
        <v>69000</v>
      </c>
      <c r="E274">
        <f ca="1" xml:space="preserve"> COUNTIF(
                OFFSET( $C$11, 1, 0, ROWS( INDEX( _01_data[ref], 1 ) : _01_data[[#This Row],[ref]] ) ),
                _01_data[[#This Row],[position]]
              )</f>
        <v>34</v>
      </c>
      <c r="F274" t="str">
        <f ca="1" xml:space="preserve"> CONCATENATE( _01_data[[#This Row],[position]], " ", _01_data[[#This Row],[id]] )</f>
        <v>Controller 34</v>
      </c>
      <c r="U274" t="str">
        <f ca="1"/>
        <v>Controller 34</v>
      </c>
      <c r="V274" t="str">
        <f ca="1"/>
        <v>Controller</v>
      </c>
      <c r="W274">
        <f ca="1"/>
        <v>4.5</v>
      </c>
      <c r="X274">
        <f ca="1"/>
        <v>0.58015221581654364</v>
      </c>
      <c r="Y274">
        <f ca="1"/>
        <v>3.9198477841834563</v>
      </c>
      <c r="Z274">
        <f ca="1"/>
        <v>69000</v>
      </c>
    </row>
    <row r="275" spans="2:26">
      <c r="B275">
        <f xml:space="preserve"> ROWS( INDEX( _01_data[ref], 1 ) : _01_data[[#This Row],[ref]] )</f>
        <v>264</v>
      </c>
      <c r="C275" t="s">
        <v>8</v>
      </c>
      <c r="D275">
        <v>33000</v>
      </c>
      <c r="E275">
        <f ca="1" xml:space="preserve"> COUNTIF(
                OFFSET( $C$11, 1, 0, ROWS( INDEX( _01_data[ref], 1 ) : _01_data[[#This Row],[ref]] ) ),
                _01_data[[#This Row],[position]]
              )</f>
        <v>35</v>
      </c>
      <c r="F275" t="str">
        <f ca="1" xml:space="preserve"> CONCATENATE( _01_data[[#This Row],[position]], " ", _01_data[[#This Row],[id]] )</f>
        <v>Controller 35</v>
      </c>
      <c r="U275" t="str">
        <f ca="1"/>
        <v>Controller 35</v>
      </c>
      <c r="V275" t="str">
        <f ca="1"/>
        <v>Controller</v>
      </c>
      <c r="W275">
        <f ca="1"/>
        <v>4.5</v>
      </c>
      <c r="X275">
        <f ca="1"/>
        <v>0.41066400986881468</v>
      </c>
      <c r="Y275">
        <f ca="1"/>
        <v>4.0893359901311852</v>
      </c>
      <c r="Z275">
        <f ca="1"/>
        <v>33000</v>
      </c>
    </row>
    <row r="276" spans="2:26">
      <c r="B276">
        <f xml:space="preserve"> ROWS( INDEX( _01_data[ref], 1 ) : _01_data[[#This Row],[ref]] )</f>
        <v>265</v>
      </c>
      <c r="C276" t="s">
        <v>8</v>
      </c>
      <c r="D276">
        <v>103000</v>
      </c>
      <c r="E276">
        <f ca="1" xml:space="preserve"> COUNTIF(
                OFFSET( $C$11, 1, 0, ROWS( INDEX( _01_data[ref], 1 ) : _01_data[[#This Row],[ref]] ) ),
                _01_data[[#This Row],[position]]
              )</f>
        <v>36</v>
      </c>
      <c r="F276" t="str">
        <f ca="1" xml:space="preserve"> CONCATENATE( _01_data[[#This Row],[position]], " ", _01_data[[#This Row],[id]] )</f>
        <v>Controller 36</v>
      </c>
      <c r="U276" t="str">
        <f ca="1"/>
        <v>Controller 36</v>
      </c>
      <c r="V276" t="str">
        <f ca="1"/>
        <v>Controller</v>
      </c>
      <c r="W276">
        <f ca="1"/>
        <v>4.5</v>
      </c>
      <c r="X276">
        <f ca="1"/>
        <v>0.54769081606428238</v>
      </c>
      <c r="Y276">
        <f ca="1"/>
        <v>3.9523091839357178</v>
      </c>
      <c r="Z276">
        <f ca="1"/>
        <v>103000</v>
      </c>
    </row>
    <row r="277" spans="2:26">
      <c r="B277">
        <f xml:space="preserve"> ROWS( INDEX( _01_data[ref], 1 ) : _01_data[[#This Row],[ref]] )</f>
        <v>266</v>
      </c>
      <c r="C277" t="s">
        <v>8</v>
      </c>
      <c r="D277">
        <v>92000</v>
      </c>
      <c r="E277">
        <f ca="1" xml:space="preserve"> COUNTIF(
                OFFSET( $C$11, 1, 0, ROWS( INDEX( _01_data[ref], 1 ) : _01_data[[#This Row],[ref]] ) ),
                _01_data[[#This Row],[position]]
              )</f>
        <v>37</v>
      </c>
      <c r="F277" t="str">
        <f ca="1" xml:space="preserve"> CONCATENATE( _01_data[[#This Row],[position]], " ", _01_data[[#This Row],[id]] )</f>
        <v>Controller 37</v>
      </c>
      <c r="U277" t="str">
        <f ca="1"/>
        <v>Controller 37</v>
      </c>
      <c r="V277" t="str">
        <f ca="1"/>
        <v>Controller</v>
      </c>
      <c r="W277">
        <f ca="1"/>
        <v>4.5</v>
      </c>
      <c r="X277">
        <f ca="1"/>
        <v>0.48845884920871063</v>
      </c>
      <c r="Y277">
        <f ca="1"/>
        <v>4.011541150791289</v>
      </c>
      <c r="Z277">
        <f ca="1"/>
        <v>92000</v>
      </c>
    </row>
    <row r="278" spans="2:26">
      <c r="B278">
        <f xml:space="preserve"> ROWS( INDEX( _01_data[ref], 1 ) : _01_data[[#This Row],[ref]] )</f>
        <v>267</v>
      </c>
      <c r="C278" t="s">
        <v>8</v>
      </c>
      <c r="D278">
        <v>24000</v>
      </c>
      <c r="E278">
        <f ca="1" xml:space="preserve"> COUNTIF(
                OFFSET( $C$11, 1, 0, ROWS( INDEX( _01_data[ref], 1 ) : _01_data[[#This Row],[ref]] ) ),
                _01_data[[#This Row],[position]]
              )</f>
        <v>38</v>
      </c>
      <c r="F278" t="str">
        <f ca="1" xml:space="preserve"> CONCATENATE( _01_data[[#This Row],[position]], " ", _01_data[[#This Row],[id]] )</f>
        <v>Controller 38</v>
      </c>
      <c r="U278" t="str">
        <f ca="1"/>
        <v>Controller 38</v>
      </c>
      <c r="V278" t="str">
        <f ca="1"/>
        <v>Controller</v>
      </c>
      <c r="W278">
        <f ca="1"/>
        <v>4.5</v>
      </c>
      <c r="X278">
        <f ca="1"/>
        <v>0.58735466452097596</v>
      </c>
      <c r="Y278">
        <f ca="1"/>
        <v>3.912645335479024</v>
      </c>
      <c r="Z278">
        <f ca="1"/>
        <v>24000</v>
      </c>
    </row>
    <row r="279" spans="2:26">
      <c r="B279">
        <f xml:space="preserve"> ROWS( INDEX( _01_data[ref], 1 ) : _01_data[[#This Row],[ref]] )</f>
        <v>268</v>
      </c>
      <c r="C279" t="s">
        <v>8</v>
      </c>
      <c r="D279">
        <v>46325</v>
      </c>
      <c r="E279">
        <f ca="1" xml:space="preserve"> COUNTIF(
                OFFSET( $C$11, 1, 0, ROWS( INDEX( _01_data[ref], 1 ) : _01_data[[#This Row],[ref]] ) ),
                _01_data[[#This Row],[position]]
              )</f>
        <v>39</v>
      </c>
      <c r="F279" t="str">
        <f ca="1" xml:space="preserve"> CONCATENATE( _01_data[[#This Row],[position]], " ", _01_data[[#This Row],[id]] )</f>
        <v>Controller 39</v>
      </c>
      <c r="U279" t="str">
        <f ca="1"/>
        <v>Controller 39</v>
      </c>
      <c r="V279" t="str">
        <f ca="1"/>
        <v>Controller</v>
      </c>
      <c r="W279">
        <f ca="1"/>
        <v>4.5</v>
      </c>
      <c r="X279">
        <f ca="1"/>
        <v>0.42888340008964976</v>
      </c>
      <c r="Y279">
        <f ca="1"/>
        <v>4.0711165999103507</v>
      </c>
      <c r="Z279">
        <f ca="1"/>
        <v>46325</v>
      </c>
    </row>
    <row r="280" spans="2:26">
      <c r="B280">
        <f xml:space="preserve"> ROWS( INDEX( _01_data[ref], 1 ) : _01_data[[#This Row],[ref]] )</f>
        <v>269</v>
      </c>
      <c r="C280" t="s">
        <v>8</v>
      </c>
      <c r="D280">
        <v>65000</v>
      </c>
      <c r="E280">
        <f ca="1" xml:space="preserve"> COUNTIF(
                OFFSET( $C$11, 1, 0, ROWS( INDEX( _01_data[ref], 1 ) : _01_data[[#This Row],[ref]] ) ),
                _01_data[[#This Row],[position]]
              )</f>
        <v>40</v>
      </c>
      <c r="F280" t="str">
        <f ca="1" xml:space="preserve"> CONCATENATE( _01_data[[#This Row],[position]], " ", _01_data[[#This Row],[id]] )</f>
        <v>Controller 40</v>
      </c>
      <c r="U280" t="str">
        <f ca="1"/>
        <v>Controller 40</v>
      </c>
      <c r="V280" t="str">
        <f ca="1"/>
        <v>Controller</v>
      </c>
      <c r="W280">
        <f ca="1"/>
        <v>4.5</v>
      </c>
      <c r="X280">
        <f ca="1"/>
        <v>0.54199899854394962</v>
      </c>
      <c r="Y280">
        <f ca="1"/>
        <v>3.9580010014560503</v>
      </c>
      <c r="Z280">
        <f ca="1"/>
        <v>65000</v>
      </c>
    </row>
    <row r="281" spans="2:26">
      <c r="B281">
        <f xml:space="preserve"> ROWS( INDEX( _01_data[ref], 1 ) : _01_data[[#This Row],[ref]] )</f>
        <v>270</v>
      </c>
      <c r="C281" t="s">
        <v>8</v>
      </c>
      <c r="D281">
        <v>214000</v>
      </c>
      <c r="E281">
        <f ca="1" xml:space="preserve"> COUNTIF(
                OFFSET( $C$11, 1, 0, ROWS( INDEX( _01_data[ref], 1 ) : _01_data[[#This Row],[ref]] ) ),
                _01_data[[#This Row],[position]]
              )</f>
        <v>41</v>
      </c>
      <c r="F281" t="str">
        <f ca="1" xml:space="preserve"> CONCATENATE( _01_data[[#This Row],[position]], " ", _01_data[[#This Row],[id]] )</f>
        <v>Controller 41</v>
      </c>
      <c r="U281" t="str">
        <f ca="1"/>
        <v>Controller 41</v>
      </c>
      <c r="V281" t="str">
        <f ca="1"/>
        <v>Controller</v>
      </c>
      <c r="W281">
        <f ca="1"/>
        <v>4.5</v>
      </c>
      <c r="X281">
        <f ca="1"/>
        <v>0.44419595164338121</v>
      </c>
      <c r="Y281">
        <f ca="1"/>
        <v>4.0558040483566185</v>
      </c>
      <c r="Z281">
        <f ca="1"/>
        <v>214000</v>
      </c>
    </row>
    <row r="282" spans="2:26">
      <c r="B282">
        <f xml:space="preserve"> ROWS( INDEX( _01_data[ref], 1 ) : _01_data[[#This Row],[ref]] )</f>
        <v>271</v>
      </c>
      <c r="C282" t="s">
        <v>8</v>
      </c>
      <c r="D282">
        <v>80000</v>
      </c>
      <c r="E282">
        <f ca="1" xml:space="preserve"> COUNTIF(
                OFFSET( $C$11, 1, 0, ROWS( INDEX( _01_data[ref], 1 ) : _01_data[[#This Row],[ref]] ) ),
                _01_data[[#This Row],[position]]
              )</f>
        <v>42</v>
      </c>
      <c r="F282" t="str">
        <f ca="1" xml:space="preserve"> CONCATENATE( _01_data[[#This Row],[position]], " ", _01_data[[#This Row],[id]] )</f>
        <v>Controller 42</v>
      </c>
      <c r="U282" t="str">
        <f ca="1"/>
        <v>Controller 42</v>
      </c>
      <c r="V282" t="str">
        <f ca="1"/>
        <v>Controller</v>
      </c>
      <c r="W282">
        <f ca="1"/>
        <v>4.5</v>
      </c>
      <c r="X282">
        <f ca="1"/>
        <v>0.44241021320001639</v>
      </c>
      <c r="Y282">
        <f ca="1"/>
        <v>4.0575897867999835</v>
      </c>
      <c r="Z282">
        <f ca="1"/>
        <v>80000</v>
      </c>
    </row>
    <row r="283" spans="2:26">
      <c r="B283">
        <f xml:space="preserve"> ROWS( INDEX( _01_data[ref], 1 ) : _01_data[[#This Row],[ref]] )</f>
        <v>272</v>
      </c>
      <c r="C283" t="s">
        <v>9</v>
      </c>
      <c r="D283">
        <v>75000</v>
      </c>
      <c r="E283">
        <f ca="1" xml:space="preserve"> COUNTIF(
                OFFSET( $C$11, 1, 0, ROWS( INDEX( _01_data[ref], 1 ) : _01_data[[#This Row],[ref]] ) ),
                _01_data[[#This Row],[position]]
              )</f>
        <v>1</v>
      </c>
      <c r="F283" t="str">
        <f ca="1" xml:space="preserve"> CONCATENATE( _01_data[[#This Row],[position]], " ", _01_data[[#This Row],[id]] )</f>
        <v>Director 1</v>
      </c>
      <c r="U283" t="str">
        <f ca="1"/>
        <v>Director 1</v>
      </c>
      <c r="V283" t="str">
        <f ca="1"/>
        <v>Director</v>
      </c>
      <c r="W283">
        <f ca="1"/>
        <v>5.5</v>
      </c>
      <c r="X283">
        <f ca="1"/>
        <v>0.43888706205640104</v>
      </c>
      <c r="Y283">
        <f ca="1"/>
        <v>5.0611129379435988</v>
      </c>
      <c r="Z283">
        <f ca="1"/>
        <v>75000</v>
      </c>
    </row>
    <row r="284" spans="2:26">
      <c r="B284">
        <f xml:space="preserve"> ROWS( INDEX( _01_data[ref], 1 ) : _01_data[[#This Row],[ref]] )</f>
        <v>273</v>
      </c>
      <c r="C284" t="s">
        <v>9</v>
      </c>
      <c r="D284">
        <v>90000</v>
      </c>
      <c r="E284">
        <f ca="1" xml:space="preserve"> COUNTIF(
                OFFSET( $C$11, 1, 0, ROWS( INDEX( _01_data[ref], 1 ) : _01_data[[#This Row],[ref]] ) ),
                _01_data[[#This Row],[position]]
              )</f>
        <v>2</v>
      </c>
      <c r="F284" t="str">
        <f ca="1" xml:space="preserve"> CONCATENATE( _01_data[[#This Row],[position]], " ", _01_data[[#This Row],[id]] )</f>
        <v>Director 2</v>
      </c>
      <c r="U284" t="str">
        <f ca="1"/>
        <v>Director 2</v>
      </c>
      <c r="V284" t="str">
        <f ca="1"/>
        <v>Director</v>
      </c>
      <c r="W284">
        <f ca="1"/>
        <v>5.5</v>
      </c>
      <c r="X284">
        <f ca="1"/>
        <v>0.43967547739019297</v>
      </c>
      <c r="Y284">
        <f ca="1"/>
        <v>5.0603245226098075</v>
      </c>
      <c r="Z284">
        <f ca="1"/>
        <v>90000</v>
      </c>
    </row>
    <row r="285" spans="2:26">
      <c r="B285">
        <f xml:space="preserve"> ROWS( INDEX( _01_data[ref], 1 ) : _01_data[[#This Row],[ref]] )</f>
        <v>274</v>
      </c>
      <c r="C285" t="s">
        <v>9</v>
      </c>
      <c r="D285">
        <v>150000</v>
      </c>
      <c r="E285">
        <f ca="1" xml:space="preserve"> COUNTIF(
                OFFSET( $C$11, 1, 0, ROWS( INDEX( _01_data[ref], 1 ) : _01_data[[#This Row],[ref]] ) ),
                _01_data[[#This Row],[position]]
              )</f>
        <v>3</v>
      </c>
      <c r="F285" t="str">
        <f ca="1" xml:space="preserve"> CONCATENATE( _01_data[[#This Row],[position]], " ", _01_data[[#This Row],[id]] )</f>
        <v>Director 3</v>
      </c>
      <c r="U285" t="str">
        <f ca="1"/>
        <v>Director 3</v>
      </c>
      <c r="V285" t="str">
        <f ca="1"/>
        <v>Director</v>
      </c>
      <c r="W285">
        <f ca="1"/>
        <v>5.5</v>
      </c>
      <c r="X285">
        <f ca="1"/>
        <v>0.43194264497400037</v>
      </c>
      <c r="Y285">
        <f ca="1"/>
        <v>5.0680573550259993</v>
      </c>
      <c r="Z285">
        <f ca="1"/>
        <v>150000</v>
      </c>
    </row>
    <row r="286" spans="2:26">
      <c r="B286">
        <f xml:space="preserve"> ROWS( INDEX( _01_data[ref], 1 ) : _01_data[[#This Row],[ref]] )</f>
        <v>275</v>
      </c>
      <c r="C286" t="s">
        <v>9</v>
      </c>
      <c r="D286">
        <v>125000</v>
      </c>
      <c r="E286">
        <f ca="1" xml:space="preserve"> COUNTIF(
                OFFSET( $C$11, 1, 0, ROWS( INDEX( _01_data[ref], 1 ) : _01_data[[#This Row],[ref]] ) ),
                _01_data[[#This Row],[position]]
              )</f>
        <v>4</v>
      </c>
      <c r="F286" t="str">
        <f ca="1" xml:space="preserve"> CONCATENATE( _01_data[[#This Row],[position]], " ", _01_data[[#This Row],[id]] )</f>
        <v>Director 4</v>
      </c>
      <c r="U286" t="str">
        <f ca="1"/>
        <v>Director 4</v>
      </c>
      <c r="V286" t="str">
        <f ca="1"/>
        <v>Director</v>
      </c>
      <c r="W286">
        <f ca="1"/>
        <v>5.5</v>
      </c>
      <c r="X286">
        <f ca="1"/>
        <v>0.59896917795698268</v>
      </c>
      <c r="Y286">
        <f ca="1"/>
        <v>4.9010308220430172</v>
      </c>
      <c r="Z286">
        <f ca="1"/>
        <v>125000</v>
      </c>
    </row>
    <row r="287" spans="2:26">
      <c r="B287">
        <f xml:space="preserve"> ROWS( INDEX( _01_data[ref], 1 ) : _01_data[[#This Row],[ref]] )</f>
        <v>276</v>
      </c>
      <c r="C287" t="s">
        <v>9</v>
      </c>
      <c r="D287">
        <v>95000</v>
      </c>
      <c r="E287">
        <f ca="1" xml:space="preserve"> COUNTIF(
                OFFSET( $C$11, 1, 0, ROWS( INDEX( _01_data[ref], 1 ) : _01_data[[#This Row],[ref]] ) ),
                _01_data[[#This Row],[position]]
              )</f>
        <v>5</v>
      </c>
      <c r="F287" t="str">
        <f ca="1" xml:space="preserve"> CONCATENATE( _01_data[[#This Row],[position]], " ", _01_data[[#This Row],[id]] )</f>
        <v>Director 5</v>
      </c>
      <c r="U287" t="str">
        <f ca="1"/>
        <v>Director 5</v>
      </c>
      <c r="V287" t="str">
        <f ca="1"/>
        <v>Director</v>
      </c>
      <c r="W287">
        <f ca="1"/>
        <v>5.5</v>
      </c>
      <c r="X287">
        <f ca="1"/>
        <v>0.51953598069647766</v>
      </c>
      <c r="Y287">
        <f ca="1"/>
        <v>4.9804640193035219</v>
      </c>
      <c r="Z287">
        <f ca="1"/>
        <v>95000</v>
      </c>
    </row>
    <row r="288" spans="2:26">
      <c r="B288">
        <f xml:space="preserve"> ROWS( INDEX( _01_data[ref], 1 ) : _01_data[[#This Row],[ref]] )</f>
        <v>277</v>
      </c>
      <c r="C288" t="s">
        <v>9</v>
      </c>
      <c r="D288">
        <v>104000</v>
      </c>
      <c r="E288">
        <f ca="1" xml:space="preserve"> COUNTIF(
                OFFSET( $C$11, 1, 0, ROWS( INDEX( _01_data[ref], 1 ) : _01_data[[#This Row],[ref]] ) ),
                _01_data[[#This Row],[position]]
              )</f>
        <v>6</v>
      </c>
      <c r="F288" t="str">
        <f ca="1" xml:space="preserve"> CONCATENATE( _01_data[[#This Row],[position]], " ", _01_data[[#This Row],[id]] )</f>
        <v>Director 6</v>
      </c>
      <c r="U288" t="str">
        <f ca="1"/>
        <v>Director 6</v>
      </c>
      <c r="V288" t="str">
        <f ca="1"/>
        <v>Director</v>
      </c>
      <c r="W288">
        <f ca="1"/>
        <v>5.5</v>
      </c>
      <c r="X288">
        <f ca="1"/>
        <v>0.56048588696165436</v>
      </c>
      <c r="Y288">
        <f ca="1"/>
        <v>4.9395141130383458</v>
      </c>
      <c r="Z288">
        <f ca="1"/>
        <v>104000</v>
      </c>
    </row>
    <row r="289" spans="2:26">
      <c r="B289">
        <f xml:space="preserve"> ROWS( INDEX( _01_data[ref], 1 ) : _01_data[[#This Row],[ref]] )</f>
        <v>278</v>
      </c>
      <c r="C289" t="s">
        <v>9</v>
      </c>
      <c r="D289">
        <v>100000</v>
      </c>
      <c r="E289">
        <f ca="1" xml:space="preserve"> COUNTIF(
                OFFSET( $C$11, 1, 0, ROWS( INDEX( _01_data[ref], 1 ) : _01_data[[#This Row],[ref]] ) ),
                _01_data[[#This Row],[position]]
              )</f>
        <v>7</v>
      </c>
      <c r="F289" t="str">
        <f ca="1" xml:space="preserve"> CONCATENATE( _01_data[[#This Row],[position]], " ", _01_data[[#This Row],[id]] )</f>
        <v>Director 7</v>
      </c>
      <c r="U289" t="str">
        <f ca="1"/>
        <v>Director 7</v>
      </c>
      <c r="V289" t="str">
        <f ca="1"/>
        <v>Director</v>
      </c>
      <c r="W289">
        <f ca="1"/>
        <v>5.5</v>
      </c>
      <c r="X289">
        <f ca="1"/>
        <v>0.59428432297902234</v>
      </c>
      <c r="Y289">
        <f ca="1"/>
        <v>4.9057156770209778</v>
      </c>
      <c r="Z289">
        <f ca="1"/>
        <v>100000</v>
      </c>
    </row>
    <row r="290" spans="2:26">
      <c r="B290">
        <f xml:space="preserve"> ROWS( INDEX( _01_data[ref], 1 ) : _01_data[[#This Row],[ref]] )</f>
        <v>279</v>
      </c>
      <c r="C290" t="s">
        <v>9</v>
      </c>
      <c r="D290">
        <v>114000</v>
      </c>
      <c r="E290">
        <f ca="1" xml:space="preserve"> COUNTIF(
                OFFSET( $C$11, 1, 0, ROWS( INDEX( _01_data[ref], 1 ) : _01_data[[#This Row],[ref]] ) ),
                _01_data[[#This Row],[position]]
              )</f>
        <v>8</v>
      </c>
      <c r="F290" t="str">
        <f ca="1" xml:space="preserve"> CONCATENATE( _01_data[[#This Row],[position]], " ", _01_data[[#This Row],[id]] )</f>
        <v>Director 8</v>
      </c>
      <c r="U290" t="str">
        <f ca="1"/>
        <v>Director 8</v>
      </c>
      <c r="V290" t="str">
        <f ca="1"/>
        <v>Director</v>
      </c>
      <c r="W290">
        <f ca="1"/>
        <v>5.5</v>
      </c>
      <c r="X290">
        <f ca="1"/>
        <v>0.53526777231529465</v>
      </c>
      <c r="Y290">
        <f ca="1"/>
        <v>4.9647322276847055</v>
      </c>
      <c r="Z290">
        <f ca="1"/>
        <v>114000</v>
      </c>
    </row>
    <row r="291" spans="2:26">
      <c r="B291">
        <f xml:space="preserve"> ROWS( INDEX( _01_data[ref], 1 ) : _01_data[[#This Row],[ref]] )</f>
        <v>280</v>
      </c>
      <c r="C291" t="s">
        <v>9</v>
      </c>
      <c r="D291">
        <v>95000</v>
      </c>
      <c r="E291">
        <f ca="1" xml:space="preserve"> COUNTIF(
                OFFSET( $C$11, 1, 0, ROWS( INDEX( _01_data[ref], 1 ) : _01_data[[#This Row],[ref]] ) ),
                _01_data[[#This Row],[position]]
              )</f>
        <v>9</v>
      </c>
      <c r="F291" t="str">
        <f ca="1" xml:space="preserve"> CONCATENATE( _01_data[[#This Row],[position]], " ", _01_data[[#This Row],[id]] )</f>
        <v>Director 9</v>
      </c>
      <c r="U291" t="str">
        <f ca="1"/>
        <v>Director 9</v>
      </c>
      <c r="V291" t="str">
        <f ca="1"/>
        <v>Director</v>
      </c>
      <c r="W291">
        <f ca="1"/>
        <v>5.5</v>
      </c>
      <c r="X291">
        <f ca="1"/>
        <v>0.59443874479503833</v>
      </c>
      <c r="Y291">
        <f ca="1"/>
        <v>4.9055612552049617</v>
      </c>
      <c r="Z291">
        <f ca="1"/>
        <v>95000</v>
      </c>
    </row>
    <row r="292" spans="2:26">
      <c r="B292">
        <f xml:space="preserve"> ROWS( INDEX( _01_data[ref], 1 ) : _01_data[[#This Row],[ref]] )</f>
        <v>281</v>
      </c>
      <c r="C292" t="s">
        <v>9</v>
      </c>
      <c r="D292">
        <v>103000</v>
      </c>
      <c r="E292">
        <f ca="1" xml:space="preserve"> COUNTIF(
                OFFSET( $C$11, 1, 0, ROWS( INDEX( _01_data[ref], 1 ) : _01_data[[#This Row],[ref]] ) ),
                _01_data[[#This Row],[position]]
              )</f>
        <v>10</v>
      </c>
      <c r="F292" t="str">
        <f ca="1" xml:space="preserve"> CONCATENATE( _01_data[[#This Row],[position]], " ", _01_data[[#This Row],[id]] )</f>
        <v>Director 10</v>
      </c>
      <c r="U292" t="str">
        <f ca="1"/>
        <v>Director 10</v>
      </c>
      <c r="V292" t="str">
        <f ca="1"/>
        <v>Director</v>
      </c>
      <c r="W292">
        <f ca="1"/>
        <v>5.5</v>
      </c>
      <c r="X292">
        <f ca="1"/>
        <v>0.593802951362711</v>
      </c>
      <c r="Y292">
        <f ca="1"/>
        <v>4.9061970486372886</v>
      </c>
      <c r="Z292">
        <f ca="1"/>
        <v>103000</v>
      </c>
    </row>
    <row r="293" spans="2:26">
      <c r="B293">
        <f xml:space="preserve"> ROWS( INDEX( _01_data[ref], 1 ) : _01_data[[#This Row],[ref]] )</f>
        <v>282</v>
      </c>
      <c r="C293" t="s">
        <v>9</v>
      </c>
      <c r="D293">
        <v>80000</v>
      </c>
      <c r="E293">
        <f ca="1" xml:space="preserve"> COUNTIF(
                OFFSET( $C$11, 1, 0, ROWS( INDEX( _01_data[ref], 1 ) : _01_data[[#This Row],[ref]] ) ),
                _01_data[[#This Row],[position]]
              )</f>
        <v>11</v>
      </c>
      <c r="F293" t="str">
        <f ca="1" xml:space="preserve"> CONCATENATE( _01_data[[#This Row],[position]], " ", _01_data[[#This Row],[id]] )</f>
        <v>Director 11</v>
      </c>
      <c r="U293" t="str">
        <f ca="1"/>
        <v>Director 11</v>
      </c>
      <c r="V293" t="str">
        <f ca="1"/>
        <v>Director</v>
      </c>
      <c r="W293">
        <f ca="1"/>
        <v>5.5</v>
      </c>
      <c r="X293">
        <f ca="1"/>
        <v>0.47915938299378413</v>
      </c>
      <c r="Y293">
        <f ca="1"/>
        <v>5.0208406170062156</v>
      </c>
      <c r="Z293">
        <f ca="1"/>
        <v>80000</v>
      </c>
    </row>
    <row r="294" spans="2:26">
      <c r="B294">
        <f xml:space="preserve"> ROWS( INDEX( _01_data[ref], 1 ) : _01_data[[#This Row],[ref]] )</f>
        <v>283</v>
      </c>
      <c r="C294" t="s">
        <v>9</v>
      </c>
      <c r="D294">
        <v>16000</v>
      </c>
      <c r="E294">
        <f ca="1" xml:space="preserve"> COUNTIF(
                OFFSET( $C$11, 1, 0, ROWS( INDEX( _01_data[ref], 1 ) : _01_data[[#This Row],[ref]] ) ),
                _01_data[[#This Row],[position]]
              )</f>
        <v>12</v>
      </c>
      <c r="F294" t="str">
        <f ca="1" xml:space="preserve"> CONCATENATE( _01_data[[#This Row],[position]], " ", _01_data[[#This Row],[id]] )</f>
        <v>Director 12</v>
      </c>
      <c r="U294" t="str">
        <f ca="1"/>
        <v>Director 12</v>
      </c>
      <c r="V294" t="str">
        <f ca="1"/>
        <v>Director</v>
      </c>
      <c r="W294">
        <f ca="1"/>
        <v>5.5</v>
      </c>
      <c r="X294">
        <f ca="1"/>
        <v>0.54750907560859141</v>
      </c>
      <c r="Y294">
        <f ca="1"/>
        <v>4.9524909243914088</v>
      </c>
      <c r="Z294">
        <f ca="1"/>
        <v>16000</v>
      </c>
    </row>
    <row r="295" spans="2:26">
      <c r="B295">
        <f xml:space="preserve"> ROWS( INDEX( _01_data[ref], 1 ) : _01_data[[#This Row],[ref]] )</f>
        <v>284</v>
      </c>
      <c r="C295" t="s">
        <v>9</v>
      </c>
      <c r="D295">
        <v>62500</v>
      </c>
      <c r="E295">
        <f ca="1" xml:space="preserve"> COUNTIF(
                OFFSET( $C$11, 1, 0, ROWS( INDEX( _01_data[ref], 1 ) : _01_data[[#This Row],[ref]] ) ),
                _01_data[[#This Row],[position]]
              )</f>
        <v>13</v>
      </c>
      <c r="F295" t="str">
        <f ca="1" xml:space="preserve"> CONCATENATE( _01_data[[#This Row],[position]], " ", _01_data[[#This Row],[id]] )</f>
        <v>Director 13</v>
      </c>
      <c r="U295" t="str">
        <f ca="1"/>
        <v>Director 13</v>
      </c>
      <c r="V295" t="str">
        <f ca="1"/>
        <v>Director</v>
      </c>
      <c r="W295">
        <f ca="1"/>
        <v>5.5</v>
      </c>
      <c r="X295">
        <f ca="1"/>
        <v>0.50402094240202178</v>
      </c>
      <c r="Y295">
        <f ca="1"/>
        <v>4.9959790575979781</v>
      </c>
      <c r="Z295">
        <f ca="1"/>
        <v>62500</v>
      </c>
    </row>
    <row r="296" spans="2:26">
      <c r="B296">
        <f xml:space="preserve"> ROWS( INDEX( _01_data[ref], 1 ) : _01_data[[#This Row],[ref]] )</f>
        <v>285</v>
      </c>
      <c r="C296" t="s">
        <v>9</v>
      </c>
      <c r="D296">
        <v>194000</v>
      </c>
      <c r="E296">
        <f ca="1" xml:space="preserve"> COUNTIF(
                OFFSET( $C$11, 1, 0, ROWS( INDEX( _01_data[ref], 1 ) : _01_data[[#This Row],[ref]] ) ),
                _01_data[[#This Row],[position]]
              )</f>
        <v>14</v>
      </c>
      <c r="F296" t="str">
        <f ca="1" xml:space="preserve"> CONCATENATE( _01_data[[#This Row],[position]], " ", _01_data[[#This Row],[id]] )</f>
        <v>Director 14</v>
      </c>
      <c r="U296" t="str">
        <f ca="1"/>
        <v>Director 14</v>
      </c>
      <c r="V296" t="str">
        <f ca="1"/>
        <v>Director</v>
      </c>
      <c r="W296">
        <f ca="1"/>
        <v>5.5</v>
      </c>
      <c r="X296">
        <f ca="1"/>
        <v>0.40368540506844641</v>
      </c>
      <c r="Y296">
        <f ca="1"/>
        <v>5.0963145949315534</v>
      </c>
      <c r="Z296">
        <f ca="1"/>
        <v>194000</v>
      </c>
    </row>
    <row r="297" spans="2:26">
      <c r="B297">
        <f xml:space="preserve"> ROWS( INDEX( _01_data[ref], 1 ) : _01_data[[#This Row],[ref]] )</f>
        <v>286</v>
      </c>
      <c r="C297" t="s">
        <v>9</v>
      </c>
      <c r="D297">
        <v>72000</v>
      </c>
      <c r="E297">
        <f ca="1" xml:space="preserve"> COUNTIF(
                OFFSET( $C$11, 1, 0, ROWS( INDEX( _01_data[ref], 1 ) : _01_data[[#This Row],[ref]] ) ),
                _01_data[[#This Row],[position]]
              )</f>
        <v>15</v>
      </c>
      <c r="F297" t="str">
        <f ca="1" xml:space="preserve"> CONCATENATE( _01_data[[#This Row],[position]], " ", _01_data[[#This Row],[id]] )</f>
        <v>Director 15</v>
      </c>
      <c r="U297" t="str">
        <f ca="1"/>
        <v>Director 15</v>
      </c>
      <c r="V297" t="str">
        <f ca="1"/>
        <v>Director</v>
      </c>
      <c r="W297">
        <f ca="1"/>
        <v>5.5</v>
      </c>
      <c r="X297">
        <f ca="1"/>
        <v>0.59696982995018044</v>
      </c>
      <c r="Y297">
        <f ca="1"/>
        <v>4.9030301700498198</v>
      </c>
      <c r="Z297">
        <f ca="1"/>
        <v>72000</v>
      </c>
    </row>
    <row r="298" spans="2:26">
      <c r="B298">
        <f xml:space="preserve"> ROWS( INDEX( _01_data[ref], 1 ) : _01_data[[#This Row],[ref]] )</f>
        <v>287</v>
      </c>
      <c r="C298" t="s">
        <v>9</v>
      </c>
      <c r="D298">
        <v>120000</v>
      </c>
      <c r="E298">
        <f ca="1" xml:space="preserve"> COUNTIF(
                OFFSET( $C$11, 1, 0, ROWS( INDEX( _01_data[ref], 1 ) : _01_data[[#This Row],[ref]] ) ),
                _01_data[[#This Row],[position]]
              )</f>
        <v>16</v>
      </c>
      <c r="F298" t="str">
        <f ca="1" xml:space="preserve"> CONCATENATE( _01_data[[#This Row],[position]], " ", _01_data[[#This Row],[id]] )</f>
        <v>Director 16</v>
      </c>
      <c r="U298" t="str">
        <f ca="1"/>
        <v>Director 16</v>
      </c>
      <c r="V298" t="str">
        <f ca="1"/>
        <v>Director</v>
      </c>
      <c r="W298">
        <f ca="1"/>
        <v>5.5</v>
      </c>
      <c r="X298">
        <f ca="1"/>
        <v>0.45290381287680481</v>
      </c>
      <c r="Y298">
        <f ca="1"/>
        <v>5.047096187123195</v>
      </c>
      <c r="Z298">
        <f ca="1"/>
        <v>120000</v>
      </c>
    </row>
    <row r="299" spans="2:26">
      <c r="B299">
        <f xml:space="preserve"> ROWS( INDEX( _01_data[ref], 1 ) : _01_data[[#This Row],[ref]] )</f>
        <v>288</v>
      </c>
      <c r="C299" t="s">
        <v>9</v>
      </c>
      <c r="D299">
        <v>150000</v>
      </c>
      <c r="E299">
        <f ca="1" xml:space="preserve"> COUNTIF(
                OFFSET( $C$11, 1, 0, ROWS( INDEX( _01_data[ref], 1 ) : _01_data[[#This Row],[ref]] ) ),
                _01_data[[#This Row],[position]]
              )</f>
        <v>17</v>
      </c>
      <c r="F299" t="str">
        <f ca="1" xml:space="preserve"> CONCATENATE( _01_data[[#This Row],[position]], " ", _01_data[[#This Row],[id]] )</f>
        <v>Director 17</v>
      </c>
      <c r="U299" t="str">
        <f ca="1"/>
        <v>Director 17</v>
      </c>
      <c r="V299" t="str">
        <f ca="1"/>
        <v>Director</v>
      </c>
      <c r="W299">
        <f ca="1"/>
        <v>5.5</v>
      </c>
      <c r="X299">
        <f ca="1"/>
        <v>0.57669984886357728</v>
      </c>
      <c r="Y299">
        <f ca="1"/>
        <v>4.9233001511364227</v>
      </c>
      <c r="Z299">
        <f ca="1"/>
        <v>150000</v>
      </c>
    </row>
    <row r="300" spans="2:26">
      <c r="B300">
        <f xml:space="preserve"> ROWS( INDEX( _01_data[ref], 1 ) : _01_data[[#This Row],[ref]] )</f>
        <v>289</v>
      </c>
      <c r="C300" t="s">
        <v>9</v>
      </c>
      <c r="D300">
        <v>169000</v>
      </c>
      <c r="E300">
        <f ca="1" xml:space="preserve"> COUNTIF(
                OFFSET( $C$11, 1, 0, ROWS( INDEX( _01_data[ref], 1 ) : _01_data[[#This Row],[ref]] ) ),
                _01_data[[#This Row],[position]]
              )</f>
        <v>18</v>
      </c>
      <c r="F300" t="str">
        <f ca="1" xml:space="preserve"> CONCATENATE( _01_data[[#This Row],[position]], " ", _01_data[[#This Row],[id]] )</f>
        <v>Director 18</v>
      </c>
      <c r="U300" t="str">
        <f ca="1"/>
        <v>Director 18</v>
      </c>
      <c r="V300" t="str">
        <f ca="1"/>
        <v>Director</v>
      </c>
      <c r="W300">
        <f ca="1"/>
        <v>5.5</v>
      </c>
      <c r="X300">
        <f ca="1"/>
        <v>0.53280777651533906</v>
      </c>
      <c r="Y300">
        <f ca="1"/>
        <v>4.9671922234846608</v>
      </c>
      <c r="Z300">
        <f ca="1"/>
        <v>169000</v>
      </c>
    </row>
    <row r="301" spans="2:26">
      <c r="B301">
        <f xml:space="preserve"> ROWS( INDEX( _01_data[ref], 1 ) : _01_data[[#This Row],[ref]] )</f>
        <v>290</v>
      </c>
      <c r="C301" t="s">
        <v>9</v>
      </c>
      <c r="D301">
        <v>100000</v>
      </c>
      <c r="E301">
        <f ca="1" xml:space="preserve"> COUNTIF(
                OFFSET( $C$11, 1, 0, ROWS( INDEX( _01_data[ref], 1 ) : _01_data[[#This Row],[ref]] ) ),
                _01_data[[#This Row],[position]]
              )</f>
        <v>19</v>
      </c>
      <c r="F301" t="str">
        <f ca="1" xml:space="preserve"> CONCATENATE( _01_data[[#This Row],[position]], " ", _01_data[[#This Row],[id]] )</f>
        <v>Director 19</v>
      </c>
      <c r="U301" t="str">
        <f ca="1"/>
        <v>Director 19</v>
      </c>
      <c r="V301" t="str">
        <f ca="1"/>
        <v>Director</v>
      </c>
      <c r="W301">
        <f ca="1"/>
        <v>5.5</v>
      </c>
      <c r="X301">
        <f ca="1"/>
        <v>0.4787311367559266</v>
      </c>
      <c r="Y301">
        <f ca="1"/>
        <v>5.0212688632440736</v>
      </c>
      <c r="Z301">
        <f ca="1"/>
        <v>100000</v>
      </c>
    </row>
    <row r="302" spans="2:26">
      <c r="B302">
        <f xml:space="preserve"> ROWS( INDEX( _01_data[ref], 1 ) : _01_data[[#This Row],[ref]] )</f>
        <v>291</v>
      </c>
      <c r="C302" t="s">
        <v>9</v>
      </c>
      <c r="D302">
        <v>200000</v>
      </c>
      <c r="E302">
        <f ca="1" xml:space="preserve"> COUNTIF(
                OFFSET( $C$11, 1, 0, ROWS( INDEX( _01_data[ref], 1 ) : _01_data[[#This Row],[ref]] ) ),
                _01_data[[#This Row],[position]]
              )</f>
        <v>20</v>
      </c>
      <c r="F302" t="str">
        <f ca="1" xml:space="preserve"> CONCATENATE( _01_data[[#This Row],[position]], " ", _01_data[[#This Row],[id]] )</f>
        <v>Director 20</v>
      </c>
      <c r="U302" t="str">
        <f ca="1"/>
        <v>Director 20</v>
      </c>
      <c r="V302" t="str">
        <f ca="1"/>
        <v>Director</v>
      </c>
      <c r="W302">
        <f ca="1"/>
        <v>5.5</v>
      </c>
      <c r="X302">
        <f ca="1"/>
        <v>0.47736327507179011</v>
      </c>
      <c r="Y302">
        <f ca="1"/>
        <v>5.0226367249282102</v>
      </c>
      <c r="Z302">
        <f ca="1"/>
        <v>200000</v>
      </c>
    </row>
    <row r="303" spans="2:26">
      <c r="B303">
        <f xml:space="preserve"> ROWS( INDEX( _01_data[ref], 1 ) : _01_data[[#This Row],[ref]] )</f>
        <v>292</v>
      </c>
      <c r="C303" t="s">
        <v>9</v>
      </c>
      <c r="D303">
        <v>120000</v>
      </c>
      <c r="E303">
        <f ca="1" xml:space="preserve"> COUNTIF(
                OFFSET( $C$11, 1, 0, ROWS( INDEX( _01_data[ref], 1 ) : _01_data[[#This Row],[ref]] ) ),
                _01_data[[#This Row],[position]]
              )</f>
        <v>21</v>
      </c>
      <c r="F303" t="str">
        <f ca="1" xml:space="preserve"> CONCATENATE( _01_data[[#This Row],[position]], " ", _01_data[[#This Row],[id]] )</f>
        <v>Director 21</v>
      </c>
      <c r="U303" t="str">
        <f ca="1"/>
        <v>Director 21</v>
      </c>
      <c r="V303" t="str">
        <f ca="1"/>
        <v>Director</v>
      </c>
      <c r="W303">
        <f ca="1"/>
        <v>5.5</v>
      </c>
      <c r="X303">
        <f ca="1"/>
        <v>0.41682380562871468</v>
      </c>
      <c r="Y303">
        <f ca="1"/>
        <v>5.0831761943712852</v>
      </c>
      <c r="Z303">
        <f ca="1"/>
        <v>120000</v>
      </c>
    </row>
    <row r="304" spans="2:26">
      <c r="B304">
        <f xml:space="preserve"> ROWS( INDEX( _01_data[ref], 1 ) : _01_data[[#This Row],[ref]] )</f>
        <v>293</v>
      </c>
      <c r="C304" t="s">
        <v>9</v>
      </c>
      <c r="D304">
        <v>188000</v>
      </c>
      <c r="E304">
        <f ca="1" xml:space="preserve"> COUNTIF(
                OFFSET( $C$11, 1, 0, ROWS( INDEX( _01_data[ref], 1 ) : _01_data[[#This Row],[ref]] ) ),
                _01_data[[#This Row],[position]]
              )</f>
        <v>22</v>
      </c>
      <c r="F304" t="str">
        <f ca="1" xml:space="preserve"> CONCATENATE( _01_data[[#This Row],[position]], " ", _01_data[[#This Row],[id]] )</f>
        <v>Director 22</v>
      </c>
      <c r="U304" t="str">
        <f ca="1"/>
        <v>Director 22</v>
      </c>
      <c r="V304" t="str">
        <f ca="1"/>
        <v>Director</v>
      </c>
      <c r="W304">
        <f ca="1"/>
        <v>5.5</v>
      </c>
      <c r="X304">
        <f ca="1"/>
        <v>0.56901660056662173</v>
      </c>
      <c r="Y304">
        <f ca="1"/>
        <v>4.9309833994333783</v>
      </c>
      <c r="Z304">
        <f ca="1"/>
        <v>188000</v>
      </c>
    </row>
    <row r="305" spans="2:26">
      <c r="B305">
        <f xml:space="preserve"> ROWS( INDEX( _01_data[ref], 1 ) : _01_data[[#This Row],[ref]] )</f>
        <v>294</v>
      </c>
      <c r="C305" t="s">
        <v>9</v>
      </c>
      <c r="D305">
        <v>150000</v>
      </c>
      <c r="E305">
        <f ca="1" xml:space="preserve"> COUNTIF(
                OFFSET( $C$11, 1, 0, ROWS( INDEX( _01_data[ref], 1 ) : _01_data[[#This Row],[ref]] ) ),
                _01_data[[#This Row],[position]]
              )</f>
        <v>23</v>
      </c>
      <c r="F305" t="str">
        <f ca="1" xml:space="preserve"> CONCATENATE( _01_data[[#This Row],[position]], " ", _01_data[[#This Row],[id]] )</f>
        <v>Director 23</v>
      </c>
      <c r="U305" t="str">
        <f ca="1"/>
        <v>Director 23</v>
      </c>
      <c r="V305" t="str">
        <f ca="1"/>
        <v>Director</v>
      </c>
      <c r="W305">
        <f ca="1"/>
        <v>5.5</v>
      </c>
      <c r="X305">
        <f ca="1"/>
        <v>0.53919291613415687</v>
      </c>
      <c r="Y305">
        <f ca="1"/>
        <v>4.9608070838658431</v>
      </c>
      <c r="Z305">
        <f ca="1"/>
        <v>150000</v>
      </c>
    </row>
    <row r="306" spans="2:26">
      <c r="B306">
        <f xml:space="preserve"> ROWS( INDEX( _01_data[ref], 1 ) : _01_data[[#This Row],[ref]] )</f>
        <v>295</v>
      </c>
      <c r="C306" t="s">
        <v>9</v>
      </c>
      <c r="D306">
        <v>300000</v>
      </c>
      <c r="E306">
        <f ca="1" xml:space="preserve"> COUNTIF(
                OFFSET( $C$11, 1, 0, ROWS( INDEX( _01_data[ref], 1 ) : _01_data[[#This Row],[ref]] ) ),
                _01_data[[#This Row],[position]]
              )</f>
        <v>24</v>
      </c>
      <c r="F306" t="str">
        <f ca="1" xml:space="preserve"> CONCATENATE( _01_data[[#This Row],[position]], " ", _01_data[[#This Row],[id]] )</f>
        <v>Director 24</v>
      </c>
      <c r="U306" t="str">
        <f ca="1"/>
        <v>Director 24</v>
      </c>
      <c r="V306" t="str">
        <f ca="1"/>
        <v>Director</v>
      </c>
      <c r="W306">
        <f ca="1"/>
        <v>5.5</v>
      </c>
      <c r="X306">
        <f ca="1"/>
        <v>0.45699972937872657</v>
      </c>
      <c r="Y306">
        <f ca="1"/>
        <v>5.0430002706212731</v>
      </c>
      <c r="Z306">
        <f ca="1"/>
        <v>300000</v>
      </c>
    </row>
    <row r="307" spans="2:26">
      <c r="B307">
        <f xml:space="preserve"> ROWS( INDEX( _01_data[ref], 1 ) : _01_data[[#This Row],[ref]] )</f>
        <v>296</v>
      </c>
      <c r="C307" t="s">
        <v>9</v>
      </c>
      <c r="D307">
        <v>85000</v>
      </c>
      <c r="E307">
        <f ca="1" xml:space="preserve"> COUNTIF(
                OFFSET( $C$11, 1, 0, ROWS( INDEX( _01_data[ref], 1 ) : _01_data[[#This Row],[ref]] ) ),
                _01_data[[#This Row],[position]]
              )</f>
        <v>25</v>
      </c>
      <c r="F307" t="str">
        <f ca="1" xml:space="preserve"> CONCATENATE( _01_data[[#This Row],[position]], " ", _01_data[[#This Row],[id]] )</f>
        <v>Director 25</v>
      </c>
      <c r="U307" t="str">
        <f ca="1"/>
        <v>Director 25</v>
      </c>
      <c r="V307" t="str">
        <f ca="1"/>
        <v>Director</v>
      </c>
      <c r="W307">
        <f ca="1"/>
        <v>5.5</v>
      </c>
      <c r="X307">
        <f ca="1"/>
        <v>0.54986842838824812</v>
      </c>
      <c r="Y307">
        <f ca="1"/>
        <v>4.9501315716117515</v>
      </c>
      <c r="Z307">
        <f ca="1"/>
        <v>85000</v>
      </c>
    </row>
    <row r="308" spans="2:26">
      <c r="B308">
        <f xml:space="preserve"> ROWS( INDEX( _01_data[ref], 1 ) : _01_data[[#This Row],[ref]] )</f>
        <v>297</v>
      </c>
      <c r="C308" t="s">
        <v>9</v>
      </c>
      <c r="D308">
        <v>100000</v>
      </c>
      <c r="E308">
        <f ca="1" xml:space="preserve"> COUNTIF(
                OFFSET( $C$11, 1, 0, ROWS( INDEX( _01_data[ref], 1 ) : _01_data[[#This Row],[ref]] ) ),
                _01_data[[#This Row],[position]]
              )</f>
        <v>26</v>
      </c>
      <c r="F308" t="str">
        <f ca="1" xml:space="preserve"> CONCATENATE( _01_data[[#This Row],[position]], " ", _01_data[[#This Row],[id]] )</f>
        <v>Director 26</v>
      </c>
      <c r="U308" t="str">
        <f ca="1"/>
        <v>Director 26</v>
      </c>
      <c r="V308" t="str">
        <f ca="1"/>
        <v>Director</v>
      </c>
      <c r="W308">
        <f ca="1"/>
        <v>5.5</v>
      </c>
      <c r="X308">
        <f ca="1"/>
        <v>0.53426846758560442</v>
      </c>
      <c r="Y308">
        <f ca="1"/>
        <v>4.9657315324143951</v>
      </c>
      <c r="Z308">
        <f ca="1"/>
        <v>100000</v>
      </c>
    </row>
    <row r="309" spans="2:26">
      <c r="B309">
        <f xml:space="preserve"> ROWS( INDEX( _01_data[ref], 1 ) : _01_data[[#This Row],[ref]] )</f>
        <v>298</v>
      </c>
      <c r="C309" t="s">
        <v>9</v>
      </c>
      <c r="D309">
        <v>50000</v>
      </c>
      <c r="E309">
        <f ca="1" xml:space="preserve"> COUNTIF(
                OFFSET( $C$11, 1, 0, ROWS( INDEX( _01_data[ref], 1 ) : _01_data[[#This Row],[ref]] ) ),
                _01_data[[#This Row],[position]]
              )</f>
        <v>27</v>
      </c>
      <c r="F309" t="str">
        <f ca="1" xml:space="preserve"> CONCATENATE( _01_data[[#This Row],[position]], " ", _01_data[[#This Row],[id]] )</f>
        <v>Director 27</v>
      </c>
      <c r="U309" t="str">
        <f ca="1"/>
        <v>Director 27</v>
      </c>
      <c r="V309" t="str">
        <f ca="1"/>
        <v>Director</v>
      </c>
      <c r="W309">
        <f ca="1"/>
        <v>5.5</v>
      </c>
      <c r="X309">
        <f ca="1"/>
        <v>0.41533927024635475</v>
      </c>
      <c r="Y309">
        <f ca="1"/>
        <v>5.0846607297536455</v>
      </c>
      <c r="Z309">
        <f ca="1"/>
        <v>50000</v>
      </c>
    </row>
    <row r="310" spans="2:26">
      <c r="B310">
        <f xml:space="preserve"> ROWS( INDEX( _01_data[ref], 1 ) : _01_data[[#This Row],[ref]] )</f>
        <v>299</v>
      </c>
      <c r="C310" t="s">
        <v>9</v>
      </c>
      <c r="D310">
        <v>135000</v>
      </c>
      <c r="E310">
        <f ca="1" xml:space="preserve"> COUNTIF(
                OFFSET( $C$11, 1, 0, ROWS( INDEX( _01_data[ref], 1 ) : _01_data[[#This Row],[ref]] ) ),
                _01_data[[#This Row],[position]]
              )</f>
        <v>28</v>
      </c>
      <c r="F310" t="str">
        <f ca="1" xml:space="preserve"> CONCATENATE( _01_data[[#This Row],[position]], " ", _01_data[[#This Row],[id]] )</f>
        <v>Director 28</v>
      </c>
      <c r="U310" t="str">
        <f ca="1"/>
        <v>Director 28</v>
      </c>
      <c r="V310" t="str">
        <f ca="1"/>
        <v>Director</v>
      </c>
      <c r="W310">
        <f ca="1"/>
        <v>5.5</v>
      </c>
      <c r="X310">
        <f ca="1"/>
        <v>0.49304860430443298</v>
      </c>
      <c r="Y310">
        <f ca="1"/>
        <v>5.0069513956955669</v>
      </c>
      <c r="Z310">
        <f ca="1"/>
        <v>135000</v>
      </c>
    </row>
    <row r="311" spans="2:26">
      <c r="B311">
        <f xml:space="preserve"> ROWS( INDEX( _01_data[ref], 1 ) : _01_data[[#This Row],[ref]] )</f>
        <v>300</v>
      </c>
      <c r="C311" t="s">
        <v>9</v>
      </c>
      <c r="D311">
        <v>260000</v>
      </c>
      <c r="E311">
        <f ca="1" xml:space="preserve"> COUNTIF(
                OFFSET( $C$11, 1, 0, ROWS( INDEX( _01_data[ref], 1 ) : _01_data[[#This Row],[ref]] ) ),
                _01_data[[#This Row],[position]]
              )</f>
        <v>29</v>
      </c>
      <c r="F311" t="str">
        <f ca="1" xml:space="preserve"> CONCATENATE( _01_data[[#This Row],[position]], " ", _01_data[[#This Row],[id]] )</f>
        <v>Director 29</v>
      </c>
      <c r="U311" t="str">
        <f ca="1"/>
        <v>Director 29</v>
      </c>
      <c r="V311" t="str">
        <f ca="1"/>
        <v>Director</v>
      </c>
      <c r="W311">
        <f ca="1"/>
        <v>5.5</v>
      </c>
      <c r="X311">
        <f ca="1"/>
        <v>0.47255994999784601</v>
      </c>
      <c r="Y311">
        <f ca="1"/>
        <v>5.0274400500021539</v>
      </c>
      <c r="Z311">
        <f ca="1"/>
        <v>260000</v>
      </c>
    </row>
    <row r="312" spans="2:26">
      <c r="B312">
        <f xml:space="preserve"> ROWS( INDEX( _01_data[ref], 1 ) : _01_data[[#This Row],[ref]] )</f>
        <v>301</v>
      </c>
      <c r="C312" t="s">
        <v>9</v>
      </c>
      <c r="D312">
        <v>125000</v>
      </c>
      <c r="E312">
        <f ca="1" xml:space="preserve"> COUNTIF(
                OFFSET( $C$11, 1, 0, ROWS( INDEX( _01_data[ref], 1 ) : _01_data[[#This Row],[ref]] ) ),
                _01_data[[#This Row],[position]]
              )</f>
        <v>30</v>
      </c>
      <c r="F312" t="str">
        <f ca="1" xml:space="preserve"> CONCATENATE( _01_data[[#This Row],[position]], " ", _01_data[[#This Row],[id]] )</f>
        <v>Director 30</v>
      </c>
      <c r="U312" t="str">
        <f ca="1"/>
        <v>Director 30</v>
      </c>
      <c r="V312" t="str">
        <f ca="1"/>
        <v>Director</v>
      </c>
      <c r="W312">
        <f ca="1"/>
        <v>5.5</v>
      </c>
      <c r="X312">
        <f ca="1"/>
        <v>0.48303843710120531</v>
      </c>
      <c r="Y312">
        <f ca="1"/>
        <v>5.0169615628987945</v>
      </c>
      <c r="Z312">
        <f ca="1"/>
        <v>125000</v>
      </c>
    </row>
    <row r="313" spans="2:26">
      <c r="B313">
        <f xml:space="preserve"> ROWS( INDEX( _01_data[ref], 1 ) : _01_data[[#This Row],[ref]] )</f>
        <v>302</v>
      </c>
      <c r="C313" t="s">
        <v>9</v>
      </c>
      <c r="D313">
        <v>192000</v>
      </c>
      <c r="E313">
        <f ca="1" xml:space="preserve"> COUNTIF(
                OFFSET( $C$11, 1, 0, ROWS( INDEX( _01_data[ref], 1 ) : _01_data[[#This Row],[ref]] ) ),
                _01_data[[#This Row],[position]]
              )</f>
        <v>31</v>
      </c>
      <c r="F313" t="str">
        <f ca="1" xml:space="preserve"> CONCATENATE( _01_data[[#This Row],[position]], " ", _01_data[[#This Row],[id]] )</f>
        <v>Director 31</v>
      </c>
      <c r="U313" t="str">
        <f ca="1"/>
        <v>Director 31</v>
      </c>
      <c r="V313" t="str">
        <f ca="1"/>
        <v>Director</v>
      </c>
      <c r="W313">
        <f ca="1"/>
        <v>5.5</v>
      </c>
      <c r="X313">
        <f ca="1"/>
        <v>0.5453735059397079</v>
      </c>
      <c r="Y313">
        <f ca="1"/>
        <v>4.9546264940602924</v>
      </c>
      <c r="Z313">
        <f ca="1"/>
        <v>192000</v>
      </c>
    </row>
    <row r="314" spans="2:26">
      <c r="B314">
        <f xml:space="preserve"> ROWS( INDEX( _01_data[ref], 1 ) : _01_data[[#This Row],[ref]] )</f>
        <v>303</v>
      </c>
      <c r="C314" t="s">
        <v>9</v>
      </c>
      <c r="D314">
        <v>105000</v>
      </c>
      <c r="E314">
        <f ca="1" xml:space="preserve"> COUNTIF(
                OFFSET( $C$11, 1, 0, ROWS( INDEX( _01_data[ref], 1 ) : _01_data[[#This Row],[ref]] ) ),
                _01_data[[#This Row],[position]]
              )</f>
        <v>32</v>
      </c>
      <c r="F314" t="str">
        <f ca="1" xml:space="preserve"> CONCATENATE( _01_data[[#This Row],[position]], " ", _01_data[[#This Row],[id]] )</f>
        <v>Director 32</v>
      </c>
      <c r="U314" t="str">
        <f ca="1"/>
        <v>Director 32</v>
      </c>
      <c r="V314" t="str">
        <f ca="1"/>
        <v>Director</v>
      </c>
      <c r="W314">
        <f ca="1"/>
        <v>5.5</v>
      </c>
      <c r="X314">
        <f ca="1"/>
        <v>0.5946830864255066</v>
      </c>
      <c r="Y314">
        <f ca="1"/>
        <v>4.9053169135744934</v>
      </c>
      <c r="Z314">
        <f ca="1"/>
        <v>105000</v>
      </c>
    </row>
    <row r="315" spans="2:26">
      <c r="B315">
        <f xml:space="preserve"> ROWS( INDEX( _01_data[ref], 1 ) : _01_data[[#This Row],[ref]] )</f>
        <v>304</v>
      </c>
      <c r="C315" t="s">
        <v>9</v>
      </c>
      <c r="D315">
        <v>127500</v>
      </c>
      <c r="E315">
        <f ca="1" xml:space="preserve"> COUNTIF(
                OFFSET( $C$11, 1, 0, ROWS( INDEX( _01_data[ref], 1 ) : _01_data[[#This Row],[ref]] ) ),
                _01_data[[#This Row],[position]]
              )</f>
        <v>33</v>
      </c>
      <c r="F315" t="str">
        <f ca="1" xml:space="preserve"> CONCATENATE( _01_data[[#This Row],[position]], " ", _01_data[[#This Row],[id]] )</f>
        <v>Director 33</v>
      </c>
      <c r="U315" t="str">
        <f ca="1"/>
        <v>Director 33</v>
      </c>
      <c r="V315" t="str">
        <f ca="1"/>
        <v>Director</v>
      </c>
      <c r="W315">
        <f ca="1"/>
        <v>5.5</v>
      </c>
      <c r="X315">
        <f ca="1"/>
        <v>0.50662982957326119</v>
      </c>
      <c r="Y315">
        <f ca="1"/>
        <v>4.993370170426739</v>
      </c>
      <c r="Z315">
        <f ca="1"/>
        <v>127500</v>
      </c>
    </row>
    <row r="316" spans="2:26">
      <c r="B316">
        <f xml:space="preserve"> ROWS( INDEX( _01_data[ref], 1 ) : _01_data[[#This Row],[ref]] )</f>
        <v>305</v>
      </c>
      <c r="C316" t="s">
        <v>9</v>
      </c>
      <c r="D316">
        <v>170000</v>
      </c>
      <c r="E316">
        <f ca="1" xml:space="preserve"> COUNTIF(
                OFFSET( $C$11, 1, 0, ROWS( INDEX( _01_data[ref], 1 ) : _01_data[[#This Row],[ref]] ) ),
                _01_data[[#This Row],[position]]
              )</f>
        <v>34</v>
      </c>
      <c r="F316" t="str">
        <f ca="1" xml:space="preserve"> CONCATENATE( _01_data[[#This Row],[position]], " ", _01_data[[#This Row],[id]] )</f>
        <v>Director 34</v>
      </c>
      <c r="U316" t="str">
        <f ca="1"/>
        <v>Director 34</v>
      </c>
      <c r="V316" t="str">
        <f ca="1"/>
        <v>Director</v>
      </c>
      <c r="W316">
        <f ca="1"/>
        <v>5.5</v>
      </c>
      <c r="X316">
        <f ca="1"/>
        <v>0.58193063762087816</v>
      </c>
      <c r="Y316">
        <f ca="1"/>
        <v>4.9180693623791214</v>
      </c>
      <c r="Z316">
        <f ca="1"/>
        <v>170000</v>
      </c>
    </row>
    <row r="317" spans="2:26">
      <c r="B317">
        <f xml:space="preserve"> ROWS( INDEX( _01_data[ref], 1 ) : _01_data[[#This Row],[ref]] )</f>
        <v>306</v>
      </c>
      <c r="C317" t="s">
        <v>9</v>
      </c>
      <c r="D317">
        <v>54000</v>
      </c>
      <c r="E317">
        <f ca="1" xml:space="preserve"> COUNTIF(
                OFFSET( $C$11, 1, 0, ROWS( INDEX( _01_data[ref], 1 ) : _01_data[[#This Row],[ref]] ) ),
                _01_data[[#This Row],[position]]
              )</f>
        <v>35</v>
      </c>
      <c r="F317" t="str">
        <f ca="1" xml:space="preserve"> CONCATENATE( _01_data[[#This Row],[position]], " ", _01_data[[#This Row],[id]] )</f>
        <v>Director 35</v>
      </c>
      <c r="U317" t="str">
        <f ca="1"/>
        <v>Director 35</v>
      </c>
      <c r="V317" t="str">
        <f ca="1"/>
        <v>Director</v>
      </c>
      <c r="W317">
        <f ca="1"/>
        <v>5.5</v>
      </c>
      <c r="X317">
        <f ca="1"/>
        <v>0.57531685300868629</v>
      </c>
      <c r="Y317">
        <f ca="1"/>
        <v>4.9246831469913133</v>
      </c>
      <c r="Z317">
        <f ca="1"/>
        <v>54000</v>
      </c>
    </row>
    <row r="318" spans="2:26">
      <c r="B318">
        <f xml:space="preserve"> ROWS( INDEX( _01_data[ref], 1 ) : _01_data[[#This Row],[ref]] )</f>
        <v>307</v>
      </c>
      <c r="C318" t="s">
        <v>9</v>
      </c>
      <c r="D318">
        <v>225000</v>
      </c>
      <c r="E318">
        <f ca="1" xml:space="preserve"> COUNTIF(
                OFFSET( $C$11, 1, 0, ROWS( INDEX( _01_data[ref], 1 ) : _01_data[[#This Row],[ref]] ) ),
                _01_data[[#This Row],[position]]
              )</f>
        <v>36</v>
      </c>
      <c r="F318" t="str">
        <f ca="1" xml:space="preserve"> CONCATENATE( _01_data[[#This Row],[position]], " ", _01_data[[#This Row],[id]] )</f>
        <v>Director 36</v>
      </c>
      <c r="U318" t="str">
        <f ca="1"/>
        <v>Director 36</v>
      </c>
      <c r="V318" t="str">
        <f ca="1"/>
        <v>Director</v>
      </c>
      <c r="W318">
        <f ca="1"/>
        <v>5.5</v>
      </c>
      <c r="X318">
        <f ca="1"/>
        <v>0.46925268872687731</v>
      </c>
      <c r="Y318">
        <f ca="1"/>
        <v>5.0307473112731227</v>
      </c>
      <c r="Z318">
        <f ca="1"/>
        <v>225000</v>
      </c>
    </row>
    <row r="319" spans="2:26">
      <c r="B319">
        <f xml:space="preserve"> ROWS( INDEX( _01_data[ref], 1 ) : _01_data[[#This Row],[ref]] )</f>
        <v>308</v>
      </c>
      <c r="C319" t="s">
        <v>9</v>
      </c>
      <c r="D319">
        <v>75000</v>
      </c>
      <c r="E319">
        <f ca="1" xml:space="preserve"> COUNTIF(
                OFFSET( $C$11, 1, 0, ROWS( INDEX( _01_data[ref], 1 ) : _01_data[[#This Row],[ref]] ) ),
                _01_data[[#This Row],[position]]
              )</f>
        <v>37</v>
      </c>
      <c r="F319" t="str">
        <f ca="1" xml:space="preserve"> CONCATENATE( _01_data[[#This Row],[position]], " ", _01_data[[#This Row],[id]] )</f>
        <v>Director 37</v>
      </c>
      <c r="U319" t="str">
        <f ca="1"/>
        <v>Director 37</v>
      </c>
      <c r="V319" t="str">
        <f ca="1"/>
        <v>Director</v>
      </c>
      <c r="W319">
        <f ca="1"/>
        <v>5.5</v>
      </c>
      <c r="X319">
        <f ca="1"/>
        <v>0.43392111275710166</v>
      </c>
      <c r="Y319">
        <f ca="1"/>
        <v>5.0660788872428988</v>
      </c>
      <c r="Z319">
        <f ca="1"/>
        <v>75000</v>
      </c>
    </row>
    <row r="320" spans="2:26">
      <c r="B320">
        <f xml:space="preserve"> ROWS( INDEX( _01_data[ref], 1 ) : _01_data[[#This Row],[ref]] )</f>
        <v>309</v>
      </c>
      <c r="C320" t="s">
        <v>9</v>
      </c>
      <c r="D320">
        <v>74461</v>
      </c>
      <c r="E320">
        <f ca="1" xml:space="preserve"> COUNTIF(
                OFFSET( $C$11, 1, 0, ROWS( INDEX( _01_data[ref], 1 ) : _01_data[[#This Row],[ref]] ) ),
                _01_data[[#This Row],[position]]
              )</f>
        <v>38</v>
      </c>
      <c r="F320" t="str">
        <f ca="1" xml:space="preserve"> CONCATENATE( _01_data[[#This Row],[position]], " ", _01_data[[#This Row],[id]] )</f>
        <v>Director 38</v>
      </c>
      <c r="U320" t="str">
        <f ca="1"/>
        <v>Director 38</v>
      </c>
      <c r="V320" t="str">
        <f ca="1"/>
        <v>Director</v>
      </c>
      <c r="W320">
        <f ca="1"/>
        <v>5.5</v>
      </c>
      <c r="X320">
        <f ca="1"/>
        <v>0.4575603704597534</v>
      </c>
      <c r="Y320">
        <f ca="1"/>
        <v>5.0424396295402465</v>
      </c>
      <c r="Z320">
        <f ca="1"/>
        <v>74461</v>
      </c>
    </row>
    <row r="321" spans="2:26">
      <c r="B321">
        <f xml:space="preserve"> ROWS( INDEX( _01_data[ref], 1 ) : _01_data[[#This Row],[ref]] )</f>
        <v>310</v>
      </c>
      <c r="C321" t="s">
        <v>9</v>
      </c>
      <c r="D321">
        <v>87000</v>
      </c>
      <c r="E321">
        <f ca="1" xml:space="preserve"> COUNTIF(
                OFFSET( $C$11, 1, 0, ROWS( INDEX( _01_data[ref], 1 ) : _01_data[[#This Row],[ref]] ) ),
                _01_data[[#This Row],[position]]
              )</f>
        <v>39</v>
      </c>
      <c r="F321" t="str">
        <f ca="1" xml:space="preserve"> CONCATENATE( _01_data[[#This Row],[position]], " ", _01_data[[#This Row],[id]] )</f>
        <v>Director 39</v>
      </c>
      <c r="U321" t="str">
        <f ca="1"/>
        <v>Director 39</v>
      </c>
      <c r="V321" t="str">
        <f ca="1"/>
        <v>Director</v>
      </c>
      <c r="W321">
        <f ca="1"/>
        <v>5.5</v>
      </c>
      <c r="X321">
        <f ca="1"/>
        <v>0.42013676826981616</v>
      </c>
      <c r="Y321">
        <f ca="1"/>
        <v>5.0798632317301839</v>
      </c>
      <c r="Z321">
        <f ca="1"/>
        <v>87000</v>
      </c>
    </row>
    <row r="322" spans="2:26">
      <c r="B322">
        <f xml:space="preserve"> ROWS( INDEX( _01_data[ref], 1 ) : _01_data[[#This Row],[ref]] )</f>
        <v>311</v>
      </c>
      <c r="C322" t="s">
        <v>9</v>
      </c>
      <c r="D322">
        <v>118000</v>
      </c>
      <c r="E322">
        <f ca="1" xml:space="preserve"> COUNTIF(
                OFFSET( $C$11, 1, 0, ROWS( INDEX( _01_data[ref], 1 ) : _01_data[[#This Row],[ref]] ) ),
                _01_data[[#This Row],[position]]
              )</f>
        <v>40</v>
      </c>
      <c r="F322" t="str">
        <f ca="1" xml:space="preserve"> CONCATENATE( _01_data[[#This Row],[position]], " ", _01_data[[#This Row],[id]] )</f>
        <v>Director 40</v>
      </c>
      <c r="U322" t="str">
        <f ca="1"/>
        <v>Director 40</v>
      </c>
      <c r="V322" t="str">
        <f ca="1"/>
        <v>Director</v>
      </c>
      <c r="W322">
        <f ca="1"/>
        <v>5.5</v>
      </c>
      <c r="X322">
        <f ca="1"/>
        <v>0.53044500928345262</v>
      </c>
      <c r="Y322">
        <f ca="1"/>
        <v>4.9695549907165475</v>
      </c>
      <c r="Z322">
        <f ca="1"/>
        <v>118000</v>
      </c>
    </row>
    <row r="323" spans="2:26">
      <c r="B323">
        <f xml:space="preserve"> ROWS( INDEX( _01_data[ref], 1 ) : _01_data[[#This Row],[ref]] )</f>
        <v>312</v>
      </c>
      <c r="C323" t="s">
        <v>9</v>
      </c>
      <c r="D323">
        <v>85000</v>
      </c>
      <c r="E323">
        <f ca="1" xml:space="preserve"> COUNTIF(
                OFFSET( $C$11, 1, 0, ROWS( INDEX( _01_data[ref], 1 ) : _01_data[[#This Row],[ref]] ) ),
                _01_data[[#This Row],[position]]
              )</f>
        <v>41</v>
      </c>
      <c r="F323" t="str">
        <f ca="1" xml:space="preserve"> CONCATENATE( _01_data[[#This Row],[position]], " ", _01_data[[#This Row],[id]] )</f>
        <v>Director 41</v>
      </c>
      <c r="U323" t="str">
        <f ca="1"/>
        <v>Director 41</v>
      </c>
      <c r="V323" t="str">
        <f ca="1"/>
        <v>Director</v>
      </c>
      <c r="W323">
        <f ca="1"/>
        <v>5.5</v>
      </c>
      <c r="X323">
        <f ca="1"/>
        <v>0.42194148767216366</v>
      </c>
      <c r="Y323">
        <f ca="1"/>
        <v>5.0780585123278366</v>
      </c>
      <c r="Z323">
        <f ca="1"/>
        <v>85000</v>
      </c>
    </row>
    <row r="324" spans="2:26">
      <c r="B324">
        <f xml:space="preserve"> ROWS( INDEX( _01_data[ref], 1 ) : _01_data[[#This Row],[ref]] )</f>
        <v>313</v>
      </c>
      <c r="C324" t="s">
        <v>9</v>
      </c>
      <c r="D324">
        <v>110000</v>
      </c>
      <c r="E324">
        <f ca="1" xml:space="preserve"> COUNTIF(
                OFFSET( $C$11, 1, 0, ROWS( INDEX( _01_data[ref], 1 ) : _01_data[[#This Row],[ref]] ) ),
                _01_data[[#This Row],[position]]
              )</f>
        <v>42</v>
      </c>
      <c r="F324" t="str">
        <f ca="1" xml:space="preserve"> CONCATENATE( _01_data[[#This Row],[position]], " ", _01_data[[#This Row],[id]] )</f>
        <v>Director 42</v>
      </c>
      <c r="U324" t="str">
        <f ca="1"/>
        <v>Director 42</v>
      </c>
      <c r="V324" t="str">
        <f ca="1"/>
        <v>Director</v>
      </c>
      <c r="W324">
        <f ca="1"/>
        <v>5.5</v>
      </c>
      <c r="X324">
        <f ca="1"/>
        <v>0.53623808110766313</v>
      </c>
      <c r="Y324">
        <f ca="1"/>
        <v>4.9637619188923372</v>
      </c>
      <c r="Z324">
        <f ca="1"/>
        <v>110000</v>
      </c>
    </row>
    <row r="325" spans="2:26">
      <c r="B325">
        <f xml:space="preserve"> ROWS( INDEX( _01_data[ref], 1 ) : _01_data[[#This Row],[ref]] )</f>
        <v>314</v>
      </c>
      <c r="C325" t="s">
        <v>3</v>
      </c>
      <c r="D325">
        <v>120000</v>
      </c>
      <c r="E325">
        <f ca="1" xml:space="preserve"> COUNTIF(
                OFFSET( $C$11, 1, 0, ROWS( INDEX( _01_data[ref], 1 ) : _01_data[[#This Row],[ref]] ) ),
                _01_data[[#This Row],[position]]
              )</f>
        <v>1</v>
      </c>
      <c r="F325" t="str">
        <f ca="1" xml:space="preserve"> CONCATENATE( _01_data[[#This Row],[position]], " ", _01_data[[#This Row],[id]] )</f>
        <v>Engineer 1</v>
      </c>
      <c r="U325" t="str">
        <f ca="1"/>
        <v>Engineer 1</v>
      </c>
      <c r="V325" t="str">
        <f ca="1"/>
        <v>Engineer</v>
      </c>
      <c r="W325">
        <f ca="1"/>
        <v>6.5</v>
      </c>
      <c r="X325">
        <f ca="1"/>
        <v>0.53544028024877233</v>
      </c>
      <c r="Y325">
        <f ca="1"/>
        <v>5.9645597197512279</v>
      </c>
      <c r="Z325">
        <f ca="1"/>
        <v>120000</v>
      </c>
    </row>
    <row r="326" spans="2:26">
      <c r="B326">
        <f xml:space="preserve"> ROWS( INDEX( _01_data[ref], 1 ) : _01_data[[#This Row],[ref]] )</f>
        <v>315</v>
      </c>
      <c r="C326" t="s">
        <v>3</v>
      </c>
      <c r="D326">
        <v>60000</v>
      </c>
      <c r="E326">
        <f ca="1" xml:space="preserve"> COUNTIF(
                OFFSET( $C$11, 1, 0, ROWS( INDEX( _01_data[ref], 1 ) : _01_data[[#This Row],[ref]] ) ),
                _01_data[[#This Row],[position]]
              )</f>
        <v>2</v>
      </c>
      <c r="F326" t="str">
        <f ca="1" xml:space="preserve"> CONCATENATE( _01_data[[#This Row],[position]], " ", _01_data[[#This Row],[id]] )</f>
        <v>Engineer 2</v>
      </c>
      <c r="U326" t="str">
        <f ca="1"/>
        <v>Engineer 2</v>
      </c>
      <c r="V326" t="str">
        <f ca="1"/>
        <v>Engineer</v>
      </c>
      <c r="W326">
        <f ca="1"/>
        <v>6.5</v>
      </c>
      <c r="X326">
        <f ca="1"/>
        <v>0.43790654909651305</v>
      </c>
      <c r="Y326">
        <f ca="1"/>
        <v>6.0620934509034869</v>
      </c>
      <c r="Z326">
        <f ca="1"/>
        <v>60000</v>
      </c>
    </row>
    <row r="327" spans="2:26">
      <c r="B327">
        <f xml:space="preserve"> ROWS( INDEX( _01_data[ref], 1 ) : _01_data[[#This Row],[ref]] )</f>
        <v>316</v>
      </c>
      <c r="C327" t="s">
        <v>3</v>
      </c>
      <c r="D327">
        <v>80000</v>
      </c>
      <c r="E327">
        <f ca="1" xml:space="preserve"> COUNTIF(
                OFFSET( $C$11, 1, 0, ROWS( INDEX( _01_data[ref], 1 ) : _01_data[[#This Row],[ref]] ) ),
                _01_data[[#This Row],[position]]
              )</f>
        <v>3</v>
      </c>
      <c r="F327" t="str">
        <f ca="1" xml:space="preserve"> CONCATENATE( _01_data[[#This Row],[position]], " ", _01_data[[#This Row],[id]] )</f>
        <v>Engineer 3</v>
      </c>
      <c r="U327" t="str">
        <f ca="1"/>
        <v>Engineer 3</v>
      </c>
      <c r="V327" t="str">
        <f ca="1"/>
        <v>Engineer</v>
      </c>
      <c r="W327">
        <f ca="1"/>
        <v>6.5</v>
      </c>
      <c r="X327">
        <f ca="1"/>
        <v>0.5600450062466602</v>
      </c>
      <c r="Y327">
        <f ca="1"/>
        <v>5.9399549937533394</v>
      </c>
      <c r="Z327">
        <f ca="1"/>
        <v>80000</v>
      </c>
    </row>
    <row r="328" spans="2:26">
      <c r="B328">
        <f xml:space="preserve"> ROWS( INDEX( _01_data[ref], 1 ) : _01_data[[#This Row],[ref]] )</f>
        <v>317</v>
      </c>
      <c r="C328" t="s">
        <v>3</v>
      </c>
      <c r="D328">
        <v>54000</v>
      </c>
      <c r="E328">
        <f ca="1" xml:space="preserve"> COUNTIF(
                OFFSET( $C$11, 1, 0, ROWS( INDEX( _01_data[ref], 1 ) : _01_data[[#This Row],[ref]] ) ),
                _01_data[[#This Row],[position]]
              )</f>
        <v>4</v>
      </c>
      <c r="F328" t="str">
        <f ca="1" xml:space="preserve"> CONCATENATE( _01_data[[#This Row],[position]], " ", _01_data[[#This Row],[id]] )</f>
        <v>Engineer 4</v>
      </c>
      <c r="U328" t="str">
        <f ca="1"/>
        <v>Engineer 4</v>
      </c>
      <c r="V328" t="str">
        <f ca="1"/>
        <v>Engineer</v>
      </c>
      <c r="W328">
        <f ca="1"/>
        <v>6.5</v>
      </c>
      <c r="X328">
        <f ca="1"/>
        <v>0.49069644110468558</v>
      </c>
      <c r="Y328">
        <f ca="1"/>
        <v>6.0093035588953141</v>
      </c>
      <c r="Z328">
        <f ca="1"/>
        <v>54000</v>
      </c>
    </row>
    <row r="329" spans="2:26">
      <c r="B329">
        <f xml:space="preserve"> ROWS( INDEX( _01_data[ref], 1 ) : _01_data[[#This Row],[ref]] )</f>
        <v>318</v>
      </c>
      <c r="C329" t="s">
        <v>3</v>
      </c>
      <c r="D329">
        <v>40000</v>
      </c>
      <c r="E329">
        <f ca="1" xml:space="preserve"> COUNTIF(
                OFFSET( $C$11, 1, 0, ROWS( INDEX( _01_data[ref], 1 ) : _01_data[[#This Row],[ref]] ) ),
                _01_data[[#This Row],[position]]
              )</f>
        <v>5</v>
      </c>
      <c r="F329" t="str">
        <f ca="1" xml:space="preserve"> CONCATENATE( _01_data[[#This Row],[position]], " ", _01_data[[#This Row],[id]] )</f>
        <v>Engineer 5</v>
      </c>
      <c r="U329" t="str">
        <f ca="1"/>
        <v>Engineer 5</v>
      </c>
      <c r="V329" t="str">
        <f ca="1"/>
        <v>Engineer</v>
      </c>
      <c r="W329">
        <f ca="1"/>
        <v>6.5</v>
      </c>
      <c r="X329">
        <f ca="1"/>
        <v>0.59194252371930722</v>
      </c>
      <c r="Y329">
        <f ca="1"/>
        <v>5.9080574762806926</v>
      </c>
      <c r="Z329">
        <f ca="1"/>
        <v>40000</v>
      </c>
    </row>
    <row r="330" spans="2:26">
      <c r="B330">
        <f xml:space="preserve"> ROWS( INDEX( _01_data[ref], 1 ) : _01_data[[#This Row],[ref]] )</f>
        <v>319</v>
      </c>
      <c r="C330" t="s">
        <v>3</v>
      </c>
      <c r="D330">
        <v>108160</v>
      </c>
      <c r="E330">
        <f ca="1" xml:space="preserve"> COUNTIF(
                OFFSET( $C$11, 1, 0, ROWS( INDEX( _01_data[ref], 1 ) : _01_data[[#This Row],[ref]] ) ),
                _01_data[[#This Row],[position]]
              )</f>
        <v>6</v>
      </c>
      <c r="F330" t="str">
        <f ca="1" xml:space="preserve"> CONCATENATE( _01_data[[#This Row],[position]], " ", _01_data[[#This Row],[id]] )</f>
        <v>Engineer 6</v>
      </c>
      <c r="U330" t="str">
        <f ca="1"/>
        <v>Engineer 6</v>
      </c>
      <c r="V330" t="str">
        <f ca="1"/>
        <v>Engineer</v>
      </c>
      <c r="W330">
        <f ca="1"/>
        <v>6.5</v>
      </c>
      <c r="X330">
        <f ca="1"/>
        <v>0.41630397981048572</v>
      </c>
      <c r="Y330">
        <f ca="1"/>
        <v>6.0836960201895138</v>
      </c>
      <c r="Z330">
        <f ca="1"/>
        <v>108160</v>
      </c>
    </row>
    <row r="331" spans="2:26">
      <c r="B331">
        <f xml:space="preserve"> ROWS( INDEX( _01_data[ref], 1 ) : _01_data[[#This Row],[ref]] )</f>
        <v>320</v>
      </c>
      <c r="C331" t="s">
        <v>3</v>
      </c>
      <c r="D331">
        <v>43000</v>
      </c>
      <c r="E331">
        <f ca="1" xml:space="preserve"> COUNTIF(
                OFFSET( $C$11, 1, 0, ROWS( INDEX( _01_data[ref], 1 ) : _01_data[[#This Row],[ref]] ) ),
                _01_data[[#This Row],[position]]
              )</f>
        <v>7</v>
      </c>
      <c r="F331" t="str">
        <f ca="1" xml:space="preserve"> CONCATENATE( _01_data[[#This Row],[position]], " ", _01_data[[#This Row],[id]] )</f>
        <v>Engineer 7</v>
      </c>
      <c r="U331" t="str">
        <f ca="1"/>
        <v>Engineer 7</v>
      </c>
      <c r="V331" t="str">
        <f ca="1"/>
        <v>Engineer</v>
      </c>
      <c r="W331">
        <f ca="1"/>
        <v>6.5</v>
      </c>
      <c r="X331">
        <f ca="1"/>
        <v>0.46749100407192123</v>
      </c>
      <c r="Y331">
        <f ca="1"/>
        <v>6.0325089959280787</v>
      </c>
      <c r="Z331">
        <f ca="1"/>
        <v>43000</v>
      </c>
    </row>
    <row r="332" spans="2:26">
      <c r="B332">
        <f xml:space="preserve"> ROWS( INDEX( _01_data[ref], 1 ) : _01_data[[#This Row],[ref]] )</f>
        <v>321</v>
      </c>
      <c r="C332" t="s">
        <v>3</v>
      </c>
      <c r="D332">
        <v>52500</v>
      </c>
      <c r="E332">
        <f ca="1" xml:space="preserve"> COUNTIF(
                OFFSET( $C$11, 1, 0, ROWS( INDEX( _01_data[ref], 1 ) : _01_data[[#This Row],[ref]] ) ),
                _01_data[[#This Row],[position]]
              )</f>
        <v>8</v>
      </c>
      <c r="F332" t="str">
        <f ca="1" xml:space="preserve"> CONCATENATE( _01_data[[#This Row],[position]], " ", _01_data[[#This Row],[id]] )</f>
        <v>Engineer 8</v>
      </c>
      <c r="U332" t="str">
        <f ca="1"/>
        <v>Engineer 8</v>
      </c>
      <c r="V332" t="str">
        <f ca="1"/>
        <v>Engineer</v>
      </c>
      <c r="W332">
        <f ca="1"/>
        <v>6.5</v>
      </c>
      <c r="X332">
        <f ca="1"/>
        <v>0.55536383320219562</v>
      </c>
      <c r="Y332">
        <f ca="1"/>
        <v>5.944636166797804</v>
      </c>
      <c r="Z332">
        <f ca="1"/>
        <v>52500</v>
      </c>
    </row>
    <row r="333" spans="2:26">
      <c r="B333">
        <f xml:space="preserve"> ROWS( INDEX( _01_data[ref], 1 ) : _01_data[[#This Row],[ref]] )</f>
        <v>322</v>
      </c>
      <c r="C333" t="s">
        <v>3</v>
      </c>
      <c r="D333">
        <v>55000</v>
      </c>
      <c r="E333">
        <f ca="1" xml:space="preserve"> COUNTIF(
                OFFSET( $C$11, 1, 0, ROWS( INDEX( _01_data[ref], 1 ) : _01_data[[#This Row],[ref]] ) ),
                _01_data[[#This Row],[position]]
              )</f>
        <v>9</v>
      </c>
      <c r="F333" t="str">
        <f ca="1" xml:space="preserve"> CONCATENATE( _01_data[[#This Row],[position]], " ", _01_data[[#This Row],[id]] )</f>
        <v>Engineer 9</v>
      </c>
      <c r="U333" t="str">
        <f ca="1"/>
        <v>Engineer 9</v>
      </c>
      <c r="V333" t="str">
        <f ca="1"/>
        <v>Engineer</v>
      </c>
      <c r="W333">
        <f ca="1"/>
        <v>6.5</v>
      </c>
      <c r="X333">
        <f ca="1"/>
        <v>0.54102558935664435</v>
      </c>
      <c r="Y333">
        <f ca="1"/>
        <v>5.9589744106433553</v>
      </c>
      <c r="Z333">
        <f ca="1"/>
        <v>55000</v>
      </c>
    </row>
    <row r="334" spans="2:26">
      <c r="B334">
        <f xml:space="preserve"> ROWS( INDEX( _01_data[ref], 1 ) : _01_data[[#This Row],[ref]] )</f>
        <v>323</v>
      </c>
      <c r="C334" t="s">
        <v>3</v>
      </c>
      <c r="D334">
        <v>46000</v>
      </c>
      <c r="E334">
        <f ca="1" xml:space="preserve"> COUNTIF(
                OFFSET( $C$11, 1, 0, ROWS( INDEX( _01_data[ref], 1 ) : _01_data[[#This Row],[ref]] ) ),
                _01_data[[#This Row],[position]]
              )</f>
        <v>10</v>
      </c>
      <c r="F334" t="str">
        <f ca="1" xml:space="preserve"> CONCATENATE( _01_data[[#This Row],[position]], " ", _01_data[[#This Row],[id]] )</f>
        <v>Engineer 10</v>
      </c>
      <c r="U334" t="str">
        <f ca="1"/>
        <v>Engineer 10</v>
      </c>
      <c r="V334" t="str">
        <f ca="1"/>
        <v>Engineer</v>
      </c>
      <c r="W334">
        <f ca="1"/>
        <v>6.5</v>
      </c>
      <c r="X334">
        <f ca="1"/>
        <v>0.46668202364937283</v>
      </c>
      <c r="Y334">
        <f ca="1"/>
        <v>6.0333179763506273</v>
      </c>
      <c r="Z334">
        <f ca="1"/>
        <v>46000</v>
      </c>
    </row>
    <row r="335" spans="2:26">
      <c r="B335">
        <f xml:space="preserve"> ROWS( INDEX( _01_data[ref], 1 ) : _01_data[[#This Row],[ref]] )</f>
        <v>324</v>
      </c>
      <c r="C335" t="s">
        <v>3</v>
      </c>
      <c r="D335">
        <v>36000</v>
      </c>
      <c r="E335">
        <f ca="1" xml:space="preserve"> COUNTIF(
                OFFSET( $C$11, 1, 0, ROWS( INDEX( _01_data[ref], 1 ) : _01_data[[#This Row],[ref]] ) ),
                _01_data[[#This Row],[position]]
              )</f>
        <v>11</v>
      </c>
      <c r="F335" t="str">
        <f ca="1" xml:space="preserve"> CONCATENATE( _01_data[[#This Row],[position]], " ", _01_data[[#This Row],[id]] )</f>
        <v>Engineer 11</v>
      </c>
      <c r="U335" t="str">
        <f ca="1"/>
        <v>Engineer 11</v>
      </c>
      <c r="V335" t="str">
        <f ca="1"/>
        <v>Engineer</v>
      </c>
      <c r="W335">
        <f ca="1"/>
        <v>6.5</v>
      </c>
      <c r="X335">
        <f ca="1"/>
        <v>0.55831526131339193</v>
      </c>
      <c r="Y335">
        <f ca="1"/>
        <v>5.9416847386866083</v>
      </c>
      <c r="Z335">
        <f ca="1"/>
        <v>36000</v>
      </c>
    </row>
    <row r="336" spans="2:26">
      <c r="B336">
        <f xml:space="preserve"> ROWS( INDEX( _01_data[ref], 1 ) : _01_data[[#This Row],[ref]] )</f>
        <v>325</v>
      </c>
      <c r="C336" t="s">
        <v>3</v>
      </c>
      <c r="D336">
        <v>55000</v>
      </c>
      <c r="E336">
        <f ca="1" xml:space="preserve"> COUNTIF(
                OFFSET( $C$11, 1, 0, ROWS( INDEX( _01_data[ref], 1 ) : _01_data[[#This Row],[ref]] ) ),
                _01_data[[#This Row],[position]]
              )</f>
        <v>12</v>
      </c>
      <c r="F336" t="str">
        <f ca="1" xml:space="preserve"> CONCATENATE( _01_data[[#This Row],[position]], " ", _01_data[[#This Row],[id]] )</f>
        <v>Engineer 12</v>
      </c>
      <c r="U336" t="str">
        <f ca="1"/>
        <v>Engineer 12</v>
      </c>
      <c r="V336" t="str">
        <f ca="1"/>
        <v>Engineer</v>
      </c>
      <c r="W336">
        <f ca="1"/>
        <v>6.5</v>
      </c>
      <c r="X336">
        <f ca="1"/>
        <v>0.43973684429139737</v>
      </c>
      <c r="Y336">
        <f ca="1"/>
        <v>6.0602631557086024</v>
      </c>
      <c r="Z336">
        <f ca="1"/>
        <v>55000</v>
      </c>
    </row>
    <row r="337" spans="2:26">
      <c r="B337">
        <f xml:space="preserve"> ROWS( INDEX( _01_data[ref], 1 ) : _01_data[[#This Row],[ref]] )</f>
        <v>326</v>
      </c>
      <c r="C337" t="s">
        <v>3</v>
      </c>
      <c r="D337">
        <v>44200</v>
      </c>
      <c r="E337">
        <f ca="1" xml:space="preserve"> COUNTIF(
                OFFSET( $C$11, 1, 0, ROWS( INDEX( _01_data[ref], 1 ) : _01_data[[#This Row],[ref]] ) ),
                _01_data[[#This Row],[position]]
              )</f>
        <v>13</v>
      </c>
      <c r="F337" t="str">
        <f ca="1" xml:space="preserve"> CONCATENATE( _01_data[[#This Row],[position]], " ", _01_data[[#This Row],[id]] )</f>
        <v>Engineer 13</v>
      </c>
      <c r="U337" t="str">
        <f ca="1"/>
        <v>Engineer 13</v>
      </c>
      <c r="V337" t="str">
        <f ca="1"/>
        <v>Engineer</v>
      </c>
      <c r="W337">
        <f ca="1"/>
        <v>6.5</v>
      </c>
      <c r="X337">
        <f ca="1"/>
        <v>0.52613403566779071</v>
      </c>
      <c r="Y337">
        <f ca="1"/>
        <v>5.9738659643322096</v>
      </c>
      <c r="Z337">
        <f ca="1"/>
        <v>44200</v>
      </c>
    </row>
    <row r="338" spans="2:26">
      <c r="B338">
        <f xml:space="preserve"> ROWS( INDEX( _01_data[ref], 1 ) : _01_data[[#This Row],[ref]] )</f>
        <v>327</v>
      </c>
      <c r="C338" t="s">
        <v>3</v>
      </c>
      <c r="D338">
        <v>46000</v>
      </c>
      <c r="E338">
        <f ca="1" xml:space="preserve"> COUNTIF(
                OFFSET( $C$11, 1, 0, ROWS( INDEX( _01_data[ref], 1 ) : _01_data[[#This Row],[ref]] ) ),
                _01_data[[#This Row],[position]]
              )</f>
        <v>14</v>
      </c>
      <c r="F338" t="str">
        <f ca="1" xml:space="preserve"> CONCATENATE( _01_data[[#This Row],[position]], " ", _01_data[[#This Row],[id]] )</f>
        <v>Engineer 14</v>
      </c>
      <c r="U338" t="str">
        <f ca="1"/>
        <v>Engineer 14</v>
      </c>
      <c r="V338" t="str">
        <f ca="1"/>
        <v>Engineer</v>
      </c>
      <c r="W338">
        <f ca="1"/>
        <v>6.5</v>
      </c>
      <c r="X338">
        <f ca="1"/>
        <v>0.49841671297333712</v>
      </c>
      <c r="Y338">
        <f ca="1"/>
        <v>6.001583287026663</v>
      </c>
      <c r="Z338">
        <f ca="1"/>
        <v>46000</v>
      </c>
    </row>
    <row r="339" spans="2:26">
      <c r="B339">
        <f xml:space="preserve"> ROWS( INDEX( _01_data[ref], 1 ) : _01_data[[#This Row],[ref]] )</f>
        <v>328</v>
      </c>
      <c r="C339" t="s">
        <v>3</v>
      </c>
      <c r="D339">
        <v>52000</v>
      </c>
      <c r="E339">
        <f ca="1" xml:space="preserve"> COUNTIF(
                OFFSET( $C$11, 1, 0, ROWS( INDEX( _01_data[ref], 1 ) : _01_data[[#This Row],[ref]] ) ),
                _01_data[[#This Row],[position]]
              )</f>
        <v>15</v>
      </c>
      <c r="F339" t="str">
        <f ca="1" xml:space="preserve"> CONCATENATE( _01_data[[#This Row],[position]], " ", _01_data[[#This Row],[id]] )</f>
        <v>Engineer 15</v>
      </c>
      <c r="U339" t="str">
        <f ca="1"/>
        <v>Engineer 15</v>
      </c>
      <c r="V339" t="str">
        <f ca="1"/>
        <v>Engineer</v>
      </c>
      <c r="W339">
        <f ca="1"/>
        <v>6.5</v>
      </c>
      <c r="X339">
        <f ca="1"/>
        <v>0.57526927294694219</v>
      </c>
      <c r="Y339">
        <f ca="1"/>
        <v>5.924730727053058</v>
      </c>
      <c r="Z339">
        <f ca="1"/>
        <v>52000</v>
      </c>
    </row>
    <row r="340" spans="2:26">
      <c r="B340">
        <f xml:space="preserve"> ROWS( INDEX( _01_data[ref], 1 ) : _01_data[[#This Row],[ref]] )</f>
        <v>329</v>
      </c>
      <c r="C340" t="s">
        <v>3</v>
      </c>
      <c r="D340">
        <v>90000</v>
      </c>
      <c r="E340">
        <f ca="1" xml:space="preserve"> COUNTIF(
                OFFSET( $C$11, 1, 0, ROWS( INDEX( _01_data[ref], 1 ) : _01_data[[#This Row],[ref]] ) ),
                _01_data[[#This Row],[position]]
              )</f>
        <v>16</v>
      </c>
      <c r="F340" t="str">
        <f ca="1" xml:space="preserve"> CONCATENATE( _01_data[[#This Row],[position]], " ", _01_data[[#This Row],[id]] )</f>
        <v>Engineer 16</v>
      </c>
      <c r="U340" t="str">
        <f ca="1"/>
        <v>Engineer 16</v>
      </c>
      <c r="V340" t="str">
        <f ca="1"/>
        <v>Engineer</v>
      </c>
      <c r="W340">
        <f ca="1"/>
        <v>6.5</v>
      </c>
      <c r="X340">
        <f ca="1"/>
        <v>0.41999703815170231</v>
      </c>
      <c r="Y340">
        <f ca="1"/>
        <v>6.0800029618482974</v>
      </c>
      <c r="Z340">
        <f ca="1"/>
        <v>90000</v>
      </c>
    </row>
    <row r="341" spans="2:26">
      <c r="B341">
        <f xml:space="preserve"> ROWS( INDEX( _01_data[ref], 1 ) : _01_data[[#This Row],[ref]] )</f>
        <v>330</v>
      </c>
      <c r="C341" t="s">
        <v>3</v>
      </c>
      <c r="D341">
        <v>65000</v>
      </c>
      <c r="E341">
        <f ca="1" xml:space="preserve"> COUNTIF(
                OFFSET( $C$11, 1, 0, ROWS( INDEX( _01_data[ref], 1 ) : _01_data[[#This Row],[ref]] ) ),
                _01_data[[#This Row],[position]]
              )</f>
        <v>17</v>
      </c>
      <c r="F341" t="str">
        <f ca="1" xml:space="preserve"> CONCATENATE( _01_data[[#This Row],[position]], " ", _01_data[[#This Row],[id]] )</f>
        <v>Engineer 17</v>
      </c>
      <c r="U341" t="str">
        <f ca="1"/>
        <v>Engineer 17</v>
      </c>
      <c r="V341" t="str">
        <f ca="1"/>
        <v>Engineer</v>
      </c>
      <c r="W341">
        <f ca="1"/>
        <v>6.5</v>
      </c>
      <c r="X341">
        <f ca="1"/>
        <v>0.52981257498230816</v>
      </c>
      <c r="Y341">
        <f ca="1"/>
        <v>5.9701874250176914</v>
      </c>
      <c r="Z341">
        <f ca="1"/>
        <v>65000</v>
      </c>
    </row>
    <row r="342" spans="2:26">
      <c r="B342">
        <f xml:space="preserve"> ROWS( INDEX( _01_data[ref], 1 ) : _01_data[[#This Row],[ref]] )</f>
        <v>331</v>
      </c>
      <c r="C342" t="s">
        <v>3</v>
      </c>
      <c r="D342">
        <v>70000</v>
      </c>
      <c r="E342">
        <f ca="1" xml:space="preserve"> COUNTIF(
                OFFSET( $C$11, 1, 0, ROWS( INDEX( _01_data[ref], 1 ) : _01_data[[#This Row],[ref]] ) ),
                _01_data[[#This Row],[position]]
              )</f>
        <v>18</v>
      </c>
      <c r="F342" t="str">
        <f ca="1" xml:space="preserve"> CONCATENATE( _01_data[[#This Row],[position]], " ", _01_data[[#This Row],[id]] )</f>
        <v>Engineer 18</v>
      </c>
      <c r="U342" t="str">
        <f ca="1"/>
        <v>Engineer 18</v>
      </c>
      <c r="V342" t="str">
        <f ca="1"/>
        <v>Engineer</v>
      </c>
      <c r="W342">
        <f ca="1"/>
        <v>6.5</v>
      </c>
      <c r="X342">
        <f ca="1"/>
        <v>0.49594108930840231</v>
      </c>
      <c r="Y342">
        <f ca="1"/>
        <v>6.0040589106915974</v>
      </c>
      <c r="Z342">
        <f ca="1"/>
        <v>70000</v>
      </c>
    </row>
    <row r="343" spans="2:26">
      <c r="B343">
        <f xml:space="preserve"> ROWS( INDEX( _01_data[ref], 1 ) : _01_data[[#This Row],[ref]] )</f>
        <v>332</v>
      </c>
      <c r="C343" t="s">
        <v>3</v>
      </c>
      <c r="D343">
        <v>50000</v>
      </c>
      <c r="E343">
        <f ca="1" xml:space="preserve"> COUNTIF(
                OFFSET( $C$11, 1, 0, ROWS( INDEX( _01_data[ref], 1 ) : _01_data[[#This Row],[ref]] ) ),
                _01_data[[#This Row],[position]]
              )</f>
        <v>19</v>
      </c>
      <c r="F343" t="str">
        <f ca="1" xml:space="preserve"> CONCATENATE( _01_data[[#This Row],[position]], " ", _01_data[[#This Row],[id]] )</f>
        <v>Engineer 19</v>
      </c>
      <c r="U343" t="str">
        <f ca="1"/>
        <v>Engineer 19</v>
      </c>
      <c r="V343" t="str">
        <f ca="1"/>
        <v>Engineer</v>
      </c>
      <c r="W343">
        <f ca="1"/>
        <v>6.5</v>
      </c>
      <c r="X343">
        <f ca="1"/>
        <v>0.53507835311386553</v>
      </c>
      <c r="Y343">
        <f ca="1"/>
        <v>5.9649216468861344</v>
      </c>
      <c r="Z343">
        <f ca="1"/>
        <v>50000</v>
      </c>
    </row>
    <row r="344" spans="2:26">
      <c r="B344">
        <f xml:space="preserve"> ROWS( INDEX( _01_data[ref], 1 ) : _01_data[[#This Row],[ref]] )</f>
        <v>333</v>
      </c>
      <c r="C344" t="s">
        <v>3</v>
      </c>
      <c r="D344">
        <v>77000</v>
      </c>
      <c r="E344">
        <f ca="1" xml:space="preserve"> COUNTIF(
                OFFSET( $C$11, 1, 0, ROWS( INDEX( _01_data[ref], 1 ) : _01_data[[#This Row],[ref]] ) ),
                _01_data[[#This Row],[position]]
              )</f>
        <v>20</v>
      </c>
      <c r="F344" t="str">
        <f ca="1" xml:space="preserve"> CONCATENATE( _01_data[[#This Row],[position]], " ", _01_data[[#This Row],[id]] )</f>
        <v>Engineer 20</v>
      </c>
      <c r="U344" t="str">
        <f ca="1"/>
        <v>Engineer 20</v>
      </c>
      <c r="V344" t="str">
        <f ca="1"/>
        <v>Engineer</v>
      </c>
      <c r="W344">
        <f ca="1"/>
        <v>6.5</v>
      </c>
      <c r="X344">
        <f ca="1"/>
        <v>0.44184639225761346</v>
      </c>
      <c r="Y344">
        <f ca="1"/>
        <v>6.058153607742387</v>
      </c>
      <c r="Z344">
        <f ca="1"/>
        <v>77000</v>
      </c>
    </row>
    <row r="345" spans="2:26">
      <c r="B345">
        <f xml:space="preserve"> ROWS( INDEX( _01_data[ref], 1 ) : _01_data[[#This Row],[ref]] )</f>
        <v>334</v>
      </c>
      <c r="C345" t="s">
        <v>3</v>
      </c>
      <c r="D345">
        <v>104000</v>
      </c>
      <c r="E345">
        <f ca="1" xml:space="preserve"> COUNTIF(
                OFFSET( $C$11, 1, 0, ROWS( INDEX( _01_data[ref], 1 ) : _01_data[[#This Row],[ref]] ) ),
                _01_data[[#This Row],[position]]
              )</f>
        <v>21</v>
      </c>
      <c r="F345" t="str">
        <f ca="1" xml:space="preserve"> CONCATENATE( _01_data[[#This Row],[position]], " ", _01_data[[#This Row],[id]] )</f>
        <v>Engineer 21</v>
      </c>
      <c r="U345" t="str">
        <f ca="1"/>
        <v>Engineer 21</v>
      </c>
      <c r="V345" t="str">
        <f ca="1"/>
        <v>Engineer</v>
      </c>
      <c r="W345">
        <f ca="1"/>
        <v>6.5</v>
      </c>
      <c r="X345">
        <f ca="1"/>
        <v>0.48212600404034212</v>
      </c>
      <c r="Y345">
        <f ca="1"/>
        <v>6.0178739959596577</v>
      </c>
      <c r="Z345">
        <f ca="1"/>
        <v>104000</v>
      </c>
    </row>
    <row r="346" spans="2:26">
      <c r="B346">
        <f xml:space="preserve"> ROWS( INDEX( _01_data[ref], 1 ) : _01_data[[#This Row],[ref]] )</f>
        <v>335</v>
      </c>
      <c r="C346" t="s">
        <v>3</v>
      </c>
      <c r="D346">
        <v>80000</v>
      </c>
      <c r="E346">
        <f ca="1" xml:space="preserve"> COUNTIF(
                OFFSET( $C$11, 1, 0, ROWS( INDEX( _01_data[ref], 1 ) : _01_data[[#This Row],[ref]] ) ),
                _01_data[[#This Row],[position]]
              )</f>
        <v>22</v>
      </c>
      <c r="F346" t="str">
        <f ca="1" xml:space="preserve"> CONCATENATE( _01_data[[#This Row],[position]], " ", _01_data[[#This Row],[id]] )</f>
        <v>Engineer 22</v>
      </c>
      <c r="U346" t="str">
        <f ca="1"/>
        <v>Engineer 22</v>
      </c>
      <c r="V346" t="str">
        <f ca="1"/>
        <v>Engineer</v>
      </c>
      <c r="W346">
        <f ca="1"/>
        <v>6.5</v>
      </c>
      <c r="X346">
        <f ca="1"/>
        <v>0.57017096378785148</v>
      </c>
      <c r="Y346">
        <f ca="1"/>
        <v>5.9298290362121486</v>
      </c>
      <c r="Z346">
        <f ca="1"/>
        <v>80000</v>
      </c>
    </row>
    <row r="347" spans="2:26">
      <c r="B347">
        <f xml:space="preserve"> ROWS( INDEX( _01_data[ref], 1 ) : _01_data[[#This Row],[ref]] )</f>
        <v>336</v>
      </c>
      <c r="C347" t="s">
        <v>3</v>
      </c>
      <c r="D347">
        <v>45000</v>
      </c>
      <c r="E347">
        <f ca="1" xml:space="preserve"> COUNTIF(
                OFFSET( $C$11, 1, 0, ROWS( INDEX( _01_data[ref], 1 ) : _01_data[[#This Row],[ref]] ) ),
                _01_data[[#This Row],[position]]
              )</f>
        <v>23</v>
      </c>
      <c r="F347" t="str">
        <f ca="1" xml:space="preserve"> CONCATENATE( _01_data[[#This Row],[position]], " ", _01_data[[#This Row],[id]] )</f>
        <v>Engineer 23</v>
      </c>
      <c r="U347" t="str">
        <f ca="1"/>
        <v>Engineer 23</v>
      </c>
      <c r="V347" t="str">
        <f ca="1"/>
        <v>Engineer</v>
      </c>
      <c r="W347">
        <f ca="1"/>
        <v>6.5</v>
      </c>
      <c r="X347">
        <f ca="1"/>
        <v>0.49052029961045029</v>
      </c>
      <c r="Y347">
        <f ca="1"/>
        <v>6.0094797003895497</v>
      </c>
      <c r="Z347">
        <f ca="1"/>
        <v>45000</v>
      </c>
    </row>
    <row r="348" spans="2:26">
      <c r="B348">
        <f xml:space="preserve"> ROWS( INDEX( _01_data[ref], 1 ) : _01_data[[#This Row],[ref]] )</f>
        <v>337</v>
      </c>
      <c r="C348" t="s">
        <v>3</v>
      </c>
      <c r="D348">
        <v>45000</v>
      </c>
      <c r="E348">
        <f ca="1" xml:space="preserve"> COUNTIF(
                OFFSET( $C$11, 1, 0, ROWS( INDEX( _01_data[ref], 1 ) : _01_data[[#This Row],[ref]] ) ),
                _01_data[[#This Row],[position]]
              )</f>
        <v>24</v>
      </c>
      <c r="F348" t="str">
        <f ca="1" xml:space="preserve"> CONCATENATE( _01_data[[#This Row],[position]], " ", _01_data[[#This Row],[id]] )</f>
        <v>Engineer 24</v>
      </c>
      <c r="U348" t="str">
        <f ca="1"/>
        <v>Engineer 24</v>
      </c>
      <c r="V348" t="str">
        <f ca="1"/>
        <v>Engineer</v>
      </c>
      <c r="W348">
        <f ca="1"/>
        <v>6.5</v>
      </c>
      <c r="X348">
        <f ca="1"/>
        <v>0.4319666081993403</v>
      </c>
      <c r="Y348">
        <f ca="1"/>
        <v>6.0680333918006593</v>
      </c>
      <c r="Z348">
        <f ca="1"/>
        <v>45000</v>
      </c>
    </row>
    <row r="349" spans="2:26">
      <c r="B349">
        <f xml:space="preserve"> ROWS( INDEX( _01_data[ref], 1 ) : _01_data[[#This Row],[ref]] )</f>
        <v>338</v>
      </c>
      <c r="C349" t="s">
        <v>3</v>
      </c>
      <c r="D349">
        <v>95000</v>
      </c>
      <c r="E349">
        <f ca="1" xml:space="preserve"> COUNTIF(
                OFFSET( $C$11, 1, 0, ROWS( INDEX( _01_data[ref], 1 ) : _01_data[[#This Row],[ref]] ) ),
                _01_data[[#This Row],[position]]
              )</f>
        <v>25</v>
      </c>
      <c r="F349" t="str">
        <f ca="1" xml:space="preserve"> CONCATENATE( _01_data[[#This Row],[position]], " ", _01_data[[#This Row],[id]] )</f>
        <v>Engineer 25</v>
      </c>
      <c r="U349" t="str">
        <f ca="1"/>
        <v>Engineer 25</v>
      </c>
      <c r="V349" t="str">
        <f ca="1"/>
        <v>Engineer</v>
      </c>
      <c r="W349">
        <f ca="1"/>
        <v>6.5</v>
      </c>
      <c r="X349">
        <f ca="1"/>
        <v>0.411130324599144</v>
      </c>
      <c r="Y349">
        <f ca="1"/>
        <v>6.088869675400856</v>
      </c>
      <c r="Z349">
        <f ca="1"/>
        <v>95000</v>
      </c>
    </row>
    <row r="350" spans="2:26">
      <c r="B350">
        <f xml:space="preserve"> ROWS( INDEX( _01_data[ref], 1 ) : _01_data[[#This Row],[ref]] )</f>
        <v>339</v>
      </c>
      <c r="C350" t="s">
        <v>3</v>
      </c>
      <c r="D350">
        <v>65000</v>
      </c>
      <c r="E350">
        <f ca="1" xml:space="preserve"> COUNTIF(
                OFFSET( $C$11, 1, 0, ROWS( INDEX( _01_data[ref], 1 ) : _01_data[[#This Row],[ref]] ) ),
                _01_data[[#This Row],[position]]
              )</f>
        <v>26</v>
      </c>
      <c r="F350" t="str">
        <f ca="1" xml:space="preserve"> CONCATENATE( _01_data[[#This Row],[position]], " ", _01_data[[#This Row],[id]] )</f>
        <v>Engineer 26</v>
      </c>
      <c r="U350" t="str">
        <f ca="1"/>
        <v>Engineer 26</v>
      </c>
      <c r="V350" t="str">
        <f ca="1"/>
        <v>Engineer</v>
      </c>
      <c r="W350">
        <f ca="1"/>
        <v>6.5</v>
      </c>
      <c r="X350">
        <f ca="1"/>
        <v>0.5155373831325214</v>
      </c>
      <c r="Y350">
        <f ca="1"/>
        <v>5.9844626168674786</v>
      </c>
      <c r="Z350">
        <f ca="1"/>
        <v>65000</v>
      </c>
    </row>
    <row r="351" spans="2:26">
      <c r="B351">
        <f xml:space="preserve"> ROWS( INDEX( _01_data[ref], 1 ) : _01_data[[#This Row],[ref]] )</f>
        <v>340</v>
      </c>
      <c r="C351" t="s">
        <v>3</v>
      </c>
      <c r="D351">
        <v>54000</v>
      </c>
      <c r="E351">
        <f ca="1" xml:space="preserve"> COUNTIF(
                OFFSET( $C$11, 1, 0, ROWS( INDEX( _01_data[ref], 1 ) : _01_data[[#This Row],[ref]] ) ),
                _01_data[[#This Row],[position]]
              )</f>
        <v>27</v>
      </c>
      <c r="F351" t="str">
        <f ca="1" xml:space="preserve"> CONCATENATE( _01_data[[#This Row],[position]], " ", _01_data[[#This Row],[id]] )</f>
        <v>Engineer 27</v>
      </c>
      <c r="U351" t="str">
        <f ca="1"/>
        <v>Engineer 27</v>
      </c>
      <c r="V351" t="str">
        <f ca="1"/>
        <v>Engineer</v>
      </c>
      <c r="W351">
        <f ca="1"/>
        <v>6.5</v>
      </c>
      <c r="X351">
        <f ca="1"/>
        <v>0.48842504005738485</v>
      </c>
      <c r="Y351">
        <f ca="1"/>
        <v>6.0115749599426156</v>
      </c>
      <c r="Z351">
        <f ca="1"/>
        <v>54000</v>
      </c>
    </row>
    <row r="352" spans="2:26">
      <c r="B352">
        <f xml:space="preserve"> ROWS( INDEX( _01_data[ref], 1 ) : _01_data[[#This Row],[ref]] )</f>
        <v>341</v>
      </c>
      <c r="C352" t="s">
        <v>3</v>
      </c>
      <c r="D352">
        <v>85000</v>
      </c>
      <c r="E352">
        <f ca="1" xml:space="preserve"> COUNTIF(
                OFFSET( $C$11, 1, 0, ROWS( INDEX( _01_data[ref], 1 ) : _01_data[[#This Row],[ref]] ) ),
                _01_data[[#This Row],[position]]
              )</f>
        <v>28</v>
      </c>
      <c r="F352" t="str">
        <f ca="1" xml:space="preserve"> CONCATENATE( _01_data[[#This Row],[position]], " ", _01_data[[#This Row],[id]] )</f>
        <v>Engineer 28</v>
      </c>
      <c r="U352" t="str">
        <f ca="1"/>
        <v>Engineer 28</v>
      </c>
      <c r="V352" t="str">
        <f ca="1"/>
        <v>Engineer</v>
      </c>
      <c r="W352">
        <f ca="1"/>
        <v>6.5</v>
      </c>
      <c r="X352">
        <f ca="1"/>
        <v>0.40644196273935362</v>
      </c>
      <c r="Y352">
        <f ca="1"/>
        <v>6.0935580372606459</v>
      </c>
      <c r="Z352">
        <f ca="1"/>
        <v>85000</v>
      </c>
    </row>
    <row r="353" spans="2:26">
      <c r="B353">
        <f xml:space="preserve"> ROWS( INDEX( _01_data[ref], 1 ) : _01_data[[#This Row],[ref]] )</f>
        <v>342</v>
      </c>
      <c r="C353" t="s">
        <v>3</v>
      </c>
      <c r="D353">
        <v>75000</v>
      </c>
      <c r="E353">
        <f ca="1" xml:space="preserve"> COUNTIF(
                OFFSET( $C$11, 1, 0, ROWS( INDEX( _01_data[ref], 1 ) : _01_data[[#This Row],[ref]] ) ),
                _01_data[[#This Row],[position]]
              )</f>
        <v>29</v>
      </c>
      <c r="F353" t="str">
        <f ca="1" xml:space="preserve"> CONCATENATE( _01_data[[#This Row],[position]], " ", _01_data[[#This Row],[id]] )</f>
        <v>Engineer 29</v>
      </c>
      <c r="U353" t="str">
        <f ca="1"/>
        <v>Engineer 29</v>
      </c>
      <c r="V353" t="str">
        <f ca="1"/>
        <v>Engineer</v>
      </c>
      <c r="W353">
        <f ca="1"/>
        <v>6.5</v>
      </c>
      <c r="X353">
        <f ca="1"/>
        <v>0.54499710795063572</v>
      </c>
      <c r="Y353">
        <f ca="1"/>
        <v>5.9550028920493645</v>
      </c>
      <c r="Z353">
        <f ca="1"/>
        <v>75000</v>
      </c>
    </row>
    <row r="354" spans="2:26">
      <c r="B354">
        <f xml:space="preserve"> ROWS( INDEX( _01_data[ref], 1 ) : _01_data[[#This Row],[ref]] )</f>
        <v>343</v>
      </c>
      <c r="C354" t="s">
        <v>3</v>
      </c>
      <c r="D354">
        <v>69000</v>
      </c>
      <c r="E354">
        <f ca="1" xml:space="preserve"> COUNTIF(
                OFFSET( $C$11, 1, 0, ROWS( INDEX( _01_data[ref], 1 ) : _01_data[[#This Row],[ref]] ) ),
                _01_data[[#This Row],[position]]
              )</f>
        <v>30</v>
      </c>
      <c r="F354" t="str">
        <f ca="1" xml:space="preserve"> CONCATENATE( _01_data[[#This Row],[position]], " ", _01_data[[#This Row],[id]] )</f>
        <v>Engineer 30</v>
      </c>
      <c r="U354" t="str">
        <f ca="1"/>
        <v>Engineer 30</v>
      </c>
      <c r="V354" t="str">
        <f ca="1"/>
        <v>Engineer</v>
      </c>
      <c r="W354">
        <f ca="1"/>
        <v>6.5</v>
      </c>
      <c r="X354">
        <f ca="1"/>
        <v>0.59916126518388546</v>
      </c>
      <c r="Y354">
        <f ca="1"/>
        <v>5.9008387348161149</v>
      </c>
      <c r="Z354">
        <f ca="1"/>
        <v>69000</v>
      </c>
    </row>
    <row r="355" spans="2:26">
      <c r="B355">
        <f xml:space="preserve"> ROWS( INDEX( _01_data[ref], 1 ) : _01_data[[#This Row],[ref]] )</f>
        <v>344</v>
      </c>
      <c r="C355" t="s">
        <v>3</v>
      </c>
      <c r="D355">
        <v>110000</v>
      </c>
      <c r="E355">
        <f ca="1" xml:space="preserve"> COUNTIF(
                OFFSET( $C$11, 1, 0, ROWS( INDEX( _01_data[ref], 1 ) : _01_data[[#This Row],[ref]] ) ),
                _01_data[[#This Row],[position]]
              )</f>
        <v>31</v>
      </c>
      <c r="F355" t="str">
        <f ca="1" xml:space="preserve"> CONCATENATE( _01_data[[#This Row],[position]], " ", _01_data[[#This Row],[id]] )</f>
        <v>Engineer 31</v>
      </c>
      <c r="U355" t="str">
        <f ca="1"/>
        <v>Engineer 31</v>
      </c>
      <c r="V355" t="str">
        <f ca="1"/>
        <v>Engineer</v>
      </c>
      <c r="W355">
        <f ca="1"/>
        <v>6.5</v>
      </c>
      <c r="X355">
        <f ca="1"/>
        <v>0.43350656971677637</v>
      </c>
      <c r="Y355">
        <f ca="1"/>
        <v>6.0664934302832236</v>
      </c>
      <c r="Z355">
        <f ca="1"/>
        <v>110000</v>
      </c>
    </row>
    <row r="356" spans="2:26">
      <c r="B356">
        <f xml:space="preserve"> ROWS( INDEX( _01_data[ref], 1 ) : _01_data[[#This Row],[ref]] )</f>
        <v>345</v>
      </c>
      <c r="C356" t="s">
        <v>3</v>
      </c>
      <c r="D356">
        <v>57000</v>
      </c>
      <c r="E356">
        <f ca="1" xml:space="preserve"> COUNTIF(
                OFFSET( $C$11, 1, 0, ROWS( INDEX( _01_data[ref], 1 ) : _01_data[[#This Row],[ref]] ) ),
                _01_data[[#This Row],[position]]
              )</f>
        <v>32</v>
      </c>
      <c r="F356" t="str">
        <f ca="1" xml:space="preserve"> CONCATENATE( _01_data[[#This Row],[position]], " ", _01_data[[#This Row],[id]] )</f>
        <v>Engineer 32</v>
      </c>
      <c r="U356" t="str">
        <f ca="1"/>
        <v>Engineer 32</v>
      </c>
      <c r="V356" t="str">
        <f ca="1"/>
        <v>Engineer</v>
      </c>
      <c r="W356">
        <f ca="1"/>
        <v>6.5</v>
      </c>
      <c r="X356">
        <f ca="1"/>
        <v>0.55178843363123042</v>
      </c>
      <c r="Y356">
        <f ca="1"/>
        <v>5.9482115663687694</v>
      </c>
      <c r="Z356">
        <f ca="1"/>
        <v>57000</v>
      </c>
    </row>
    <row r="357" spans="2:26">
      <c r="B357">
        <f xml:space="preserve"> ROWS( INDEX( _01_data[ref], 1 ) : _01_data[[#This Row],[ref]] )</f>
        <v>346</v>
      </c>
      <c r="C357" t="s">
        <v>3</v>
      </c>
      <c r="D357">
        <v>92000</v>
      </c>
      <c r="E357">
        <f ca="1" xml:space="preserve"> COUNTIF(
                OFFSET( $C$11, 1, 0, ROWS( INDEX( _01_data[ref], 1 ) : _01_data[[#This Row],[ref]] ) ),
                _01_data[[#This Row],[position]]
              )</f>
        <v>33</v>
      </c>
      <c r="F357" t="str">
        <f ca="1" xml:space="preserve"> CONCATENATE( _01_data[[#This Row],[position]], " ", _01_data[[#This Row],[id]] )</f>
        <v>Engineer 33</v>
      </c>
      <c r="U357" t="str">
        <f ca="1"/>
        <v>Engineer 33</v>
      </c>
      <c r="V357" t="str">
        <f ca="1"/>
        <v>Engineer</v>
      </c>
      <c r="W357">
        <f ca="1"/>
        <v>6.5</v>
      </c>
      <c r="X357">
        <f ca="1"/>
        <v>0.45721649678742782</v>
      </c>
      <c r="Y357">
        <f ca="1"/>
        <v>6.0427835032125721</v>
      </c>
      <c r="Z357">
        <f ca="1"/>
        <v>92000</v>
      </c>
    </row>
    <row r="358" spans="2:26">
      <c r="B358">
        <f xml:space="preserve"> ROWS( INDEX( _01_data[ref], 1 ) : _01_data[[#This Row],[ref]] )</f>
        <v>347</v>
      </c>
      <c r="C358" t="s">
        <v>3</v>
      </c>
      <c r="D358">
        <v>70000</v>
      </c>
      <c r="E358">
        <f ca="1" xml:space="preserve"> COUNTIF(
                OFFSET( $C$11, 1, 0, ROWS( INDEX( _01_data[ref], 1 ) : _01_data[[#This Row],[ref]] ) ),
                _01_data[[#This Row],[position]]
              )</f>
        <v>34</v>
      </c>
      <c r="F358" t="str">
        <f ca="1" xml:space="preserve"> CONCATENATE( _01_data[[#This Row],[position]], " ", _01_data[[#This Row],[id]] )</f>
        <v>Engineer 34</v>
      </c>
      <c r="U358" t="str">
        <f ca="1"/>
        <v>Engineer 34</v>
      </c>
      <c r="V358" t="str">
        <f ca="1"/>
        <v>Engineer</v>
      </c>
      <c r="W358">
        <f ca="1"/>
        <v>6.5</v>
      </c>
      <c r="X358">
        <f ca="1"/>
        <v>0.49222178419144069</v>
      </c>
      <c r="Y358">
        <f ca="1"/>
        <v>6.0077782158085595</v>
      </c>
      <c r="Z358">
        <f ca="1"/>
        <v>70000</v>
      </c>
    </row>
    <row r="359" spans="2:26">
      <c r="B359">
        <f xml:space="preserve"> ROWS( INDEX( _01_data[ref], 1 ) : _01_data[[#This Row],[ref]] )</f>
        <v>348</v>
      </c>
      <c r="C359" t="s">
        <v>3</v>
      </c>
      <c r="D359">
        <v>130000</v>
      </c>
      <c r="E359">
        <f ca="1" xml:space="preserve"> COUNTIF(
                OFFSET( $C$11, 1, 0, ROWS( INDEX( _01_data[ref], 1 ) : _01_data[[#This Row],[ref]] ) ),
                _01_data[[#This Row],[position]]
              )</f>
        <v>35</v>
      </c>
      <c r="F359" t="str">
        <f ca="1" xml:space="preserve"> CONCATENATE( _01_data[[#This Row],[position]], " ", _01_data[[#This Row],[id]] )</f>
        <v>Engineer 35</v>
      </c>
      <c r="U359" t="str">
        <f ca="1"/>
        <v>Engineer 35</v>
      </c>
      <c r="V359" t="str">
        <f ca="1"/>
        <v>Engineer</v>
      </c>
      <c r="W359">
        <f ca="1"/>
        <v>6.5</v>
      </c>
      <c r="X359">
        <f ca="1"/>
        <v>0.54930913332927112</v>
      </c>
      <c r="Y359">
        <f ca="1"/>
        <v>5.9506908666707288</v>
      </c>
      <c r="Z359">
        <f ca="1"/>
        <v>130000</v>
      </c>
    </row>
    <row r="360" spans="2:26">
      <c r="B360">
        <f xml:space="preserve"> ROWS( INDEX( _01_data[ref], 1 ) : _01_data[[#This Row],[ref]] )</f>
        <v>349</v>
      </c>
      <c r="C360" t="s">
        <v>3</v>
      </c>
      <c r="D360">
        <v>72500</v>
      </c>
      <c r="E360">
        <f ca="1" xml:space="preserve"> COUNTIF(
                OFFSET( $C$11, 1, 0, ROWS( INDEX( _01_data[ref], 1 ) : _01_data[[#This Row],[ref]] ) ),
                _01_data[[#This Row],[position]]
              )</f>
        <v>36</v>
      </c>
      <c r="F360" t="str">
        <f ca="1" xml:space="preserve"> CONCATENATE( _01_data[[#This Row],[position]], " ", _01_data[[#This Row],[id]] )</f>
        <v>Engineer 36</v>
      </c>
      <c r="U360" t="str">
        <f ca="1"/>
        <v>Engineer 36</v>
      </c>
      <c r="V360" t="str">
        <f ca="1"/>
        <v>Engineer</v>
      </c>
      <c r="W360">
        <f ca="1"/>
        <v>6.5</v>
      </c>
      <c r="X360">
        <f ca="1"/>
        <v>0.43411057273896825</v>
      </c>
      <c r="Y360">
        <f ca="1"/>
        <v>6.0658894272610322</v>
      </c>
      <c r="Z360">
        <f ca="1"/>
        <v>72500</v>
      </c>
    </row>
    <row r="361" spans="2:26">
      <c r="B361">
        <f xml:space="preserve"> ROWS( INDEX( _01_data[ref], 1 ) : _01_data[[#This Row],[ref]] )</f>
        <v>350</v>
      </c>
      <c r="C361" t="s">
        <v>3</v>
      </c>
      <c r="D361">
        <v>85000</v>
      </c>
      <c r="E361">
        <f ca="1" xml:space="preserve"> COUNTIF(
                OFFSET( $C$11, 1, 0, ROWS( INDEX( _01_data[ref], 1 ) : _01_data[[#This Row],[ref]] ) ),
                _01_data[[#This Row],[position]]
              )</f>
        <v>37</v>
      </c>
      <c r="F361" t="str">
        <f ca="1" xml:space="preserve"> CONCATENATE( _01_data[[#This Row],[position]], " ", _01_data[[#This Row],[id]] )</f>
        <v>Engineer 37</v>
      </c>
      <c r="U361" t="str">
        <f ca="1"/>
        <v>Engineer 37</v>
      </c>
      <c r="V361" t="str">
        <f ca="1"/>
        <v>Engineer</v>
      </c>
      <c r="W361">
        <f ca="1"/>
        <v>6.5</v>
      </c>
      <c r="X361">
        <f ca="1"/>
        <v>0.42413050204580716</v>
      </c>
      <c r="Y361">
        <f ca="1"/>
        <v>6.0758694979541925</v>
      </c>
      <c r="Z361">
        <f ca="1"/>
        <v>85000</v>
      </c>
    </row>
    <row r="362" spans="2:26">
      <c r="B362">
        <f xml:space="preserve"> ROWS( INDEX( _01_data[ref], 1 ) : _01_data[[#This Row],[ref]] )</f>
        <v>351</v>
      </c>
      <c r="C362" t="s">
        <v>3</v>
      </c>
      <c r="D362">
        <v>24000</v>
      </c>
      <c r="E362">
        <f ca="1" xml:space="preserve"> COUNTIF(
                OFFSET( $C$11, 1, 0, ROWS( INDEX( _01_data[ref], 1 ) : _01_data[[#This Row],[ref]] ) ),
                _01_data[[#This Row],[position]]
              )</f>
        <v>38</v>
      </c>
      <c r="F362" t="str">
        <f ca="1" xml:space="preserve"> CONCATENATE( _01_data[[#This Row],[position]], " ", _01_data[[#This Row],[id]] )</f>
        <v>Engineer 38</v>
      </c>
      <c r="U362" t="str">
        <f ca="1"/>
        <v>Engineer 38</v>
      </c>
      <c r="V362" t="str">
        <f ca="1"/>
        <v>Engineer</v>
      </c>
      <c r="W362">
        <f ca="1"/>
        <v>6.5</v>
      </c>
      <c r="X362">
        <f ca="1"/>
        <v>0.49828528886415158</v>
      </c>
      <c r="Y362">
        <f ca="1"/>
        <v>6.0017147111358486</v>
      </c>
      <c r="Z362">
        <f ca="1"/>
        <v>24000</v>
      </c>
    </row>
    <row r="363" spans="2:26">
      <c r="B363">
        <f xml:space="preserve"> ROWS( INDEX( _01_data[ref], 1 ) : _01_data[[#This Row],[ref]] )</f>
        <v>352</v>
      </c>
      <c r="C363" t="s">
        <v>3</v>
      </c>
      <c r="D363">
        <v>74000</v>
      </c>
      <c r="E363">
        <f ca="1" xml:space="preserve"> COUNTIF(
                OFFSET( $C$11, 1, 0, ROWS( INDEX( _01_data[ref], 1 ) : _01_data[[#This Row],[ref]] ) ),
                _01_data[[#This Row],[position]]
              )</f>
        <v>39</v>
      </c>
      <c r="F363" t="str">
        <f ca="1" xml:space="preserve"> CONCATENATE( _01_data[[#This Row],[position]], " ", _01_data[[#This Row],[id]] )</f>
        <v>Engineer 39</v>
      </c>
      <c r="U363" t="str">
        <f ca="1"/>
        <v>Engineer 39</v>
      </c>
      <c r="V363" t="str">
        <f ca="1"/>
        <v>Engineer</v>
      </c>
      <c r="W363">
        <f ca="1"/>
        <v>6.5</v>
      </c>
      <c r="X363">
        <f ca="1"/>
        <v>0.53800628986132348</v>
      </c>
      <c r="Y363">
        <f ca="1"/>
        <v>5.9619937101386764</v>
      </c>
      <c r="Z363">
        <f ca="1"/>
        <v>74000</v>
      </c>
    </row>
    <row r="364" spans="2:26">
      <c r="B364">
        <f xml:space="preserve"> ROWS( INDEX( _01_data[ref], 1 ) : _01_data[[#This Row],[ref]] )</f>
        <v>353</v>
      </c>
      <c r="C364" t="s">
        <v>3</v>
      </c>
      <c r="D364">
        <v>92000</v>
      </c>
      <c r="E364">
        <f ca="1" xml:space="preserve"> COUNTIF(
                OFFSET( $C$11, 1, 0, ROWS( INDEX( _01_data[ref], 1 ) : _01_data[[#This Row],[ref]] ) ),
                _01_data[[#This Row],[position]]
              )</f>
        <v>40</v>
      </c>
      <c r="F364" t="str">
        <f ca="1" xml:space="preserve"> CONCATENATE( _01_data[[#This Row],[position]], " ", _01_data[[#This Row],[id]] )</f>
        <v>Engineer 40</v>
      </c>
      <c r="U364" t="str">
        <f ca="1"/>
        <v>Engineer 40</v>
      </c>
      <c r="V364" t="str">
        <f ca="1"/>
        <v>Engineer</v>
      </c>
      <c r="W364">
        <f ca="1"/>
        <v>6.5</v>
      </c>
      <c r="X364">
        <f ca="1"/>
        <v>0.50468874442385525</v>
      </c>
      <c r="Y364">
        <f ca="1"/>
        <v>5.9953112555761443</v>
      </c>
      <c r="Z364">
        <f ca="1"/>
        <v>92000</v>
      </c>
    </row>
    <row r="365" spans="2:26">
      <c r="B365">
        <f xml:space="preserve"> ROWS( INDEX( _01_data[ref], 1 ) : _01_data[[#This Row],[ref]] )</f>
        <v>354</v>
      </c>
      <c r="C365" t="s">
        <v>3</v>
      </c>
      <c r="D365">
        <v>57000</v>
      </c>
      <c r="E365">
        <f ca="1" xml:space="preserve"> COUNTIF(
                OFFSET( $C$11, 1, 0, ROWS( INDEX( _01_data[ref], 1 ) : _01_data[[#This Row],[ref]] ) ),
                _01_data[[#This Row],[position]]
              )</f>
        <v>41</v>
      </c>
      <c r="F365" t="str">
        <f ca="1" xml:space="preserve"> CONCATENATE( _01_data[[#This Row],[position]], " ", _01_data[[#This Row],[id]] )</f>
        <v>Engineer 41</v>
      </c>
      <c r="U365" t="str">
        <f ca="1"/>
        <v>Engineer 41</v>
      </c>
      <c r="V365" t="str">
        <f ca="1"/>
        <v>Engineer</v>
      </c>
      <c r="W365">
        <f ca="1"/>
        <v>6.5</v>
      </c>
      <c r="X365">
        <f ca="1"/>
        <v>0.55822640455042971</v>
      </c>
      <c r="Y365">
        <f ca="1"/>
        <v>5.9417735954495701</v>
      </c>
      <c r="Z365">
        <f ca="1"/>
        <v>57000</v>
      </c>
    </row>
    <row r="366" spans="2:26">
      <c r="B366">
        <f xml:space="preserve"> ROWS( INDEX( _01_data[ref], 1 ) : _01_data[[#This Row],[ref]] )</f>
        <v>355</v>
      </c>
      <c r="C366" t="s">
        <v>3</v>
      </c>
      <c r="D366">
        <v>60000</v>
      </c>
      <c r="E366">
        <f ca="1" xml:space="preserve"> COUNTIF(
                OFFSET( $C$11, 1, 0, ROWS( INDEX( _01_data[ref], 1 ) : _01_data[[#This Row],[ref]] ) ),
                _01_data[[#This Row],[position]]
              )</f>
        <v>42</v>
      </c>
      <c r="F366" t="str">
        <f ca="1" xml:space="preserve"> CONCATENATE( _01_data[[#This Row],[position]], " ", _01_data[[#This Row],[id]] )</f>
        <v>Engineer 42</v>
      </c>
      <c r="U366" t="str">
        <f ca="1"/>
        <v>Engineer 42</v>
      </c>
      <c r="V366" t="str">
        <f ca="1"/>
        <v>Engineer</v>
      </c>
      <c r="W366">
        <f ca="1"/>
        <v>6.5</v>
      </c>
      <c r="X366">
        <f ca="1"/>
        <v>0.55429662964045157</v>
      </c>
      <c r="Y366">
        <f ca="1"/>
        <v>5.9457033703595483</v>
      </c>
      <c r="Z366">
        <f ca="1"/>
        <v>60000</v>
      </c>
    </row>
    <row r="367" spans="2:26">
      <c r="B367">
        <f xml:space="preserve"> ROWS( INDEX( _01_data[ref], 1 ) : _01_data[[#This Row],[ref]] )</f>
        <v>356</v>
      </c>
      <c r="C367" t="s">
        <v>3</v>
      </c>
      <c r="D367">
        <v>50000</v>
      </c>
      <c r="E367">
        <f ca="1" xml:space="preserve"> COUNTIF(
                OFFSET( $C$11, 1, 0, ROWS( INDEX( _01_data[ref], 1 ) : _01_data[[#This Row],[ref]] ) ),
                _01_data[[#This Row],[position]]
              )</f>
        <v>43</v>
      </c>
      <c r="F367" t="str">
        <f ca="1" xml:space="preserve"> CONCATENATE( _01_data[[#This Row],[position]], " ", _01_data[[#This Row],[id]] )</f>
        <v>Engineer 43</v>
      </c>
      <c r="U367" t="str">
        <f ca="1"/>
        <v>Engineer 43</v>
      </c>
      <c r="V367" t="str">
        <f ca="1"/>
        <v>Engineer</v>
      </c>
      <c r="W367">
        <f ca="1"/>
        <v>6.5</v>
      </c>
      <c r="X367">
        <f ca="1"/>
        <v>0.59678956140357964</v>
      </c>
      <c r="Y367">
        <f ca="1"/>
        <v>5.9032104385964201</v>
      </c>
      <c r="Z367">
        <f ca="1"/>
        <v>50000</v>
      </c>
    </row>
    <row r="368" spans="2:26">
      <c r="B368">
        <f xml:space="preserve"> ROWS( INDEX( _01_data[ref], 1 ) : _01_data[[#This Row],[ref]] )</f>
        <v>357</v>
      </c>
      <c r="C368" t="s">
        <v>3</v>
      </c>
      <c r="D368">
        <v>85000</v>
      </c>
      <c r="E368">
        <f ca="1" xml:space="preserve"> COUNTIF(
                OFFSET( $C$11, 1, 0, ROWS( INDEX( _01_data[ref], 1 ) : _01_data[[#This Row],[ref]] ) ),
                _01_data[[#This Row],[position]]
              )</f>
        <v>44</v>
      </c>
      <c r="F368" t="str">
        <f ca="1" xml:space="preserve"> CONCATENATE( _01_data[[#This Row],[position]], " ", _01_data[[#This Row],[id]] )</f>
        <v>Engineer 44</v>
      </c>
      <c r="U368" t="str">
        <f ca="1"/>
        <v>Engineer 44</v>
      </c>
      <c r="V368" t="str">
        <f ca="1"/>
        <v>Engineer</v>
      </c>
      <c r="W368">
        <f ca="1"/>
        <v>6.5</v>
      </c>
      <c r="X368">
        <f ca="1"/>
        <v>0.48172629628169283</v>
      </c>
      <c r="Y368">
        <f ca="1"/>
        <v>6.0182737037183074</v>
      </c>
      <c r="Z368">
        <f ca="1"/>
        <v>85000</v>
      </c>
    </row>
    <row r="369" spans="2:26">
      <c r="B369">
        <f xml:space="preserve"> ROWS( INDEX( _01_data[ref], 1 ) : _01_data[[#This Row],[ref]] )</f>
        <v>358</v>
      </c>
      <c r="C369" t="s">
        <v>3</v>
      </c>
      <c r="D369">
        <v>69960</v>
      </c>
      <c r="E369">
        <f ca="1" xml:space="preserve"> COUNTIF(
                OFFSET( $C$11, 1, 0, ROWS( INDEX( _01_data[ref], 1 ) : _01_data[[#This Row],[ref]] ) ),
                _01_data[[#This Row],[position]]
              )</f>
        <v>45</v>
      </c>
      <c r="F369" t="str">
        <f ca="1" xml:space="preserve"> CONCATENATE( _01_data[[#This Row],[position]], " ", _01_data[[#This Row],[id]] )</f>
        <v>Engineer 45</v>
      </c>
      <c r="U369" t="str">
        <f ca="1"/>
        <v>Engineer 45</v>
      </c>
      <c r="V369" t="str">
        <f ca="1"/>
        <v>Engineer</v>
      </c>
      <c r="W369">
        <f ca="1"/>
        <v>6.5</v>
      </c>
      <c r="X369">
        <f ca="1"/>
        <v>0.49937303193034055</v>
      </c>
      <c r="Y369">
        <f ca="1"/>
        <v>6.0006269680696596</v>
      </c>
      <c r="Z369">
        <f ca="1"/>
        <v>69960</v>
      </c>
    </row>
    <row r="370" spans="2:26">
      <c r="B370">
        <f xml:space="preserve"> ROWS( INDEX( _01_data[ref], 1 ) : _01_data[[#This Row],[ref]] )</f>
        <v>359</v>
      </c>
      <c r="C370" t="s">
        <v>3</v>
      </c>
      <c r="D370">
        <v>44000</v>
      </c>
      <c r="E370">
        <f ca="1" xml:space="preserve"> COUNTIF(
                OFFSET( $C$11, 1, 0, ROWS( INDEX( _01_data[ref], 1 ) : _01_data[[#This Row],[ref]] ) ),
                _01_data[[#This Row],[position]]
              )</f>
        <v>46</v>
      </c>
      <c r="F370" t="str">
        <f ca="1" xml:space="preserve"> CONCATENATE( _01_data[[#This Row],[position]], " ", _01_data[[#This Row],[id]] )</f>
        <v>Engineer 46</v>
      </c>
      <c r="U370" t="str">
        <f ca="1"/>
        <v>Engineer 46</v>
      </c>
      <c r="V370" t="str">
        <f ca="1"/>
        <v>Engineer</v>
      </c>
      <c r="W370">
        <f ca="1"/>
        <v>6.5</v>
      </c>
      <c r="X370">
        <f ca="1"/>
        <v>0.43995598565571759</v>
      </c>
      <c r="Y370">
        <f ca="1"/>
        <v>6.0600440143442826</v>
      </c>
      <c r="Z370">
        <f ca="1"/>
        <v>44000</v>
      </c>
    </row>
    <row r="371" spans="2:26">
      <c r="B371">
        <f xml:space="preserve"> ROWS( INDEX( _01_data[ref], 1 ) : _01_data[[#This Row],[ref]] )</f>
        <v>360</v>
      </c>
      <c r="C371" t="s">
        <v>3</v>
      </c>
      <c r="D371">
        <v>95000</v>
      </c>
      <c r="E371">
        <f ca="1" xml:space="preserve"> COUNTIF(
                OFFSET( $C$11, 1, 0, ROWS( INDEX( _01_data[ref], 1 ) : _01_data[[#This Row],[ref]] ) ),
                _01_data[[#This Row],[position]]
              )</f>
        <v>47</v>
      </c>
      <c r="F371" t="str">
        <f ca="1" xml:space="preserve"> CONCATENATE( _01_data[[#This Row],[position]], " ", _01_data[[#This Row],[id]] )</f>
        <v>Engineer 47</v>
      </c>
      <c r="U371" t="str">
        <f ca="1"/>
        <v>Engineer 47</v>
      </c>
      <c r="V371" t="str">
        <f ca="1"/>
        <v>Engineer</v>
      </c>
      <c r="W371">
        <f ca="1"/>
        <v>6.5</v>
      </c>
      <c r="X371">
        <f ca="1"/>
        <v>0.44386425650888706</v>
      </c>
      <c r="Y371">
        <f ca="1"/>
        <v>6.0561357434911134</v>
      </c>
      <c r="Z371">
        <f ca="1"/>
        <v>95000</v>
      </c>
    </row>
    <row r="372" spans="2:26">
      <c r="B372">
        <f xml:space="preserve"> ROWS( INDEX( _01_data[ref], 1 ) : _01_data[[#This Row],[ref]] )</f>
        <v>361</v>
      </c>
      <c r="C372" t="s">
        <v>3</v>
      </c>
      <c r="D372">
        <v>77000</v>
      </c>
      <c r="E372">
        <f ca="1" xml:space="preserve"> COUNTIF(
                OFFSET( $C$11, 1, 0, ROWS( INDEX( _01_data[ref], 1 ) : _01_data[[#This Row],[ref]] ) ),
                _01_data[[#This Row],[position]]
              )</f>
        <v>48</v>
      </c>
      <c r="F372" t="str">
        <f ca="1" xml:space="preserve"> CONCATENATE( _01_data[[#This Row],[position]], " ", _01_data[[#This Row],[id]] )</f>
        <v>Engineer 48</v>
      </c>
      <c r="U372" t="str">
        <f ca="1"/>
        <v>Engineer 48</v>
      </c>
      <c r="V372" t="str">
        <f ca="1"/>
        <v>Engineer</v>
      </c>
      <c r="W372">
        <f ca="1"/>
        <v>6.5</v>
      </c>
      <c r="X372">
        <f ca="1"/>
        <v>0.57984781044052791</v>
      </c>
      <c r="Y372">
        <f ca="1"/>
        <v>5.920152189559472</v>
      </c>
      <c r="Z372">
        <f ca="1"/>
        <v>77000</v>
      </c>
    </row>
    <row r="373" spans="2:26">
      <c r="B373">
        <f xml:space="preserve"> ROWS( INDEX( _01_data[ref], 1 ) : _01_data[[#This Row],[ref]] )</f>
        <v>362</v>
      </c>
      <c r="C373" t="s">
        <v>3</v>
      </c>
      <c r="D373">
        <v>77000</v>
      </c>
      <c r="E373">
        <f ca="1" xml:space="preserve"> COUNTIF(
                OFFSET( $C$11, 1, 0, ROWS( INDEX( _01_data[ref], 1 ) : _01_data[[#This Row],[ref]] ) ),
                _01_data[[#This Row],[position]]
              )</f>
        <v>49</v>
      </c>
      <c r="F373" t="str">
        <f ca="1" xml:space="preserve"> CONCATENATE( _01_data[[#This Row],[position]], " ", _01_data[[#This Row],[id]] )</f>
        <v>Engineer 49</v>
      </c>
      <c r="U373" t="str">
        <f ca="1"/>
        <v>Engineer 49</v>
      </c>
      <c r="V373" t="str">
        <f ca="1"/>
        <v>Engineer</v>
      </c>
      <c r="W373">
        <f ca="1"/>
        <v>6.5</v>
      </c>
      <c r="X373">
        <f ca="1"/>
        <v>0.53131094890897901</v>
      </c>
      <c r="Y373">
        <f ca="1"/>
        <v>5.9686890510910207</v>
      </c>
      <c r="Z373">
        <f ca="1"/>
        <v>77000</v>
      </c>
    </row>
    <row r="374" spans="2:26">
      <c r="B374">
        <f xml:space="preserve"> ROWS( INDEX( _01_data[ref], 1 ) : _01_data[[#This Row],[ref]] )</f>
        <v>363</v>
      </c>
      <c r="C374" t="s">
        <v>3</v>
      </c>
      <c r="D374">
        <v>62000</v>
      </c>
      <c r="E374">
        <f ca="1" xml:space="preserve"> COUNTIF(
                OFFSET( $C$11, 1, 0, ROWS( INDEX( _01_data[ref], 1 ) : _01_data[[#This Row],[ref]] ) ),
                _01_data[[#This Row],[position]]
              )</f>
        <v>50</v>
      </c>
      <c r="F374" t="str">
        <f ca="1" xml:space="preserve"> CONCATENATE( _01_data[[#This Row],[position]], " ", _01_data[[#This Row],[id]] )</f>
        <v>Engineer 50</v>
      </c>
      <c r="U374" t="str">
        <f ca="1"/>
        <v>Engineer 50</v>
      </c>
      <c r="V374" t="str">
        <f ca="1"/>
        <v>Engineer</v>
      </c>
      <c r="W374">
        <f ca="1"/>
        <v>6.5</v>
      </c>
      <c r="X374">
        <f ca="1"/>
        <v>0.49585685226233733</v>
      </c>
      <c r="Y374">
        <f ca="1"/>
        <v>6.004143147737663</v>
      </c>
      <c r="Z374">
        <f ca="1"/>
        <v>62000</v>
      </c>
    </row>
    <row r="375" spans="2:26">
      <c r="B375">
        <f xml:space="preserve"> ROWS( INDEX( _01_data[ref], 1 ) : _01_data[[#This Row],[ref]] )</f>
        <v>364</v>
      </c>
      <c r="C375" t="s">
        <v>3</v>
      </c>
      <c r="D375">
        <v>78000</v>
      </c>
      <c r="E375">
        <f ca="1" xml:space="preserve"> COUNTIF(
                OFFSET( $C$11, 1, 0, ROWS( INDEX( _01_data[ref], 1 ) : _01_data[[#This Row],[ref]] ) ),
                _01_data[[#This Row],[position]]
              )</f>
        <v>51</v>
      </c>
      <c r="F375" t="str">
        <f ca="1" xml:space="preserve"> CONCATENATE( _01_data[[#This Row],[position]], " ", _01_data[[#This Row],[id]] )</f>
        <v>Engineer 51</v>
      </c>
      <c r="U375" t="str">
        <f ca="1"/>
        <v>Engineer 51</v>
      </c>
      <c r="V375" t="str">
        <f ca="1"/>
        <v>Engineer</v>
      </c>
      <c r="W375">
        <f ca="1"/>
        <v>6.5</v>
      </c>
      <c r="X375">
        <f ca="1"/>
        <v>0.45491517794668579</v>
      </c>
      <c r="Y375">
        <f ca="1"/>
        <v>6.0450848220533144</v>
      </c>
      <c r="Z375">
        <f ca="1"/>
        <v>78000</v>
      </c>
    </row>
    <row r="376" spans="2:26">
      <c r="B376">
        <f xml:space="preserve"> ROWS( INDEX( _01_data[ref], 1 ) : _01_data[[#This Row],[ref]] )</f>
        <v>365</v>
      </c>
      <c r="C376" t="s">
        <v>3</v>
      </c>
      <c r="D376">
        <v>29000</v>
      </c>
      <c r="E376">
        <f ca="1" xml:space="preserve"> COUNTIF(
                OFFSET( $C$11, 1, 0, ROWS( INDEX( _01_data[ref], 1 ) : _01_data[[#This Row],[ref]] ) ),
                _01_data[[#This Row],[position]]
              )</f>
        <v>52</v>
      </c>
      <c r="F376" t="str">
        <f ca="1" xml:space="preserve"> CONCATENATE( _01_data[[#This Row],[position]], " ", _01_data[[#This Row],[id]] )</f>
        <v>Engineer 52</v>
      </c>
      <c r="U376" t="str">
        <f ca="1"/>
        <v>Engineer 52</v>
      </c>
      <c r="V376" t="str">
        <f ca="1"/>
        <v>Engineer</v>
      </c>
      <c r="W376">
        <f ca="1"/>
        <v>6.5</v>
      </c>
      <c r="X376">
        <f ca="1"/>
        <v>0.58568471374634445</v>
      </c>
      <c r="Y376">
        <f ca="1"/>
        <v>5.9143152862536557</v>
      </c>
      <c r="Z376">
        <f ca="1"/>
        <v>29000</v>
      </c>
    </row>
    <row r="377" spans="2:26">
      <c r="B377">
        <f xml:space="preserve"> ROWS( INDEX( _01_data[ref], 1 ) : _01_data[[#This Row],[ref]] )</f>
        <v>366</v>
      </c>
      <c r="C377" t="s">
        <v>4</v>
      </c>
      <c r="D377">
        <v>40000</v>
      </c>
      <c r="E377">
        <f ca="1" xml:space="preserve"> COUNTIF(
                OFFSET( $C$11, 1, 0, ROWS( INDEX( _01_data[ref], 1 ) : _01_data[[#This Row],[ref]] ) ),
                _01_data[[#This Row],[position]]
              )</f>
        <v>1</v>
      </c>
      <c r="F377" t="str">
        <f ca="1" xml:space="preserve"> CONCATENATE( _01_data[[#This Row],[position]], " ", _01_data[[#This Row],[id]] )</f>
        <v>Manager 1</v>
      </c>
      <c r="U377" t="str">
        <f ca="1"/>
        <v>Manager 1</v>
      </c>
      <c r="V377" t="str">
        <f ca="1"/>
        <v>Manager</v>
      </c>
      <c r="W377">
        <f ca="1"/>
        <v>7.5</v>
      </c>
      <c r="X377">
        <f ca="1"/>
        <v>0.40204735084920584</v>
      </c>
      <c r="Y377">
        <f ca="1"/>
        <v>7.0979526491507938</v>
      </c>
      <c r="Z377">
        <f ca="1"/>
        <v>40000</v>
      </c>
    </row>
    <row r="378" spans="2:26">
      <c r="B378">
        <f xml:space="preserve"> ROWS( INDEX( _01_data[ref], 1 ) : _01_data[[#This Row],[ref]] )</f>
        <v>367</v>
      </c>
      <c r="C378" t="s">
        <v>4</v>
      </c>
      <c r="D378">
        <v>150000</v>
      </c>
      <c r="E378">
        <f ca="1" xml:space="preserve"> COUNTIF(
                OFFSET( $C$11, 1, 0, ROWS( INDEX( _01_data[ref], 1 ) : _01_data[[#This Row],[ref]] ) ),
                _01_data[[#This Row],[position]]
              )</f>
        <v>2</v>
      </c>
      <c r="F378" t="str">
        <f ca="1" xml:space="preserve"> CONCATENATE( _01_data[[#This Row],[position]], " ", _01_data[[#This Row],[id]] )</f>
        <v>Manager 2</v>
      </c>
      <c r="U378" t="str">
        <f ca="1"/>
        <v>Manager 2</v>
      </c>
      <c r="V378" t="str">
        <f ca="1"/>
        <v>Manager</v>
      </c>
      <c r="W378">
        <f ca="1"/>
        <v>7.5</v>
      </c>
      <c r="X378">
        <f ca="1"/>
        <v>0.57784882534088255</v>
      </c>
      <c r="Y378">
        <f ca="1"/>
        <v>6.9221511746591178</v>
      </c>
      <c r="Z378">
        <f ca="1"/>
        <v>150000</v>
      </c>
    </row>
    <row r="379" spans="2:26">
      <c r="B379">
        <f xml:space="preserve"> ROWS( INDEX( _01_data[ref], 1 ) : _01_data[[#This Row],[ref]] )</f>
        <v>368</v>
      </c>
      <c r="C379" t="s">
        <v>4</v>
      </c>
      <c r="D379">
        <v>85000</v>
      </c>
      <c r="E379">
        <f ca="1" xml:space="preserve"> COUNTIF(
                OFFSET( $C$11, 1, 0, ROWS( INDEX( _01_data[ref], 1 ) : _01_data[[#This Row],[ref]] ) ),
                _01_data[[#This Row],[position]]
              )</f>
        <v>3</v>
      </c>
      <c r="F379" t="str">
        <f ca="1" xml:space="preserve"> CONCATENATE( _01_data[[#This Row],[position]], " ", _01_data[[#This Row],[id]] )</f>
        <v>Manager 3</v>
      </c>
      <c r="U379" t="str">
        <f ca="1"/>
        <v>Manager 3</v>
      </c>
      <c r="V379" t="str">
        <f ca="1"/>
        <v>Manager</v>
      </c>
      <c r="W379">
        <f ca="1"/>
        <v>7.5</v>
      </c>
      <c r="X379">
        <f ca="1"/>
        <v>0.49519722966413204</v>
      </c>
      <c r="Y379">
        <f ca="1"/>
        <v>7.0048027703358677</v>
      </c>
      <c r="Z379">
        <f ca="1"/>
        <v>85000</v>
      </c>
    </row>
    <row r="380" spans="2:26">
      <c r="B380">
        <f xml:space="preserve"> ROWS( INDEX( _01_data[ref], 1 ) : _01_data[[#This Row],[ref]] )</f>
        <v>369</v>
      </c>
      <c r="C380" t="s">
        <v>4</v>
      </c>
      <c r="D380">
        <v>75000</v>
      </c>
      <c r="E380">
        <f ca="1" xml:space="preserve"> COUNTIF(
                OFFSET( $C$11, 1, 0, ROWS( INDEX( _01_data[ref], 1 ) : _01_data[[#This Row],[ref]] ) ),
                _01_data[[#This Row],[position]]
              )</f>
        <v>4</v>
      </c>
      <c r="F380" t="str">
        <f ca="1" xml:space="preserve"> CONCATENATE( _01_data[[#This Row],[position]], " ", _01_data[[#This Row],[id]] )</f>
        <v>Manager 4</v>
      </c>
      <c r="U380" t="str">
        <f ca="1"/>
        <v>Manager 4</v>
      </c>
      <c r="V380" t="str">
        <f ca="1"/>
        <v>Manager</v>
      </c>
      <c r="W380">
        <f ca="1"/>
        <v>7.5</v>
      </c>
      <c r="X380">
        <f ca="1"/>
        <v>0.57180543298361519</v>
      </c>
      <c r="Y380">
        <f ca="1"/>
        <v>6.9281945670163845</v>
      </c>
      <c r="Z380">
        <f ca="1"/>
        <v>75000</v>
      </c>
    </row>
    <row r="381" spans="2:26">
      <c r="B381">
        <f xml:space="preserve"> ROWS( INDEX( _01_data[ref], 1 ) : _01_data[[#This Row],[ref]] )</f>
        <v>370</v>
      </c>
      <c r="C381" t="s">
        <v>4</v>
      </c>
      <c r="D381">
        <v>50000</v>
      </c>
      <c r="E381">
        <f ca="1" xml:space="preserve"> COUNTIF(
                OFFSET( $C$11, 1, 0, ROWS( INDEX( _01_data[ref], 1 ) : _01_data[[#This Row],[ref]] ) ),
                _01_data[[#This Row],[position]]
              )</f>
        <v>5</v>
      </c>
      <c r="F381" t="str">
        <f ca="1" xml:space="preserve"> CONCATENATE( _01_data[[#This Row],[position]], " ", _01_data[[#This Row],[id]] )</f>
        <v>Manager 5</v>
      </c>
      <c r="U381" t="str">
        <f ca="1"/>
        <v>Manager 5</v>
      </c>
      <c r="V381" t="str">
        <f ca="1"/>
        <v>Manager</v>
      </c>
      <c r="W381">
        <f ca="1"/>
        <v>7.5</v>
      </c>
      <c r="X381">
        <f ca="1"/>
        <v>0.59318471944288176</v>
      </c>
      <c r="Y381">
        <f ca="1"/>
        <v>6.9068152805571179</v>
      </c>
      <c r="Z381">
        <f ca="1"/>
        <v>50000</v>
      </c>
    </row>
    <row r="382" spans="2:26">
      <c r="B382">
        <f xml:space="preserve"> ROWS( INDEX( _01_data[ref], 1 ) : _01_data[[#This Row],[ref]] )</f>
        <v>371</v>
      </c>
      <c r="C382" t="s">
        <v>4</v>
      </c>
      <c r="D382">
        <v>120000</v>
      </c>
      <c r="E382">
        <f ca="1" xml:space="preserve"> COUNTIF(
                OFFSET( $C$11, 1, 0, ROWS( INDEX( _01_data[ref], 1 ) : _01_data[[#This Row],[ref]] ) ),
                _01_data[[#This Row],[position]]
              )</f>
        <v>6</v>
      </c>
      <c r="F382" t="str">
        <f ca="1" xml:space="preserve"> CONCATENATE( _01_data[[#This Row],[position]], " ", _01_data[[#This Row],[id]] )</f>
        <v>Manager 6</v>
      </c>
      <c r="U382" t="str">
        <f ca="1"/>
        <v>Manager 6</v>
      </c>
      <c r="V382" t="str">
        <f ca="1"/>
        <v>Manager</v>
      </c>
      <c r="W382">
        <f ca="1"/>
        <v>7.5</v>
      </c>
      <c r="X382">
        <f ca="1"/>
        <v>0.55186909546999108</v>
      </c>
      <c r="Y382">
        <f ca="1"/>
        <v>6.948130904530009</v>
      </c>
      <c r="Z382">
        <f ca="1"/>
        <v>120000</v>
      </c>
    </row>
    <row r="383" spans="2:26">
      <c r="B383">
        <f xml:space="preserve"> ROWS( INDEX( _01_data[ref], 1 ) : _01_data[[#This Row],[ref]] )</f>
        <v>372</v>
      </c>
      <c r="C383" t="s">
        <v>4</v>
      </c>
      <c r="D383">
        <v>36000</v>
      </c>
      <c r="E383">
        <f ca="1" xml:space="preserve"> COUNTIF(
                OFFSET( $C$11, 1, 0, ROWS( INDEX( _01_data[ref], 1 ) : _01_data[[#This Row],[ref]] ) ),
                _01_data[[#This Row],[position]]
              )</f>
        <v>7</v>
      </c>
      <c r="F383" t="str">
        <f ca="1" xml:space="preserve"> CONCATENATE( _01_data[[#This Row],[position]], " ", _01_data[[#This Row],[id]] )</f>
        <v>Manager 7</v>
      </c>
      <c r="U383" t="str">
        <f ca="1"/>
        <v>Manager 7</v>
      </c>
      <c r="V383" t="str">
        <f ca="1"/>
        <v>Manager</v>
      </c>
      <c r="W383">
        <f ca="1"/>
        <v>7.5</v>
      </c>
      <c r="X383">
        <f ca="1"/>
        <v>0.41468731392389213</v>
      </c>
      <c r="Y383">
        <f ca="1"/>
        <v>7.085312686076108</v>
      </c>
      <c r="Z383">
        <f ca="1"/>
        <v>36000</v>
      </c>
    </row>
    <row r="384" spans="2:26">
      <c r="B384">
        <f xml:space="preserve"> ROWS( INDEX( _01_data[ref], 1 ) : _01_data[[#This Row],[ref]] )</f>
        <v>373</v>
      </c>
      <c r="C384" t="s">
        <v>4</v>
      </c>
      <c r="D384">
        <v>24000</v>
      </c>
      <c r="E384">
        <f ca="1" xml:space="preserve"> COUNTIF(
                OFFSET( $C$11, 1, 0, ROWS( INDEX( _01_data[ref], 1 ) : _01_data[[#This Row],[ref]] ) ),
                _01_data[[#This Row],[position]]
              )</f>
        <v>8</v>
      </c>
      <c r="F384" t="str">
        <f ca="1" xml:space="preserve"> CONCATENATE( _01_data[[#This Row],[position]], " ", _01_data[[#This Row],[id]] )</f>
        <v>Manager 8</v>
      </c>
      <c r="U384" t="str">
        <f ca="1"/>
        <v>Manager 8</v>
      </c>
      <c r="V384" t="str">
        <f ca="1"/>
        <v>Manager</v>
      </c>
      <c r="W384">
        <f ca="1"/>
        <v>7.5</v>
      </c>
      <c r="X384">
        <f ca="1"/>
        <v>0.47179140675215103</v>
      </c>
      <c r="Y384">
        <f ca="1"/>
        <v>7.0282085932478493</v>
      </c>
      <c r="Z384">
        <f ca="1"/>
        <v>24000</v>
      </c>
    </row>
    <row r="385" spans="2:26">
      <c r="B385">
        <f xml:space="preserve"> ROWS( INDEX( _01_data[ref], 1 ) : _01_data[[#This Row],[ref]] )</f>
        <v>374</v>
      </c>
      <c r="C385" t="s">
        <v>4</v>
      </c>
      <c r="D385">
        <v>91000</v>
      </c>
      <c r="E385">
        <f ca="1" xml:space="preserve"> COUNTIF(
                OFFSET( $C$11, 1, 0, ROWS( INDEX( _01_data[ref], 1 ) : _01_data[[#This Row],[ref]] ) ),
                _01_data[[#This Row],[position]]
              )</f>
        <v>9</v>
      </c>
      <c r="F385" t="str">
        <f ca="1" xml:space="preserve"> CONCATENATE( _01_data[[#This Row],[position]], " ", _01_data[[#This Row],[id]] )</f>
        <v>Manager 9</v>
      </c>
      <c r="U385" t="str">
        <f ca="1"/>
        <v>Manager 9</v>
      </c>
      <c r="V385" t="str">
        <f ca="1"/>
        <v>Manager</v>
      </c>
      <c r="W385">
        <f ca="1"/>
        <v>7.5</v>
      </c>
      <c r="X385">
        <f ca="1"/>
        <v>0.5853000814113567</v>
      </c>
      <c r="Y385">
        <f ca="1"/>
        <v>6.9146999185886431</v>
      </c>
      <c r="Z385">
        <f ca="1"/>
        <v>91000</v>
      </c>
    </row>
    <row r="386" spans="2:26">
      <c r="B386">
        <f xml:space="preserve"> ROWS( INDEX( _01_data[ref], 1 ) : _01_data[[#This Row],[ref]] )</f>
        <v>375</v>
      </c>
      <c r="C386" t="s">
        <v>4</v>
      </c>
      <c r="D386">
        <v>57000</v>
      </c>
      <c r="E386">
        <f ca="1" xml:space="preserve"> COUNTIF(
                OFFSET( $C$11, 1, 0, ROWS( INDEX( _01_data[ref], 1 ) : _01_data[[#This Row],[ref]] ) ),
                _01_data[[#This Row],[position]]
              )</f>
        <v>10</v>
      </c>
      <c r="F386" t="str">
        <f ca="1" xml:space="preserve"> CONCATENATE( _01_data[[#This Row],[position]], " ", _01_data[[#This Row],[id]] )</f>
        <v>Manager 10</v>
      </c>
      <c r="U386" t="str">
        <f ca="1"/>
        <v>Manager 10</v>
      </c>
      <c r="V386" t="str">
        <f ca="1"/>
        <v>Manager</v>
      </c>
      <c r="W386">
        <f ca="1"/>
        <v>7.5</v>
      </c>
      <c r="X386">
        <f ca="1"/>
        <v>0.58963122064159135</v>
      </c>
      <c r="Y386">
        <f ca="1"/>
        <v>6.910368779358409</v>
      </c>
      <c r="Z386">
        <f ca="1"/>
        <v>57000</v>
      </c>
    </row>
    <row r="387" spans="2:26">
      <c r="B387">
        <f xml:space="preserve"> ROWS( INDEX( _01_data[ref], 1 ) : _01_data[[#This Row],[ref]] )</f>
        <v>376</v>
      </c>
      <c r="C387" t="s">
        <v>4</v>
      </c>
      <c r="D387">
        <v>52000</v>
      </c>
      <c r="E387">
        <f ca="1" xml:space="preserve"> COUNTIF(
                OFFSET( $C$11, 1, 0, ROWS( INDEX( _01_data[ref], 1 ) : _01_data[[#This Row],[ref]] ) ),
                _01_data[[#This Row],[position]]
              )</f>
        <v>11</v>
      </c>
      <c r="F387" t="str">
        <f ca="1" xml:space="preserve"> CONCATENATE( _01_data[[#This Row],[position]], " ", _01_data[[#This Row],[id]] )</f>
        <v>Manager 11</v>
      </c>
      <c r="U387" t="str">
        <f ca="1"/>
        <v>Manager 11</v>
      </c>
      <c r="V387" t="str">
        <f ca="1"/>
        <v>Manager</v>
      </c>
      <c r="W387">
        <f ca="1"/>
        <v>7.5</v>
      </c>
      <c r="X387">
        <f ca="1"/>
        <v>0.40111360969798537</v>
      </c>
      <c r="Y387">
        <f ca="1"/>
        <v>7.098886390302015</v>
      </c>
      <c r="Z387">
        <f ca="1"/>
        <v>52000</v>
      </c>
    </row>
    <row r="388" spans="2:26">
      <c r="B388">
        <f xml:space="preserve"> ROWS( INDEX( _01_data[ref], 1 ) : _01_data[[#This Row],[ref]] )</f>
        <v>377</v>
      </c>
      <c r="C388" t="s">
        <v>4</v>
      </c>
      <c r="D388">
        <v>58000</v>
      </c>
      <c r="E388">
        <f ca="1" xml:space="preserve"> COUNTIF(
                OFFSET( $C$11, 1, 0, ROWS( INDEX( _01_data[ref], 1 ) : _01_data[[#This Row],[ref]] ) ),
                _01_data[[#This Row],[position]]
              )</f>
        <v>12</v>
      </c>
      <c r="F388" t="str">
        <f ca="1" xml:space="preserve"> CONCATENATE( _01_data[[#This Row],[position]], " ", _01_data[[#This Row],[id]] )</f>
        <v>Manager 12</v>
      </c>
      <c r="U388" t="str">
        <f ca="1"/>
        <v>Manager 12</v>
      </c>
      <c r="V388" t="str">
        <f ca="1"/>
        <v>Manager</v>
      </c>
      <c r="W388">
        <f ca="1"/>
        <v>7.5</v>
      </c>
      <c r="X388">
        <f ca="1"/>
        <v>0.45520347693652008</v>
      </c>
      <c r="Y388">
        <f ca="1"/>
        <v>7.0447965230634804</v>
      </c>
      <c r="Z388">
        <f ca="1"/>
        <v>58000</v>
      </c>
    </row>
    <row r="389" spans="2:26">
      <c r="B389">
        <f xml:space="preserve"> ROWS( INDEX( _01_data[ref], 1 ) : _01_data[[#This Row],[ref]] )</f>
        <v>378</v>
      </c>
      <c r="C389" t="s">
        <v>4</v>
      </c>
      <c r="D389">
        <v>128000</v>
      </c>
      <c r="E389">
        <f ca="1" xml:space="preserve"> COUNTIF(
                OFFSET( $C$11, 1, 0, ROWS( INDEX( _01_data[ref], 1 ) : _01_data[[#This Row],[ref]] ) ),
                _01_data[[#This Row],[position]]
              )</f>
        <v>13</v>
      </c>
      <c r="F389" t="str">
        <f ca="1" xml:space="preserve"> CONCATENATE( _01_data[[#This Row],[position]], " ", _01_data[[#This Row],[id]] )</f>
        <v>Manager 13</v>
      </c>
      <c r="U389" t="str">
        <f ca="1"/>
        <v>Manager 13</v>
      </c>
      <c r="V389" t="str">
        <f ca="1"/>
        <v>Manager</v>
      </c>
      <c r="W389">
        <f ca="1"/>
        <v>7.5</v>
      </c>
      <c r="X389">
        <f ca="1"/>
        <v>0.51140992740750202</v>
      </c>
      <c r="Y389">
        <f ca="1"/>
        <v>6.9885900725924976</v>
      </c>
      <c r="Z389">
        <f ca="1"/>
        <v>128000</v>
      </c>
    </row>
    <row r="390" spans="2:26">
      <c r="B390">
        <f xml:space="preserve"> ROWS( INDEX( _01_data[ref], 1 ) : _01_data[[#This Row],[ref]] )</f>
        <v>379</v>
      </c>
      <c r="C390" t="s">
        <v>4</v>
      </c>
      <c r="D390">
        <v>44000</v>
      </c>
      <c r="E390">
        <f ca="1" xml:space="preserve"> COUNTIF(
                OFFSET( $C$11, 1, 0, ROWS( INDEX( _01_data[ref], 1 ) : _01_data[[#This Row],[ref]] ) ),
                _01_data[[#This Row],[position]]
              )</f>
        <v>14</v>
      </c>
      <c r="F390" t="str">
        <f ca="1" xml:space="preserve"> CONCATENATE( _01_data[[#This Row],[position]], " ", _01_data[[#This Row],[id]] )</f>
        <v>Manager 14</v>
      </c>
      <c r="U390" t="str">
        <f ca="1"/>
        <v>Manager 14</v>
      </c>
      <c r="V390" t="str">
        <f ca="1"/>
        <v>Manager</v>
      </c>
      <c r="W390">
        <f ca="1"/>
        <v>7.5</v>
      </c>
      <c r="X390">
        <f ca="1"/>
        <v>0.5416822791333501</v>
      </c>
      <c r="Y390">
        <f ca="1"/>
        <v>6.95831772086665</v>
      </c>
      <c r="Z390">
        <f ca="1"/>
        <v>44000</v>
      </c>
    </row>
    <row r="391" spans="2:26">
      <c r="B391">
        <f xml:space="preserve"> ROWS( INDEX( _01_data[ref], 1 ) : _01_data[[#This Row],[ref]] )</f>
        <v>380</v>
      </c>
      <c r="C391" t="s">
        <v>4</v>
      </c>
      <c r="D391">
        <v>88000</v>
      </c>
      <c r="E391">
        <f ca="1" xml:space="preserve"> COUNTIF(
                OFFSET( $C$11, 1, 0, ROWS( INDEX( _01_data[ref], 1 ) : _01_data[[#This Row],[ref]] ) ),
                _01_data[[#This Row],[position]]
              )</f>
        <v>15</v>
      </c>
      <c r="F391" t="str">
        <f ca="1" xml:space="preserve"> CONCATENATE( _01_data[[#This Row],[position]], " ", _01_data[[#This Row],[id]] )</f>
        <v>Manager 15</v>
      </c>
      <c r="U391" t="str">
        <f ca="1"/>
        <v>Manager 15</v>
      </c>
      <c r="V391" t="str">
        <f ca="1"/>
        <v>Manager</v>
      </c>
      <c r="W391">
        <f ca="1"/>
        <v>7.5</v>
      </c>
      <c r="X391">
        <f ca="1"/>
        <v>0.42085554521522328</v>
      </c>
      <c r="Y391">
        <f ca="1"/>
        <v>7.0791444547847764</v>
      </c>
      <c r="Z391">
        <f ca="1"/>
        <v>88000</v>
      </c>
    </row>
    <row r="392" spans="2:26">
      <c r="B392">
        <f xml:space="preserve"> ROWS( INDEX( _01_data[ref], 1 ) : _01_data[[#This Row],[ref]] )</f>
        <v>381</v>
      </c>
      <c r="C392" t="s">
        <v>4</v>
      </c>
      <c r="D392">
        <v>35000</v>
      </c>
      <c r="E392">
        <f ca="1" xml:space="preserve"> COUNTIF(
                OFFSET( $C$11, 1, 0, ROWS( INDEX( _01_data[ref], 1 ) : _01_data[[#This Row],[ref]] ) ),
                _01_data[[#This Row],[position]]
              )</f>
        <v>16</v>
      </c>
      <c r="F392" t="str">
        <f ca="1" xml:space="preserve"> CONCATENATE( _01_data[[#This Row],[position]], " ", _01_data[[#This Row],[id]] )</f>
        <v>Manager 16</v>
      </c>
      <c r="U392" t="str">
        <f ca="1"/>
        <v>Manager 16</v>
      </c>
      <c r="V392" t="str">
        <f ca="1"/>
        <v>Manager</v>
      </c>
      <c r="W392">
        <f ca="1"/>
        <v>7.5</v>
      </c>
      <c r="X392">
        <f ca="1"/>
        <v>0.51886407187912564</v>
      </c>
      <c r="Y392">
        <f ca="1"/>
        <v>6.9811359281208745</v>
      </c>
      <c r="Z392">
        <f ca="1"/>
        <v>35000</v>
      </c>
    </row>
    <row r="393" spans="2:26">
      <c r="B393">
        <f xml:space="preserve"> ROWS( INDEX( _01_data[ref], 1 ) : _01_data[[#This Row],[ref]] )</f>
        <v>382</v>
      </c>
      <c r="C393" t="s">
        <v>4</v>
      </c>
      <c r="D393">
        <v>55000</v>
      </c>
      <c r="E393">
        <f ca="1" xml:space="preserve"> COUNTIF(
                OFFSET( $C$11, 1, 0, ROWS( INDEX( _01_data[ref], 1 ) : _01_data[[#This Row],[ref]] ) ),
                _01_data[[#This Row],[position]]
              )</f>
        <v>17</v>
      </c>
      <c r="F393" t="str">
        <f ca="1" xml:space="preserve"> CONCATENATE( _01_data[[#This Row],[position]], " ", _01_data[[#This Row],[id]] )</f>
        <v>Manager 17</v>
      </c>
      <c r="U393" t="str">
        <f ca="1"/>
        <v>Manager 17</v>
      </c>
      <c r="V393" t="str">
        <f ca="1"/>
        <v>Manager</v>
      </c>
      <c r="W393">
        <f ca="1"/>
        <v>7.5</v>
      </c>
      <c r="X393">
        <f ca="1"/>
        <v>0.47923794445195889</v>
      </c>
      <c r="Y393">
        <f ca="1"/>
        <v>7.0207620555480412</v>
      </c>
      <c r="Z393">
        <f ca="1"/>
        <v>55000</v>
      </c>
    </row>
    <row r="394" spans="2:26">
      <c r="B394">
        <f xml:space="preserve"> ROWS( INDEX( _01_data[ref], 1 ) : _01_data[[#This Row],[ref]] )</f>
        <v>383</v>
      </c>
      <c r="C394" t="s">
        <v>4</v>
      </c>
      <c r="D394">
        <v>70000</v>
      </c>
      <c r="E394">
        <f ca="1" xml:space="preserve"> COUNTIF(
                OFFSET( $C$11, 1, 0, ROWS( INDEX( _01_data[ref], 1 ) : _01_data[[#This Row],[ref]] ) ),
                _01_data[[#This Row],[position]]
              )</f>
        <v>18</v>
      </c>
      <c r="F394" t="str">
        <f ca="1" xml:space="preserve"> CONCATENATE( _01_data[[#This Row],[position]], " ", _01_data[[#This Row],[id]] )</f>
        <v>Manager 18</v>
      </c>
      <c r="U394" t="str">
        <f ca="1"/>
        <v>Manager 18</v>
      </c>
      <c r="V394" t="str">
        <f ca="1"/>
        <v>Manager</v>
      </c>
      <c r="W394">
        <f ca="1"/>
        <v>7.5</v>
      </c>
      <c r="X394">
        <f ca="1"/>
        <v>0.57182013042735347</v>
      </c>
      <c r="Y394">
        <f ca="1"/>
        <v>6.9281798695726469</v>
      </c>
      <c r="Z394">
        <f ca="1"/>
        <v>70000</v>
      </c>
    </row>
    <row r="395" spans="2:26">
      <c r="B395">
        <f xml:space="preserve"> ROWS( INDEX( _01_data[ref], 1 ) : _01_data[[#This Row],[ref]] )</f>
        <v>384</v>
      </c>
      <c r="C395" t="s">
        <v>4</v>
      </c>
      <c r="D395">
        <v>80000</v>
      </c>
      <c r="E395">
        <f ca="1" xml:space="preserve"> COUNTIF(
                OFFSET( $C$11, 1, 0, ROWS( INDEX( _01_data[ref], 1 ) : _01_data[[#This Row],[ref]] ) ),
                _01_data[[#This Row],[position]]
              )</f>
        <v>19</v>
      </c>
      <c r="F395" t="str">
        <f ca="1" xml:space="preserve"> CONCATENATE( _01_data[[#This Row],[position]], " ", _01_data[[#This Row],[id]] )</f>
        <v>Manager 19</v>
      </c>
      <c r="U395" t="str">
        <f ca="1"/>
        <v>Manager 19</v>
      </c>
      <c r="V395" t="str">
        <f ca="1"/>
        <v>Manager</v>
      </c>
      <c r="W395">
        <f ca="1"/>
        <v>7.5</v>
      </c>
      <c r="X395">
        <f ca="1"/>
        <v>0.57932996657510127</v>
      </c>
      <c r="Y395">
        <f ca="1"/>
        <v>6.9206700334248987</v>
      </c>
      <c r="Z395">
        <f ca="1"/>
        <v>80000</v>
      </c>
    </row>
    <row r="396" spans="2:26">
      <c r="B396">
        <f xml:space="preserve"> ROWS( INDEX( _01_data[ref], 1 ) : _01_data[[#This Row],[ref]] )</f>
        <v>385</v>
      </c>
      <c r="C396" t="s">
        <v>4</v>
      </c>
      <c r="D396">
        <v>90000</v>
      </c>
      <c r="E396">
        <f ca="1" xml:space="preserve"> COUNTIF(
                OFFSET( $C$11, 1, 0, ROWS( INDEX( _01_data[ref], 1 ) : _01_data[[#This Row],[ref]] ) ),
                _01_data[[#This Row],[position]]
              )</f>
        <v>20</v>
      </c>
      <c r="F396" t="str">
        <f ca="1" xml:space="preserve"> CONCATENATE( _01_data[[#This Row],[position]], " ", _01_data[[#This Row],[id]] )</f>
        <v>Manager 20</v>
      </c>
      <c r="U396" t="str">
        <f ca="1"/>
        <v>Manager 20</v>
      </c>
      <c r="V396" t="str">
        <f ca="1"/>
        <v>Manager</v>
      </c>
      <c r="W396">
        <f ca="1"/>
        <v>7.5</v>
      </c>
      <c r="X396">
        <f ca="1"/>
        <v>0.51713424753250781</v>
      </c>
      <c r="Y396">
        <f ca="1"/>
        <v>6.9828657524674922</v>
      </c>
      <c r="Z396">
        <f ca="1"/>
        <v>90000</v>
      </c>
    </row>
    <row r="397" spans="2:26">
      <c r="B397">
        <f xml:space="preserve"> ROWS( INDEX( _01_data[ref], 1 ) : _01_data[[#This Row],[ref]] )</f>
        <v>386</v>
      </c>
      <c r="C397" t="s">
        <v>4</v>
      </c>
      <c r="D397">
        <v>51000</v>
      </c>
      <c r="E397">
        <f ca="1" xml:space="preserve"> COUNTIF(
                OFFSET( $C$11, 1, 0, ROWS( INDEX( _01_data[ref], 1 ) : _01_data[[#This Row],[ref]] ) ),
                _01_data[[#This Row],[position]]
              )</f>
        <v>21</v>
      </c>
      <c r="F397" t="str">
        <f ca="1" xml:space="preserve"> CONCATENATE( _01_data[[#This Row],[position]], " ", _01_data[[#This Row],[id]] )</f>
        <v>Manager 21</v>
      </c>
      <c r="U397" t="str">
        <f ca="1"/>
        <v>Manager 21</v>
      </c>
      <c r="V397" t="str">
        <f ca="1"/>
        <v>Manager</v>
      </c>
      <c r="W397">
        <f ca="1"/>
        <v>7.5</v>
      </c>
      <c r="X397">
        <f ca="1"/>
        <v>0.44015743385568618</v>
      </c>
      <c r="Y397">
        <f ca="1"/>
        <v>7.0598425661443134</v>
      </c>
      <c r="Z397">
        <f ca="1"/>
        <v>51000</v>
      </c>
    </row>
    <row r="398" spans="2:26">
      <c r="B398">
        <f xml:space="preserve"> ROWS( INDEX( _01_data[ref], 1 ) : _01_data[[#This Row],[ref]] )</f>
        <v>387</v>
      </c>
      <c r="C398" t="s">
        <v>4</v>
      </c>
      <c r="D398">
        <v>100000</v>
      </c>
      <c r="E398">
        <f ca="1" xml:space="preserve"> COUNTIF(
                OFFSET( $C$11, 1, 0, ROWS( INDEX( _01_data[ref], 1 ) : _01_data[[#This Row],[ref]] ) ),
                _01_data[[#This Row],[position]]
              )</f>
        <v>22</v>
      </c>
      <c r="F398" t="str">
        <f ca="1" xml:space="preserve"> CONCATENATE( _01_data[[#This Row],[position]], " ", _01_data[[#This Row],[id]] )</f>
        <v>Manager 22</v>
      </c>
      <c r="U398" t="str">
        <f ca="1"/>
        <v>Manager 22</v>
      </c>
      <c r="V398" t="str">
        <f ca="1"/>
        <v>Manager</v>
      </c>
      <c r="W398">
        <f ca="1"/>
        <v>7.5</v>
      </c>
      <c r="X398">
        <f ca="1"/>
        <v>0.54245491489764386</v>
      </c>
      <c r="Y398">
        <f ca="1"/>
        <v>6.9575450851023559</v>
      </c>
      <c r="Z398">
        <f ca="1"/>
        <v>100000</v>
      </c>
    </row>
    <row r="399" spans="2:26">
      <c r="B399">
        <f xml:space="preserve"> ROWS( INDEX( _01_data[ref], 1 ) : _01_data[[#This Row],[ref]] )</f>
        <v>388</v>
      </c>
      <c r="C399" t="s">
        <v>4</v>
      </c>
      <c r="D399">
        <v>50000</v>
      </c>
      <c r="E399">
        <f ca="1" xml:space="preserve"> COUNTIF(
                OFFSET( $C$11, 1, 0, ROWS( INDEX( _01_data[ref], 1 ) : _01_data[[#This Row],[ref]] ) ),
                _01_data[[#This Row],[position]]
              )</f>
        <v>23</v>
      </c>
      <c r="F399" t="str">
        <f ca="1" xml:space="preserve"> CONCATENATE( _01_data[[#This Row],[position]], " ", _01_data[[#This Row],[id]] )</f>
        <v>Manager 23</v>
      </c>
      <c r="U399" t="str">
        <f ca="1"/>
        <v>Manager 23</v>
      </c>
      <c r="V399" t="str">
        <f ca="1"/>
        <v>Manager</v>
      </c>
      <c r="W399">
        <f ca="1"/>
        <v>7.5</v>
      </c>
      <c r="X399">
        <f ca="1"/>
        <v>0.54813982188397981</v>
      </c>
      <c r="Y399">
        <f ca="1"/>
        <v>6.9518601781160205</v>
      </c>
      <c r="Z399">
        <f ca="1"/>
        <v>50000</v>
      </c>
    </row>
    <row r="400" spans="2:26">
      <c r="B400">
        <f xml:space="preserve"> ROWS( INDEX( _01_data[ref], 1 ) : _01_data[[#This Row],[ref]] )</f>
        <v>389</v>
      </c>
      <c r="C400" t="s">
        <v>4</v>
      </c>
      <c r="D400">
        <v>85000</v>
      </c>
      <c r="E400">
        <f ca="1" xml:space="preserve"> COUNTIF(
                OFFSET( $C$11, 1, 0, ROWS( INDEX( _01_data[ref], 1 ) : _01_data[[#This Row],[ref]] ) ),
                _01_data[[#This Row],[position]]
              )</f>
        <v>24</v>
      </c>
      <c r="F400" t="str">
        <f ca="1" xml:space="preserve"> CONCATENATE( _01_data[[#This Row],[position]], " ", _01_data[[#This Row],[id]] )</f>
        <v>Manager 24</v>
      </c>
      <c r="U400" t="str">
        <f ca="1"/>
        <v>Manager 24</v>
      </c>
      <c r="V400" t="str">
        <f ca="1"/>
        <v>Manager</v>
      </c>
      <c r="W400">
        <f ca="1"/>
        <v>7.5</v>
      </c>
      <c r="X400">
        <f ca="1"/>
        <v>0.52249701130613913</v>
      </c>
      <c r="Y400">
        <f ca="1"/>
        <v>6.9775029886938604</v>
      </c>
      <c r="Z400">
        <f ca="1"/>
        <v>85000</v>
      </c>
    </row>
    <row r="401" spans="2:26">
      <c r="B401">
        <f xml:space="preserve"> ROWS( INDEX( _01_data[ref], 1 ) : _01_data[[#This Row],[ref]] )</f>
        <v>390</v>
      </c>
      <c r="C401" t="s">
        <v>4</v>
      </c>
      <c r="D401">
        <v>41000</v>
      </c>
      <c r="E401">
        <f ca="1" xml:space="preserve"> COUNTIF(
                OFFSET( $C$11, 1, 0, ROWS( INDEX( _01_data[ref], 1 ) : _01_data[[#This Row],[ref]] ) ),
                _01_data[[#This Row],[position]]
              )</f>
        <v>25</v>
      </c>
      <c r="F401" t="str">
        <f ca="1" xml:space="preserve"> CONCATENATE( _01_data[[#This Row],[position]], " ", _01_data[[#This Row],[id]] )</f>
        <v>Manager 25</v>
      </c>
      <c r="U401" t="str">
        <f ca="1"/>
        <v>Manager 25</v>
      </c>
      <c r="V401" t="str">
        <f ca="1"/>
        <v>Manager</v>
      </c>
      <c r="W401">
        <f ca="1"/>
        <v>7.5</v>
      </c>
      <c r="X401">
        <f ca="1"/>
        <v>0.4690403082990573</v>
      </c>
      <c r="Y401">
        <f ca="1"/>
        <v>7.0309596917009429</v>
      </c>
      <c r="Z401">
        <f ca="1"/>
        <v>41000</v>
      </c>
    </row>
    <row r="402" spans="2:26">
      <c r="B402">
        <f xml:space="preserve"> ROWS( INDEX( _01_data[ref], 1 ) : _01_data[[#This Row],[ref]] )</f>
        <v>391</v>
      </c>
      <c r="C402" t="s">
        <v>4</v>
      </c>
      <c r="D402">
        <v>41600</v>
      </c>
      <c r="E402">
        <f ca="1" xml:space="preserve"> COUNTIF(
                OFFSET( $C$11, 1, 0, ROWS( INDEX( _01_data[ref], 1 ) : _01_data[[#This Row],[ref]] ) ),
                _01_data[[#This Row],[position]]
              )</f>
        <v>26</v>
      </c>
      <c r="F402" t="str">
        <f ca="1" xml:space="preserve"> CONCATENATE( _01_data[[#This Row],[position]], " ", _01_data[[#This Row],[id]] )</f>
        <v>Manager 26</v>
      </c>
      <c r="U402" t="str">
        <f ca="1"/>
        <v>Manager 26</v>
      </c>
      <c r="V402" t="str">
        <f ca="1"/>
        <v>Manager</v>
      </c>
      <c r="W402">
        <f ca="1"/>
        <v>7.5</v>
      </c>
      <c r="X402">
        <f ca="1"/>
        <v>0.40786808939033403</v>
      </c>
      <c r="Y402">
        <f ca="1"/>
        <v>7.0921319106096661</v>
      </c>
      <c r="Z402">
        <f ca="1"/>
        <v>41600</v>
      </c>
    </row>
    <row r="403" spans="2:26">
      <c r="B403">
        <f xml:space="preserve"> ROWS( INDEX( _01_data[ref], 1 ) : _01_data[[#This Row],[ref]] )</f>
        <v>392</v>
      </c>
      <c r="C403" t="s">
        <v>4</v>
      </c>
      <c r="D403">
        <v>50000</v>
      </c>
      <c r="E403">
        <f ca="1" xml:space="preserve"> COUNTIF(
                OFFSET( $C$11, 1, 0, ROWS( INDEX( _01_data[ref], 1 ) : _01_data[[#This Row],[ref]] ) ),
                _01_data[[#This Row],[position]]
              )</f>
        <v>27</v>
      </c>
      <c r="F403" t="str">
        <f ca="1" xml:space="preserve"> CONCATENATE( _01_data[[#This Row],[position]], " ", _01_data[[#This Row],[id]] )</f>
        <v>Manager 27</v>
      </c>
      <c r="U403" t="str">
        <f ca="1"/>
        <v>Manager 27</v>
      </c>
      <c r="V403" t="str">
        <f ca="1"/>
        <v>Manager</v>
      </c>
      <c r="W403">
        <f ca="1"/>
        <v>7.5</v>
      </c>
      <c r="X403">
        <f ca="1"/>
        <v>0.47123280817583757</v>
      </c>
      <c r="Y403">
        <f ca="1"/>
        <v>7.0287671918241621</v>
      </c>
      <c r="Z403">
        <f ca="1"/>
        <v>50000</v>
      </c>
    </row>
    <row r="404" spans="2:26">
      <c r="B404">
        <f xml:space="preserve"> ROWS( INDEX( _01_data[ref], 1 ) : _01_data[[#This Row],[ref]] )</f>
        <v>393</v>
      </c>
      <c r="C404" t="s">
        <v>9</v>
      </c>
      <c r="D404">
        <v>90000</v>
      </c>
      <c r="E404">
        <f ca="1" xml:space="preserve"> COUNTIF(
                OFFSET( $C$11, 1, 0, ROWS( INDEX( _01_data[ref], 1 ) : _01_data[[#This Row],[ref]] ) ),
                _01_data[[#This Row],[position]]
              )</f>
        <v>43</v>
      </c>
      <c r="F404" t="str">
        <f ca="1" xml:space="preserve"> CONCATENATE( _01_data[[#This Row],[position]], " ", _01_data[[#This Row],[id]] )</f>
        <v>Director 43</v>
      </c>
      <c r="U404" t="str">
        <f ca="1"/>
        <v>Director 43</v>
      </c>
      <c r="V404" t="str">
        <f ca="1"/>
        <v>Director</v>
      </c>
      <c r="W404">
        <f ca="1"/>
        <v>5.5</v>
      </c>
      <c r="X404">
        <f ca="1"/>
        <v>0.44009745216919138</v>
      </c>
      <c r="Y404">
        <f ca="1"/>
        <v>5.0599025478308084</v>
      </c>
      <c r="Z404">
        <f ca="1"/>
        <v>90000</v>
      </c>
    </row>
    <row r="405" spans="2:26">
      <c r="B405">
        <f xml:space="preserve"> ROWS( INDEX( _01_data[ref], 1 ) : _01_data[[#This Row],[ref]] )</f>
        <v>394</v>
      </c>
      <c r="C405" t="s">
        <v>4</v>
      </c>
      <c r="D405">
        <v>70000</v>
      </c>
      <c r="E405">
        <f ca="1" xml:space="preserve"> COUNTIF(
                OFFSET( $C$11, 1, 0, ROWS( INDEX( _01_data[ref], 1 ) : _01_data[[#This Row],[ref]] ) ),
                _01_data[[#This Row],[position]]
              )</f>
        <v>28</v>
      </c>
      <c r="F405" t="str">
        <f ca="1" xml:space="preserve"> CONCATENATE( _01_data[[#This Row],[position]], " ", _01_data[[#This Row],[id]] )</f>
        <v>Manager 28</v>
      </c>
      <c r="U405" t="str">
        <f ca="1"/>
        <v>Manager 28</v>
      </c>
      <c r="V405" t="str">
        <f ca="1"/>
        <v>Manager</v>
      </c>
      <c r="W405">
        <f ca="1"/>
        <v>7.5</v>
      </c>
      <c r="X405">
        <f ca="1"/>
        <v>0.47583294523621933</v>
      </c>
      <c r="Y405">
        <f ca="1"/>
        <v>7.0241670547637804</v>
      </c>
      <c r="Z405">
        <f ca="1"/>
        <v>70000</v>
      </c>
    </row>
    <row r="406" spans="2:26">
      <c r="B406">
        <f xml:space="preserve"> ROWS( INDEX( _01_data[ref], 1 ) : _01_data[[#This Row],[ref]] )</f>
        <v>395</v>
      </c>
      <c r="C406" t="s">
        <v>4</v>
      </c>
      <c r="D406">
        <v>140000</v>
      </c>
      <c r="E406">
        <f ca="1" xml:space="preserve"> COUNTIF(
                OFFSET( $C$11, 1, 0, ROWS( INDEX( _01_data[ref], 1 ) : _01_data[[#This Row],[ref]] ) ),
                _01_data[[#This Row],[position]]
              )</f>
        <v>29</v>
      </c>
      <c r="F406" t="str">
        <f ca="1" xml:space="preserve"> CONCATENATE( _01_data[[#This Row],[position]], " ", _01_data[[#This Row],[id]] )</f>
        <v>Manager 29</v>
      </c>
      <c r="U406" t="str">
        <f ca="1"/>
        <v>Manager 29</v>
      </c>
      <c r="V406" t="str">
        <f ca="1"/>
        <v>Manager</v>
      </c>
      <c r="W406">
        <f ca="1"/>
        <v>7.5</v>
      </c>
      <c r="X406">
        <f ca="1"/>
        <v>0.47990141929104435</v>
      </c>
      <c r="Y406">
        <f ca="1"/>
        <v>7.0200985807089555</v>
      </c>
      <c r="Z406">
        <f ca="1"/>
        <v>140000</v>
      </c>
    </row>
    <row r="407" spans="2:26">
      <c r="B407">
        <f xml:space="preserve"> ROWS( INDEX( _01_data[ref], 1 ) : _01_data[[#This Row],[ref]] )</f>
        <v>396</v>
      </c>
      <c r="C407" t="s">
        <v>9</v>
      </c>
      <c r="D407">
        <v>130000</v>
      </c>
      <c r="E407">
        <f ca="1" xml:space="preserve"> COUNTIF(
                OFFSET( $C$11, 1, 0, ROWS( INDEX( _01_data[ref], 1 ) : _01_data[[#This Row],[ref]] ) ),
                _01_data[[#This Row],[position]]
              )</f>
        <v>44</v>
      </c>
      <c r="F407" t="str">
        <f ca="1" xml:space="preserve"> CONCATENATE( _01_data[[#This Row],[position]], " ", _01_data[[#This Row],[id]] )</f>
        <v>Director 44</v>
      </c>
      <c r="U407" t="str">
        <f ca="1"/>
        <v>Director 44</v>
      </c>
      <c r="V407" t="str">
        <f ca="1"/>
        <v>Director</v>
      </c>
      <c r="W407">
        <f ca="1"/>
        <v>5.5</v>
      </c>
      <c r="X407">
        <f ca="1"/>
        <v>0.49290815995495885</v>
      </c>
      <c r="Y407">
        <f ca="1"/>
        <v>5.0070918400450415</v>
      </c>
      <c r="Z407">
        <f ca="1"/>
        <v>130000</v>
      </c>
    </row>
    <row r="408" spans="2:26">
      <c r="B408">
        <f xml:space="preserve"> ROWS( INDEX( _01_data[ref], 1 ) : _01_data[[#This Row],[ref]] )</f>
        <v>397</v>
      </c>
      <c r="C408" t="s">
        <v>4</v>
      </c>
      <c r="D408">
        <v>54000</v>
      </c>
      <c r="E408">
        <f ca="1" xml:space="preserve"> COUNTIF(
                OFFSET( $C$11, 1, 0, ROWS( INDEX( _01_data[ref], 1 ) : _01_data[[#This Row],[ref]] ) ),
                _01_data[[#This Row],[position]]
              )</f>
        <v>30</v>
      </c>
      <c r="F408" t="str">
        <f ca="1" xml:space="preserve"> CONCATENATE( _01_data[[#This Row],[position]], " ", _01_data[[#This Row],[id]] )</f>
        <v>Manager 30</v>
      </c>
      <c r="U408" t="str">
        <f ca="1"/>
        <v>Manager 30</v>
      </c>
      <c r="V408" t="str">
        <f ca="1"/>
        <v>Manager</v>
      </c>
      <c r="W408">
        <f ca="1"/>
        <v>7.5</v>
      </c>
      <c r="X408">
        <f ca="1"/>
        <v>0.45489500771846658</v>
      </c>
      <c r="Y408">
        <f ca="1"/>
        <v>7.0451049922815336</v>
      </c>
      <c r="Z408">
        <f ca="1"/>
        <v>54000</v>
      </c>
    </row>
    <row r="409" spans="2:26">
      <c r="B409">
        <f xml:space="preserve"> ROWS( INDEX( _01_data[ref], 1 ) : _01_data[[#This Row],[ref]] )</f>
        <v>398</v>
      </c>
      <c r="C409" t="s">
        <v>4</v>
      </c>
      <c r="D409">
        <v>76000</v>
      </c>
      <c r="E409">
        <f ca="1" xml:space="preserve"> COUNTIF(
                OFFSET( $C$11, 1, 0, ROWS( INDEX( _01_data[ref], 1 ) : _01_data[[#This Row],[ref]] ) ),
                _01_data[[#This Row],[position]]
              )</f>
        <v>31</v>
      </c>
      <c r="F409" t="str">
        <f ca="1" xml:space="preserve"> CONCATENATE( _01_data[[#This Row],[position]], " ", _01_data[[#This Row],[id]] )</f>
        <v>Manager 31</v>
      </c>
      <c r="U409" t="str">
        <f ca="1"/>
        <v>Manager 31</v>
      </c>
      <c r="V409" t="str">
        <f ca="1"/>
        <v>Manager</v>
      </c>
      <c r="W409">
        <f ca="1"/>
        <v>7.5</v>
      </c>
      <c r="X409">
        <f ca="1"/>
        <v>0.53950907123856218</v>
      </c>
      <c r="Y409">
        <f ca="1"/>
        <v>6.9604909287614376</v>
      </c>
      <c r="Z409">
        <f ca="1"/>
        <v>76000</v>
      </c>
    </row>
    <row r="410" spans="2:26">
      <c r="B410">
        <f xml:space="preserve"> ROWS( INDEX( _01_data[ref], 1 ) : _01_data[[#This Row],[ref]] )</f>
        <v>399</v>
      </c>
      <c r="C410" t="s">
        <v>9</v>
      </c>
      <c r="D410">
        <v>80000</v>
      </c>
      <c r="E410">
        <f ca="1" xml:space="preserve"> COUNTIF(
                OFFSET( $C$11, 1, 0, ROWS( INDEX( _01_data[ref], 1 ) : _01_data[[#This Row],[ref]] ) ),
                _01_data[[#This Row],[position]]
              )</f>
        <v>45</v>
      </c>
      <c r="F410" t="str">
        <f ca="1" xml:space="preserve"> CONCATENATE( _01_data[[#This Row],[position]], " ", _01_data[[#This Row],[id]] )</f>
        <v>Director 45</v>
      </c>
      <c r="U410" t="str">
        <f ca="1"/>
        <v>Director 45</v>
      </c>
      <c r="V410" t="str">
        <f ca="1"/>
        <v>Director</v>
      </c>
      <c r="W410">
        <f ca="1"/>
        <v>5.5</v>
      </c>
      <c r="X410">
        <f ca="1"/>
        <v>0.48563474510115523</v>
      </c>
      <c r="Y410">
        <f ca="1"/>
        <v>5.0143652548988449</v>
      </c>
      <c r="Z410">
        <f ca="1"/>
        <v>80000</v>
      </c>
    </row>
    <row r="411" spans="2:26">
      <c r="B411">
        <f xml:space="preserve"> ROWS( INDEX( _01_data[ref], 1 ) : _01_data[[#This Row],[ref]] )</f>
        <v>400</v>
      </c>
      <c r="C411" t="s">
        <v>4</v>
      </c>
      <c r="D411">
        <v>15000</v>
      </c>
      <c r="E411">
        <f ca="1" xml:space="preserve"> COUNTIF(
                OFFSET( $C$11, 1, 0, ROWS( INDEX( _01_data[ref], 1 ) : _01_data[[#This Row],[ref]] ) ),
                _01_data[[#This Row],[position]]
              )</f>
        <v>32</v>
      </c>
      <c r="F411" t="str">
        <f ca="1" xml:space="preserve"> CONCATENATE( _01_data[[#This Row],[position]], " ", _01_data[[#This Row],[id]] )</f>
        <v>Manager 32</v>
      </c>
      <c r="U411" t="str">
        <f ca="1"/>
        <v>Manager 32</v>
      </c>
      <c r="V411" t="str">
        <f ca="1"/>
        <v>Manager</v>
      </c>
      <c r="W411">
        <f ca="1"/>
        <v>7.5</v>
      </c>
      <c r="X411">
        <f ca="1"/>
        <v>0.48352679364655105</v>
      </c>
      <c r="Y411">
        <f ca="1"/>
        <v>7.0164732063534494</v>
      </c>
      <c r="Z411">
        <f ca="1"/>
        <v>15000</v>
      </c>
    </row>
    <row r="412" spans="2:26">
      <c r="B412">
        <f xml:space="preserve"> ROWS( INDEX( _01_data[ref], 1 ) : _01_data[[#This Row],[ref]] )</f>
        <v>401</v>
      </c>
      <c r="C412" t="s">
        <v>4</v>
      </c>
      <c r="D412">
        <v>68000</v>
      </c>
      <c r="E412">
        <f ca="1" xml:space="preserve"> COUNTIF(
                OFFSET( $C$11, 1, 0, ROWS( INDEX( _01_data[ref], 1 ) : _01_data[[#This Row],[ref]] ) ),
                _01_data[[#This Row],[position]]
              )</f>
        <v>33</v>
      </c>
      <c r="F412" t="str">
        <f ca="1" xml:space="preserve"> CONCATENATE( _01_data[[#This Row],[position]], " ", _01_data[[#This Row],[id]] )</f>
        <v>Manager 33</v>
      </c>
      <c r="U412" t="str">
        <f ca="1"/>
        <v>Manager 33</v>
      </c>
      <c r="V412" t="str">
        <f ca="1"/>
        <v>Manager</v>
      </c>
      <c r="W412">
        <f ca="1"/>
        <v>7.5</v>
      </c>
      <c r="X412">
        <f ca="1"/>
        <v>0.54288152839971837</v>
      </c>
      <c r="Y412">
        <f ca="1"/>
        <v>6.9571184716002819</v>
      </c>
      <c r="Z412">
        <f ca="1"/>
        <v>68000</v>
      </c>
    </row>
    <row r="413" spans="2:26">
      <c r="B413">
        <f xml:space="preserve"> ROWS( INDEX( _01_data[ref], 1 ) : _01_data[[#This Row],[ref]] )</f>
        <v>402</v>
      </c>
      <c r="C413" t="s">
        <v>4</v>
      </c>
      <c r="D413">
        <v>60000</v>
      </c>
      <c r="E413">
        <f ca="1" xml:space="preserve"> COUNTIF(
                OFFSET( $C$11, 1, 0, ROWS( INDEX( _01_data[ref], 1 ) : _01_data[[#This Row],[ref]] ) ),
                _01_data[[#This Row],[position]]
              )</f>
        <v>34</v>
      </c>
      <c r="F413" t="str">
        <f ca="1" xml:space="preserve"> CONCATENATE( _01_data[[#This Row],[position]], " ", _01_data[[#This Row],[id]] )</f>
        <v>Manager 34</v>
      </c>
      <c r="U413" t="str">
        <f ca="1"/>
        <v>Manager 34</v>
      </c>
      <c r="V413" t="str">
        <f ca="1"/>
        <v>Manager</v>
      </c>
      <c r="W413">
        <f ca="1"/>
        <v>7.5</v>
      </c>
      <c r="X413">
        <f ca="1"/>
        <v>0.40402933556703435</v>
      </c>
      <c r="Y413">
        <f ca="1"/>
        <v>7.0959706644329659</v>
      </c>
      <c r="Z413">
        <f ca="1"/>
        <v>60000</v>
      </c>
    </row>
    <row r="414" spans="2:26">
      <c r="B414">
        <f xml:space="preserve"> ROWS( INDEX( _01_data[ref], 1 ) : _01_data[[#This Row],[ref]] )</f>
        <v>403</v>
      </c>
      <c r="C414" t="s">
        <v>4</v>
      </c>
      <c r="D414">
        <v>40000</v>
      </c>
      <c r="E414">
        <f ca="1" xml:space="preserve"> COUNTIF(
                OFFSET( $C$11, 1, 0, ROWS( INDEX( _01_data[ref], 1 ) : _01_data[[#This Row],[ref]] ) ),
                _01_data[[#This Row],[position]]
              )</f>
        <v>35</v>
      </c>
      <c r="F414" t="str">
        <f ca="1" xml:space="preserve"> CONCATENATE( _01_data[[#This Row],[position]], " ", _01_data[[#This Row],[id]] )</f>
        <v>Manager 35</v>
      </c>
      <c r="U414" t="str">
        <f ca="1"/>
        <v>Manager 35</v>
      </c>
      <c r="V414" t="str">
        <f ca="1"/>
        <v>Manager</v>
      </c>
      <c r="W414">
        <f ca="1"/>
        <v>7.5</v>
      </c>
      <c r="X414">
        <f ca="1"/>
        <v>0.59670623640073439</v>
      </c>
      <c r="Y414">
        <f ca="1"/>
        <v>6.9032937635992653</v>
      </c>
      <c r="Z414">
        <f ca="1"/>
        <v>40000</v>
      </c>
    </row>
    <row r="415" spans="2:26">
      <c r="B415">
        <f xml:space="preserve"> ROWS( INDEX( _01_data[ref], 1 ) : _01_data[[#This Row],[ref]] )</f>
        <v>404</v>
      </c>
      <c r="C415" t="s">
        <v>9</v>
      </c>
      <c r="D415">
        <v>125000</v>
      </c>
      <c r="E415">
        <f ca="1" xml:space="preserve"> COUNTIF(
                OFFSET( $C$11, 1, 0, ROWS( INDEX( _01_data[ref], 1 ) : _01_data[[#This Row],[ref]] ) ),
                _01_data[[#This Row],[position]]
              )</f>
        <v>46</v>
      </c>
      <c r="F415" t="str">
        <f ca="1" xml:space="preserve"> CONCATENATE( _01_data[[#This Row],[position]], " ", _01_data[[#This Row],[id]] )</f>
        <v>Director 46</v>
      </c>
      <c r="U415" t="str">
        <f ca="1"/>
        <v>Director 46</v>
      </c>
      <c r="V415" t="str">
        <f ca="1"/>
        <v>Director</v>
      </c>
      <c r="W415">
        <f ca="1"/>
        <v>5.5</v>
      </c>
      <c r="X415">
        <f ca="1"/>
        <v>0.53832240710417467</v>
      </c>
      <c r="Y415">
        <f ca="1"/>
        <v>4.9616775928958257</v>
      </c>
      <c r="Z415">
        <f ca="1"/>
        <v>125000</v>
      </c>
    </row>
    <row r="416" spans="2:26">
      <c r="B416">
        <f xml:space="preserve"> ROWS( INDEX( _01_data[ref], 1 ) : _01_data[[#This Row],[ref]] )</f>
        <v>405</v>
      </c>
      <c r="C416" t="s">
        <v>4</v>
      </c>
      <c r="D416">
        <v>92000</v>
      </c>
      <c r="E416">
        <f ca="1" xml:space="preserve"> COUNTIF(
                OFFSET( $C$11, 1, 0, ROWS( INDEX( _01_data[ref], 1 ) : _01_data[[#This Row],[ref]] ) ),
                _01_data[[#This Row],[position]]
              )</f>
        <v>36</v>
      </c>
      <c r="F416" t="str">
        <f ca="1" xml:space="preserve"> CONCATENATE( _01_data[[#This Row],[position]], " ", _01_data[[#This Row],[id]] )</f>
        <v>Manager 36</v>
      </c>
      <c r="U416" t="str">
        <f ca="1"/>
        <v>Manager 36</v>
      </c>
      <c r="V416" t="str">
        <f ca="1"/>
        <v>Manager</v>
      </c>
      <c r="W416">
        <f ca="1"/>
        <v>7.5</v>
      </c>
      <c r="X416">
        <f ca="1"/>
        <v>0.5819727451566723</v>
      </c>
      <c r="Y416">
        <f ca="1"/>
        <v>6.9180272548433273</v>
      </c>
      <c r="Z416">
        <f ca="1"/>
        <v>92000</v>
      </c>
    </row>
    <row r="417" spans="2:26">
      <c r="B417">
        <f xml:space="preserve"> ROWS( INDEX( _01_data[ref], 1 ) : _01_data[[#This Row],[ref]] )</f>
        <v>406</v>
      </c>
      <c r="C417" t="s">
        <v>4</v>
      </c>
      <c r="D417">
        <v>108000</v>
      </c>
      <c r="E417">
        <f ca="1" xml:space="preserve"> COUNTIF(
                OFFSET( $C$11, 1, 0, ROWS( INDEX( _01_data[ref], 1 ) : _01_data[[#This Row],[ref]] ) ),
                _01_data[[#This Row],[position]]
              )</f>
        <v>37</v>
      </c>
      <c r="F417" t="str">
        <f ca="1" xml:space="preserve"> CONCATENATE( _01_data[[#This Row],[position]], " ", _01_data[[#This Row],[id]] )</f>
        <v>Manager 37</v>
      </c>
      <c r="U417" t="str">
        <f ca="1"/>
        <v>Manager 37</v>
      </c>
      <c r="V417" t="str">
        <f ca="1"/>
        <v>Manager</v>
      </c>
      <c r="W417">
        <f ca="1"/>
        <v>7.5</v>
      </c>
      <c r="X417">
        <f ca="1"/>
        <v>0.49177580636432017</v>
      </c>
      <c r="Y417">
        <f ca="1"/>
        <v>7.0082241936356802</v>
      </c>
      <c r="Z417">
        <f ca="1"/>
        <v>108000</v>
      </c>
    </row>
    <row r="418" spans="2:26">
      <c r="B418">
        <f xml:space="preserve"> ROWS( INDEX( _01_data[ref], 1 ) : _01_data[[#This Row],[ref]] )</f>
        <v>407</v>
      </c>
      <c r="C418" t="s">
        <v>4</v>
      </c>
      <c r="D418">
        <v>135000</v>
      </c>
      <c r="E418">
        <f ca="1" xml:space="preserve"> COUNTIF(
                OFFSET( $C$11, 1, 0, ROWS( INDEX( _01_data[ref], 1 ) : _01_data[[#This Row],[ref]] ) ),
                _01_data[[#This Row],[position]]
              )</f>
        <v>38</v>
      </c>
      <c r="F418" t="str">
        <f ca="1" xml:space="preserve"> CONCATENATE( _01_data[[#This Row],[position]], " ", _01_data[[#This Row],[id]] )</f>
        <v>Manager 38</v>
      </c>
      <c r="U418" t="str">
        <f ca="1"/>
        <v>Manager 38</v>
      </c>
      <c r="V418" t="str">
        <f ca="1"/>
        <v>Manager</v>
      </c>
      <c r="W418">
        <f ca="1"/>
        <v>7.5</v>
      </c>
      <c r="X418">
        <f ca="1"/>
        <v>0.50964695375449576</v>
      </c>
      <c r="Y418">
        <f ca="1"/>
        <v>6.9903530462455041</v>
      </c>
      <c r="Z418">
        <f ca="1"/>
        <v>135000</v>
      </c>
    </row>
    <row r="419" spans="2:26">
      <c r="B419">
        <f xml:space="preserve"> ROWS( INDEX( _01_data[ref], 1 ) : _01_data[[#This Row],[ref]] )</f>
        <v>408</v>
      </c>
      <c r="C419" t="s">
        <v>4</v>
      </c>
      <c r="D419">
        <v>29000</v>
      </c>
      <c r="E419">
        <f ca="1" xml:space="preserve"> COUNTIF(
                OFFSET( $C$11, 1, 0, ROWS( INDEX( _01_data[ref], 1 ) : _01_data[[#This Row],[ref]] ) ),
                _01_data[[#This Row],[position]]
              )</f>
        <v>39</v>
      </c>
      <c r="F419" t="str">
        <f ca="1" xml:space="preserve"> CONCATENATE( _01_data[[#This Row],[position]], " ", _01_data[[#This Row],[id]] )</f>
        <v>Manager 39</v>
      </c>
      <c r="U419" t="str">
        <f ca="1"/>
        <v>Manager 39</v>
      </c>
      <c r="V419" t="str">
        <f ca="1"/>
        <v>Manager</v>
      </c>
      <c r="W419">
        <f ca="1"/>
        <v>7.5</v>
      </c>
      <c r="X419">
        <f ca="1"/>
        <v>0.46179036041789356</v>
      </c>
      <c r="Y419">
        <f ca="1"/>
        <v>7.0382096395821065</v>
      </c>
      <c r="Z419">
        <f ca="1"/>
        <v>29000</v>
      </c>
    </row>
    <row r="420" spans="2:26">
      <c r="B420">
        <f xml:space="preserve"> ROWS( INDEX( _01_data[ref], 1 ) : _01_data[[#This Row],[ref]] )</f>
        <v>409</v>
      </c>
      <c r="C420" t="s">
        <v>9</v>
      </c>
      <c r="D420">
        <v>53000</v>
      </c>
      <c r="E420">
        <f ca="1" xml:space="preserve"> COUNTIF(
                OFFSET( $C$11, 1, 0, ROWS( INDEX( _01_data[ref], 1 ) : _01_data[[#This Row],[ref]] ) ),
                _01_data[[#This Row],[position]]
              )</f>
        <v>47</v>
      </c>
      <c r="F420" t="str">
        <f ca="1" xml:space="preserve"> CONCATENATE( _01_data[[#This Row],[position]], " ", _01_data[[#This Row],[id]] )</f>
        <v>Director 47</v>
      </c>
      <c r="U420" t="str">
        <f ca="1"/>
        <v>Director 47</v>
      </c>
      <c r="V420" t="str">
        <f ca="1"/>
        <v>Director</v>
      </c>
      <c r="W420">
        <f ca="1"/>
        <v>5.5</v>
      </c>
      <c r="X420">
        <f ca="1"/>
        <v>0.59719387265035073</v>
      </c>
      <c r="Y420">
        <f ca="1"/>
        <v>4.902806127349649</v>
      </c>
      <c r="Z420">
        <f ca="1"/>
        <v>53000</v>
      </c>
    </row>
    <row r="421" spans="2:26">
      <c r="B421">
        <f xml:space="preserve"> ROWS( INDEX( _01_data[ref], 1 ) : _01_data[[#This Row],[ref]] )</f>
        <v>410</v>
      </c>
      <c r="C421" t="s">
        <v>4</v>
      </c>
      <c r="D421">
        <v>56000</v>
      </c>
      <c r="E421">
        <f ca="1" xml:space="preserve"> COUNTIF(
                OFFSET( $C$11, 1, 0, ROWS( INDEX( _01_data[ref], 1 ) : _01_data[[#This Row],[ref]] ) ),
                _01_data[[#This Row],[position]]
              )</f>
        <v>40</v>
      </c>
      <c r="F421" t="str">
        <f ca="1" xml:space="preserve"> CONCATENATE( _01_data[[#This Row],[position]], " ", _01_data[[#This Row],[id]] )</f>
        <v>Manager 40</v>
      </c>
      <c r="U421" t="str">
        <f ca="1"/>
        <v>Manager 40</v>
      </c>
      <c r="V421" t="str">
        <f ca="1"/>
        <v>Manager</v>
      </c>
      <c r="W421">
        <f ca="1"/>
        <v>7.5</v>
      </c>
      <c r="X421">
        <f ca="1"/>
        <v>0.44047293869218385</v>
      </c>
      <c r="Y421">
        <f ca="1"/>
        <v>7.0595270613078158</v>
      </c>
      <c r="Z421">
        <f ca="1"/>
        <v>56000</v>
      </c>
    </row>
    <row r="422" spans="2:26">
      <c r="B422">
        <f xml:space="preserve"> ROWS( INDEX( _01_data[ref], 1 ) : _01_data[[#This Row],[ref]] )</f>
        <v>411</v>
      </c>
      <c r="C422" t="s">
        <v>4</v>
      </c>
      <c r="D422">
        <v>68000</v>
      </c>
      <c r="E422">
        <f ca="1" xml:space="preserve"> COUNTIF(
                OFFSET( $C$11, 1, 0, ROWS( INDEX( _01_data[ref], 1 ) : _01_data[[#This Row],[ref]] ) ),
                _01_data[[#This Row],[position]]
              )</f>
        <v>41</v>
      </c>
      <c r="F422" t="str">
        <f ca="1" xml:space="preserve"> CONCATENATE( _01_data[[#This Row],[position]], " ", _01_data[[#This Row],[id]] )</f>
        <v>Manager 41</v>
      </c>
      <c r="U422" t="str">
        <f ca="1"/>
        <v>Manager 41</v>
      </c>
      <c r="V422" t="str">
        <f ca="1"/>
        <v>Manager</v>
      </c>
      <c r="W422">
        <f ca="1"/>
        <v>7.5</v>
      </c>
      <c r="X422">
        <f ca="1"/>
        <v>0.48403185685819961</v>
      </c>
      <c r="Y422">
        <f ca="1"/>
        <v>7.0159681431418006</v>
      </c>
      <c r="Z422">
        <f ca="1"/>
        <v>68000</v>
      </c>
    </row>
    <row r="423" spans="2:26">
      <c r="B423">
        <f xml:space="preserve"> ROWS( INDEX( _01_data[ref], 1 ) : _01_data[[#This Row],[ref]] )</f>
        <v>412</v>
      </c>
      <c r="C423" t="s">
        <v>9</v>
      </c>
      <c r="D423">
        <v>89000</v>
      </c>
      <c r="E423">
        <f ca="1" xml:space="preserve"> COUNTIF(
                OFFSET( $C$11, 1, 0, ROWS( INDEX( _01_data[ref], 1 ) : _01_data[[#This Row],[ref]] ) ),
                _01_data[[#This Row],[position]]
              )</f>
        <v>48</v>
      </c>
      <c r="F423" t="str">
        <f ca="1" xml:space="preserve"> CONCATENATE( _01_data[[#This Row],[position]], " ", _01_data[[#This Row],[id]] )</f>
        <v>Director 48</v>
      </c>
      <c r="U423" t="str">
        <f ca="1"/>
        <v>Director 48</v>
      </c>
      <c r="V423" t="str">
        <f ca="1"/>
        <v>Director</v>
      </c>
      <c r="W423">
        <f ca="1"/>
        <v>5.5</v>
      </c>
      <c r="X423">
        <f ca="1"/>
        <v>0.45961334403296483</v>
      </c>
      <c r="Y423">
        <f ca="1"/>
        <v>5.0403866559670352</v>
      </c>
      <c r="Z423">
        <f ca="1"/>
        <v>89000</v>
      </c>
    </row>
    <row r="424" spans="2:26">
      <c r="B424">
        <f xml:space="preserve"> ROWS( INDEX( _01_data[ref], 1 ) : _01_data[[#This Row],[ref]] )</f>
        <v>413</v>
      </c>
      <c r="C424" t="s">
        <v>4</v>
      </c>
      <c r="D424">
        <v>47500</v>
      </c>
      <c r="E424">
        <f ca="1" xml:space="preserve"> COUNTIF(
                OFFSET( $C$11, 1, 0, ROWS( INDEX( _01_data[ref], 1 ) : _01_data[[#This Row],[ref]] ) ),
                _01_data[[#This Row],[position]]
              )</f>
        <v>42</v>
      </c>
      <c r="F424" t="str">
        <f ca="1" xml:space="preserve"> CONCATENATE( _01_data[[#This Row],[position]], " ", _01_data[[#This Row],[id]] )</f>
        <v>Manager 42</v>
      </c>
      <c r="U424" t="str">
        <f ca="1"/>
        <v>Manager 42</v>
      </c>
      <c r="V424" t="str">
        <f ca="1"/>
        <v>Manager</v>
      </c>
      <c r="W424">
        <f ca="1"/>
        <v>7.5</v>
      </c>
      <c r="X424">
        <f ca="1"/>
        <v>0.5888243981813267</v>
      </c>
      <c r="Y424">
        <f ca="1"/>
        <v>6.9111756018186732</v>
      </c>
      <c r="Z424">
        <f ca="1"/>
        <v>47500</v>
      </c>
    </row>
    <row r="425" spans="2:26">
      <c r="B425">
        <f xml:space="preserve"> ROWS( INDEX( _01_data[ref], 1 ) : _01_data[[#This Row],[ref]] )</f>
        <v>414</v>
      </c>
      <c r="C425" t="s">
        <v>4</v>
      </c>
      <c r="D425">
        <v>130000</v>
      </c>
      <c r="E425">
        <f ca="1" xml:space="preserve"> COUNTIF(
                OFFSET( $C$11, 1, 0, ROWS( INDEX( _01_data[ref], 1 ) : _01_data[[#This Row],[ref]] ) ),
                _01_data[[#This Row],[position]]
              )</f>
        <v>43</v>
      </c>
      <c r="F425" t="str">
        <f ca="1" xml:space="preserve"> CONCATENATE( _01_data[[#This Row],[position]], " ", _01_data[[#This Row],[id]] )</f>
        <v>Manager 43</v>
      </c>
      <c r="U425" t="str">
        <f ca="1"/>
        <v>Manager 43</v>
      </c>
      <c r="V425" t="str">
        <f ca="1"/>
        <v>Manager</v>
      </c>
      <c r="W425">
        <f ca="1"/>
        <v>7.5</v>
      </c>
      <c r="X425">
        <f ca="1"/>
        <v>0.57931260907626947</v>
      </c>
      <c r="Y425">
        <f ca="1"/>
        <v>6.9206873909237308</v>
      </c>
      <c r="Z425">
        <f ca="1"/>
        <v>130000</v>
      </c>
    </row>
    <row r="426" spans="2:26">
      <c r="B426">
        <f xml:space="preserve"> ROWS( INDEX( _01_data[ref], 1 ) : _01_data[[#This Row],[ref]] )</f>
        <v>415</v>
      </c>
      <c r="C426" t="s">
        <v>9</v>
      </c>
      <c r="D426">
        <v>41932</v>
      </c>
      <c r="E426">
        <f ca="1" xml:space="preserve"> COUNTIF(
                OFFSET( $C$11, 1, 0, ROWS( INDEX( _01_data[ref], 1 ) : _01_data[[#This Row],[ref]] ) ),
                _01_data[[#This Row],[position]]
              )</f>
        <v>49</v>
      </c>
      <c r="F426" t="str">
        <f ca="1" xml:space="preserve"> CONCATENATE( _01_data[[#This Row],[position]], " ", _01_data[[#This Row],[id]] )</f>
        <v>Director 49</v>
      </c>
      <c r="U426" t="str">
        <f ca="1"/>
        <v>Director 49</v>
      </c>
      <c r="V426" t="str">
        <f ca="1"/>
        <v>Director</v>
      </c>
      <c r="W426">
        <f ca="1"/>
        <v>5.5</v>
      </c>
      <c r="X426">
        <f ca="1"/>
        <v>0.54896332319295649</v>
      </c>
      <c r="Y426">
        <f ca="1"/>
        <v>4.9510366768070435</v>
      </c>
      <c r="Z426">
        <f ca="1"/>
        <v>41932</v>
      </c>
    </row>
    <row r="427" spans="2:26">
      <c r="B427">
        <f xml:space="preserve"> ROWS( INDEX( _01_data[ref], 1 ) : _01_data[[#This Row],[ref]] )</f>
        <v>416</v>
      </c>
      <c r="C427" t="s">
        <v>4</v>
      </c>
      <c r="D427">
        <v>47000</v>
      </c>
      <c r="E427">
        <f ca="1" xml:space="preserve"> COUNTIF(
                OFFSET( $C$11, 1, 0, ROWS( INDEX( _01_data[ref], 1 ) : _01_data[[#This Row],[ref]] ) ),
                _01_data[[#This Row],[position]]
              )</f>
        <v>44</v>
      </c>
      <c r="F427" t="str">
        <f ca="1" xml:space="preserve"> CONCATENATE( _01_data[[#This Row],[position]], " ", _01_data[[#This Row],[id]] )</f>
        <v>Manager 44</v>
      </c>
      <c r="U427" t="str">
        <f ca="1"/>
        <v>Manager 44</v>
      </c>
      <c r="V427" t="str">
        <f ca="1"/>
        <v>Manager</v>
      </c>
      <c r="W427">
        <f ca="1"/>
        <v>7.5</v>
      </c>
      <c r="X427">
        <f ca="1"/>
        <v>0.57172859768994544</v>
      </c>
      <c r="Y427">
        <f ca="1"/>
        <v>6.9282714023100542</v>
      </c>
      <c r="Z427">
        <f ca="1"/>
        <v>47000</v>
      </c>
    </row>
    <row r="428" spans="2:26">
      <c r="B428">
        <f xml:space="preserve"> ROWS( INDEX( _01_data[ref], 1 ) : _01_data[[#This Row],[ref]] )</f>
        <v>417</v>
      </c>
      <c r="C428" t="s">
        <v>4</v>
      </c>
      <c r="D428">
        <v>50000</v>
      </c>
      <c r="E428">
        <f ca="1" xml:space="preserve"> COUNTIF(
                OFFSET( $C$11, 1, 0, ROWS( INDEX( _01_data[ref], 1 ) : _01_data[[#This Row],[ref]] ) ),
                _01_data[[#This Row],[position]]
              )</f>
        <v>45</v>
      </c>
      <c r="F428" t="str">
        <f ca="1" xml:space="preserve"> CONCATENATE( _01_data[[#This Row],[position]], " ", _01_data[[#This Row],[id]] )</f>
        <v>Manager 45</v>
      </c>
      <c r="U428" t="str">
        <f ca="1"/>
        <v>Manager 45</v>
      </c>
      <c r="V428" t="str">
        <f ca="1"/>
        <v>Manager</v>
      </c>
      <c r="W428">
        <f ca="1"/>
        <v>7.5</v>
      </c>
      <c r="X428">
        <f ca="1"/>
        <v>0.4633634977975194</v>
      </c>
      <c r="Y428">
        <f ca="1"/>
        <v>7.0366365022024802</v>
      </c>
      <c r="Z428">
        <f ca="1"/>
        <v>50000</v>
      </c>
    </row>
    <row r="429" spans="2:26">
      <c r="B429">
        <f xml:space="preserve"> ROWS( INDEX( _01_data[ref], 1 ) : _01_data[[#This Row],[ref]] )</f>
        <v>418</v>
      </c>
      <c r="C429" t="s">
        <v>4</v>
      </c>
      <c r="D429">
        <v>45880</v>
      </c>
      <c r="E429">
        <f ca="1" xml:space="preserve"> COUNTIF(
                OFFSET( $C$11, 1, 0, ROWS( INDEX( _01_data[ref], 1 ) : _01_data[[#This Row],[ref]] ) ),
                _01_data[[#This Row],[position]]
              )</f>
        <v>46</v>
      </c>
      <c r="F429" t="str">
        <f ca="1" xml:space="preserve"> CONCATENATE( _01_data[[#This Row],[position]], " ", _01_data[[#This Row],[id]] )</f>
        <v>Manager 46</v>
      </c>
      <c r="U429" t="str">
        <f ca="1"/>
        <v>Manager 46</v>
      </c>
      <c r="V429" t="str">
        <f ca="1"/>
        <v>Manager</v>
      </c>
      <c r="W429">
        <f ca="1"/>
        <v>7.5</v>
      </c>
      <c r="X429">
        <f ca="1"/>
        <v>0.56088785302371813</v>
      </c>
      <c r="Y429">
        <f ca="1"/>
        <v>6.9391121469762815</v>
      </c>
      <c r="Z429">
        <f ca="1"/>
        <v>45880</v>
      </c>
    </row>
    <row r="430" spans="2:26">
      <c r="B430">
        <f xml:space="preserve"> ROWS( INDEX( _01_data[ref], 1 ) : _01_data[[#This Row],[ref]] )</f>
        <v>419</v>
      </c>
      <c r="C430" t="s">
        <v>4</v>
      </c>
      <c r="D430">
        <v>70000</v>
      </c>
      <c r="E430">
        <f ca="1" xml:space="preserve"> COUNTIF(
                OFFSET( $C$11, 1, 0, ROWS( INDEX( _01_data[ref], 1 ) : _01_data[[#This Row],[ref]] ) ),
                _01_data[[#This Row],[position]]
              )</f>
        <v>47</v>
      </c>
      <c r="F430" t="str">
        <f ca="1" xml:space="preserve"> CONCATENATE( _01_data[[#This Row],[position]], " ", _01_data[[#This Row],[id]] )</f>
        <v>Manager 47</v>
      </c>
      <c r="U430" t="str">
        <f ca="1"/>
        <v>Manager 47</v>
      </c>
      <c r="V430" t="str">
        <f ca="1"/>
        <v>Manager</v>
      </c>
      <c r="W430">
        <f ca="1"/>
        <v>7.5</v>
      </c>
      <c r="X430">
        <f ca="1"/>
        <v>0.52844836147953733</v>
      </c>
      <c r="Y430">
        <f ca="1"/>
        <v>6.971551638520463</v>
      </c>
      <c r="Z430">
        <f ca="1"/>
        <v>70000</v>
      </c>
    </row>
    <row r="431" spans="2:26">
      <c r="B431">
        <f xml:space="preserve"> ROWS( INDEX( _01_data[ref], 1 ) : _01_data[[#This Row],[ref]] )</f>
        <v>420</v>
      </c>
      <c r="C431" t="s">
        <v>4</v>
      </c>
      <c r="D431">
        <v>47000</v>
      </c>
      <c r="E431">
        <f ca="1" xml:space="preserve"> COUNTIF(
                OFFSET( $C$11, 1, 0, ROWS( INDEX( _01_data[ref], 1 ) : _01_data[[#This Row],[ref]] ) ),
                _01_data[[#This Row],[position]]
              )</f>
        <v>48</v>
      </c>
      <c r="F431" t="str">
        <f ca="1" xml:space="preserve"> CONCATENATE( _01_data[[#This Row],[position]], " ", _01_data[[#This Row],[id]] )</f>
        <v>Manager 48</v>
      </c>
      <c r="U431" t="str">
        <f ca="1"/>
        <v>Manager 48</v>
      </c>
      <c r="V431" t="str">
        <f ca="1"/>
        <v>Manager</v>
      </c>
      <c r="W431">
        <f ca="1"/>
        <v>7.5</v>
      </c>
      <c r="X431">
        <f ca="1"/>
        <v>0.53535813776073993</v>
      </c>
      <c r="Y431">
        <f ca="1"/>
        <v>6.9646418622392599</v>
      </c>
      <c r="Z431">
        <f ca="1"/>
        <v>47000</v>
      </c>
    </row>
    <row r="432" spans="2:26">
      <c r="B432">
        <f xml:space="preserve"> ROWS( INDEX( _01_data[ref], 1 ) : _01_data[[#This Row],[ref]] )</f>
        <v>421</v>
      </c>
      <c r="C432" t="s">
        <v>4</v>
      </c>
      <c r="D432">
        <v>40000</v>
      </c>
      <c r="E432">
        <f ca="1" xml:space="preserve"> COUNTIF(
                OFFSET( $C$11, 1, 0, ROWS( INDEX( _01_data[ref], 1 ) : _01_data[[#This Row],[ref]] ) ),
                _01_data[[#This Row],[position]]
              )</f>
        <v>49</v>
      </c>
      <c r="F432" t="str">
        <f ca="1" xml:space="preserve"> CONCATENATE( _01_data[[#This Row],[position]], " ", _01_data[[#This Row],[id]] )</f>
        <v>Manager 49</v>
      </c>
      <c r="U432" t="str">
        <f ca="1"/>
        <v>Manager 49</v>
      </c>
      <c r="V432" t="str">
        <f ca="1"/>
        <v>Manager</v>
      </c>
      <c r="W432">
        <f ca="1"/>
        <v>7.5</v>
      </c>
      <c r="X432">
        <f ca="1"/>
        <v>0.56683887251800646</v>
      </c>
      <c r="Y432">
        <f ca="1"/>
        <v>6.9331611274819931</v>
      </c>
      <c r="Z432">
        <f ca="1"/>
        <v>40000</v>
      </c>
    </row>
    <row r="433" spans="2:26">
      <c r="B433">
        <f xml:space="preserve"> ROWS( INDEX( _01_data[ref], 1 ) : _01_data[[#This Row],[ref]] )</f>
        <v>422</v>
      </c>
      <c r="C433" t="s">
        <v>4</v>
      </c>
      <c r="D433">
        <v>56000</v>
      </c>
      <c r="E433">
        <f ca="1" xml:space="preserve"> COUNTIF(
                OFFSET( $C$11, 1, 0, ROWS( INDEX( _01_data[ref], 1 ) : _01_data[[#This Row],[ref]] ) ),
                _01_data[[#This Row],[position]]
              )</f>
        <v>50</v>
      </c>
      <c r="F433" t="str">
        <f ca="1" xml:space="preserve"> CONCATENATE( _01_data[[#This Row],[position]], " ", _01_data[[#This Row],[id]] )</f>
        <v>Manager 50</v>
      </c>
      <c r="U433" t="str">
        <f ca="1"/>
        <v>Manager 50</v>
      </c>
      <c r="V433" t="str">
        <f ca="1"/>
        <v>Manager</v>
      </c>
      <c r="W433">
        <f ca="1"/>
        <v>7.5</v>
      </c>
      <c r="X433">
        <f ca="1"/>
        <v>0.46746892115142646</v>
      </c>
      <c r="Y433">
        <f ca="1"/>
        <v>7.0325310788485735</v>
      </c>
      <c r="Z433">
        <f ca="1"/>
        <v>56000</v>
      </c>
    </row>
    <row r="434" spans="2:26">
      <c r="B434">
        <f xml:space="preserve"> ROWS( INDEX( _01_data[ref], 1 ) : _01_data[[#This Row],[ref]] )</f>
        <v>423</v>
      </c>
      <c r="C434" t="s">
        <v>9</v>
      </c>
      <c r="D434">
        <v>30000</v>
      </c>
      <c r="E434">
        <f ca="1" xml:space="preserve"> COUNTIF(
                OFFSET( $C$11, 1, 0, ROWS( INDEX( _01_data[ref], 1 ) : _01_data[[#This Row],[ref]] ) ),
                _01_data[[#This Row],[position]]
              )</f>
        <v>50</v>
      </c>
      <c r="F434" t="str">
        <f ca="1" xml:space="preserve"> CONCATENATE( _01_data[[#This Row],[position]], " ", _01_data[[#This Row],[id]] )</f>
        <v>Director 50</v>
      </c>
      <c r="U434" t="str">
        <f ca="1"/>
        <v>Director 50</v>
      </c>
      <c r="V434" t="str">
        <f ca="1"/>
        <v>Director</v>
      </c>
      <c r="W434">
        <f ca="1"/>
        <v>5.5</v>
      </c>
      <c r="X434">
        <f ca="1"/>
        <v>0.52360942556253853</v>
      </c>
      <c r="Y434">
        <f ca="1"/>
        <v>4.9763905744374615</v>
      </c>
      <c r="Z434">
        <f ca="1"/>
        <v>30000</v>
      </c>
    </row>
    <row r="435" spans="2:26">
      <c r="B435">
        <f xml:space="preserve"> ROWS( INDEX( _01_data[ref], 1 ) : _01_data[[#This Row],[ref]] )</f>
        <v>424</v>
      </c>
      <c r="C435" t="s">
        <v>4</v>
      </c>
      <c r="D435">
        <v>60000</v>
      </c>
      <c r="E435">
        <f ca="1" xml:space="preserve"> COUNTIF(
                OFFSET( $C$11, 1, 0, ROWS( INDEX( _01_data[ref], 1 ) : _01_data[[#This Row],[ref]] ) ),
                _01_data[[#This Row],[position]]
              )</f>
        <v>51</v>
      </c>
      <c r="F435" t="str">
        <f ca="1" xml:space="preserve"> CONCATENATE( _01_data[[#This Row],[position]], " ", _01_data[[#This Row],[id]] )</f>
        <v>Manager 51</v>
      </c>
      <c r="U435" t="str">
        <f ca="1"/>
        <v>Manager 51</v>
      </c>
      <c r="V435" t="str">
        <f ca="1"/>
        <v>Manager</v>
      </c>
      <c r="W435">
        <f ca="1"/>
        <v>7.5</v>
      </c>
      <c r="X435">
        <f ca="1"/>
        <v>0.46393732129488574</v>
      </c>
      <c r="Y435">
        <f ca="1"/>
        <v>7.0360626787051146</v>
      </c>
      <c r="Z435">
        <f ca="1"/>
        <v>60000</v>
      </c>
    </row>
    <row r="436" spans="2:26">
      <c r="B436">
        <f xml:space="preserve"> ROWS( INDEX( _01_data[ref], 1 ) : _01_data[[#This Row],[ref]] )</f>
        <v>425</v>
      </c>
      <c r="C436" t="s">
        <v>9</v>
      </c>
      <c r="D436">
        <v>51000</v>
      </c>
      <c r="E436">
        <f ca="1" xml:space="preserve"> COUNTIF(
                OFFSET( $C$11, 1, 0, ROWS( INDEX( _01_data[ref], 1 ) : _01_data[[#This Row],[ref]] ) ),
                _01_data[[#This Row],[position]]
              )</f>
        <v>51</v>
      </c>
      <c r="F436" t="str">
        <f ca="1" xml:space="preserve"> CONCATENATE( _01_data[[#This Row],[position]], " ", _01_data[[#This Row],[id]] )</f>
        <v>Director 51</v>
      </c>
      <c r="U436" t="str">
        <f ca="1"/>
        <v>Director 51</v>
      </c>
      <c r="V436" t="str">
        <f ca="1"/>
        <v>Director</v>
      </c>
      <c r="W436">
        <f ca="1"/>
        <v>5.5</v>
      </c>
      <c r="X436">
        <f ca="1"/>
        <v>0.52114130962316618</v>
      </c>
      <c r="Y436">
        <f ca="1"/>
        <v>4.9788586903768337</v>
      </c>
      <c r="Z436">
        <f ca="1"/>
        <v>51000</v>
      </c>
    </row>
    <row r="437" spans="2:26">
      <c r="B437">
        <f xml:space="preserve"> ROWS( INDEX( _01_data[ref], 1 ) : _01_data[[#This Row],[ref]] )</f>
        <v>426</v>
      </c>
      <c r="C437" t="s">
        <v>4</v>
      </c>
      <c r="D437">
        <v>80000</v>
      </c>
      <c r="E437">
        <f ca="1" xml:space="preserve"> COUNTIF(
                OFFSET( $C$11, 1, 0, ROWS( INDEX( _01_data[ref], 1 ) : _01_data[[#This Row],[ref]] ) ),
                _01_data[[#This Row],[position]]
              )</f>
        <v>52</v>
      </c>
      <c r="F437" t="str">
        <f ca="1" xml:space="preserve"> CONCATENATE( _01_data[[#This Row],[position]], " ", _01_data[[#This Row],[id]] )</f>
        <v>Manager 52</v>
      </c>
      <c r="U437" t="str">
        <f ca="1"/>
        <v>Manager 52</v>
      </c>
      <c r="V437" t="str">
        <f ca="1"/>
        <v>Manager</v>
      </c>
      <c r="W437">
        <f ca="1"/>
        <v>7.5</v>
      </c>
      <c r="X437">
        <f ca="1"/>
        <v>0.41190220370333597</v>
      </c>
      <c r="Y437">
        <f ca="1"/>
        <v>7.0880977962966636</v>
      </c>
      <c r="Z437">
        <f ca="1"/>
        <v>80000</v>
      </c>
    </row>
    <row r="438" spans="2:26">
      <c r="B438">
        <f xml:space="preserve"> ROWS( INDEX( _01_data[ref], 1 ) : _01_data[[#This Row],[ref]] )</f>
        <v>427</v>
      </c>
      <c r="C438" t="s">
        <v>4</v>
      </c>
      <c r="D438">
        <v>125000</v>
      </c>
      <c r="E438">
        <f ca="1" xml:space="preserve"> COUNTIF(
                OFFSET( $C$11, 1, 0, ROWS( INDEX( _01_data[ref], 1 ) : _01_data[[#This Row],[ref]] ) ),
                _01_data[[#This Row],[position]]
              )</f>
        <v>53</v>
      </c>
      <c r="F438" t="str">
        <f ca="1" xml:space="preserve"> CONCATENATE( _01_data[[#This Row],[position]], " ", _01_data[[#This Row],[id]] )</f>
        <v>Manager 53</v>
      </c>
      <c r="U438" t="str">
        <f ca="1"/>
        <v>Manager 53</v>
      </c>
      <c r="V438" t="str">
        <f ca="1"/>
        <v>Manager</v>
      </c>
      <c r="W438">
        <f ca="1"/>
        <v>7.5</v>
      </c>
      <c r="X438">
        <f ca="1"/>
        <v>0.52500041393877028</v>
      </c>
      <c r="Y438">
        <f ca="1"/>
        <v>6.9749995860612302</v>
      </c>
      <c r="Z438">
        <f ca="1"/>
        <v>125000</v>
      </c>
    </row>
    <row r="439" spans="2:26">
      <c r="B439">
        <f xml:space="preserve"> ROWS( INDEX( _01_data[ref], 1 ) : _01_data[[#This Row],[ref]] )</f>
        <v>428</v>
      </c>
      <c r="C439" t="s">
        <v>4</v>
      </c>
      <c r="D439">
        <v>60000</v>
      </c>
      <c r="E439">
        <f ca="1" xml:space="preserve"> COUNTIF(
                OFFSET( $C$11, 1, 0, ROWS( INDEX( _01_data[ref], 1 ) : _01_data[[#This Row],[ref]] ) ),
                _01_data[[#This Row],[position]]
              )</f>
        <v>54</v>
      </c>
      <c r="F439" t="str">
        <f ca="1" xml:space="preserve"> CONCATENATE( _01_data[[#This Row],[position]], " ", _01_data[[#This Row],[id]] )</f>
        <v>Manager 54</v>
      </c>
      <c r="U439" t="str">
        <f ca="1"/>
        <v>Manager 54</v>
      </c>
      <c r="V439" t="str">
        <f ca="1"/>
        <v>Manager</v>
      </c>
      <c r="W439">
        <f ca="1"/>
        <v>7.5</v>
      </c>
      <c r="X439">
        <f ca="1"/>
        <v>0.57293053692983464</v>
      </c>
      <c r="Y439">
        <f ca="1"/>
        <v>6.9270694630701657</v>
      </c>
      <c r="Z439">
        <f ca="1"/>
        <v>60000</v>
      </c>
    </row>
    <row r="440" spans="2:26">
      <c r="B440">
        <f xml:space="preserve"> ROWS( INDEX( _01_data[ref], 1 ) : _01_data[[#This Row],[ref]] )</f>
        <v>429</v>
      </c>
      <c r="C440" t="s">
        <v>4</v>
      </c>
      <c r="D440">
        <v>65000</v>
      </c>
      <c r="E440">
        <f ca="1" xml:space="preserve"> COUNTIF(
                OFFSET( $C$11, 1, 0, ROWS( INDEX( _01_data[ref], 1 ) : _01_data[[#This Row],[ref]] ) ),
                _01_data[[#This Row],[position]]
              )</f>
        <v>55</v>
      </c>
      <c r="F440" t="str">
        <f ca="1" xml:space="preserve"> CONCATENATE( _01_data[[#This Row],[position]], " ", _01_data[[#This Row],[id]] )</f>
        <v>Manager 55</v>
      </c>
      <c r="U440" t="str">
        <f ca="1"/>
        <v>Manager 55</v>
      </c>
      <c r="V440" t="str">
        <f ca="1"/>
        <v>Manager</v>
      </c>
      <c r="W440">
        <f ca="1"/>
        <v>7.5</v>
      </c>
      <c r="X440">
        <f ca="1"/>
        <v>0.5656682198273697</v>
      </c>
      <c r="Y440">
        <f ca="1"/>
        <v>6.9343317801726307</v>
      </c>
      <c r="Z440">
        <f ca="1"/>
        <v>65000</v>
      </c>
    </row>
    <row r="441" spans="2:26">
      <c r="B441">
        <f xml:space="preserve"> ROWS( INDEX( _01_data[ref], 1 ) : _01_data[[#This Row],[ref]] )</f>
        <v>430</v>
      </c>
      <c r="C441" t="s">
        <v>4</v>
      </c>
      <c r="D441">
        <v>76000</v>
      </c>
      <c r="E441">
        <f ca="1" xml:space="preserve"> COUNTIF(
                OFFSET( $C$11, 1, 0, ROWS( INDEX( _01_data[ref], 1 ) : _01_data[[#This Row],[ref]] ) ),
                _01_data[[#This Row],[position]]
              )</f>
        <v>56</v>
      </c>
      <c r="F441" t="str">
        <f ca="1" xml:space="preserve"> CONCATENATE( _01_data[[#This Row],[position]], " ", _01_data[[#This Row],[id]] )</f>
        <v>Manager 56</v>
      </c>
      <c r="U441" t="str">
        <f ca="1"/>
        <v>Manager 56</v>
      </c>
      <c r="V441" t="str">
        <f ca="1"/>
        <v>Manager</v>
      </c>
      <c r="W441">
        <f ca="1"/>
        <v>7.5</v>
      </c>
      <c r="X441">
        <f ca="1"/>
        <v>0.42137459399947452</v>
      </c>
      <c r="Y441">
        <f ca="1"/>
        <v>7.0786254060005254</v>
      </c>
      <c r="Z441">
        <f ca="1"/>
        <v>76000</v>
      </c>
    </row>
    <row r="442" spans="2:26">
      <c r="B442">
        <f xml:space="preserve"> ROWS( INDEX( _01_data[ref], 1 ) : _01_data[[#This Row],[ref]] )</f>
        <v>431</v>
      </c>
      <c r="C442" t="s">
        <v>4</v>
      </c>
      <c r="D442">
        <v>72600</v>
      </c>
      <c r="E442">
        <f ca="1" xml:space="preserve"> COUNTIF(
                OFFSET( $C$11, 1, 0, ROWS( INDEX( _01_data[ref], 1 ) : _01_data[[#This Row],[ref]] ) ),
                _01_data[[#This Row],[position]]
              )</f>
        <v>57</v>
      </c>
      <c r="F442" t="str">
        <f ca="1" xml:space="preserve"> CONCATENATE( _01_data[[#This Row],[position]], " ", _01_data[[#This Row],[id]] )</f>
        <v>Manager 57</v>
      </c>
      <c r="U442" t="str">
        <f ca="1"/>
        <v>Manager 57</v>
      </c>
      <c r="V442" t="str">
        <f ca="1"/>
        <v>Manager</v>
      </c>
      <c r="W442">
        <f ca="1"/>
        <v>7.5</v>
      </c>
      <c r="X442">
        <f ca="1"/>
        <v>0.5841041233485057</v>
      </c>
      <c r="Y442">
        <f ca="1"/>
        <v>6.9158958766514944</v>
      </c>
      <c r="Z442">
        <f ca="1"/>
        <v>72600</v>
      </c>
    </row>
    <row r="443" spans="2:26">
      <c r="B443">
        <f xml:space="preserve"> ROWS( INDEX( _01_data[ref], 1 ) : _01_data[[#This Row],[ref]] )</f>
        <v>432</v>
      </c>
      <c r="C443" t="s">
        <v>4</v>
      </c>
      <c r="D443">
        <v>82300</v>
      </c>
      <c r="E443">
        <f ca="1" xml:space="preserve"> COUNTIF(
                OFFSET( $C$11, 1, 0, ROWS( INDEX( _01_data[ref], 1 ) : _01_data[[#This Row],[ref]] ) ),
                _01_data[[#This Row],[position]]
              )</f>
        <v>58</v>
      </c>
      <c r="F443" t="str">
        <f ca="1" xml:space="preserve"> CONCATENATE( _01_data[[#This Row],[position]], " ", _01_data[[#This Row],[id]] )</f>
        <v>Manager 58</v>
      </c>
      <c r="U443" t="str">
        <f ca="1"/>
        <v>Manager 58</v>
      </c>
      <c r="V443" t="str">
        <f ca="1"/>
        <v>Manager</v>
      </c>
      <c r="W443">
        <f ca="1"/>
        <v>7.5</v>
      </c>
      <c r="X443">
        <f ca="1"/>
        <v>0.44573071529119346</v>
      </c>
      <c r="Y443">
        <f ca="1"/>
        <v>7.0542692847088064</v>
      </c>
      <c r="Z443">
        <f ca="1"/>
        <v>82300</v>
      </c>
    </row>
    <row r="444" spans="2:26">
      <c r="B444">
        <f xml:space="preserve"> ROWS( INDEX( _01_data[ref], 1 ) : _01_data[[#This Row],[ref]] )</f>
        <v>433</v>
      </c>
      <c r="C444" t="s">
        <v>4</v>
      </c>
      <c r="D444">
        <v>50000</v>
      </c>
      <c r="E444">
        <f ca="1" xml:space="preserve"> COUNTIF(
                OFFSET( $C$11, 1, 0, ROWS( INDEX( _01_data[ref], 1 ) : _01_data[[#This Row],[ref]] ) ),
                _01_data[[#This Row],[position]]
              )</f>
        <v>59</v>
      </c>
      <c r="F444" t="str">
        <f ca="1" xml:space="preserve"> CONCATENATE( _01_data[[#This Row],[position]], " ", _01_data[[#This Row],[id]] )</f>
        <v>Manager 59</v>
      </c>
      <c r="U444" t="str">
        <f ca="1"/>
        <v>Manager 59</v>
      </c>
      <c r="V444" t="str">
        <f ca="1"/>
        <v>Manager</v>
      </c>
      <c r="W444">
        <f ca="1"/>
        <v>7.5</v>
      </c>
      <c r="X444">
        <f ca="1"/>
        <v>0.53747258427245248</v>
      </c>
      <c r="Y444">
        <f ca="1"/>
        <v>6.9625274157275472</v>
      </c>
      <c r="Z444">
        <f ca="1"/>
        <v>50000</v>
      </c>
    </row>
    <row r="445" spans="2:26">
      <c r="B445">
        <f xml:space="preserve"> ROWS( INDEX( _01_data[ref], 1 ) : _01_data[[#This Row],[ref]] )</f>
        <v>434</v>
      </c>
      <c r="C445" t="s">
        <v>4</v>
      </c>
      <c r="D445">
        <v>90000</v>
      </c>
      <c r="E445">
        <f ca="1" xml:space="preserve"> COUNTIF(
                OFFSET( $C$11, 1, 0, ROWS( INDEX( _01_data[ref], 1 ) : _01_data[[#This Row],[ref]] ) ),
                _01_data[[#This Row],[position]]
              )</f>
        <v>60</v>
      </c>
      <c r="F445" t="str">
        <f ca="1" xml:space="preserve"> CONCATENATE( _01_data[[#This Row],[position]], " ", _01_data[[#This Row],[id]] )</f>
        <v>Manager 60</v>
      </c>
      <c r="U445" t="str">
        <f ca="1"/>
        <v>Manager 60</v>
      </c>
      <c r="V445" t="str">
        <f ca="1"/>
        <v>Manager</v>
      </c>
      <c r="W445">
        <f ca="1"/>
        <v>7.5</v>
      </c>
      <c r="X445">
        <f ca="1"/>
        <v>0.56924233359723664</v>
      </c>
      <c r="Y445">
        <f ca="1"/>
        <v>6.930757666402763</v>
      </c>
      <c r="Z445">
        <f ca="1"/>
        <v>90000</v>
      </c>
    </row>
    <row r="446" spans="2:26">
      <c r="B446">
        <f xml:space="preserve"> ROWS( INDEX( _01_data[ref], 1 ) : _01_data[[#This Row],[ref]] )</f>
        <v>435</v>
      </c>
      <c r="C446" t="s">
        <v>9</v>
      </c>
      <c r="D446">
        <v>90000</v>
      </c>
      <c r="E446">
        <f ca="1" xml:space="preserve"> COUNTIF(
                OFFSET( $C$11, 1, 0, ROWS( INDEX( _01_data[ref], 1 ) : _01_data[[#This Row],[ref]] ) ),
                _01_data[[#This Row],[position]]
              )</f>
        <v>52</v>
      </c>
      <c r="F446" t="str">
        <f ca="1" xml:space="preserve"> CONCATENATE( _01_data[[#This Row],[position]], " ", _01_data[[#This Row],[id]] )</f>
        <v>Director 52</v>
      </c>
      <c r="U446" t="str">
        <f ca="1"/>
        <v>Director 52</v>
      </c>
      <c r="V446" t="str">
        <f ca="1"/>
        <v>Director</v>
      </c>
      <c r="W446">
        <f ca="1"/>
        <v>5.5</v>
      </c>
      <c r="X446">
        <f ca="1"/>
        <v>0.45194549124420536</v>
      </c>
      <c r="Y446">
        <f ca="1"/>
        <v>5.0480545087557944</v>
      </c>
      <c r="Z446">
        <f ca="1"/>
        <v>90000</v>
      </c>
    </row>
    <row r="447" spans="2:26">
      <c r="B447">
        <f xml:space="preserve"> ROWS( INDEX( _01_data[ref], 1 ) : _01_data[[#This Row],[ref]] )</f>
        <v>436</v>
      </c>
      <c r="C447" t="s">
        <v>4</v>
      </c>
      <c r="D447">
        <v>115000</v>
      </c>
      <c r="E447">
        <f ca="1" xml:space="preserve"> COUNTIF(
                OFFSET( $C$11, 1, 0, ROWS( INDEX( _01_data[ref], 1 ) : _01_data[[#This Row],[ref]] ) ),
                _01_data[[#This Row],[position]]
              )</f>
        <v>61</v>
      </c>
      <c r="F447" t="str">
        <f ca="1" xml:space="preserve"> CONCATENATE( _01_data[[#This Row],[position]], " ", _01_data[[#This Row],[id]] )</f>
        <v>Manager 61</v>
      </c>
      <c r="U447" t="str">
        <f ca="1"/>
        <v>Manager 61</v>
      </c>
      <c r="V447" t="str">
        <f ca="1"/>
        <v>Manager</v>
      </c>
      <c r="W447">
        <f ca="1"/>
        <v>7.5</v>
      </c>
      <c r="X447">
        <f ca="1"/>
        <v>0.57730924829400843</v>
      </c>
      <c r="Y447">
        <f ca="1"/>
        <v>6.9226907517059919</v>
      </c>
      <c r="Z447">
        <f ca="1"/>
        <v>115000</v>
      </c>
    </row>
    <row r="448" spans="2:26">
      <c r="B448">
        <f xml:space="preserve"> ROWS( INDEX( _01_data[ref], 1 ) : _01_data[[#This Row],[ref]] )</f>
        <v>437</v>
      </c>
      <c r="C448" t="s">
        <v>4</v>
      </c>
      <c r="D448">
        <v>90000</v>
      </c>
      <c r="E448">
        <f ca="1" xml:space="preserve"> COUNTIF(
                OFFSET( $C$11, 1, 0, ROWS( INDEX( _01_data[ref], 1 ) : _01_data[[#This Row],[ref]] ) ),
                _01_data[[#This Row],[position]]
              )</f>
        <v>62</v>
      </c>
      <c r="F448" t="str">
        <f ca="1" xml:space="preserve"> CONCATENATE( _01_data[[#This Row],[position]], " ", _01_data[[#This Row],[id]] )</f>
        <v>Manager 62</v>
      </c>
      <c r="U448" t="str">
        <f ca="1"/>
        <v>Manager 62</v>
      </c>
      <c r="V448" t="str">
        <f ca="1"/>
        <v>Manager</v>
      </c>
      <c r="W448">
        <f ca="1"/>
        <v>7.5</v>
      </c>
      <c r="X448">
        <f ca="1"/>
        <v>0.53813525387246874</v>
      </c>
      <c r="Y448">
        <f ca="1"/>
        <v>6.9618647461275316</v>
      </c>
      <c r="Z448">
        <f ca="1"/>
        <v>90000</v>
      </c>
    </row>
    <row r="449" spans="2:26">
      <c r="B449">
        <f xml:space="preserve"> ROWS( INDEX( _01_data[ref], 1 ) : _01_data[[#This Row],[ref]] )</f>
        <v>438</v>
      </c>
      <c r="C449" t="s">
        <v>4</v>
      </c>
      <c r="D449">
        <v>61000</v>
      </c>
      <c r="E449">
        <f ca="1" xml:space="preserve"> COUNTIF(
                OFFSET( $C$11, 1, 0, ROWS( INDEX( _01_data[ref], 1 ) : _01_data[[#This Row],[ref]] ) ),
                _01_data[[#This Row],[position]]
              )</f>
        <v>63</v>
      </c>
      <c r="F449" t="str">
        <f ca="1" xml:space="preserve"> CONCATENATE( _01_data[[#This Row],[position]], " ", _01_data[[#This Row],[id]] )</f>
        <v>Manager 63</v>
      </c>
      <c r="U449" t="str">
        <f ca="1"/>
        <v>Manager 63</v>
      </c>
      <c r="V449" t="str">
        <f ca="1"/>
        <v>Manager</v>
      </c>
      <c r="W449">
        <f ca="1"/>
        <v>7.5</v>
      </c>
      <c r="X449">
        <f ca="1"/>
        <v>0.42485730023959989</v>
      </c>
      <c r="Y449">
        <f ca="1"/>
        <v>7.0751426997604003</v>
      </c>
      <c r="Z449">
        <f ca="1"/>
        <v>61000</v>
      </c>
    </row>
    <row r="450" spans="2:26">
      <c r="B450">
        <f xml:space="preserve"> ROWS( INDEX( _01_data[ref], 1 ) : _01_data[[#This Row],[ref]] )</f>
        <v>439</v>
      </c>
      <c r="C450" t="s">
        <v>4</v>
      </c>
      <c r="D450">
        <v>50000</v>
      </c>
      <c r="E450">
        <f ca="1" xml:space="preserve"> COUNTIF(
                OFFSET( $C$11, 1, 0, ROWS( INDEX( _01_data[ref], 1 ) : _01_data[[#This Row],[ref]] ) ),
                _01_data[[#This Row],[position]]
              )</f>
        <v>64</v>
      </c>
      <c r="F450" t="str">
        <f ca="1" xml:space="preserve"> CONCATENATE( _01_data[[#This Row],[position]], " ", _01_data[[#This Row],[id]] )</f>
        <v>Manager 64</v>
      </c>
      <c r="U450" t="str">
        <f ca="1"/>
        <v>Manager 64</v>
      </c>
      <c r="V450" t="str">
        <f ca="1"/>
        <v>Manager</v>
      </c>
      <c r="W450">
        <f ca="1"/>
        <v>7.5</v>
      </c>
      <c r="X450">
        <f ca="1"/>
        <v>0.40014199797403716</v>
      </c>
      <c r="Y450">
        <f ca="1"/>
        <v>7.0998580020259627</v>
      </c>
      <c r="Z450">
        <f ca="1"/>
        <v>50000</v>
      </c>
    </row>
    <row r="451" spans="2:26">
      <c r="B451">
        <f xml:space="preserve"> ROWS( INDEX( _01_data[ref], 1 ) : _01_data[[#This Row],[ref]] )</f>
        <v>440</v>
      </c>
      <c r="C451" t="s">
        <v>9</v>
      </c>
      <c r="D451">
        <v>95000</v>
      </c>
      <c r="E451">
        <f ca="1" xml:space="preserve"> COUNTIF(
                OFFSET( $C$11, 1, 0, ROWS( INDEX( _01_data[ref], 1 ) : _01_data[[#This Row],[ref]] ) ),
                _01_data[[#This Row],[position]]
              )</f>
        <v>53</v>
      </c>
      <c r="F451" t="str">
        <f ca="1" xml:space="preserve"> CONCATENATE( _01_data[[#This Row],[position]], " ", _01_data[[#This Row],[id]] )</f>
        <v>Director 53</v>
      </c>
      <c r="U451" t="str">
        <f ca="1"/>
        <v>Director 53</v>
      </c>
      <c r="V451" t="str">
        <f ca="1"/>
        <v>Director</v>
      </c>
      <c r="W451">
        <f ca="1"/>
        <v>5.5</v>
      </c>
      <c r="X451">
        <f ca="1"/>
        <v>0.50901189197507168</v>
      </c>
      <c r="Y451">
        <f ca="1"/>
        <v>4.9909881080249283</v>
      </c>
      <c r="Z451">
        <f ca="1"/>
        <v>95000</v>
      </c>
    </row>
    <row r="452" spans="2:26">
      <c r="B452">
        <f xml:space="preserve"> ROWS( INDEX( _01_data[ref], 1 ) : _01_data[[#This Row],[ref]] )</f>
        <v>441</v>
      </c>
      <c r="C452" t="s">
        <v>4</v>
      </c>
      <c r="D452">
        <v>80000</v>
      </c>
      <c r="E452">
        <f ca="1" xml:space="preserve"> COUNTIF(
                OFFSET( $C$11, 1, 0, ROWS( INDEX( _01_data[ref], 1 ) : _01_data[[#This Row],[ref]] ) ),
                _01_data[[#This Row],[position]]
              )</f>
        <v>65</v>
      </c>
      <c r="F452" t="str">
        <f ca="1" xml:space="preserve"> CONCATENATE( _01_data[[#This Row],[position]], " ", _01_data[[#This Row],[id]] )</f>
        <v>Manager 65</v>
      </c>
      <c r="U452" t="str">
        <f ca="1"/>
        <v>Manager 65</v>
      </c>
      <c r="V452" t="str">
        <f ca="1"/>
        <v>Manager</v>
      </c>
      <c r="W452">
        <f ca="1"/>
        <v>7.5</v>
      </c>
      <c r="X452">
        <f ca="1"/>
        <v>0.53375708170456493</v>
      </c>
      <c r="Y452">
        <f ca="1"/>
        <v>6.9662429182954355</v>
      </c>
      <c r="Z452">
        <f ca="1"/>
        <v>80000</v>
      </c>
    </row>
    <row r="453" spans="2:26">
      <c r="B453">
        <f xml:space="preserve"> ROWS( INDEX( _01_data[ref], 1 ) : _01_data[[#This Row],[ref]] )</f>
        <v>442</v>
      </c>
      <c r="C453" t="s">
        <v>4</v>
      </c>
      <c r="D453">
        <v>48500</v>
      </c>
      <c r="E453">
        <f ca="1" xml:space="preserve"> COUNTIF(
                OFFSET( $C$11, 1, 0, ROWS( INDEX( _01_data[ref], 1 ) : _01_data[[#This Row],[ref]] ) ),
                _01_data[[#This Row],[position]]
              )</f>
        <v>66</v>
      </c>
      <c r="F453" t="str">
        <f ca="1" xml:space="preserve"> CONCATENATE( _01_data[[#This Row],[position]], " ", _01_data[[#This Row],[id]] )</f>
        <v>Manager 66</v>
      </c>
      <c r="U453" t="str">
        <f ca="1"/>
        <v>Manager 66</v>
      </c>
      <c r="V453" t="str">
        <f ca="1"/>
        <v>Manager</v>
      </c>
      <c r="W453">
        <f ca="1"/>
        <v>7.5</v>
      </c>
      <c r="X453">
        <f ca="1"/>
        <v>0.41545060430639424</v>
      </c>
      <c r="Y453">
        <f ca="1"/>
        <v>7.0845493956936059</v>
      </c>
      <c r="Z453">
        <f ca="1"/>
        <v>48500</v>
      </c>
    </row>
    <row r="454" spans="2:26">
      <c r="B454">
        <f xml:space="preserve"> ROWS( INDEX( _01_data[ref], 1 ) : _01_data[[#This Row],[ref]] )</f>
        <v>443</v>
      </c>
      <c r="C454" t="s">
        <v>4</v>
      </c>
      <c r="D454">
        <v>48000</v>
      </c>
      <c r="E454">
        <f ca="1" xml:space="preserve"> COUNTIF(
                OFFSET( $C$11, 1, 0, ROWS( INDEX( _01_data[ref], 1 ) : _01_data[[#This Row],[ref]] ) ),
                _01_data[[#This Row],[position]]
              )</f>
        <v>67</v>
      </c>
      <c r="F454" t="str">
        <f ca="1" xml:space="preserve"> CONCATENATE( _01_data[[#This Row],[position]], " ", _01_data[[#This Row],[id]] )</f>
        <v>Manager 67</v>
      </c>
      <c r="U454" t="str">
        <f ca="1"/>
        <v>Manager 67</v>
      </c>
      <c r="V454" t="str">
        <f ca="1"/>
        <v>Manager</v>
      </c>
      <c r="W454">
        <f ca="1"/>
        <v>7.5</v>
      </c>
      <c r="X454">
        <f ca="1"/>
        <v>0.40853276371581171</v>
      </c>
      <c r="Y454">
        <f ca="1"/>
        <v>7.0914672362841884</v>
      </c>
      <c r="Z454">
        <f ca="1"/>
        <v>48000</v>
      </c>
    </row>
    <row r="455" spans="2:26">
      <c r="B455">
        <f xml:space="preserve"> ROWS( INDEX( _01_data[ref], 1 ) : _01_data[[#This Row],[ref]] )</f>
        <v>444</v>
      </c>
      <c r="C455" t="s">
        <v>4</v>
      </c>
      <c r="D455">
        <v>40000</v>
      </c>
      <c r="E455">
        <f ca="1" xml:space="preserve"> COUNTIF(
                OFFSET( $C$11, 1, 0, ROWS( INDEX( _01_data[ref], 1 ) : _01_data[[#This Row],[ref]] ) ),
                _01_data[[#This Row],[position]]
              )</f>
        <v>68</v>
      </c>
      <c r="F455" t="str">
        <f ca="1" xml:space="preserve"> CONCATENATE( _01_data[[#This Row],[position]], " ", _01_data[[#This Row],[id]] )</f>
        <v>Manager 68</v>
      </c>
      <c r="U455" t="str">
        <f ca="1"/>
        <v>Manager 68</v>
      </c>
      <c r="V455" t="str">
        <f ca="1"/>
        <v>Manager</v>
      </c>
      <c r="W455">
        <f ca="1"/>
        <v>7.5</v>
      </c>
      <c r="X455">
        <f ca="1"/>
        <v>0.5571914850360502</v>
      </c>
      <c r="Y455">
        <f ca="1"/>
        <v>6.94280851496395</v>
      </c>
      <c r="Z455">
        <f ca="1"/>
        <v>40000</v>
      </c>
    </row>
    <row r="456" spans="2:26">
      <c r="B456">
        <f xml:space="preserve"> ROWS( INDEX( _01_data[ref], 1 ) : _01_data[[#This Row],[ref]] )</f>
        <v>445</v>
      </c>
      <c r="C456" t="s">
        <v>4</v>
      </c>
      <c r="D456">
        <v>32000</v>
      </c>
      <c r="E456">
        <f ca="1" xml:space="preserve"> COUNTIF(
                OFFSET( $C$11, 1, 0, ROWS( INDEX( _01_data[ref], 1 ) : _01_data[[#This Row],[ref]] ) ),
                _01_data[[#This Row],[position]]
              )</f>
        <v>69</v>
      </c>
      <c r="F456" t="str">
        <f ca="1" xml:space="preserve"> CONCATENATE( _01_data[[#This Row],[position]], " ", _01_data[[#This Row],[id]] )</f>
        <v>Manager 69</v>
      </c>
      <c r="U456" t="str">
        <f ca="1"/>
        <v>Manager 69</v>
      </c>
      <c r="V456" t="str">
        <f ca="1"/>
        <v>Manager</v>
      </c>
      <c r="W456">
        <f ca="1"/>
        <v>7.5</v>
      </c>
      <c r="X456">
        <f ca="1"/>
        <v>0.52346602331742398</v>
      </c>
      <c r="Y456">
        <f ca="1"/>
        <v>6.9765339766825765</v>
      </c>
      <c r="Z456">
        <f ca="1"/>
        <v>32000</v>
      </c>
    </row>
    <row r="457" spans="2:26">
      <c r="B457">
        <f xml:space="preserve"> ROWS( INDEX( _01_data[ref], 1 ) : _01_data[[#This Row],[ref]] )</f>
        <v>446</v>
      </c>
      <c r="C457" t="s">
        <v>4</v>
      </c>
      <c r="D457">
        <v>87456</v>
      </c>
      <c r="E457">
        <f ca="1" xml:space="preserve"> COUNTIF(
                OFFSET( $C$11, 1, 0, ROWS( INDEX( _01_data[ref], 1 ) : _01_data[[#This Row],[ref]] ) ),
                _01_data[[#This Row],[position]]
              )</f>
        <v>70</v>
      </c>
      <c r="F457" t="str">
        <f ca="1" xml:space="preserve"> CONCATENATE( _01_data[[#This Row],[position]], " ", _01_data[[#This Row],[id]] )</f>
        <v>Manager 70</v>
      </c>
      <c r="U457" t="str">
        <f ca="1"/>
        <v>Manager 70</v>
      </c>
      <c r="V457" t="str">
        <f ca="1"/>
        <v>Manager</v>
      </c>
      <c r="W457">
        <f ca="1"/>
        <v>7.5</v>
      </c>
      <c r="X457">
        <f ca="1"/>
        <v>0.42939501359730192</v>
      </c>
      <c r="Y457">
        <f ca="1"/>
        <v>7.0706049864026976</v>
      </c>
      <c r="Z457">
        <f ca="1"/>
        <v>87456</v>
      </c>
    </row>
    <row r="458" spans="2:26">
      <c r="B458">
        <f xml:space="preserve"> ROWS( INDEX( _01_data[ref], 1 ) : _01_data[[#This Row],[ref]] )</f>
        <v>447</v>
      </c>
      <c r="C458" t="s">
        <v>9</v>
      </c>
      <c r="D458">
        <v>70000</v>
      </c>
      <c r="E458">
        <f ca="1" xml:space="preserve"> COUNTIF(
                OFFSET( $C$11, 1, 0, ROWS( INDEX( _01_data[ref], 1 ) : _01_data[[#This Row],[ref]] ) ),
                _01_data[[#This Row],[position]]
              )</f>
        <v>54</v>
      </c>
      <c r="F458" t="str">
        <f ca="1" xml:space="preserve"> CONCATENATE( _01_data[[#This Row],[position]], " ", _01_data[[#This Row],[id]] )</f>
        <v>Director 54</v>
      </c>
      <c r="U458" t="str">
        <f ca="1"/>
        <v>Director 54</v>
      </c>
      <c r="V458" t="str">
        <f ca="1"/>
        <v>Director</v>
      </c>
      <c r="W458">
        <f ca="1"/>
        <v>5.5</v>
      </c>
      <c r="X458">
        <f ca="1"/>
        <v>0.41775827537826349</v>
      </c>
      <c r="Y458">
        <f ca="1"/>
        <v>5.0822417246217366</v>
      </c>
      <c r="Z458">
        <f ca="1"/>
        <v>70000</v>
      </c>
    </row>
    <row r="459" spans="2:26">
      <c r="B459">
        <f xml:space="preserve"> ROWS( INDEX( _01_data[ref], 1 ) : _01_data[[#This Row],[ref]] )</f>
        <v>448</v>
      </c>
      <c r="C459" t="s">
        <v>4</v>
      </c>
      <c r="D459">
        <v>135000</v>
      </c>
      <c r="E459">
        <f ca="1" xml:space="preserve"> COUNTIF(
                OFFSET( $C$11, 1, 0, ROWS( INDEX( _01_data[ref], 1 ) : _01_data[[#This Row],[ref]] ) ),
                _01_data[[#This Row],[position]]
              )</f>
        <v>71</v>
      </c>
      <c r="F459" t="str">
        <f ca="1" xml:space="preserve"> CONCATENATE( _01_data[[#This Row],[position]], " ", _01_data[[#This Row],[id]] )</f>
        <v>Manager 71</v>
      </c>
      <c r="U459" t="str">
        <f ca="1"/>
        <v>Manager 71</v>
      </c>
      <c r="V459" t="str">
        <f ca="1"/>
        <v>Manager</v>
      </c>
      <c r="W459">
        <f ca="1"/>
        <v>7.5</v>
      </c>
      <c r="X459">
        <f ca="1"/>
        <v>0.42842414698244513</v>
      </c>
      <c r="Y459">
        <f ca="1"/>
        <v>7.0715758530175545</v>
      </c>
      <c r="Z459">
        <f ca="1"/>
        <v>135000</v>
      </c>
    </row>
    <row r="460" spans="2:26">
      <c r="B460">
        <f xml:space="preserve"> ROWS( INDEX( _01_data[ref], 1 ) : _01_data[[#This Row],[ref]] )</f>
        <v>449</v>
      </c>
      <c r="C460" t="s">
        <v>4</v>
      </c>
      <c r="D460">
        <v>60000</v>
      </c>
      <c r="E460">
        <f ca="1" xml:space="preserve"> COUNTIF(
                OFFSET( $C$11, 1, 0, ROWS( INDEX( _01_data[ref], 1 ) : _01_data[[#This Row],[ref]] ) ),
                _01_data[[#This Row],[position]]
              )</f>
        <v>72</v>
      </c>
      <c r="F460" t="str">
        <f ca="1" xml:space="preserve"> CONCATENATE( _01_data[[#This Row],[position]], " ", _01_data[[#This Row],[id]] )</f>
        <v>Manager 72</v>
      </c>
      <c r="U460" t="str">
        <f ca="1"/>
        <v>Manager 72</v>
      </c>
      <c r="V460" t="str">
        <f ca="1"/>
        <v>Manager</v>
      </c>
      <c r="W460">
        <f ca="1"/>
        <v>7.5</v>
      </c>
      <c r="X460">
        <f ca="1"/>
        <v>0.50024655441519572</v>
      </c>
      <c r="Y460">
        <f ca="1"/>
        <v>6.9997534455848047</v>
      </c>
      <c r="Z460">
        <f ca="1"/>
        <v>60000</v>
      </c>
    </row>
    <row r="461" spans="2:26">
      <c r="B461">
        <f xml:space="preserve"> ROWS( INDEX( _01_data[ref], 1 ) : _01_data[[#This Row],[ref]] )</f>
        <v>450</v>
      </c>
      <c r="C461" t="s">
        <v>4</v>
      </c>
      <c r="D461">
        <v>90000</v>
      </c>
      <c r="E461">
        <f ca="1" xml:space="preserve"> COUNTIF(
                OFFSET( $C$11, 1, 0, ROWS( INDEX( _01_data[ref], 1 ) : _01_data[[#This Row],[ref]] ) ),
                _01_data[[#This Row],[position]]
              )</f>
        <v>73</v>
      </c>
      <c r="F461" t="str">
        <f ca="1" xml:space="preserve"> CONCATENATE( _01_data[[#This Row],[position]], " ", _01_data[[#This Row],[id]] )</f>
        <v>Manager 73</v>
      </c>
      <c r="U461" t="str">
        <f ca="1"/>
        <v>Manager 73</v>
      </c>
      <c r="V461" t="str">
        <f ca="1"/>
        <v>Manager</v>
      </c>
      <c r="W461">
        <f ca="1"/>
        <v>7.5</v>
      </c>
      <c r="X461">
        <f ca="1"/>
        <v>0.41210621568617767</v>
      </c>
      <c r="Y461">
        <f ca="1"/>
        <v>7.0878937843138221</v>
      </c>
      <c r="Z461">
        <f ca="1"/>
        <v>90000</v>
      </c>
    </row>
    <row r="462" spans="2:26">
      <c r="B462">
        <f xml:space="preserve"> ROWS( INDEX( _01_data[ref], 1 ) : _01_data[[#This Row],[ref]] )</f>
        <v>451</v>
      </c>
      <c r="C462" t="s">
        <v>4</v>
      </c>
      <c r="D462">
        <v>60000</v>
      </c>
      <c r="E462">
        <f ca="1" xml:space="preserve"> COUNTIF(
                OFFSET( $C$11, 1, 0, ROWS( INDEX( _01_data[ref], 1 ) : _01_data[[#This Row],[ref]] ) ),
                _01_data[[#This Row],[position]]
              )</f>
        <v>74</v>
      </c>
      <c r="F462" t="str">
        <f ca="1" xml:space="preserve"> CONCATENATE( _01_data[[#This Row],[position]], " ", _01_data[[#This Row],[id]] )</f>
        <v>Manager 74</v>
      </c>
      <c r="U462" t="str">
        <f ca="1"/>
        <v>Manager 74</v>
      </c>
      <c r="V462" t="str">
        <f ca="1"/>
        <v>Manager</v>
      </c>
      <c r="W462">
        <f ca="1"/>
        <v>7.5</v>
      </c>
      <c r="X462">
        <f ca="1"/>
        <v>0.48054422821031273</v>
      </c>
      <c r="Y462">
        <f ca="1"/>
        <v>7.019455771789687</v>
      </c>
      <c r="Z462">
        <f ca="1"/>
        <v>60000</v>
      </c>
    </row>
    <row r="463" spans="2:26">
      <c r="B463">
        <f xml:space="preserve"> ROWS( INDEX( _01_data[ref], 1 ) : _01_data[[#This Row],[ref]] )</f>
        <v>452</v>
      </c>
      <c r="C463" t="s">
        <v>4</v>
      </c>
      <c r="D463">
        <v>88000</v>
      </c>
      <c r="E463">
        <f ca="1" xml:space="preserve"> COUNTIF(
                OFFSET( $C$11, 1, 0, ROWS( INDEX( _01_data[ref], 1 ) : _01_data[[#This Row],[ref]] ) ),
                _01_data[[#This Row],[position]]
              )</f>
        <v>75</v>
      </c>
      <c r="F463" t="str">
        <f ca="1" xml:space="preserve"> CONCATENATE( _01_data[[#This Row],[position]], " ", _01_data[[#This Row],[id]] )</f>
        <v>Manager 75</v>
      </c>
      <c r="U463" t="str">
        <f ca="1"/>
        <v>Manager 75</v>
      </c>
      <c r="V463" t="str">
        <f ca="1"/>
        <v>Manager</v>
      </c>
      <c r="W463">
        <f ca="1"/>
        <v>7.5</v>
      </c>
      <c r="X463">
        <f ca="1"/>
        <v>0.56305029083514013</v>
      </c>
      <c r="Y463">
        <f ca="1"/>
        <v>6.9369497091648595</v>
      </c>
      <c r="Z463">
        <f ca="1"/>
        <v>88000</v>
      </c>
    </row>
    <row r="464" spans="2:26">
      <c r="B464">
        <f xml:space="preserve"> ROWS( INDEX( _01_data[ref], 1 ) : _01_data[[#This Row],[ref]] )</f>
        <v>453</v>
      </c>
      <c r="C464" t="s">
        <v>4</v>
      </c>
      <c r="D464">
        <v>60000</v>
      </c>
      <c r="E464">
        <f ca="1" xml:space="preserve"> COUNTIF(
                OFFSET( $C$11, 1, 0, ROWS( INDEX( _01_data[ref], 1 ) : _01_data[[#This Row],[ref]] ) ),
                _01_data[[#This Row],[position]]
              )</f>
        <v>76</v>
      </c>
      <c r="F464" t="str">
        <f ca="1" xml:space="preserve"> CONCATENATE( _01_data[[#This Row],[position]], " ", _01_data[[#This Row],[id]] )</f>
        <v>Manager 76</v>
      </c>
      <c r="U464" t="str">
        <f ca="1"/>
        <v>Manager 76</v>
      </c>
      <c r="V464" t="str">
        <f ca="1"/>
        <v>Manager</v>
      </c>
      <c r="W464">
        <f ca="1"/>
        <v>7.5</v>
      </c>
      <c r="X464">
        <f ca="1"/>
        <v>0.40553231857547267</v>
      </c>
      <c r="Y464">
        <f ca="1"/>
        <v>7.0944676814245273</v>
      </c>
      <c r="Z464">
        <f ca="1"/>
        <v>60000</v>
      </c>
    </row>
    <row r="465" spans="2:26">
      <c r="B465">
        <f xml:space="preserve"> ROWS( INDEX( _01_data[ref], 1 ) : _01_data[[#This Row],[ref]] )</f>
        <v>454</v>
      </c>
      <c r="C465" t="s">
        <v>4</v>
      </c>
      <c r="D465">
        <v>100000</v>
      </c>
      <c r="E465">
        <f ca="1" xml:space="preserve"> COUNTIF(
                OFFSET( $C$11, 1, 0, ROWS( INDEX( _01_data[ref], 1 ) : _01_data[[#This Row],[ref]] ) ),
                _01_data[[#This Row],[position]]
              )</f>
        <v>77</v>
      </c>
      <c r="F465" t="str">
        <f ca="1" xml:space="preserve"> CONCATENATE( _01_data[[#This Row],[position]], " ", _01_data[[#This Row],[id]] )</f>
        <v>Manager 77</v>
      </c>
      <c r="U465" t="str">
        <f ca="1"/>
        <v>Manager 77</v>
      </c>
      <c r="V465" t="str">
        <f ca="1"/>
        <v>Manager</v>
      </c>
      <c r="W465">
        <f ca="1"/>
        <v>7.5</v>
      </c>
      <c r="X465">
        <f ca="1"/>
        <v>0.42722190189628106</v>
      </c>
      <c r="Y465">
        <f ca="1"/>
        <v>7.0727780981037185</v>
      </c>
      <c r="Z465">
        <f ca="1"/>
        <v>100000</v>
      </c>
    </row>
    <row r="466" spans="2:26">
      <c r="B466">
        <f xml:space="preserve"> ROWS( INDEX( _01_data[ref], 1 ) : _01_data[[#This Row],[ref]] )</f>
        <v>455</v>
      </c>
      <c r="C466" t="s">
        <v>4</v>
      </c>
      <c r="D466">
        <v>40000</v>
      </c>
      <c r="E466">
        <f ca="1" xml:space="preserve"> COUNTIF(
                OFFSET( $C$11, 1, 0, ROWS( INDEX( _01_data[ref], 1 ) : _01_data[[#This Row],[ref]] ) ),
                _01_data[[#This Row],[position]]
              )</f>
        <v>78</v>
      </c>
      <c r="F466" t="str">
        <f ca="1" xml:space="preserve"> CONCATENATE( _01_data[[#This Row],[position]], " ", _01_data[[#This Row],[id]] )</f>
        <v>Manager 78</v>
      </c>
      <c r="U466" t="str">
        <f ca="1"/>
        <v>Manager 78</v>
      </c>
      <c r="V466" t="str">
        <f ca="1"/>
        <v>Manager</v>
      </c>
      <c r="W466">
        <f ca="1"/>
        <v>7.5</v>
      </c>
      <c r="X466">
        <f ca="1"/>
        <v>0.42080961354735524</v>
      </c>
      <c r="Y466">
        <f ca="1"/>
        <v>7.0791903864526446</v>
      </c>
      <c r="Z466">
        <f ca="1"/>
        <v>40000</v>
      </c>
    </row>
    <row r="467" spans="2:26">
      <c r="B467">
        <f xml:space="preserve"> ROWS( INDEX( _01_data[ref], 1 ) : _01_data[[#This Row],[ref]] )</f>
        <v>456</v>
      </c>
      <c r="C467" t="s">
        <v>4</v>
      </c>
      <c r="D467">
        <v>82000</v>
      </c>
      <c r="E467">
        <f ca="1" xml:space="preserve"> COUNTIF(
                OFFSET( $C$11, 1, 0, ROWS( INDEX( _01_data[ref], 1 ) : _01_data[[#This Row],[ref]] ) ),
                _01_data[[#This Row],[position]]
              )</f>
        <v>79</v>
      </c>
      <c r="F467" t="str">
        <f ca="1" xml:space="preserve"> CONCATENATE( _01_data[[#This Row],[position]], " ", _01_data[[#This Row],[id]] )</f>
        <v>Manager 79</v>
      </c>
      <c r="U467" t="str">
        <f ca="1"/>
        <v>Manager 79</v>
      </c>
      <c r="V467" t="str">
        <f ca="1"/>
        <v>Manager</v>
      </c>
      <c r="W467">
        <f ca="1"/>
        <v>7.5</v>
      </c>
      <c r="X467">
        <f ca="1"/>
        <v>0.48403239979798018</v>
      </c>
      <c r="Y467">
        <f ca="1"/>
        <v>7.0159676002020195</v>
      </c>
      <c r="Z467">
        <f ca="1"/>
        <v>82000</v>
      </c>
    </row>
    <row r="468" spans="2:26">
      <c r="B468">
        <f xml:space="preserve"> ROWS( INDEX( _01_data[ref], 1 ) : _01_data[[#This Row],[ref]] )</f>
        <v>457</v>
      </c>
      <c r="C468" t="s">
        <v>4</v>
      </c>
      <c r="D468">
        <v>70000</v>
      </c>
      <c r="E468">
        <f ca="1" xml:space="preserve"> COUNTIF(
                OFFSET( $C$11, 1, 0, ROWS( INDEX( _01_data[ref], 1 ) : _01_data[[#This Row],[ref]] ) ),
                _01_data[[#This Row],[position]]
              )</f>
        <v>80</v>
      </c>
      <c r="F468" t="str">
        <f ca="1" xml:space="preserve"> CONCATENATE( _01_data[[#This Row],[position]], " ", _01_data[[#This Row],[id]] )</f>
        <v>Manager 80</v>
      </c>
      <c r="U468" t="str">
        <f ca="1"/>
        <v>Manager 80</v>
      </c>
      <c r="V468" t="str">
        <f ca="1"/>
        <v>Manager</v>
      </c>
      <c r="W468">
        <f ca="1"/>
        <v>7.5</v>
      </c>
      <c r="X468">
        <f ca="1"/>
        <v>0.53912326715587644</v>
      </c>
      <c r="Y468">
        <f ca="1"/>
        <v>6.9608767328441239</v>
      </c>
      <c r="Z468">
        <f ca="1"/>
        <v>70000</v>
      </c>
    </row>
    <row r="469" spans="2:26">
      <c r="B469">
        <f xml:space="preserve"> ROWS( INDEX( _01_data[ref], 1 ) : _01_data[[#This Row],[ref]] )</f>
        <v>458</v>
      </c>
      <c r="C469" t="s">
        <v>9</v>
      </c>
      <c r="D469">
        <v>80000</v>
      </c>
      <c r="E469">
        <f ca="1" xml:space="preserve"> COUNTIF(
                OFFSET( $C$11, 1, 0, ROWS( INDEX( _01_data[ref], 1 ) : _01_data[[#This Row],[ref]] ) ),
                _01_data[[#This Row],[position]]
              )</f>
        <v>55</v>
      </c>
      <c r="F469" t="str">
        <f ca="1" xml:space="preserve"> CONCATENATE( _01_data[[#This Row],[position]], " ", _01_data[[#This Row],[id]] )</f>
        <v>Director 55</v>
      </c>
      <c r="U469" t="str">
        <f ca="1"/>
        <v>Director 55</v>
      </c>
      <c r="V469" t="str">
        <f ca="1"/>
        <v>Director</v>
      </c>
      <c r="W469">
        <f ca="1"/>
        <v>5.5</v>
      </c>
      <c r="X469">
        <f ca="1"/>
        <v>0.48561819519948701</v>
      </c>
      <c r="Y469">
        <f ca="1"/>
        <v>5.0143818048005127</v>
      </c>
      <c r="Z469">
        <f ca="1"/>
        <v>80000</v>
      </c>
    </row>
    <row r="470" spans="2:26">
      <c r="B470">
        <f xml:space="preserve"> ROWS( INDEX( _01_data[ref], 1 ) : _01_data[[#This Row],[ref]] )</f>
        <v>459</v>
      </c>
      <c r="C470" t="s">
        <v>4</v>
      </c>
      <c r="D470">
        <v>125000</v>
      </c>
      <c r="E470">
        <f ca="1" xml:space="preserve"> COUNTIF(
                OFFSET( $C$11, 1, 0, ROWS( INDEX( _01_data[ref], 1 ) : _01_data[[#This Row],[ref]] ) ),
                _01_data[[#This Row],[position]]
              )</f>
        <v>81</v>
      </c>
      <c r="F470" t="str">
        <f ca="1" xml:space="preserve"> CONCATENATE( _01_data[[#This Row],[position]], " ", _01_data[[#This Row],[id]] )</f>
        <v>Manager 81</v>
      </c>
      <c r="U470" t="str">
        <f ca="1"/>
        <v>Manager 81</v>
      </c>
      <c r="V470" t="str">
        <f ca="1"/>
        <v>Manager</v>
      </c>
      <c r="W470">
        <f ca="1"/>
        <v>7.5</v>
      </c>
      <c r="X470">
        <f ca="1"/>
        <v>0.59394696668195446</v>
      </c>
      <c r="Y470">
        <f ca="1"/>
        <v>6.9060530333180452</v>
      </c>
      <c r="Z470">
        <f ca="1"/>
        <v>125000</v>
      </c>
    </row>
    <row r="471" spans="2:26">
      <c r="B471">
        <f xml:space="preserve"> ROWS( INDEX( _01_data[ref], 1 ) : _01_data[[#This Row],[ref]] )</f>
        <v>460</v>
      </c>
      <c r="C471" t="s">
        <v>4</v>
      </c>
      <c r="D471">
        <v>125000</v>
      </c>
      <c r="E471">
        <f ca="1" xml:space="preserve"> COUNTIF(
                OFFSET( $C$11, 1, 0, ROWS( INDEX( _01_data[ref], 1 ) : _01_data[[#This Row],[ref]] ) ),
                _01_data[[#This Row],[position]]
              )</f>
        <v>82</v>
      </c>
      <c r="F471" t="str">
        <f ca="1" xml:space="preserve"> CONCATENATE( _01_data[[#This Row],[position]], " ", _01_data[[#This Row],[id]] )</f>
        <v>Manager 82</v>
      </c>
      <c r="U471" t="str">
        <f ca="1"/>
        <v>Manager 82</v>
      </c>
      <c r="V471" t="str">
        <f ca="1"/>
        <v>Manager</v>
      </c>
      <c r="W471">
        <f ca="1"/>
        <v>7.5</v>
      </c>
      <c r="X471">
        <f ca="1"/>
        <v>0.43862849373305202</v>
      </c>
      <c r="Y471">
        <f ca="1"/>
        <v>7.0613715062669478</v>
      </c>
      <c r="Z471">
        <f ca="1"/>
        <v>125000</v>
      </c>
    </row>
    <row r="472" spans="2:26">
      <c r="B472">
        <f xml:space="preserve"> ROWS( INDEX( _01_data[ref], 1 ) : _01_data[[#This Row],[ref]] )</f>
        <v>461</v>
      </c>
      <c r="C472" t="s">
        <v>4</v>
      </c>
      <c r="D472">
        <v>57500</v>
      </c>
      <c r="E472">
        <f ca="1" xml:space="preserve"> COUNTIF(
                OFFSET( $C$11, 1, 0, ROWS( INDEX( _01_data[ref], 1 ) : _01_data[[#This Row],[ref]] ) ),
                _01_data[[#This Row],[position]]
              )</f>
        <v>83</v>
      </c>
      <c r="F472" t="str">
        <f ca="1" xml:space="preserve"> CONCATENATE( _01_data[[#This Row],[position]], " ", _01_data[[#This Row],[id]] )</f>
        <v>Manager 83</v>
      </c>
      <c r="U472" t="str">
        <f ca="1"/>
        <v>Manager 83</v>
      </c>
      <c r="V472" t="str">
        <f ca="1"/>
        <v>Manager</v>
      </c>
      <c r="W472">
        <f ca="1"/>
        <v>7.5</v>
      </c>
      <c r="X472">
        <f ca="1"/>
        <v>0.42410672653042603</v>
      </c>
      <c r="Y472">
        <f ca="1"/>
        <v>7.0758932734695739</v>
      </c>
      <c r="Z472">
        <f ca="1"/>
        <v>57500</v>
      </c>
    </row>
    <row r="473" spans="2:26">
      <c r="B473">
        <f xml:space="preserve"> ROWS( INDEX( _01_data[ref], 1 ) : _01_data[[#This Row],[ref]] )</f>
        <v>462</v>
      </c>
      <c r="C473" t="s">
        <v>4</v>
      </c>
      <c r="D473">
        <v>80000</v>
      </c>
      <c r="E473">
        <f ca="1" xml:space="preserve"> COUNTIF(
                OFFSET( $C$11, 1, 0, ROWS( INDEX( _01_data[ref], 1 ) : _01_data[[#This Row],[ref]] ) ),
                _01_data[[#This Row],[position]]
              )</f>
        <v>84</v>
      </c>
      <c r="F473" t="str">
        <f ca="1" xml:space="preserve"> CONCATENATE( _01_data[[#This Row],[position]], " ", _01_data[[#This Row],[id]] )</f>
        <v>Manager 84</v>
      </c>
      <c r="U473" t="str">
        <f ca="1"/>
        <v>Manager 84</v>
      </c>
      <c r="V473" t="str">
        <f ca="1"/>
        <v>Manager</v>
      </c>
      <c r="W473">
        <f ca="1"/>
        <v>7.5</v>
      </c>
      <c r="X473">
        <f ca="1"/>
        <v>0.45943592450450554</v>
      </c>
      <c r="Y473">
        <f ca="1"/>
        <v>7.0405640754954941</v>
      </c>
      <c r="Z473">
        <f ca="1"/>
        <v>80000</v>
      </c>
    </row>
    <row r="474" spans="2:26">
      <c r="B474">
        <f xml:space="preserve"> ROWS( INDEX( _01_data[ref], 1 ) : _01_data[[#This Row],[ref]] )</f>
        <v>463</v>
      </c>
      <c r="C474" t="s">
        <v>4</v>
      </c>
      <c r="D474">
        <v>60000</v>
      </c>
      <c r="E474">
        <f ca="1" xml:space="preserve"> COUNTIF(
                OFFSET( $C$11, 1, 0, ROWS( INDEX( _01_data[ref], 1 ) : _01_data[[#This Row],[ref]] ) ),
                _01_data[[#This Row],[position]]
              )</f>
        <v>85</v>
      </c>
      <c r="F474" t="str">
        <f ca="1" xml:space="preserve"> CONCATENATE( _01_data[[#This Row],[position]], " ", _01_data[[#This Row],[id]] )</f>
        <v>Manager 85</v>
      </c>
      <c r="U474" t="str">
        <f ca="1"/>
        <v>Manager 85</v>
      </c>
      <c r="V474" t="str">
        <f ca="1"/>
        <v>Manager</v>
      </c>
      <c r="W474">
        <f ca="1"/>
        <v>7.5</v>
      </c>
      <c r="X474">
        <f ca="1"/>
        <v>0.58972212210291108</v>
      </c>
      <c r="Y474">
        <f ca="1"/>
        <v>6.910277877897089</v>
      </c>
      <c r="Z474">
        <f ca="1"/>
        <v>60000</v>
      </c>
    </row>
    <row r="475" spans="2:26">
      <c r="B475">
        <f xml:space="preserve"> ROWS( INDEX( _01_data[ref], 1 ) : _01_data[[#This Row],[ref]] )</f>
        <v>464</v>
      </c>
      <c r="C475" t="s">
        <v>9</v>
      </c>
      <c r="D475">
        <v>120000</v>
      </c>
      <c r="E475">
        <f ca="1" xml:space="preserve"> COUNTIF(
                OFFSET( $C$11, 1, 0, ROWS( INDEX( _01_data[ref], 1 ) : _01_data[[#This Row],[ref]] ) ),
                _01_data[[#This Row],[position]]
              )</f>
        <v>56</v>
      </c>
      <c r="F475" t="str">
        <f ca="1" xml:space="preserve"> CONCATENATE( _01_data[[#This Row],[position]], " ", _01_data[[#This Row],[id]] )</f>
        <v>Director 56</v>
      </c>
      <c r="U475" t="str">
        <f ca="1"/>
        <v>Director 56</v>
      </c>
      <c r="V475" t="str">
        <f ca="1"/>
        <v>Director</v>
      </c>
      <c r="W475">
        <f ca="1"/>
        <v>5.5</v>
      </c>
      <c r="X475">
        <f ca="1"/>
        <v>0.58357611760892159</v>
      </c>
      <c r="Y475">
        <f ca="1"/>
        <v>4.9164238823910784</v>
      </c>
      <c r="Z475">
        <f ca="1"/>
        <v>120000</v>
      </c>
    </row>
    <row r="476" spans="2:26">
      <c r="B476">
        <f xml:space="preserve"> ROWS( INDEX( _01_data[ref], 1 ) : _01_data[[#This Row],[ref]] )</f>
        <v>465</v>
      </c>
      <c r="C476" t="s">
        <v>4</v>
      </c>
      <c r="D476">
        <v>97000</v>
      </c>
      <c r="E476">
        <f ca="1" xml:space="preserve"> COUNTIF(
                OFFSET( $C$11, 1, 0, ROWS( INDEX( _01_data[ref], 1 ) : _01_data[[#This Row],[ref]] ) ),
                _01_data[[#This Row],[position]]
              )</f>
        <v>86</v>
      </c>
      <c r="F476" t="str">
        <f ca="1" xml:space="preserve"> CONCATENATE( _01_data[[#This Row],[position]], " ", _01_data[[#This Row],[id]] )</f>
        <v>Manager 86</v>
      </c>
      <c r="U476" t="str">
        <f ca="1"/>
        <v>Manager 86</v>
      </c>
      <c r="V476" t="str">
        <f ca="1"/>
        <v>Manager</v>
      </c>
      <c r="W476">
        <f ca="1"/>
        <v>7.5</v>
      </c>
      <c r="X476">
        <f ca="1"/>
        <v>0.48841311395207476</v>
      </c>
      <c r="Y476">
        <f ca="1"/>
        <v>7.0115868860479251</v>
      </c>
      <c r="Z476">
        <f ca="1"/>
        <v>97000</v>
      </c>
    </row>
    <row r="477" spans="2:26">
      <c r="B477">
        <f xml:space="preserve"> ROWS( INDEX( _01_data[ref], 1 ) : _01_data[[#This Row],[ref]] )</f>
        <v>466</v>
      </c>
      <c r="C477" t="s">
        <v>4</v>
      </c>
      <c r="D477">
        <v>150000</v>
      </c>
      <c r="E477">
        <f ca="1" xml:space="preserve"> COUNTIF(
                OFFSET( $C$11, 1, 0, ROWS( INDEX( _01_data[ref], 1 ) : _01_data[[#This Row],[ref]] ) ),
                _01_data[[#This Row],[position]]
              )</f>
        <v>87</v>
      </c>
      <c r="F477" t="str">
        <f ca="1" xml:space="preserve"> CONCATENATE( _01_data[[#This Row],[position]], " ", _01_data[[#This Row],[id]] )</f>
        <v>Manager 87</v>
      </c>
      <c r="U477" t="str">
        <f ca="1"/>
        <v>Manager 87</v>
      </c>
      <c r="V477" t="str">
        <f ca="1"/>
        <v>Manager</v>
      </c>
      <c r="W477">
        <f ca="1"/>
        <v>7.5</v>
      </c>
      <c r="X477">
        <f ca="1"/>
        <v>0.41300688762564886</v>
      </c>
      <c r="Y477">
        <f ca="1"/>
        <v>7.0869931123743513</v>
      </c>
      <c r="Z477">
        <f ca="1"/>
        <v>150000</v>
      </c>
    </row>
    <row r="478" spans="2:26">
      <c r="B478">
        <f xml:space="preserve"> ROWS( INDEX( _01_data[ref], 1 ) : _01_data[[#This Row],[ref]] )</f>
        <v>467</v>
      </c>
      <c r="C478" t="s">
        <v>4</v>
      </c>
      <c r="D478">
        <v>136000</v>
      </c>
      <c r="E478">
        <f ca="1" xml:space="preserve"> COUNTIF(
                OFFSET( $C$11, 1, 0, ROWS( INDEX( _01_data[ref], 1 ) : _01_data[[#This Row],[ref]] ) ),
                _01_data[[#This Row],[position]]
              )</f>
        <v>88</v>
      </c>
      <c r="F478" t="str">
        <f ca="1" xml:space="preserve"> CONCATENATE( _01_data[[#This Row],[position]], " ", _01_data[[#This Row],[id]] )</f>
        <v>Manager 88</v>
      </c>
      <c r="U478" t="str">
        <f ca="1"/>
        <v>Manager 88</v>
      </c>
      <c r="V478" t="str">
        <f ca="1"/>
        <v>Manager</v>
      </c>
      <c r="W478">
        <f ca="1"/>
        <v>7.5</v>
      </c>
      <c r="X478">
        <f ca="1"/>
        <v>0.47665071355229327</v>
      </c>
      <c r="Y478">
        <f ca="1"/>
        <v>7.023349286447707</v>
      </c>
      <c r="Z478">
        <f ca="1"/>
        <v>136000</v>
      </c>
    </row>
    <row r="479" spans="2:26">
      <c r="B479">
        <f xml:space="preserve"> ROWS( INDEX( _01_data[ref], 1 ) : _01_data[[#This Row],[ref]] )</f>
        <v>468</v>
      </c>
      <c r="C479" t="s">
        <v>4</v>
      </c>
      <c r="D479">
        <v>130000</v>
      </c>
      <c r="E479">
        <f ca="1" xml:space="preserve"> COUNTIF(
                OFFSET( $C$11, 1, 0, ROWS( INDEX( _01_data[ref], 1 ) : _01_data[[#This Row],[ref]] ) ),
                _01_data[[#This Row],[position]]
              )</f>
        <v>89</v>
      </c>
      <c r="F479" t="str">
        <f ca="1" xml:space="preserve"> CONCATENATE( _01_data[[#This Row],[position]], " ", _01_data[[#This Row],[id]] )</f>
        <v>Manager 89</v>
      </c>
      <c r="U479" t="str">
        <f ca="1"/>
        <v>Manager 89</v>
      </c>
      <c r="V479" t="str">
        <f ca="1"/>
        <v>Manager</v>
      </c>
      <c r="W479">
        <f ca="1"/>
        <v>7.5</v>
      </c>
      <c r="X479">
        <f ca="1"/>
        <v>0.56415046932383883</v>
      </c>
      <c r="Y479">
        <f ca="1"/>
        <v>6.9358495306761609</v>
      </c>
      <c r="Z479">
        <f ca="1"/>
        <v>130000</v>
      </c>
    </row>
    <row r="480" spans="2:26">
      <c r="B480">
        <f xml:space="preserve"> ROWS( INDEX( _01_data[ref], 1 ) : _01_data[[#This Row],[ref]] )</f>
        <v>469</v>
      </c>
      <c r="C480" t="s">
        <v>9</v>
      </c>
      <c r="D480">
        <v>40000</v>
      </c>
      <c r="E480">
        <f ca="1" xml:space="preserve"> COUNTIF(
                OFFSET( $C$11, 1, 0, ROWS( INDEX( _01_data[ref], 1 ) : _01_data[[#This Row],[ref]] ) ),
                _01_data[[#This Row],[position]]
              )</f>
        <v>57</v>
      </c>
      <c r="F480" t="str">
        <f ca="1" xml:space="preserve"> CONCATENATE( _01_data[[#This Row],[position]], " ", _01_data[[#This Row],[id]] )</f>
        <v>Director 57</v>
      </c>
      <c r="U480" t="str">
        <f ca="1"/>
        <v>Director 57</v>
      </c>
      <c r="V480" t="str">
        <f ca="1"/>
        <v>Director</v>
      </c>
      <c r="W480">
        <f ca="1"/>
        <v>5.5</v>
      </c>
      <c r="X480">
        <f ca="1"/>
        <v>0.49742857029531518</v>
      </c>
      <c r="Y480">
        <f ca="1"/>
        <v>5.0025714297046848</v>
      </c>
      <c r="Z480">
        <f ca="1"/>
        <v>40000</v>
      </c>
    </row>
    <row r="481" spans="2:26">
      <c r="B481">
        <f xml:space="preserve"> ROWS( INDEX( _01_data[ref], 1 ) : _01_data[[#This Row],[ref]] )</f>
        <v>470</v>
      </c>
      <c r="C481" t="s">
        <v>4</v>
      </c>
      <c r="D481">
        <v>40000</v>
      </c>
      <c r="E481">
        <f ca="1" xml:space="preserve"> COUNTIF(
                OFFSET( $C$11, 1, 0, ROWS( INDEX( _01_data[ref], 1 ) : _01_data[[#This Row],[ref]] ) ),
                _01_data[[#This Row],[position]]
              )</f>
        <v>90</v>
      </c>
      <c r="F481" t="str">
        <f ca="1" xml:space="preserve"> CONCATENATE( _01_data[[#This Row],[position]], " ", _01_data[[#This Row],[id]] )</f>
        <v>Manager 90</v>
      </c>
      <c r="U481" t="str">
        <f ca="1"/>
        <v>Manager 90</v>
      </c>
      <c r="V481" t="str">
        <f ca="1"/>
        <v>Manager</v>
      </c>
      <c r="W481">
        <f ca="1"/>
        <v>7.5</v>
      </c>
      <c r="X481">
        <f ca="1"/>
        <v>0.48235162992103731</v>
      </c>
      <c r="Y481">
        <f ca="1"/>
        <v>7.0176483700789625</v>
      </c>
      <c r="Z481">
        <f ca="1"/>
        <v>40000</v>
      </c>
    </row>
    <row r="482" spans="2:26">
      <c r="B482">
        <f xml:space="preserve"> ROWS( INDEX( _01_data[ref], 1 ) : _01_data[[#This Row],[ref]] )</f>
        <v>471</v>
      </c>
      <c r="C482" t="s">
        <v>4</v>
      </c>
      <c r="D482">
        <v>88000</v>
      </c>
      <c r="E482">
        <f ca="1" xml:space="preserve"> COUNTIF(
                OFFSET( $C$11, 1, 0, ROWS( INDEX( _01_data[ref], 1 ) : _01_data[[#This Row],[ref]] ) ),
                _01_data[[#This Row],[position]]
              )</f>
        <v>91</v>
      </c>
      <c r="F482" t="str">
        <f ca="1" xml:space="preserve"> CONCATENATE( _01_data[[#This Row],[position]], " ", _01_data[[#This Row],[id]] )</f>
        <v>Manager 91</v>
      </c>
      <c r="U482" t="str">
        <f ca="1"/>
        <v>Manager 91</v>
      </c>
      <c r="V482" t="str">
        <f ca="1"/>
        <v>Manager</v>
      </c>
      <c r="W482">
        <f ca="1"/>
        <v>7.5</v>
      </c>
      <c r="X482">
        <f ca="1"/>
        <v>0.54376873314065322</v>
      </c>
      <c r="Y482">
        <f ca="1"/>
        <v>6.9562312668593469</v>
      </c>
      <c r="Z482">
        <f ca="1"/>
        <v>88000</v>
      </c>
    </row>
    <row r="483" spans="2:26">
      <c r="B483">
        <f xml:space="preserve"> ROWS( INDEX( _01_data[ref], 1 ) : _01_data[[#This Row],[ref]] )</f>
        <v>472</v>
      </c>
      <c r="C483" t="s">
        <v>4</v>
      </c>
      <c r="D483">
        <v>120000</v>
      </c>
      <c r="E483">
        <f ca="1" xml:space="preserve"> COUNTIF(
                OFFSET( $C$11, 1, 0, ROWS( INDEX( _01_data[ref], 1 ) : _01_data[[#This Row],[ref]] ) ),
                _01_data[[#This Row],[position]]
              )</f>
        <v>92</v>
      </c>
      <c r="F483" t="str">
        <f ca="1" xml:space="preserve"> CONCATENATE( _01_data[[#This Row],[position]], " ", _01_data[[#This Row],[id]] )</f>
        <v>Manager 92</v>
      </c>
      <c r="U483" t="str">
        <f ca="1"/>
        <v>Manager 92</v>
      </c>
      <c r="V483" t="str">
        <f ca="1"/>
        <v>Manager</v>
      </c>
      <c r="W483">
        <f ca="1"/>
        <v>7.5</v>
      </c>
      <c r="X483">
        <f ca="1"/>
        <v>0.49124691560909173</v>
      </c>
      <c r="Y483">
        <f ca="1"/>
        <v>7.0087530843909081</v>
      </c>
      <c r="Z483">
        <f ca="1"/>
        <v>120000</v>
      </c>
    </row>
    <row r="484" spans="2:26">
      <c r="B484">
        <f xml:space="preserve"> ROWS( INDEX( _01_data[ref], 1 ) : _01_data[[#This Row],[ref]] )</f>
        <v>473</v>
      </c>
      <c r="C484" t="s">
        <v>4</v>
      </c>
      <c r="D484">
        <v>107000</v>
      </c>
      <c r="E484">
        <f ca="1" xml:space="preserve"> COUNTIF(
                OFFSET( $C$11, 1, 0, ROWS( INDEX( _01_data[ref], 1 ) : _01_data[[#This Row],[ref]] ) ),
                _01_data[[#This Row],[position]]
              )</f>
        <v>93</v>
      </c>
      <c r="F484" t="str">
        <f ca="1" xml:space="preserve"> CONCATENATE( _01_data[[#This Row],[position]], " ", _01_data[[#This Row],[id]] )</f>
        <v>Manager 93</v>
      </c>
      <c r="U484" t="str">
        <f ca="1"/>
        <v>Manager 93</v>
      </c>
      <c r="V484" t="str">
        <f ca="1"/>
        <v>Manager</v>
      </c>
      <c r="W484">
        <f ca="1"/>
        <v>7.5</v>
      </c>
      <c r="X484">
        <f ca="1"/>
        <v>0.47564774362466189</v>
      </c>
      <c r="Y484">
        <f ca="1"/>
        <v>7.0243522563753382</v>
      </c>
      <c r="Z484">
        <f ca="1"/>
        <v>107000</v>
      </c>
    </row>
    <row r="485" spans="2:26">
      <c r="B485">
        <f xml:space="preserve"> ROWS( INDEX( _01_data[ref], 1 ) : _01_data[[#This Row],[ref]] )</f>
        <v>474</v>
      </c>
      <c r="C485" t="s">
        <v>4</v>
      </c>
      <c r="D485">
        <v>81000</v>
      </c>
      <c r="E485">
        <f ca="1" xml:space="preserve"> COUNTIF(
                OFFSET( $C$11, 1, 0, ROWS( INDEX( _01_data[ref], 1 ) : _01_data[[#This Row],[ref]] ) ),
                _01_data[[#This Row],[position]]
              )</f>
        <v>94</v>
      </c>
      <c r="F485" t="str">
        <f ca="1" xml:space="preserve"> CONCATENATE( _01_data[[#This Row],[position]], " ", _01_data[[#This Row],[id]] )</f>
        <v>Manager 94</v>
      </c>
      <c r="U485" t="str">
        <f ca="1"/>
        <v>Manager 94</v>
      </c>
      <c r="V485" t="str">
        <f ca="1"/>
        <v>Manager</v>
      </c>
      <c r="W485">
        <f ca="1"/>
        <v>7.5</v>
      </c>
      <c r="X485">
        <f ca="1"/>
        <v>0.56834213479582574</v>
      </c>
      <c r="Y485">
        <f ca="1"/>
        <v>6.9316578652041745</v>
      </c>
      <c r="Z485">
        <f ca="1"/>
        <v>81000</v>
      </c>
    </row>
    <row r="486" spans="2:26">
      <c r="B486">
        <f xml:space="preserve"> ROWS( INDEX( _01_data[ref], 1 ) : _01_data[[#This Row],[ref]] )</f>
        <v>475</v>
      </c>
      <c r="C486" t="s">
        <v>4</v>
      </c>
      <c r="D486">
        <v>72000</v>
      </c>
      <c r="E486">
        <f ca="1" xml:space="preserve"> COUNTIF(
                OFFSET( $C$11, 1, 0, ROWS( INDEX( _01_data[ref], 1 ) : _01_data[[#This Row],[ref]] ) ),
                _01_data[[#This Row],[position]]
              )</f>
        <v>95</v>
      </c>
      <c r="F486" t="str">
        <f ca="1" xml:space="preserve"> CONCATENATE( _01_data[[#This Row],[position]], " ", _01_data[[#This Row],[id]] )</f>
        <v>Manager 95</v>
      </c>
      <c r="U486" t="str">
        <f ca="1"/>
        <v>Manager 95</v>
      </c>
      <c r="V486" t="str">
        <f ca="1"/>
        <v>Manager</v>
      </c>
      <c r="W486">
        <f ca="1"/>
        <v>7.5</v>
      </c>
      <c r="X486">
        <f ca="1"/>
        <v>0.48926789189504249</v>
      </c>
      <c r="Y486">
        <f ca="1"/>
        <v>7.0107321081049578</v>
      </c>
      <c r="Z486">
        <f ca="1"/>
        <v>72000</v>
      </c>
    </row>
    <row r="487" spans="2:26">
      <c r="B487">
        <f xml:space="preserve"> ROWS( INDEX( _01_data[ref], 1 ) : _01_data[[#This Row],[ref]] )</f>
        <v>476</v>
      </c>
      <c r="C487" t="s">
        <v>9</v>
      </c>
      <c r="D487">
        <v>75000</v>
      </c>
      <c r="E487">
        <f ca="1" xml:space="preserve"> COUNTIF(
                OFFSET( $C$11, 1, 0, ROWS( INDEX( _01_data[ref], 1 ) : _01_data[[#This Row],[ref]] ) ),
                _01_data[[#This Row],[position]]
              )</f>
        <v>58</v>
      </c>
      <c r="F487" t="str">
        <f ca="1" xml:space="preserve"> CONCATENATE( _01_data[[#This Row],[position]], " ", _01_data[[#This Row],[id]] )</f>
        <v>Director 58</v>
      </c>
      <c r="U487" t="str">
        <f ca="1"/>
        <v>Director 58</v>
      </c>
      <c r="V487" t="str">
        <f ca="1"/>
        <v>Director</v>
      </c>
      <c r="W487">
        <f ca="1"/>
        <v>5.5</v>
      </c>
      <c r="X487">
        <f ca="1"/>
        <v>0.5650676697123439</v>
      </c>
      <c r="Y487">
        <f ca="1"/>
        <v>4.9349323302876558</v>
      </c>
      <c r="Z487">
        <f ca="1"/>
        <v>75000</v>
      </c>
    </row>
    <row r="488" spans="2:26">
      <c r="B488">
        <f xml:space="preserve"> ROWS( INDEX( _01_data[ref], 1 ) : _01_data[[#This Row],[ref]] )</f>
        <v>477</v>
      </c>
      <c r="C488" t="s">
        <v>4</v>
      </c>
      <c r="D488">
        <v>111000</v>
      </c>
      <c r="E488">
        <f ca="1" xml:space="preserve"> COUNTIF(
                OFFSET( $C$11, 1, 0, ROWS( INDEX( _01_data[ref], 1 ) : _01_data[[#This Row],[ref]] ) ),
                _01_data[[#This Row],[position]]
              )</f>
        <v>96</v>
      </c>
      <c r="F488" t="str">
        <f ca="1" xml:space="preserve"> CONCATENATE( _01_data[[#This Row],[position]], " ", _01_data[[#This Row],[id]] )</f>
        <v>Manager 96</v>
      </c>
      <c r="U488" t="str">
        <f ca="1"/>
        <v>Manager 96</v>
      </c>
      <c r="V488" t="str">
        <f ca="1"/>
        <v>Manager</v>
      </c>
      <c r="W488">
        <f ca="1"/>
        <v>7.5</v>
      </c>
      <c r="X488">
        <f ca="1"/>
        <v>0.54235537147816104</v>
      </c>
      <c r="Y488">
        <f ca="1"/>
        <v>6.9576446285218392</v>
      </c>
      <c r="Z488">
        <f ca="1"/>
        <v>111000</v>
      </c>
    </row>
    <row r="489" spans="2:26">
      <c r="B489">
        <f xml:space="preserve"> ROWS( INDEX( _01_data[ref], 1 ) : _01_data[[#This Row],[ref]] )</f>
        <v>478</v>
      </c>
      <c r="C489" t="s">
        <v>4</v>
      </c>
      <c r="D489">
        <v>61000</v>
      </c>
      <c r="E489">
        <f ca="1" xml:space="preserve"> COUNTIF(
                OFFSET( $C$11, 1, 0, ROWS( INDEX( _01_data[ref], 1 ) : _01_data[[#This Row],[ref]] ) ),
                _01_data[[#This Row],[position]]
              )</f>
        <v>97</v>
      </c>
      <c r="F489" t="str">
        <f ca="1" xml:space="preserve"> CONCATENATE( _01_data[[#This Row],[position]], " ", _01_data[[#This Row],[id]] )</f>
        <v>Manager 97</v>
      </c>
      <c r="U489" t="str">
        <f ca="1"/>
        <v>Manager 97</v>
      </c>
      <c r="V489" t="str">
        <f ca="1"/>
        <v>Manager</v>
      </c>
      <c r="W489">
        <f ca="1"/>
        <v>7.5</v>
      </c>
      <c r="X489">
        <f ca="1"/>
        <v>0.46663333181691302</v>
      </c>
      <c r="Y489">
        <f ca="1"/>
        <v>7.0333666681830866</v>
      </c>
      <c r="Z489">
        <f ca="1"/>
        <v>61000</v>
      </c>
    </row>
    <row r="490" spans="2:26">
      <c r="B490">
        <f xml:space="preserve"> ROWS( INDEX( _01_data[ref], 1 ) : _01_data[[#This Row],[ref]] )</f>
        <v>479</v>
      </c>
      <c r="C490" t="s">
        <v>4</v>
      </c>
      <c r="D490">
        <v>96230</v>
      </c>
      <c r="E490">
        <f ca="1" xml:space="preserve"> COUNTIF(
                OFFSET( $C$11, 1, 0, ROWS( INDEX( _01_data[ref], 1 ) : _01_data[[#This Row],[ref]] ) ),
                _01_data[[#This Row],[position]]
              )</f>
        <v>98</v>
      </c>
      <c r="F490" t="str">
        <f ca="1" xml:space="preserve"> CONCATENATE( _01_data[[#This Row],[position]], " ", _01_data[[#This Row],[id]] )</f>
        <v>Manager 98</v>
      </c>
      <c r="U490" t="str">
        <f ca="1"/>
        <v>Manager 98</v>
      </c>
      <c r="V490" t="str">
        <f ca="1"/>
        <v>Manager</v>
      </c>
      <c r="W490">
        <f ca="1"/>
        <v>7.5</v>
      </c>
      <c r="X490">
        <f ca="1"/>
        <v>0.55654934063794514</v>
      </c>
      <c r="Y490">
        <f ca="1"/>
        <v>6.9434506593620551</v>
      </c>
      <c r="Z490">
        <f ca="1"/>
        <v>96230</v>
      </c>
    </row>
    <row r="491" spans="2:26">
      <c r="B491">
        <f xml:space="preserve"> ROWS( INDEX( _01_data[ref], 1 ) : _01_data[[#This Row],[ref]] )</f>
        <v>480</v>
      </c>
      <c r="C491" t="s">
        <v>4</v>
      </c>
      <c r="D491">
        <v>67000</v>
      </c>
      <c r="E491">
        <f ca="1" xml:space="preserve"> COUNTIF(
                OFFSET( $C$11, 1, 0, ROWS( INDEX( _01_data[ref], 1 ) : _01_data[[#This Row],[ref]] ) ),
                _01_data[[#This Row],[position]]
              )</f>
        <v>99</v>
      </c>
      <c r="F491" t="str">
        <f ca="1" xml:space="preserve"> CONCATENATE( _01_data[[#This Row],[position]], " ", _01_data[[#This Row],[id]] )</f>
        <v>Manager 99</v>
      </c>
      <c r="U491" t="str">
        <f ca="1"/>
        <v>Manager 99</v>
      </c>
      <c r="V491" t="str">
        <f ca="1"/>
        <v>Manager</v>
      </c>
      <c r="W491">
        <f ca="1"/>
        <v>7.5</v>
      </c>
      <c r="X491">
        <f ca="1"/>
        <v>0.53854061055395874</v>
      </c>
      <c r="Y491">
        <f ca="1"/>
        <v>6.9614593894460413</v>
      </c>
      <c r="Z491">
        <f ca="1"/>
        <v>67000</v>
      </c>
    </row>
    <row r="492" spans="2:26">
      <c r="B492">
        <f xml:space="preserve"> ROWS( INDEX( _01_data[ref], 1 ) : _01_data[[#This Row],[ref]] )</f>
        <v>481</v>
      </c>
      <c r="C492" t="s">
        <v>4</v>
      </c>
      <c r="D492">
        <v>60000</v>
      </c>
      <c r="E492">
        <f ca="1" xml:space="preserve"> COUNTIF(
                OFFSET( $C$11, 1, 0, ROWS( INDEX( _01_data[ref], 1 ) : _01_data[[#This Row],[ref]] ) ),
                _01_data[[#This Row],[position]]
              )</f>
        <v>100</v>
      </c>
      <c r="F492" t="str">
        <f ca="1" xml:space="preserve"> CONCATENATE( _01_data[[#This Row],[position]], " ", _01_data[[#This Row],[id]] )</f>
        <v>Manager 100</v>
      </c>
      <c r="U492" t="str">
        <f ca="1"/>
        <v>Manager 100</v>
      </c>
      <c r="V492" t="str">
        <f ca="1"/>
        <v>Manager</v>
      </c>
      <c r="W492">
        <f ca="1"/>
        <v>7.5</v>
      </c>
      <c r="X492">
        <f ca="1"/>
        <v>0.49302839936052789</v>
      </c>
      <c r="Y492">
        <f ca="1"/>
        <v>7.0069716006394724</v>
      </c>
      <c r="Z492">
        <f ca="1"/>
        <v>60000</v>
      </c>
    </row>
    <row r="493" spans="2:26">
      <c r="B493">
        <f xml:space="preserve"> ROWS( INDEX( _01_data[ref], 1 ) : _01_data[[#This Row],[ref]] )</f>
        <v>482</v>
      </c>
      <c r="C493" t="s">
        <v>4</v>
      </c>
      <c r="D493">
        <v>109000</v>
      </c>
      <c r="E493">
        <f ca="1" xml:space="preserve"> COUNTIF(
                OFFSET( $C$11, 1, 0, ROWS( INDEX( _01_data[ref], 1 ) : _01_data[[#This Row],[ref]] ) ),
                _01_data[[#This Row],[position]]
              )</f>
        <v>101</v>
      </c>
      <c r="F493" t="str">
        <f ca="1" xml:space="preserve"> CONCATENATE( _01_data[[#This Row],[position]], " ", _01_data[[#This Row],[id]] )</f>
        <v>Manager 101</v>
      </c>
      <c r="U493" t="str">
        <f ca="1"/>
        <v>Manager 101</v>
      </c>
      <c r="V493" t="str">
        <f ca="1"/>
        <v>Manager</v>
      </c>
      <c r="W493">
        <f ca="1"/>
        <v>7.5</v>
      </c>
      <c r="X493">
        <f ca="1"/>
        <v>0.50553264769910211</v>
      </c>
      <c r="Y493">
        <f ca="1"/>
        <v>6.994467352300898</v>
      </c>
      <c r="Z493">
        <f ca="1"/>
        <v>109000</v>
      </c>
    </row>
    <row r="494" spans="2:26">
      <c r="B494">
        <f xml:space="preserve"> ROWS( INDEX( _01_data[ref], 1 ) : _01_data[[#This Row],[ref]] )</f>
        <v>483</v>
      </c>
      <c r="C494" t="s">
        <v>4</v>
      </c>
      <c r="D494">
        <v>64000</v>
      </c>
      <c r="E494">
        <f ca="1" xml:space="preserve"> COUNTIF(
                OFFSET( $C$11, 1, 0, ROWS( INDEX( _01_data[ref], 1 ) : _01_data[[#This Row],[ref]] ) ),
                _01_data[[#This Row],[position]]
              )</f>
        <v>102</v>
      </c>
      <c r="F494" t="str">
        <f ca="1" xml:space="preserve"> CONCATENATE( _01_data[[#This Row],[position]], " ", _01_data[[#This Row],[id]] )</f>
        <v>Manager 102</v>
      </c>
      <c r="U494" t="str">
        <f ca="1"/>
        <v>Manager 102</v>
      </c>
      <c r="V494" t="str">
        <f ca="1"/>
        <v>Manager</v>
      </c>
      <c r="W494">
        <f ca="1"/>
        <v>7.5</v>
      </c>
      <c r="X494">
        <f ca="1"/>
        <v>0.45990636286482556</v>
      </c>
      <c r="Y494">
        <f ca="1"/>
        <v>7.0400936371351746</v>
      </c>
      <c r="Z494">
        <f ca="1"/>
        <v>64000</v>
      </c>
    </row>
    <row r="495" spans="2:26">
      <c r="B495">
        <f xml:space="preserve"> ROWS( INDEX( _01_data[ref], 1 ) : _01_data[[#This Row],[ref]] )</f>
        <v>484</v>
      </c>
      <c r="C495" t="s">
        <v>4</v>
      </c>
      <c r="D495">
        <v>55000</v>
      </c>
      <c r="E495">
        <f ca="1" xml:space="preserve"> COUNTIF(
                OFFSET( $C$11, 1, 0, ROWS( INDEX( _01_data[ref], 1 ) : _01_data[[#This Row],[ref]] ) ),
                _01_data[[#This Row],[position]]
              )</f>
        <v>103</v>
      </c>
      <c r="F495" t="str">
        <f ca="1" xml:space="preserve"> CONCATENATE( _01_data[[#This Row],[position]], " ", _01_data[[#This Row],[id]] )</f>
        <v>Manager 103</v>
      </c>
      <c r="U495" t="str">
        <f ca="1"/>
        <v>Manager 103</v>
      </c>
      <c r="V495" t="str">
        <f ca="1"/>
        <v>Manager</v>
      </c>
      <c r="W495">
        <f ca="1"/>
        <v>7.5</v>
      </c>
      <c r="X495">
        <f ca="1"/>
        <v>0.42210023371738514</v>
      </c>
      <c r="Y495">
        <f ca="1"/>
        <v>7.0778997662826146</v>
      </c>
      <c r="Z495">
        <f ca="1"/>
        <v>55000</v>
      </c>
    </row>
    <row r="496" spans="2:26">
      <c r="B496">
        <f xml:space="preserve"> ROWS( INDEX( _01_data[ref], 1 ) : _01_data[[#This Row],[ref]] )</f>
        <v>485</v>
      </c>
      <c r="C496" t="s">
        <v>4</v>
      </c>
      <c r="D496">
        <v>89000</v>
      </c>
      <c r="E496">
        <f ca="1" xml:space="preserve"> COUNTIF(
                OFFSET( $C$11, 1, 0, ROWS( INDEX( _01_data[ref], 1 ) : _01_data[[#This Row],[ref]] ) ),
                _01_data[[#This Row],[position]]
              )</f>
        <v>104</v>
      </c>
      <c r="F496" t="str">
        <f ca="1" xml:space="preserve"> CONCATENATE( _01_data[[#This Row],[position]], " ", _01_data[[#This Row],[id]] )</f>
        <v>Manager 104</v>
      </c>
      <c r="U496" t="str">
        <f ca="1"/>
        <v>Manager 104</v>
      </c>
      <c r="V496" t="str">
        <f ca="1"/>
        <v>Manager</v>
      </c>
      <c r="W496">
        <f ca="1"/>
        <v>7.5</v>
      </c>
      <c r="X496">
        <f ca="1"/>
        <v>0.52880705055408639</v>
      </c>
      <c r="Y496">
        <f ca="1"/>
        <v>6.9711929494459133</v>
      </c>
      <c r="Z496">
        <f ca="1"/>
        <v>89000</v>
      </c>
    </row>
    <row r="497" spans="2:26">
      <c r="B497">
        <f xml:space="preserve"> ROWS( INDEX( _01_data[ref], 1 ) : _01_data[[#This Row],[ref]] )</f>
        <v>486</v>
      </c>
      <c r="C497" t="s">
        <v>4</v>
      </c>
      <c r="D497">
        <v>22000</v>
      </c>
      <c r="E497">
        <f ca="1" xml:space="preserve"> COUNTIF(
                OFFSET( $C$11, 1, 0, ROWS( INDEX( _01_data[ref], 1 ) : _01_data[[#This Row],[ref]] ) ),
                _01_data[[#This Row],[position]]
              )</f>
        <v>105</v>
      </c>
      <c r="F497" t="str">
        <f ca="1" xml:space="preserve"> CONCATENATE( _01_data[[#This Row],[position]], " ", _01_data[[#This Row],[id]] )</f>
        <v>Manager 105</v>
      </c>
      <c r="U497" t="str">
        <f ca="1"/>
        <v>Manager 105</v>
      </c>
      <c r="V497" t="str">
        <f ca="1"/>
        <v>Manager</v>
      </c>
      <c r="W497">
        <f ca="1"/>
        <v>7.5</v>
      </c>
      <c r="X497">
        <f ca="1"/>
        <v>0.51308919478798543</v>
      </c>
      <c r="Y497">
        <f ca="1"/>
        <v>6.9869108052120144</v>
      </c>
      <c r="Z497">
        <f ca="1"/>
        <v>22000</v>
      </c>
    </row>
    <row r="498" spans="2:26">
      <c r="B498">
        <f xml:space="preserve"> ROWS( INDEX( _01_data[ref], 1 ) : _01_data[[#This Row],[ref]] )</f>
        <v>487</v>
      </c>
      <c r="C498" t="s">
        <v>4</v>
      </c>
      <c r="D498">
        <v>105000</v>
      </c>
      <c r="E498">
        <f ca="1" xml:space="preserve"> COUNTIF(
                OFFSET( $C$11, 1, 0, ROWS( INDEX( _01_data[ref], 1 ) : _01_data[[#This Row],[ref]] ) ),
                _01_data[[#This Row],[position]]
              )</f>
        <v>106</v>
      </c>
      <c r="F498" t="str">
        <f ca="1" xml:space="preserve"> CONCATENATE( _01_data[[#This Row],[position]], " ", _01_data[[#This Row],[id]] )</f>
        <v>Manager 106</v>
      </c>
      <c r="U498" t="str">
        <f ca="1"/>
        <v>Manager 106</v>
      </c>
      <c r="V498" t="str">
        <f ca="1"/>
        <v>Manager</v>
      </c>
      <c r="W498">
        <f ca="1"/>
        <v>7.5</v>
      </c>
      <c r="X498">
        <f ca="1"/>
        <v>0.51405303956378234</v>
      </c>
      <c r="Y498">
        <f ca="1"/>
        <v>6.9859469604362179</v>
      </c>
      <c r="Z498">
        <f ca="1"/>
        <v>105000</v>
      </c>
    </row>
    <row r="499" spans="2:26">
      <c r="B499">
        <f xml:space="preserve"> ROWS( INDEX( _01_data[ref], 1 ) : _01_data[[#This Row],[ref]] )</f>
        <v>488</v>
      </c>
      <c r="C499" t="s">
        <v>4</v>
      </c>
      <c r="D499">
        <v>59000</v>
      </c>
      <c r="E499">
        <f ca="1" xml:space="preserve"> COUNTIF(
                OFFSET( $C$11, 1, 0, ROWS( INDEX( _01_data[ref], 1 ) : _01_data[[#This Row],[ref]] ) ),
                _01_data[[#This Row],[position]]
              )</f>
        <v>107</v>
      </c>
      <c r="F499" t="str">
        <f ca="1" xml:space="preserve"> CONCATENATE( _01_data[[#This Row],[position]], " ", _01_data[[#This Row],[id]] )</f>
        <v>Manager 107</v>
      </c>
      <c r="U499" t="str">
        <f ca="1"/>
        <v>Manager 107</v>
      </c>
      <c r="V499" t="str">
        <f ca="1"/>
        <v>Manager</v>
      </c>
      <c r="W499">
        <f ca="1"/>
        <v>7.5</v>
      </c>
      <c r="X499">
        <f ca="1"/>
        <v>0.51963607192795735</v>
      </c>
      <c r="Y499">
        <f ca="1"/>
        <v>6.9803639280720429</v>
      </c>
      <c r="Z499">
        <f ca="1"/>
        <v>59000</v>
      </c>
    </row>
    <row r="500" spans="2:26">
      <c r="B500">
        <f xml:space="preserve"> ROWS( INDEX( _01_data[ref], 1 ) : _01_data[[#This Row],[ref]] )</f>
        <v>489</v>
      </c>
      <c r="C500" t="s">
        <v>4</v>
      </c>
      <c r="D500">
        <v>90000</v>
      </c>
      <c r="E500">
        <f ca="1" xml:space="preserve"> COUNTIF(
                OFFSET( $C$11, 1, 0, ROWS( INDEX( _01_data[ref], 1 ) : _01_data[[#This Row],[ref]] ) ),
                _01_data[[#This Row],[position]]
              )</f>
        <v>108</v>
      </c>
      <c r="F500" t="str">
        <f ca="1" xml:space="preserve"> CONCATENATE( _01_data[[#This Row],[position]], " ", _01_data[[#This Row],[id]] )</f>
        <v>Manager 108</v>
      </c>
      <c r="U500" t="str">
        <f ca="1"/>
        <v>Manager 108</v>
      </c>
      <c r="V500" t="str">
        <f ca="1"/>
        <v>Manager</v>
      </c>
      <c r="W500">
        <f ca="1"/>
        <v>7.5</v>
      </c>
      <c r="X500">
        <f ca="1"/>
        <v>0.44762277815889751</v>
      </c>
      <c r="Y500">
        <f ca="1"/>
        <v>7.0523772218411027</v>
      </c>
      <c r="Z500">
        <f ca="1"/>
        <v>90000</v>
      </c>
    </row>
    <row r="501" spans="2:26">
      <c r="B501">
        <f xml:space="preserve"> ROWS( INDEX( _01_data[ref], 1 ) : _01_data[[#This Row],[ref]] )</f>
        <v>490</v>
      </c>
      <c r="C501" t="s">
        <v>4</v>
      </c>
      <c r="D501">
        <v>140000</v>
      </c>
      <c r="E501">
        <f ca="1" xml:space="preserve"> COUNTIF(
                OFFSET( $C$11, 1, 0, ROWS( INDEX( _01_data[ref], 1 ) : _01_data[[#This Row],[ref]] ) ),
                _01_data[[#This Row],[position]]
              )</f>
        <v>109</v>
      </c>
      <c r="F501" t="str">
        <f ca="1" xml:space="preserve"> CONCATENATE( _01_data[[#This Row],[position]], " ", _01_data[[#This Row],[id]] )</f>
        <v>Manager 109</v>
      </c>
      <c r="U501" t="str">
        <f ca="1"/>
        <v>Manager 109</v>
      </c>
      <c r="V501" t="str">
        <f ca="1"/>
        <v>Manager</v>
      </c>
      <c r="W501">
        <f ca="1"/>
        <v>7.5</v>
      </c>
      <c r="X501">
        <f ca="1"/>
        <v>0.44873194934399852</v>
      </c>
      <c r="Y501">
        <f ca="1"/>
        <v>7.0512680506560015</v>
      </c>
      <c r="Z501">
        <f ca="1"/>
        <v>140000</v>
      </c>
    </row>
    <row r="502" spans="2:26">
      <c r="B502">
        <f xml:space="preserve"> ROWS( INDEX( _01_data[ref], 1 ) : _01_data[[#This Row],[ref]] )</f>
        <v>491</v>
      </c>
      <c r="C502" t="s">
        <v>4</v>
      </c>
      <c r="D502">
        <v>155000</v>
      </c>
      <c r="E502">
        <f ca="1" xml:space="preserve"> COUNTIF(
                OFFSET( $C$11, 1, 0, ROWS( INDEX( _01_data[ref], 1 ) : _01_data[[#This Row],[ref]] ) ),
                _01_data[[#This Row],[position]]
              )</f>
        <v>110</v>
      </c>
      <c r="F502" t="str">
        <f ca="1" xml:space="preserve"> CONCATENATE( _01_data[[#This Row],[position]], " ", _01_data[[#This Row],[id]] )</f>
        <v>Manager 110</v>
      </c>
      <c r="U502" t="str">
        <f ca="1"/>
        <v>Manager 110</v>
      </c>
      <c r="V502" t="str">
        <f ca="1"/>
        <v>Manager</v>
      </c>
      <c r="W502">
        <f ca="1"/>
        <v>7.5</v>
      </c>
      <c r="X502">
        <f ca="1"/>
        <v>0.5709851655839987</v>
      </c>
      <c r="Y502">
        <f ca="1"/>
        <v>6.9290148344160016</v>
      </c>
      <c r="Z502">
        <f ca="1"/>
        <v>155000</v>
      </c>
    </row>
    <row r="503" spans="2:26">
      <c r="B503">
        <f xml:space="preserve"> ROWS( INDEX( _01_data[ref], 1 ) : _01_data[[#This Row],[ref]] )</f>
        <v>492</v>
      </c>
      <c r="C503" t="s">
        <v>4</v>
      </c>
      <c r="D503">
        <v>85000</v>
      </c>
      <c r="E503">
        <f ca="1" xml:space="preserve"> COUNTIF(
                OFFSET( $C$11, 1, 0, ROWS( INDEX( _01_data[ref], 1 ) : _01_data[[#This Row],[ref]] ) ),
                _01_data[[#This Row],[position]]
              )</f>
        <v>111</v>
      </c>
      <c r="F503" t="str">
        <f ca="1" xml:space="preserve"> CONCATENATE( _01_data[[#This Row],[position]], " ", _01_data[[#This Row],[id]] )</f>
        <v>Manager 111</v>
      </c>
      <c r="U503" t="str">
        <f ca="1"/>
        <v>Manager 111</v>
      </c>
      <c r="V503" t="str">
        <f ca="1"/>
        <v>Manager</v>
      </c>
      <c r="W503">
        <f ca="1"/>
        <v>7.5</v>
      </c>
      <c r="X503">
        <f ca="1"/>
        <v>0.54122539477029563</v>
      </c>
      <c r="Y503">
        <f ca="1"/>
        <v>6.9587746052297046</v>
      </c>
      <c r="Z503">
        <f ca="1"/>
        <v>85000</v>
      </c>
    </row>
    <row r="504" spans="2:26">
      <c r="B504">
        <f xml:space="preserve"> ROWS( INDEX( _01_data[ref], 1 ) : _01_data[[#This Row],[ref]] )</f>
        <v>493</v>
      </c>
      <c r="C504" t="s">
        <v>4</v>
      </c>
      <c r="D504">
        <v>59000</v>
      </c>
      <c r="E504">
        <f ca="1" xml:space="preserve"> COUNTIF(
                OFFSET( $C$11, 1, 0, ROWS( INDEX( _01_data[ref], 1 ) : _01_data[[#This Row],[ref]] ) ),
                _01_data[[#This Row],[position]]
              )</f>
        <v>112</v>
      </c>
      <c r="F504" t="str">
        <f ca="1" xml:space="preserve"> CONCATENATE( _01_data[[#This Row],[position]], " ", _01_data[[#This Row],[id]] )</f>
        <v>Manager 112</v>
      </c>
      <c r="U504" t="str">
        <f ca="1"/>
        <v>Manager 112</v>
      </c>
      <c r="V504" t="str">
        <f ca="1"/>
        <v>Manager</v>
      </c>
      <c r="W504">
        <f ca="1"/>
        <v>7.5</v>
      </c>
      <c r="X504">
        <f ca="1"/>
        <v>0.49330359914673683</v>
      </c>
      <c r="Y504">
        <f ca="1"/>
        <v>7.0066964008532633</v>
      </c>
      <c r="Z504">
        <f ca="1"/>
        <v>59000</v>
      </c>
    </row>
    <row r="505" spans="2:26">
      <c r="B505">
        <f xml:space="preserve"> ROWS( INDEX( _01_data[ref], 1 ) : _01_data[[#This Row],[ref]] )</f>
        <v>494</v>
      </c>
      <c r="C505" t="s">
        <v>4</v>
      </c>
      <c r="D505">
        <v>73000</v>
      </c>
      <c r="E505">
        <f ca="1" xml:space="preserve"> COUNTIF(
                OFFSET( $C$11, 1, 0, ROWS( INDEX( _01_data[ref], 1 ) : _01_data[[#This Row],[ref]] ) ),
                _01_data[[#This Row],[position]]
              )</f>
        <v>113</v>
      </c>
      <c r="F505" t="str">
        <f ca="1" xml:space="preserve"> CONCATENATE( _01_data[[#This Row],[position]], " ", _01_data[[#This Row],[id]] )</f>
        <v>Manager 113</v>
      </c>
      <c r="U505" t="str">
        <f ca="1"/>
        <v>Manager 113</v>
      </c>
      <c r="V505" t="str">
        <f ca="1"/>
        <v>Manager</v>
      </c>
      <c r="W505">
        <f ca="1"/>
        <v>7.5</v>
      </c>
      <c r="X505">
        <f ca="1"/>
        <v>0.59306940088141935</v>
      </c>
      <c r="Y505">
        <f ca="1"/>
        <v>6.9069305991185805</v>
      </c>
      <c r="Z505">
        <f ca="1"/>
        <v>73000</v>
      </c>
    </row>
    <row r="506" spans="2:26">
      <c r="B506">
        <f xml:space="preserve"> ROWS( INDEX( _01_data[ref], 1 ) : _01_data[[#This Row],[ref]] )</f>
        <v>495</v>
      </c>
      <c r="C506" t="s">
        <v>4</v>
      </c>
      <c r="D506">
        <v>30000</v>
      </c>
      <c r="E506">
        <f ca="1" xml:space="preserve"> COUNTIF(
                OFFSET( $C$11, 1, 0, ROWS( INDEX( _01_data[ref], 1 ) : _01_data[[#This Row],[ref]] ) ),
                _01_data[[#This Row],[position]]
              )</f>
        <v>114</v>
      </c>
      <c r="F506" t="str">
        <f ca="1" xml:space="preserve"> CONCATENATE( _01_data[[#This Row],[position]], " ", _01_data[[#This Row],[id]] )</f>
        <v>Manager 114</v>
      </c>
      <c r="U506" t="str">
        <f ca="1"/>
        <v>Manager 114</v>
      </c>
      <c r="V506" t="str">
        <f ca="1"/>
        <v>Manager</v>
      </c>
      <c r="W506">
        <f ca="1"/>
        <v>7.5</v>
      </c>
      <c r="X506">
        <f ca="1"/>
        <v>0.46390357648544445</v>
      </c>
      <c r="Y506">
        <f ca="1"/>
        <v>7.0360964235145556</v>
      </c>
      <c r="Z506">
        <f ca="1"/>
        <v>30000</v>
      </c>
    </row>
    <row r="507" spans="2:26">
      <c r="B507">
        <f xml:space="preserve"> ROWS( INDEX( _01_data[ref], 1 ) : _01_data[[#This Row],[ref]] )</f>
        <v>496</v>
      </c>
      <c r="C507" t="s">
        <v>4</v>
      </c>
      <c r="D507">
        <v>80000</v>
      </c>
      <c r="E507">
        <f ca="1" xml:space="preserve"> COUNTIF(
                OFFSET( $C$11, 1, 0, ROWS( INDEX( _01_data[ref], 1 ) : _01_data[[#This Row],[ref]] ) ),
                _01_data[[#This Row],[position]]
              )</f>
        <v>115</v>
      </c>
      <c r="F507" t="str">
        <f ca="1" xml:space="preserve"> CONCATENATE( _01_data[[#This Row],[position]], " ", _01_data[[#This Row],[id]] )</f>
        <v>Manager 115</v>
      </c>
      <c r="U507" t="str">
        <f ca="1"/>
        <v>Manager 115</v>
      </c>
      <c r="V507" t="str">
        <f ca="1"/>
        <v>Manager</v>
      </c>
      <c r="W507">
        <f ca="1"/>
        <v>7.5</v>
      </c>
      <c r="X507">
        <f ca="1"/>
        <v>0.53877172030913889</v>
      </c>
      <c r="Y507">
        <f ca="1"/>
        <v>6.9612282796908609</v>
      </c>
      <c r="Z507">
        <f ca="1"/>
        <v>80000</v>
      </c>
    </row>
    <row r="508" spans="2:26">
      <c r="B508">
        <f xml:space="preserve"> ROWS( INDEX( _01_data[ref], 1 ) : _01_data[[#This Row],[ref]] )</f>
        <v>497</v>
      </c>
      <c r="C508" t="s">
        <v>4</v>
      </c>
      <c r="D508">
        <v>60000</v>
      </c>
      <c r="E508">
        <f ca="1" xml:space="preserve"> COUNTIF(
                OFFSET( $C$11, 1, 0, ROWS( INDEX( _01_data[ref], 1 ) : _01_data[[#This Row],[ref]] ) ),
                _01_data[[#This Row],[position]]
              )</f>
        <v>116</v>
      </c>
      <c r="F508" t="str">
        <f ca="1" xml:space="preserve"> CONCATENATE( _01_data[[#This Row],[position]], " ", _01_data[[#This Row],[id]] )</f>
        <v>Manager 116</v>
      </c>
      <c r="U508" t="str">
        <f ca="1"/>
        <v>Manager 116</v>
      </c>
      <c r="V508" t="str">
        <f ca="1"/>
        <v>Manager</v>
      </c>
      <c r="W508">
        <f ca="1"/>
        <v>7.5</v>
      </c>
      <c r="X508">
        <f ca="1"/>
        <v>0.53879076299138839</v>
      </c>
      <c r="Y508">
        <f ca="1"/>
        <v>6.961209237008612</v>
      </c>
      <c r="Z508">
        <f ca="1"/>
        <v>60000</v>
      </c>
    </row>
    <row r="509" spans="2:26">
      <c r="B509">
        <f xml:space="preserve"> ROWS( INDEX( _01_data[ref], 1 ) : _01_data[[#This Row],[ref]] )</f>
        <v>498</v>
      </c>
      <c r="C509" t="s">
        <v>4</v>
      </c>
      <c r="D509">
        <v>60000</v>
      </c>
      <c r="E509">
        <f ca="1" xml:space="preserve"> COUNTIF(
                OFFSET( $C$11, 1, 0, ROWS( INDEX( _01_data[ref], 1 ) : _01_data[[#This Row],[ref]] ) ),
                _01_data[[#This Row],[position]]
              )</f>
        <v>117</v>
      </c>
      <c r="F509" t="str">
        <f ca="1" xml:space="preserve"> CONCATENATE( _01_data[[#This Row],[position]], " ", _01_data[[#This Row],[id]] )</f>
        <v>Manager 117</v>
      </c>
      <c r="U509" t="str">
        <f ca="1"/>
        <v>Manager 117</v>
      </c>
      <c r="V509" t="str">
        <f ca="1"/>
        <v>Manager</v>
      </c>
      <c r="W509">
        <f ca="1"/>
        <v>7.5</v>
      </c>
      <c r="X509">
        <f ca="1"/>
        <v>0.45982252303107785</v>
      </c>
      <c r="Y509">
        <f ca="1"/>
        <v>7.040177476968922</v>
      </c>
      <c r="Z509">
        <f ca="1"/>
        <v>60000</v>
      </c>
    </row>
    <row r="510" spans="2:26">
      <c r="B510">
        <f xml:space="preserve"> ROWS( INDEX( _01_data[ref], 1 ) : _01_data[[#This Row],[ref]] )</f>
        <v>499</v>
      </c>
      <c r="C510" t="s">
        <v>4</v>
      </c>
      <c r="D510">
        <v>67000</v>
      </c>
      <c r="E510">
        <f ca="1" xml:space="preserve"> COUNTIF(
                OFFSET( $C$11, 1, 0, ROWS( INDEX( _01_data[ref], 1 ) : _01_data[[#This Row],[ref]] ) ),
                _01_data[[#This Row],[position]]
              )</f>
        <v>118</v>
      </c>
      <c r="F510" t="str">
        <f ca="1" xml:space="preserve"> CONCATENATE( _01_data[[#This Row],[position]], " ", _01_data[[#This Row],[id]] )</f>
        <v>Manager 118</v>
      </c>
      <c r="U510" t="str">
        <f ca="1"/>
        <v>Manager 118</v>
      </c>
      <c r="V510" t="str">
        <f ca="1"/>
        <v>Manager</v>
      </c>
      <c r="W510">
        <f ca="1"/>
        <v>7.5</v>
      </c>
      <c r="X510">
        <f ca="1"/>
        <v>0.49408476103803856</v>
      </c>
      <c r="Y510">
        <f ca="1"/>
        <v>7.0059152389619612</v>
      </c>
      <c r="Z510">
        <f ca="1"/>
        <v>67000</v>
      </c>
    </row>
    <row r="511" spans="2:26">
      <c r="B511">
        <f xml:space="preserve"> ROWS( INDEX( _01_data[ref], 1 ) : _01_data[[#This Row],[ref]] )</f>
        <v>500</v>
      </c>
      <c r="C511" t="s">
        <v>4</v>
      </c>
      <c r="D511">
        <v>71500</v>
      </c>
      <c r="E511">
        <f ca="1" xml:space="preserve"> COUNTIF(
                OFFSET( $C$11, 1, 0, ROWS( INDEX( _01_data[ref], 1 ) : _01_data[[#This Row],[ref]] ) ),
                _01_data[[#This Row],[position]]
              )</f>
        <v>119</v>
      </c>
      <c r="F511" t="str">
        <f ca="1" xml:space="preserve"> CONCATENATE( _01_data[[#This Row],[position]], " ", _01_data[[#This Row],[id]] )</f>
        <v>Manager 119</v>
      </c>
      <c r="U511" t="str">
        <f ca="1"/>
        <v>Manager 119</v>
      </c>
      <c r="V511" t="str">
        <f ca="1"/>
        <v>Manager</v>
      </c>
      <c r="W511">
        <f ca="1"/>
        <v>7.5</v>
      </c>
      <c r="X511">
        <f ca="1"/>
        <v>0.44186043454525104</v>
      </c>
      <c r="Y511">
        <f ca="1"/>
        <v>7.0581395654547485</v>
      </c>
      <c r="Z511">
        <f ca="1"/>
        <v>71500</v>
      </c>
    </row>
    <row r="512" spans="2:26">
      <c r="B512">
        <f xml:space="preserve"> ROWS( INDEX( _01_data[ref], 1 ) : _01_data[[#This Row],[ref]] )</f>
        <v>501</v>
      </c>
      <c r="C512" t="s">
        <v>4</v>
      </c>
      <c r="D512">
        <v>67000</v>
      </c>
      <c r="E512">
        <f ca="1" xml:space="preserve"> COUNTIF(
                OFFSET( $C$11, 1, 0, ROWS( INDEX( _01_data[ref], 1 ) : _01_data[[#This Row],[ref]] ) ),
                _01_data[[#This Row],[position]]
              )</f>
        <v>120</v>
      </c>
      <c r="F512" t="str">
        <f ca="1" xml:space="preserve"> CONCATENATE( _01_data[[#This Row],[position]], " ", _01_data[[#This Row],[id]] )</f>
        <v>Manager 120</v>
      </c>
      <c r="U512" t="str">
        <f ca="1"/>
        <v>Manager 120</v>
      </c>
      <c r="V512" t="str">
        <f ca="1"/>
        <v>Manager</v>
      </c>
      <c r="W512">
        <f ca="1"/>
        <v>7.5</v>
      </c>
      <c r="X512">
        <f ca="1"/>
        <v>0.4910567629135576</v>
      </c>
      <c r="Y512">
        <f ca="1"/>
        <v>7.0089432370864424</v>
      </c>
      <c r="Z512">
        <f ca="1"/>
        <v>67000</v>
      </c>
    </row>
    <row r="513" spans="2:26">
      <c r="B513">
        <f xml:space="preserve"> ROWS( INDEX( _01_data[ref], 1 ) : _01_data[[#This Row],[ref]] )</f>
        <v>502</v>
      </c>
      <c r="C513" t="s">
        <v>4</v>
      </c>
      <c r="D513">
        <v>65000</v>
      </c>
      <c r="E513">
        <f ca="1" xml:space="preserve"> COUNTIF(
                OFFSET( $C$11, 1, 0, ROWS( INDEX( _01_data[ref], 1 ) : _01_data[[#This Row],[ref]] ) ),
                _01_data[[#This Row],[position]]
              )</f>
        <v>121</v>
      </c>
      <c r="F513" t="str">
        <f ca="1" xml:space="preserve"> CONCATENATE( _01_data[[#This Row],[position]], " ", _01_data[[#This Row],[id]] )</f>
        <v>Manager 121</v>
      </c>
      <c r="U513" t="str">
        <f ca="1"/>
        <v>Manager 121</v>
      </c>
      <c r="V513" t="str">
        <f ca="1"/>
        <v>Manager</v>
      </c>
      <c r="W513">
        <f ca="1"/>
        <v>7.5</v>
      </c>
      <c r="X513">
        <f ca="1"/>
        <v>0.42776561443355188</v>
      </c>
      <c r="Y513">
        <f ca="1"/>
        <v>7.072234385566448</v>
      </c>
      <c r="Z513">
        <f ca="1"/>
        <v>65000</v>
      </c>
    </row>
    <row r="514" spans="2:26">
      <c r="B514">
        <f xml:space="preserve"> ROWS( INDEX( _01_data[ref], 1 ) : _01_data[[#This Row],[ref]] )</f>
        <v>503</v>
      </c>
      <c r="C514" t="s">
        <v>4</v>
      </c>
      <c r="D514">
        <v>52500</v>
      </c>
      <c r="E514">
        <f ca="1" xml:space="preserve"> COUNTIF(
                OFFSET( $C$11, 1, 0, ROWS( INDEX( _01_data[ref], 1 ) : _01_data[[#This Row],[ref]] ) ),
                _01_data[[#This Row],[position]]
              )</f>
        <v>122</v>
      </c>
      <c r="F514" t="str">
        <f ca="1" xml:space="preserve"> CONCATENATE( _01_data[[#This Row],[position]], " ", _01_data[[#This Row],[id]] )</f>
        <v>Manager 122</v>
      </c>
      <c r="U514" t="str">
        <f ca="1"/>
        <v>Manager 122</v>
      </c>
      <c r="V514" t="str">
        <f ca="1"/>
        <v>Manager</v>
      </c>
      <c r="W514">
        <f ca="1"/>
        <v>7.5</v>
      </c>
      <c r="X514">
        <f ca="1"/>
        <v>0.43918234401536327</v>
      </c>
      <c r="Y514">
        <f ca="1"/>
        <v>7.0608176559846365</v>
      </c>
      <c r="Z514">
        <f ca="1"/>
        <v>52500</v>
      </c>
    </row>
    <row r="515" spans="2:26">
      <c r="B515">
        <f xml:space="preserve"> ROWS( INDEX( _01_data[ref], 1 ) : _01_data[[#This Row],[ref]] )</f>
        <v>504</v>
      </c>
      <c r="C515" t="s">
        <v>4</v>
      </c>
      <c r="D515">
        <v>85000</v>
      </c>
      <c r="E515">
        <f ca="1" xml:space="preserve"> COUNTIF(
                OFFSET( $C$11, 1, 0, ROWS( INDEX( _01_data[ref], 1 ) : _01_data[[#This Row],[ref]] ) ),
                _01_data[[#This Row],[position]]
              )</f>
        <v>123</v>
      </c>
      <c r="F515" t="str">
        <f ca="1" xml:space="preserve"> CONCATENATE( _01_data[[#This Row],[position]], " ", _01_data[[#This Row],[id]] )</f>
        <v>Manager 123</v>
      </c>
      <c r="U515" t="str">
        <f ca="1"/>
        <v>Manager 123</v>
      </c>
      <c r="V515" t="str">
        <f ca="1"/>
        <v>Manager</v>
      </c>
      <c r="W515">
        <f ca="1"/>
        <v>7.5</v>
      </c>
      <c r="X515">
        <f ca="1"/>
        <v>0.58137213653808739</v>
      </c>
      <c r="Y515">
        <f ca="1"/>
        <v>6.9186278634619125</v>
      </c>
      <c r="Z515">
        <f ca="1"/>
        <v>85000</v>
      </c>
    </row>
    <row r="516" spans="2:26">
      <c r="B516">
        <f xml:space="preserve"> ROWS( INDEX( _01_data[ref], 1 ) : _01_data[[#This Row],[ref]] )</f>
        <v>505</v>
      </c>
      <c r="C516" t="s">
        <v>4</v>
      </c>
      <c r="D516">
        <v>125000</v>
      </c>
      <c r="E516">
        <f ca="1" xml:space="preserve"> COUNTIF(
                OFFSET( $C$11, 1, 0, ROWS( INDEX( _01_data[ref], 1 ) : _01_data[[#This Row],[ref]] ) ),
                _01_data[[#This Row],[position]]
              )</f>
        <v>124</v>
      </c>
      <c r="F516" t="str">
        <f ca="1" xml:space="preserve"> CONCATENATE( _01_data[[#This Row],[position]], " ", _01_data[[#This Row],[id]] )</f>
        <v>Manager 124</v>
      </c>
      <c r="U516" t="str">
        <f ca="1"/>
        <v>Manager 124</v>
      </c>
      <c r="V516" t="str">
        <f ca="1"/>
        <v>Manager</v>
      </c>
      <c r="W516">
        <f ca="1"/>
        <v>7.5</v>
      </c>
      <c r="X516">
        <f ca="1"/>
        <v>0.40772482845618474</v>
      </c>
      <c r="Y516">
        <f ca="1"/>
        <v>7.0922751715438155</v>
      </c>
      <c r="Z516">
        <f ca="1"/>
        <v>125000</v>
      </c>
    </row>
    <row r="517" spans="2:26">
      <c r="B517">
        <f xml:space="preserve"> ROWS( INDEX( _01_data[ref], 1 ) : _01_data[[#This Row],[ref]] )</f>
        <v>506</v>
      </c>
      <c r="C517" t="s">
        <v>4</v>
      </c>
      <c r="D517">
        <v>56600</v>
      </c>
      <c r="E517">
        <f ca="1" xml:space="preserve"> COUNTIF(
                OFFSET( $C$11, 1, 0, ROWS( INDEX( _01_data[ref], 1 ) : _01_data[[#This Row],[ref]] ) ),
                _01_data[[#This Row],[position]]
              )</f>
        <v>125</v>
      </c>
      <c r="F517" t="str">
        <f ca="1" xml:space="preserve"> CONCATENATE( _01_data[[#This Row],[position]], " ", _01_data[[#This Row],[id]] )</f>
        <v>Manager 125</v>
      </c>
      <c r="U517" t="str">
        <f ca="1"/>
        <v>Manager 125</v>
      </c>
      <c r="V517" t="str">
        <f ca="1"/>
        <v>Manager</v>
      </c>
      <c r="W517">
        <f ca="1"/>
        <v>7.5</v>
      </c>
      <c r="X517">
        <f ca="1"/>
        <v>0.42254942767131065</v>
      </c>
      <c r="Y517">
        <f ca="1"/>
        <v>7.0774505723286891</v>
      </c>
      <c r="Z517">
        <f ca="1"/>
        <v>56600</v>
      </c>
    </row>
    <row r="518" spans="2:26">
      <c r="B518">
        <f xml:space="preserve"> ROWS( INDEX( _01_data[ref], 1 ) : _01_data[[#This Row],[ref]] )</f>
        <v>507</v>
      </c>
      <c r="C518" t="s">
        <v>4</v>
      </c>
      <c r="D518">
        <v>80000</v>
      </c>
      <c r="E518">
        <f ca="1" xml:space="preserve"> COUNTIF(
                OFFSET( $C$11, 1, 0, ROWS( INDEX( _01_data[ref], 1 ) : _01_data[[#This Row],[ref]] ) ),
                _01_data[[#This Row],[position]]
              )</f>
        <v>126</v>
      </c>
      <c r="F518" t="str">
        <f ca="1" xml:space="preserve"> CONCATENATE( _01_data[[#This Row],[position]], " ", _01_data[[#This Row],[id]] )</f>
        <v>Manager 126</v>
      </c>
      <c r="U518" t="str">
        <f ca="1"/>
        <v>Manager 126</v>
      </c>
      <c r="V518" t="str">
        <f ca="1"/>
        <v>Manager</v>
      </c>
      <c r="W518">
        <f ca="1"/>
        <v>7.5</v>
      </c>
      <c r="X518">
        <f ca="1"/>
        <v>0.49712160274419404</v>
      </c>
      <c r="Y518">
        <f ca="1"/>
        <v>7.002878397255806</v>
      </c>
      <c r="Z518">
        <f ca="1"/>
        <v>80000</v>
      </c>
    </row>
    <row r="519" spans="2:26">
      <c r="B519">
        <f xml:space="preserve"> ROWS( INDEX( _01_data[ref], 1 ) : _01_data[[#This Row],[ref]] )</f>
        <v>508</v>
      </c>
      <c r="C519" t="s">
        <v>4</v>
      </c>
      <c r="D519">
        <v>33250</v>
      </c>
      <c r="E519">
        <f ca="1" xml:space="preserve"> COUNTIF(
                OFFSET( $C$11, 1, 0, ROWS( INDEX( _01_data[ref], 1 ) : _01_data[[#This Row],[ref]] ) ),
                _01_data[[#This Row],[position]]
              )</f>
        <v>127</v>
      </c>
      <c r="F519" t="str">
        <f ca="1" xml:space="preserve"> CONCATENATE( _01_data[[#This Row],[position]], " ", _01_data[[#This Row],[id]] )</f>
        <v>Manager 127</v>
      </c>
      <c r="U519" t="str">
        <f ca="1"/>
        <v>Manager 127</v>
      </c>
      <c r="V519" t="str">
        <f ca="1"/>
        <v>Manager</v>
      </c>
      <c r="W519">
        <f ca="1"/>
        <v>7.5</v>
      </c>
      <c r="X519">
        <f ca="1"/>
        <v>0.43475049916378916</v>
      </c>
      <c r="Y519">
        <f ca="1"/>
        <v>7.0652495008362113</v>
      </c>
      <c r="Z519">
        <f ca="1"/>
        <v>33250</v>
      </c>
    </row>
    <row r="520" spans="2:26">
      <c r="B520">
        <f xml:space="preserve"> ROWS( INDEX( _01_data[ref], 1 ) : _01_data[[#This Row],[ref]] )</f>
        <v>509</v>
      </c>
      <c r="C520" t="s">
        <v>4</v>
      </c>
      <c r="D520">
        <v>112000</v>
      </c>
      <c r="E520">
        <f ca="1" xml:space="preserve"> COUNTIF(
                OFFSET( $C$11, 1, 0, ROWS( INDEX( _01_data[ref], 1 ) : _01_data[[#This Row],[ref]] ) ),
                _01_data[[#This Row],[position]]
              )</f>
        <v>128</v>
      </c>
      <c r="F520" t="str">
        <f ca="1" xml:space="preserve"> CONCATENATE( _01_data[[#This Row],[position]], " ", _01_data[[#This Row],[id]] )</f>
        <v>Manager 128</v>
      </c>
      <c r="U520" t="str">
        <f ca="1"/>
        <v>Manager 128</v>
      </c>
      <c r="V520" t="str">
        <f ca="1"/>
        <v>Manager</v>
      </c>
      <c r="W520">
        <f ca="1"/>
        <v>7.5</v>
      </c>
      <c r="X520">
        <f ca="1"/>
        <v>0.46685290592035433</v>
      </c>
      <c r="Y520">
        <f ca="1"/>
        <v>7.0331470940796459</v>
      </c>
      <c r="Z520">
        <f ca="1"/>
        <v>112000</v>
      </c>
    </row>
    <row r="521" spans="2:26">
      <c r="B521">
        <f xml:space="preserve"> ROWS( INDEX( _01_data[ref], 1 ) : _01_data[[#This Row],[ref]] )</f>
        <v>510</v>
      </c>
      <c r="C521" t="s">
        <v>4</v>
      </c>
      <c r="D521">
        <v>72000</v>
      </c>
      <c r="E521">
        <f ca="1" xml:space="preserve"> COUNTIF(
                OFFSET( $C$11, 1, 0, ROWS( INDEX( _01_data[ref], 1 ) : _01_data[[#This Row],[ref]] ) ),
                _01_data[[#This Row],[position]]
              )</f>
        <v>129</v>
      </c>
      <c r="F521" t="str">
        <f ca="1" xml:space="preserve"> CONCATENATE( _01_data[[#This Row],[position]], " ", _01_data[[#This Row],[id]] )</f>
        <v>Manager 129</v>
      </c>
      <c r="U521" t="str">
        <f ca="1"/>
        <v>Manager 129</v>
      </c>
      <c r="V521" t="str">
        <f ca="1"/>
        <v>Manager</v>
      </c>
      <c r="W521">
        <f ca="1"/>
        <v>7.5</v>
      </c>
      <c r="X521">
        <f ca="1"/>
        <v>0.53938599127093823</v>
      </c>
      <c r="Y521">
        <f ca="1"/>
        <v>6.9606140087290616</v>
      </c>
      <c r="Z521">
        <f ca="1"/>
        <v>72000</v>
      </c>
    </row>
    <row r="522" spans="2:26">
      <c r="B522">
        <f xml:space="preserve"> ROWS( INDEX( _01_data[ref], 1 ) : _01_data[[#This Row],[ref]] )</f>
        <v>511</v>
      </c>
      <c r="C522" t="s">
        <v>7</v>
      </c>
      <c r="D522">
        <v>111680</v>
      </c>
      <c r="E522">
        <f ca="1" xml:space="preserve"> COUNTIF(
                OFFSET( $C$11, 1, 0, ROWS( INDEX( _01_data[ref], 1 ) : _01_data[[#This Row],[ref]] ) ),
                _01_data[[#This Row],[position]]
              )</f>
        <v>1</v>
      </c>
      <c r="F522" t="str">
        <f ca="1" xml:space="preserve"> CONCATENATE( _01_data[[#This Row],[position]], " ", _01_data[[#This Row],[id]] )</f>
        <v>Specialist 1</v>
      </c>
      <c r="U522" t="str">
        <f ca="1"/>
        <v>Specialist 1</v>
      </c>
      <c r="V522" t="str">
        <f ca="1"/>
        <v>Specialist</v>
      </c>
      <c r="W522">
        <f ca="1"/>
        <v>8.5</v>
      </c>
      <c r="X522">
        <f ca="1"/>
        <v>0.42401409227266562</v>
      </c>
      <c r="Y522">
        <f ca="1"/>
        <v>8.0759859077273344</v>
      </c>
      <c r="Z522">
        <f ca="1"/>
        <v>111680</v>
      </c>
    </row>
    <row r="523" spans="2:26">
      <c r="B523">
        <f xml:space="preserve"> ROWS( INDEX( _01_data[ref], 1 ) : _01_data[[#This Row],[ref]] )</f>
        <v>512</v>
      </c>
      <c r="C523" t="s">
        <v>7</v>
      </c>
      <c r="D523">
        <v>60000</v>
      </c>
      <c r="E523">
        <f ca="1" xml:space="preserve"> COUNTIF(
                OFFSET( $C$11, 1, 0, ROWS( INDEX( _01_data[ref], 1 ) : _01_data[[#This Row],[ref]] ) ),
                _01_data[[#This Row],[position]]
              )</f>
        <v>2</v>
      </c>
      <c r="F523" t="str">
        <f ca="1" xml:space="preserve"> CONCATENATE( _01_data[[#This Row],[position]], " ", _01_data[[#This Row],[id]] )</f>
        <v>Specialist 2</v>
      </c>
      <c r="U523" t="str">
        <f ca="1"/>
        <v>Specialist 2</v>
      </c>
      <c r="V523" t="str">
        <f ca="1"/>
        <v>Specialist</v>
      </c>
      <c r="W523">
        <f ca="1"/>
        <v>8.5</v>
      </c>
      <c r="X523">
        <f ca="1"/>
        <v>0.45186899980950224</v>
      </c>
      <c r="Y523">
        <f ca="1"/>
        <v>8.048131000190498</v>
      </c>
      <c r="Z523">
        <f ca="1"/>
        <v>60000</v>
      </c>
    </row>
    <row r="524" spans="2:26">
      <c r="B524">
        <f xml:space="preserve"> ROWS( INDEX( _01_data[ref], 1 ) : _01_data[[#This Row],[ref]] )</f>
        <v>513</v>
      </c>
      <c r="C524" t="s">
        <v>7</v>
      </c>
      <c r="D524">
        <v>40000</v>
      </c>
      <c r="E524">
        <f ca="1" xml:space="preserve"> COUNTIF(
                OFFSET( $C$11, 1, 0, ROWS( INDEX( _01_data[ref], 1 ) : _01_data[[#This Row],[ref]] ) ),
                _01_data[[#This Row],[position]]
              )</f>
        <v>3</v>
      </c>
      <c r="F524" t="str">
        <f ca="1" xml:space="preserve"> CONCATENATE( _01_data[[#This Row],[position]], " ", _01_data[[#This Row],[id]] )</f>
        <v>Specialist 3</v>
      </c>
      <c r="U524" t="str">
        <f ca="1"/>
        <v>Specialist 3</v>
      </c>
      <c r="V524" t="str">
        <f ca="1"/>
        <v>Specialist</v>
      </c>
      <c r="W524">
        <f ca="1"/>
        <v>8.5</v>
      </c>
      <c r="X524">
        <f ca="1"/>
        <v>0.53132459226453099</v>
      </c>
      <c r="Y524">
        <f ca="1"/>
        <v>7.9686754077354687</v>
      </c>
      <c r="Z524">
        <f ca="1"/>
        <v>40000</v>
      </c>
    </row>
    <row r="525" spans="2:26">
      <c r="B525">
        <f xml:space="preserve"> ROWS( INDEX( _01_data[ref], 1 ) : _01_data[[#This Row],[ref]] )</f>
        <v>514</v>
      </c>
      <c r="C525" t="s">
        <v>7</v>
      </c>
      <c r="D525">
        <v>40000</v>
      </c>
      <c r="E525">
        <f ca="1" xml:space="preserve"> COUNTIF(
                OFFSET( $C$11, 1, 0, ROWS( INDEX( _01_data[ref], 1 ) : _01_data[[#This Row],[ref]] ) ),
                _01_data[[#This Row],[position]]
              )</f>
        <v>4</v>
      </c>
      <c r="F525" t="str">
        <f ca="1" xml:space="preserve"> CONCATENATE( _01_data[[#This Row],[position]], " ", _01_data[[#This Row],[id]] )</f>
        <v>Specialist 4</v>
      </c>
      <c r="U525" t="str">
        <f ca="1"/>
        <v>Specialist 4</v>
      </c>
      <c r="V525" t="str">
        <f ca="1"/>
        <v>Specialist</v>
      </c>
      <c r="W525">
        <f ca="1"/>
        <v>8.5</v>
      </c>
      <c r="X525">
        <f ca="1"/>
        <v>0.46648869479443589</v>
      </c>
      <c r="Y525">
        <f ca="1"/>
        <v>8.0335113052055647</v>
      </c>
      <c r="Z525">
        <f ca="1"/>
        <v>40000</v>
      </c>
    </row>
    <row r="526" spans="2:26">
      <c r="B526">
        <f xml:space="preserve"> ROWS( INDEX( _01_data[ref], 1 ) : _01_data[[#This Row],[ref]] )</f>
        <v>515</v>
      </c>
      <c r="C526" t="s">
        <v>7</v>
      </c>
      <c r="D526">
        <v>137500</v>
      </c>
      <c r="E526">
        <f ca="1" xml:space="preserve"> COUNTIF(
                OFFSET( $C$11, 1, 0, ROWS( INDEX( _01_data[ref], 1 ) : _01_data[[#This Row],[ref]] ) ),
                _01_data[[#This Row],[position]]
              )</f>
        <v>5</v>
      </c>
      <c r="F526" t="str">
        <f ca="1" xml:space="preserve"> CONCATENATE( _01_data[[#This Row],[position]], " ", _01_data[[#This Row],[id]] )</f>
        <v>Specialist 5</v>
      </c>
      <c r="U526" t="str">
        <f ca="1"/>
        <v>Specialist 5</v>
      </c>
      <c r="V526" t="str">
        <f ca="1"/>
        <v>Specialist</v>
      </c>
      <c r="W526">
        <f ca="1"/>
        <v>8.5</v>
      </c>
      <c r="X526">
        <f ca="1"/>
        <v>0.59703050957339265</v>
      </c>
      <c r="Y526">
        <f ca="1"/>
        <v>7.9029694904266075</v>
      </c>
      <c r="Z526">
        <f ca="1"/>
        <v>137500</v>
      </c>
    </row>
    <row r="527" spans="2:26">
      <c r="B527">
        <f xml:space="preserve"> ROWS( INDEX( _01_data[ref], 1 ) : _01_data[[#This Row],[ref]] )</f>
        <v>516</v>
      </c>
      <c r="C527" t="s">
        <v>7</v>
      </c>
      <c r="D527">
        <v>50000</v>
      </c>
      <c r="E527">
        <f ca="1" xml:space="preserve"> COUNTIF(
                OFFSET( $C$11, 1, 0, ROWS( INDEX( _01_data[ref], 1 ) : _01_data[[#This Row],[ref]] ) ),
                _01_data[[#This Row],[position]]
              )</f>
        <v>6</v>
      </c>
      <c r="F527" t="str">
        <f ca="1" xml:space="preserve"> CONCATENATE( _01_data[[#This Row],[position]], " ", _01_data[[#This Row],[id]] )</f>
        <v>Specialist 6</v>
      </c>
      <c r="U527" t="str">
        <f ca="1"/>
        <v>Specialist 6</v>
      </c>
      <c r="V527" t="str">
        <f ca="1"/>
        <v>Specialist</v>
      </c>
      <c r="W527">
        <f ca="1"/>
        <v>8.5</v>
      </c>
      <c r="X527">
        <f ca="1"/>
        <v>0.47341730778358015</v>
      </c>
      <c r="Y527">
        <f ca="1"/>
        <v>8.0265826922164205</v>
      </c>
      <c r="Z527">
        <f ca="1"/>
        <v>50000</v>
      </c>
    </row>
    <row r="528" spans="2:26">
      <c r="B528">
        <f xml:space="preserve"> ROWS( INDEX( _01_data[ref], 1 ) : _01_data[[#This Row],[ref]] )</f>
        <v>517</v>
      </c>
      <c r="C528" t="s">
        <v>7</v>
      </c>
      <c r="D528">
        <v>56000</v>
      </c>
      <c r="E528">
        <f ca="1" xml:space="preserve"> COUNTIF(
                OFFSET( $C$11, 1, 0, ROWS( INDEX( _01_data[ref], 1 ) : _01_data[[#This Row],[ref]] ) ),
                _01_data[[#This Row],[position]]
              )</f>
        <v>7</v>
      </c>
      <c r="F528" t="str">
        <f ca="1" xml:space="preserve"> CONCATENATE( _01_data[[#This Row],[position]], " ", _01_data[[#This Row],[id]] )</f>
        <v>Specialist 7</v>
      </c>
      <c r="U528" t="str">
        <f ca="1"/>
        <v>Specialist 7</v>
      </c>
      <c r="V528" t="str">
        <f ca="1"/>
        <v>Specialist</v>
      </c>
      <c r="W528">
        <f ca="1"/>
        <v>8.5</v>
      </c>
      <c r="X528">
        <f ca="1"/>
        <v>0.52190351263399115</v>
      </c>
      <c r="Y528">
        <f ca="1"/>
        <v>7.9780964873660087</v>
      </c>
      <c r="Z528">
        <f ca="1"/>
        <v>56000</v>
      </c>
    </row>
    <row r="529" spans="2:26">
      <c r="B529">
        <f xml:space="preserve"> ROWS( INDEX( _01_data[ref], 1 ) : _01_data[[#This Row],[ref]] )</f>
        <v>518</v>
      </c>
      <c r="C529" t="s">
        <v>7</v>
      </c>
      <c r="D529">
        <v>45000</v>
      </c>
      <c r="E529">
        <f ca="1" xml:space="preserve"> COUNTIF(
                OFFSET( $C$11, 1, 0, ROWS( INDEX( _01_data[ref], 1 ) : _01_data[[#This Row],[ref]] ) ),
                _01_data[[#This Row],[position]]
              )</f>
        <v>8</v>
      </c>
      <c r="F529" t="str">
        <f ca="1" xml:space="preserve"> CONCATENATE( _01_data[[#This Row],[position]], " ", _01_data[[#This Row],[id]] )</f>
        <v>Specialist 8</v>
      </c>
      <c r="U529" t="str">
        <f ca="1"/>
        <v>Specialist 8</v>
      </c>
      <c r="V529" t="str">
        <f ca="1"/>
        <v>Specialist</v>
      </c>
      <c r="W529">
        <f ca="1"/>
        <v>8.5</v>
      </c>
      <c r="X529">
        <f ca="1"/>
        <v>0.57368679991190508</v>
      </c>
      <c r="Y529">
        <f ca="1"/>
        <v>7.9263132000880949</v>
      </c>
      <c r="Z529">
        <f ca="1"/>
        <v>45000</v>
      </c>
    </row>
    <row r="530" spans="2:26">
      <c r="B530">
        <f xml:space="preserve"> ROWS( INDEX( _01_data[ref], 1 ) : _01_data[[#This Row],[ref]] )</f>
        <v>519</v>
      </c>
      <c r="C530" t="s">
        <v>7</v>
      </c>
      <c r="D530">
        <v>84000</v>
      </c>
      <c r="E530">
        <f ca="1" xml:space="preserve"> COUNTIF(
                OFFSET( $C$11, 1, 0, ROWS( INDEX( _01_data[ref], 1 ) : _01_data[[#This Row],[ref]] ) ),
                _01_data[[#This Row],[position]]
              )</f>
        <v>9</v>
      </c>
      <c r="F530" t="str">
        <f ca="1" xml:space="preserve"> CONCATENATE( _01_data[[#This Row],[position]], " ", _01_data[[#This Row],[id]] )</f>
        <v>Specialist 9</v>
      </c>
      <c r="U530" t="str">
        <f ca="1"/>
        <v>Specialist 9</v>
      </c>
      <c r="V530" t="str">
        <f ca="1"/>
        <v>Specialist</v>
      </c>
      <c r="W530">
        <f ca="1"/>
        <v>8.5</v>
      </c>
      <c r="X530">
        <f ca="1"/>
        <v>0.47428701416029484</v>
      </c>
      <c r="Y530">
        <f ca="1"/>
        <v>8.0257129858397054</v>
      </c>
      <c r="Z530">
        <f ca="1"/>
        <v>84000</v>
      </c>
    </row>
    <row r="531" spans="2:26">
      <c r="B531">
        <f xml:space="preserve"> ROWS( INDEX( _01_data[ref], 1 ) : _01_data[[#This Row],[ref]] )</f>
        <v>520</v>
      </c>
      <c r="C531" t="s">
        <v>7</v>
      </c>
      <c r="D531">
        <v>65000</v>
      </c>
      <c r="E531">
        <f ca="1" xml:space="preserve"> COUNTIF(
                OFFSET( $C$11, 1, 0, ROWS( INDEX( _01_data[ref], 1 ) : _01_data[[#This Row],[ref]] ) ),
                _01_data[[#This Row],[position]]
              )</f>
        <v>10</v>
      </c>
      <c r="F531" t="str">
        <f ca="1" xml:space="preserve"> CONCATENATE( _01_data[[#This Row],[position]], " ", _01_data[[#This Row],[id]] )</f>
        <v>Specialist 10</v>
      </c>
      <c r="U531" t="str">
        <f ca="1"/>
        <v>Specialist 10</v>
      </c>
      <c r="V531" t="str">
        <f ca="1"/>
        <v>Specialist</v>
      </c>
      <c r="W531">
        <f ca="1"/>
        <v>8.5</v>
      </c>
      <c r="X531">
        <f ca="1"/>
        <v>0.52545508057765866</v>
      </c>
      <c r="Y531">
        <f ca="1"/>
        <v>7.9745449194223417</v>
      </c>
      <c r="Z531">
        <f ca="1"/>
        <v>65000</v>
      </c>
    </row>
    <row r="532" spans="2:26">
      <c r="B532">
        <f xml:space="preserve"> ROWS( INDEX( _01_data[ref], 1 ) : _01_data[[#This Row],[ref]] )</f>
        <v>521</v>
      </c>
      <c r="C532" t="s">
        <v>7</v>
      </c>
      <c r="D532">
        <v>41000</v>
      </c>
      <c r="E532">
        <f ca="1" xml:space="preserve"> COUNTIF(
                OFFSET( $C$11, 1, 0, ROWS( INDEX( _01_data[ref], 1 ) : _01_data[[#This Row],[ref]] ) ),
                _01_data[[#This Row],[position]]
              )</f>
        <v>11</v>
      </c>
      <c r="F532" t="str">
        <f ca="1" xml:space="preserve"> CONCATENATE( _01_data[[#This Row],[position]], " ", _01_data[[#This Row],[id]] )</f>
        <v>Specialist 11</v>
      </c>
      <c r="U532" t="str">
        <f ca="1"/>
        <v>Specialist 11</v>
      </c>
      <c r="V532" t="str">
        <f ca="1"/>
        <v>Specialist</v>
      </c>
      <c r="W532">
        <f ca="1"/>
        <v>8.5</v>
      </c>
      <c r="X532">
        <f ca="1"/>
        <v>0.41972749603466086</v>
      </c>
      <c r="Y532">
        <f ca="1"/>
        <v>8.0802725039653396</v>
      </c>
      <c r="Z532">
        <f ca="1"/>
        <v>41000</v>
      </c>
    </row>
    <row r="533" spans="2:26">
      <c r="B533">
        <f xml:space="preserve"> ROWS( INDEX( _01_data[ref], 1 ) : _01_data[[#This Row],[ref]] )</f>
        <v>522</v>
      </c>
      <c r="C533" t="s">
        <v>7</v>
      </c>
      <c r="D533">
        <v>60000</v>
      </c>
      <c r="E533">
        <f ca="1" xml:space="preserve"> COUNTIF(
                OFFSET( $C$11, 1, 0, ROWS( INDEX( _01_data[ref], 1 ) : _01_data[[#This Row],[ref]] ) ),
                _01_data[[#This Row],[position]]
              )</f>
        <v>12</v>
      </c>
      <c r="F533" t="str">
        <f ca="1" xml:space="preserve"> CONCATENATE( _01_data[[#This Row],[position]], " ", _01_data[[#This Row],[id]] )</f>
        <v>Specialist 12</v>
      </c>
      <c r="U533" t="str">
        <f ca="1"/>
        <v>Specialist 12</v>
      </c>
      <c r="V533" t="str">
        <f ca="1"/>
        <v>Specialist</v>
      </c>
      <c r="W533">
        <f ca="1"/>
        <v>8.5</v>
      </c>
      <c r="X533">
        <f ca="1"/>
        <v>0.43352280894698336</v>
      </c>
      <c r="Y533">
        <f ca="1"/>
        <v>8.066477191053016</v>
      </c>
      <c r="Z533">
        <f ca="1"/>
        <v>60000</v>
      </c>
    </row>
    <row r="534" spans="2:26">
      <c r="B534">
        <f xml:space="preserve"> ROWS( INDEX( _01_data[ref], 1 ) : _01_data[[#This Row],[ref]] )</f>
        <v>523</v>
      </c>
      <c r="C534" t="s">
        <v>7</v>
      </c>
      <c r="D534">
        <v>61000</v>
      </c>
      <c r="E534">
        <f ca="1" xml:space="preserve"> COUNTIF(
                OFFSET( $C$11, 1, 0, ROWS( INDEX( _01_data[ref], 1 ) : _01_data[[#This Row],[ref]] ) ),
                _01_data[[#This Row],[position]]
              )</f>
        <v>13</v>
      </c>
      <c r="F534" t="str">
        <f ca="1" xml:space="preserve"> CONCATENATE( _01_data[[#This Row],[position]], " ", _01_data[[#This Row],[id]] )</f>
        <v>Specialist 13</v>
      </c>
      <c r="U534" t="str">
        <f ca="1"/>
        <v>Specialist 13</v>
      </c>
      <c r="V534" t="str">
        <f ca="1"/>
        <v>Specialist</v>
      </c>
      <c r="W534">
        <f ca="1"/>
        <v>8.5</v>
      </c>
      <c r="X534">
        <f ca="1"/>
        <v>0.43352605352788587</v>
      </c>
      <c r="Y534">
        <f ca="1"/>
        <v>8.0664739464721134</v>
      </c>
      <c r="Z534">
        <f ca="1"/>
        <v>61000</v>
      </c>
    </row>
    <row r="535" spans="2:26">
      <c r="B535">
        <f xml:space="preserve"> ROWS( INDEX( _01_data[ref], 1 ) : _01_data[[#This Row],[ref]] )</f>
        <v>524</v>
      </c>
      <c r="C535" t="s">
        <v>7</v>
      </c>
      <c r="D535">
        <v>50846</v>
      </c>
      <c r="E535">
        <f ca="1" xml:space="preserve"> COUNTIF(
                OFFSET( $C$11, 1, 0, ROWS( INDEX( _01_data[ref], 1 ) : _01_data[[#This Row],[ref]] ) ),
                _01_data[[#This Row],[position]]
              )</f>
        <v>14</v>
      </c>
      <c r="F535" t="str">
        <f ca="1" xml:space="preserve"> CONCATENATE( _01_data[[#This Row],[position]], " ", _01_data[[#This Row],[id]] )</f>
        <v>Specialist 14</v>
      </c>
      <c r="U535" t="str">
        <f ca="1"/>
        <v>Specialist 14</v>
      </c>
      <c r="V535" t="str">
        <f ca="1"/>
        <v>Specialist</v>
      </c>
      <c r="W535">
        <f ca="1"/>
        <v>8.5</v>
      </c>
      <c r="X535">
        <f ca="1"/>
        <v>0.56742478825297538</v>
      </c>
      <c r="Y535">
        <f ca="1"/>
        <v>7.9325752117470243</v>
      </c>
      <c r="Z535">
        <f ca="1"/>
        <v>50846</v>
      </c>
    </row>
    <row r="536" spans="2:26">
      <c r="B536">
        <f xml:space="preserve"> ROWS( INDEX( _01_data[ref], 1 ) : _01_data[[#This Row],[ref]] )</f>
        <v>525</v>
      </c>
      <c r="C536" t="s">
        <v>7</v>
      </c>
      <c r="D536">
        <v>49500</v>
      </c>
      <c r="E536">
        <f ca="1" xml:space="preserve"> COUNTIF(
                OFFSET( $C$11, 1, 0, ROWS( INDEX( _01_data[ref], 1 ) : _01_data[[#This Row],[ref]] ) ),
                _01_data[[#This Row],[position]]
              )</f>
        <v>15</v>
      </c>
      <c r="F536" t="str">
        <f ca="1" xml:space="preserve"> CONCATENATE( _01_data[[#This Row],[position]], " ", _01_data[[#This Row],[id]] )</f>
        <v>Specialist 15</v>
      </c>
      <c r="U536" t="str">
        <f ca="1"/>
        <v>Specialist 15</v>
      </c>
      <c r="V536" t="str">
        <f ca="1"/>
        <v>Specialist</v>
      </c>
      <c r="W536">
        <f ca="1"/>
        <v>8.5</v>
      </c>
      <c r="X536">
        <f ca="1"/>
        <v>0.44256756432601974</v>
      </c>
      <c r="Y536">
        <f ca="1"/>
        <v>8.0574324356739808</v>
      </c>
      <c r="Z536">
        <f ca="1"/>
        <v>49500</v>
      </c>
    </row>
    <row r="537" spans="2:26">
      <c r="B537">
        <f xml:space="preserve"> ROWS( INDEX( _01_data[ref], 1 ) : _01_data[[#This Row],[ref]] )</f>
        <v>526</v>
      </c>
      <c r="C537" t="s">
        <v>7</v>
      </c>
      <c r="D537">
        <v>55000</v>
      </c>
      <c r="E537">
        <f ca="1" xml:space="preserve"> COUNTIF(
                OFFSET( $C$11, 1, 0, ROWS( INDEX( _01_data[ref], 1 ) : _01_data[[#This Row],[ref]] ) ),
                _01_data[[#This Row],[position]]
              )</f>
        <v>16</v>
      </c>
      <c r="F537" t="str">
        <f ca="1" xml:space="preserve"> CONCATENATE( _01_data[[#This Row],[position]], " ", _01_data[[#This Row],[id]] )</f>
        <v>Specialist 16</v>
      </c>
      <c r="U537" t="str">
        <f ca="1"/>
        <v>Specialist 16</v>
      </c>
      <c r="V537" t="str">
        <f ca="1"/>
        <v>Specialist</v>
      </c>
      <c r="W537">
        <f ca="1"/>
        <v>8.5</v>
      </c>
      <c r="X537">
        <f ca="1"/>
        <v>0.52482352779515284</v>
      </c>
      <c r="Y537">
        <f ca="1"/>
        <v>7.975176472204847</v>
      </c>
      <c r="Z537">
        <f ca="1"/>
        <v>55000</v>
      </c>
    </row>
    <row r="538" spans="2:26">
      <c r="B538">
        <f xml:space="preserve"> ROWS( INDEX( _01_data[ref], 1 ) : _01_data[[#This Row],[ref]] )</f>
        <v>527</v>
      </c>
      <c r="C538" t="s">
        <v>7</v>
      </c>
      <c r="D538">
        <v>80000</v>
      </c>
      <c r="E538">
        <f ca="1" xml:space="preserve"> COUNTIF(
                OFFSET( $C$11, 1, 0, ROWS( INDEX( _01_data[ref], 1 ) : _01_data[[#This Row],[ref]] ) ),
                _01_data[[#This Row],[position]]
              )</f>
        <v>17</v>
      </c>
      <c r="F538" t="str">
        <f ca="1" xml:space="preserve"> CONCATENATE( _01_data[[#This Row],[position]], " ", _01_data[[#This Row],[id]] )</f>
        <v>Specialist 17</v>
      </c>
      <c r="U538" t="str">
        <f ca="1"/>
        <v>Specialist 17</v>
      </c>
      <c r="V538" t="str">
        <f ca="1"/>
        <v>Specialist</v>
      </c>
      <c r="W538">
        <f ca="1"/>
        <v>8.5</v>
      </c>
      <c r="X538">
        <f ca="1"/>
        <v>0.59612839343184121</v>
      </c>
      <c r="Y538">
        <f ca="1"/>
        <v>7.9038716065681589</v>
      </c>
      <c r="Z538">
        <f ca="1"/>
        <v>80000</v>
      </c>
    </row>
    <row r="539" spans="2:26">
      <c r="B539">
        <f xml:space="preserve"> ROWS( INDEX( _01_data[ref], 1 ) : _01_data[[#This Row],[ref]] )</f>
        <v>528</v>
      </c>
      <c r="C539" t="s">
        <v>7</v>
      </c>
      <c r="D539">
        <v>66000</v>
      </c>
      <c r="E539">
        <f ca="1" xml:space="preserve"> COUNTIF(
                OFFSET( $C$11, 1, 0, ROWS( INDEX( _01_data[ref], 1 ) : _01_data[[#This Row],[ref]] ) ),
                _01_data[[#This Row],[position]]
              )</f>
        <v>18</v>
      </c>
      <c r="F539" t="str">
        <f ca="1" xml:space="preserve"> CONCATENATE( _01_data[[#This Row],[position]], " ", _01_data[[#This Row],[id]] )</f>
        <v>Specialist 18</v>
      </c>
      <c r="U539" t="str">
        <f ca="1"/>
        <v>Specialist 18</v>
      </c>
      <c r="V539" t="str">
        <f ca="1"/>
        <v>Specialist</v>
      </c>
      <c r="W539">
        <f ca="1"/>
        <v>8.5</v>
      </c>
      <c r="X539">
        <f ca="1"/>
        <v>0.42236994849619025</v>
      </c>
      <c r="Y539">
        <f ca="1"/>
        <v>8.0776300515038102</v>
      </c>
      <c r="Z539">
        <f ca="1"/>
        <v>66000</v>
      </c>
    </row>
    <row r="540" spans="2:26">
      <c r="B540">
        <f xml:space="preserve"> ROWS( INDEX( _01_data[ref], 1 ) : _01_data[[#This Row],[ref]] )</f>
        <v>529</v>
      </c>
      <c r="C540" t="s">
        <v>7</v>
      </c>
      <c r="D540">
        <v>31200</v>
      </c>
      <c r="E540">
        <f ca="1" xml:space="preserve"> COUNTIF(
                OFFSET( $C$11, 1, 0, ROWS( INDEX( _01_data[ref], 1 ) : _01_data[[#This Row],[ref]] ) ),
                _01_data[[#This Row],[position]]
              )</f>
        <v>19</v>
      </c>
      <c r="F540" t="str">
        <f ca="1" xml:space="preserve"> CONCATENATE( _01_data[[#This Row],[position]], " ", _01_data[[#This Row],[id]] )</f>
        <v>Specialist 19</v>
      </c>
      <c r="U540" t="str">
        <f ca="1"/>
        <v>Specialist 19</v>
      </c>
      <c r="V540" t="str">
        <f ca="1"/>
        <v>Specialist</v>
      </c>
      <c r="W540">
        <f ca="1"/>
        <v>8.5</v>
      </c>
      <c r="X540">
        <f ca="1"/>
        <v>0.54713011077284635</v>
      </c>
      <c r="Y540">
        <f ca="1"/>
        <v>7.9528698892271539</v>
      </c>
      <c r="Z540">
        <f ca="1"/>
        <v>31200</v>
      </c>
    </row>
    <row r="541" spans="2:26">
      <c r="B541">
        <f xml:space="preserve"> ROWS( INDEX( _01_data[ref], 1 ) : _01_data[[#This Row],[ref]] )</f>
        <v>530</v>
      </c>
      <c r="C541" t="s">
        <v>7</v>
      </c>
      <c r="D541">
        <v>38000</v>
      </c>
      <c r="E541">
        <f ca="1" xml:space="preserve"> COUNTIF(
                OFFSET( $C$11, 1, 0, ROWS( INDEX( _01_data[ref], 1 ) : _01_data[[#This Row],[ref]] ) ),
                _01_data[[#This Row],[position]]
              )</f>
        <v>20</v>
      </c>
      <c r="F541" t="str">
        <f ca="1" xml:space="preserve"> CONCATENATE( _01_data[[#This Row],[position]], " ", _01_data[[#This Row],[id]] )</f>
        <v>Specialist 20</v>
      </c>
      <c r="U541" t="str">
        <f ca="1"/>
        <v>Specialist 20</v>
      </c>
      <c r="V541" t="str">
        <f ca="1"/>
        <v>Specialist</v>
      </c>
      <c r="W541">
        <f ca="1"/>
        <v>8.5</v>
      </c>
      <c r="X541">
        <f ca="1"/>
        <v>0.51637292069555718</v>
      </c>
      <c r="Y541">
        <f ca="1"/>
        <v>7.9836270793044424</v>
      </c>
      <c r="Z541">
        <f ca="1"/>
        <v>38000</v>
      </c>
    </row>
    <row r="542" spans="2:26">
      <c r="B542">
        <f xml:space="preserve"> ROWS( INDEX( _01_data[ref], 1 ) : _01_data[[#This Row],[ref]] )</f>
        <v>531</v>
      </c>
      <c r="C542" t="s">
        <v>7</v>
      </c>
      <c r="D542">
        <v>49000</v>
      </c>
      <c r="E542">
        <f ca="1" xml:space="preserve"> COUNTIF(
                OFFSET( $C$11, 1, 0, ROWS( INDEX( _01_data[ref], 1 ) : _01_data[[#This Row],[ref]] ) ),
                _01_data[[#This Row],[position]]
              )</f>
        <v>21</v>
      </c>
      <c r="F542" t="str">
        <f ca="1" xml:space="preserve"> CONCATENATE( _01_data[[#This Row],[position]], " ", _01_data[[#This Row],[id]] )</f>
        <v>Specialist 21</v>
      </c>
      <c r="U542" t="str">
        <f ca="1"/>
        <v>Specialist 21</v>
      </c>
      <c r="V542" t="str">
        <f ca="1"/>
        <v>Specialist</v>
      </c>
      <c r="W542">
        <f ca="1"/>
        <v>8.5</v>
      </c>
      <c r="X542">
        <f ca="1"/>
        <v>0.43995066514388548</v>
      </c>
      <c r="Y542">
        <f ca="1"/>
        <v>8.0600493348561137</v>
      </c>
      <c r="Z542">
        <f ca="1"/>
        <v>49000</v>
      </c>
    </row>
    <row r="543" spans="2:26">
      <c r="B543">
        <f xml:space="preserve"> ROWS( INDEX( _01_data[ref], 1 ) : _01_data[[#This Row],[ref]] )</f>
        <v>532</v>
      </c>
      <c r="C543" t="s">
        <v>7</v>
      </c>
      <c r="D543">
        <v>45000</v>
      </c>
      <c r="E543">
        <f ca="1" xml:space="preserve"> COUNTIF(
                OFFSET( $C$11, 1, 0, ROWS( INDEX( _01_data[ref], 1 ) : _01_data[[#This Row],[ref]] ) ),
                _01_data[[#This Row],[position]]
              )</f>
        <v>22</v>
      </c>
      <c r="F543" t="str">
        <f ca="1" xml:space="preserve"> CONCATENATE( _01_data[[#This Row],[position]], " ", _01_data[[#This Row],[id]] )</f>
        <v>Specialist 22</v>
      </c>
      <c r="U543" t="str">
        <f ca="1"/>
        <v>Specialist 22</v>
      </c>
      <c r="V543" t="str">
        <f ca="1"/>
        <v>Specialist</v>
      </c>
      <c r="W543">
        <f ca="1"/>
        <v>8.5</v>
      </c>
      <c r="X543">
        <f ca="1"/>
        <v>0.50832662519296423</v>
      </c>
      <c r="Y543">
        <f ca="1"/>
        <v>7.9916733748070357</v>
      </c>
      <c r="Z543">
        <f ca="1"/>
        <v>45000</v>
      </c>
    </row>
    <row r="544" spans="2:26">
      <c r="B544">
        <f xml:space="preserve"> ROWS( INDEX( _01_data[ref], 1 ) : _01_data[[#This Row],[ref]] )</f>
        <v>533</v>
      </c>
      <c r="C544" t="s">
        <v>7</v>
      </c>
      <c r="D544">
        <v>69000</v>
      </c>
      <c r="E544">
        <f ca="1" xml:space="preserve"> COUNTIF(
                OFFSET( $C$11, 1, 0, ROWS( INDEX( _01_data[ref], 1 ) : _01_data[[#This Row],[ref]] ) ),
                _01_data[[#This Row],[position]]
              )</f>
        <v>23</v>
      </c>
      <c r="F544" t="str">
        <f ca="1" xml:space="preserve"> CONCATENATE( _01_data[[#This Row],[position]], " ", _01_data[[#This Row],[id]] )</f>
        <v>Specialist 23</v>
      </c>
      <c r="U544" t="str">
        <f ca="1"/>
        <v>Specialist 23</v>
      </c>
      <c r="V544" t="str">
        <f ca="1"/>
        <v>Specialist</v>
      </c>
      <c r="W544">
        <f ca="1"/>
        <v>8.5</v>
      </c>
      <c r="X544">
        <f ca="1"/>
        <v>0.52490010973083534</v>
      </c>
      <c r="Y544">
        <f ca="1"/>
        <v>7.9750998902691643</v>
      </c>
      <c r="Z544">
        <f ca="1"/>
        <v>69000</v>
      </c>
    </row>
    <row r="545" spans="2:26">
      <c r="B545">
        <f xml:space="preserve"> ROWS( INDEX( _01_data[ref], 1 ) : _01_data[[#This Row],[ref]] )</f>
        <v>534</v>
      </c>
      <c r="C545" t="s">
        <v>7</v>
      </c>
      <c r="D545">
        <v>65000</v>
      </c>
      <c r="E545">
        <f ca="1" xml:space="preserve"> COUNTIF(
                OFFSET( $C$11, 1, 0, ROWS( INDEX( _01_data[ref], 1 ) : _01_data[[#This Row],[ref]] ) ),
                _01_data[[#This Row],[position]]
              )</f>
        <v>24</v>
      </c>
      <c r="F545" t="str">
        <f ca="1" xml:space="preserve"> CONCATENATE( _01_data[[#This Row],[position]], " ", _01_data[[#This Row],[id]] )</f>
        <v>Specialist 24</v>
      </c>
      <c r="U545" t="str">
        <f ca="1"/>
        <v>Specialist 24</v>
      </c>
      <c r="V545" t="str">
        <f ca="1"/>
        <v>Specialist</v>
      </c>
      <c r="W545">
        <f ca="1"/>
        <v>8.5</v>
      </c>
      <c r="X545">
        <f ca="1"/>
        <v>0.44012149504498566</v>
      </c>
      <c r="Y545">
        <f ca="1"/>
        <v>8.0598785049550141</v>
      </c>
      <c r="Z545">
        <f ca="1"/>
        <v>65000</v>
      </c>
    </row>
    <row r="546" spans="2:26">
      <c r="B546">
        <f xml:space="preserve"> ROWS( INDEX( _01_data[ref], 1 ) : _01_data[[#This Row],[ref]] )</f>
        <v>535</v>
      </c>
      <c r="C546" t="s">
        <v>7</v>
      </c>
      <c r="D546">
        <v>70000</v>
      </c>
      <c r="E546">
        <f ca="1" xml:space="preserve"> COUNTIF(
                OFFSET( $C$11, 1, 0, ROWS( INDEX( _01_data[ref], 1 ) : _01_data[[#This Row],[ref]] ) ),
                _01_data[[#This Row],[position]]
              )</f>
        <v>25</v>
      </c>
      <c r="F546" t="str">
        <f ca="1" xml:space="preserve"> CONCATENATE( _01_data[[#This Row],[position]], " ", _01_data[[#This Row],[id]] )</f>
        <v>Specialist 25</v>
      </c>
      <c r="U546" t="str">
        <f ca="1"/>
        <v>Specialist 25</v>
      </c>
      <c r="V546" t="str">
        <f ca="1"/>
        <v>Specialist</v>
      </c>
      <c r="W546">
        <f ca="1"/>
        <v>8.5</v>
      </c>
      <c r="X546">
        <f ca="1"/>
        <v>0.53955451779425967</v>
      </c>
      <c r="Y546">
        <f ca="1"/>
        <v>7.9604454822057402</v>
      </c>
      <c r="Z546">
        <f ca="1"/>
        <v>70000</v>
      </c>
    </row>
    <row r="547" spans="2:26">
      <c r="B547">
        <f xml:space="preserve"> ROWS( INDEX( _01_data[ref], 1 ) : _01_data[[#This Row],[ref]] )</f>
        <v>536</v>
      </c>
      <c r="C547" t="s">
        <v>7</v>
      </c>
      <c r="D547">
        <v>40000</v>
      </c>
      <c r="E547">
        <f ca="1" xml:space="preserve"> COUNTIF(
                OFFSET( $C$11, 1, 0, ROWS( INDEX( _01_data[ref], 1 ) : _01_data[[#This Row],[ref]] ) ),
                _01_data[[#This Row],[position]]
              )</f>
        <v>26</v>
      </c>
      <c r="F547" t="str">
        <f ca="1" xml:space="preserve"> CONCATENATE( _01_data[[#This Row],[position]], " ", _01_data[[#This Row],[id]] )</f>
        <v>Specialist 26</v>
      </c>
      <c r="U547" t="str">
        <f ca="1"/>
        <v>Specialist 26</v>
      </c>
      <c r="V547" t="str">
        <f ca="1"/>
        <v>Specialist</v>
      </c>
      <c r="W547">
        <f ca="1"/>
        <v>8.5</v>
      </c>
      <c r="X547">
        <f ca="1"/>
        <v>0.57386693740034467</v>
      </c>
      <c r="Y547">
        <f ca="1"/>
        <v>7.9261330625996553</v>
      </c>
      <c r="Z547">
        <f ca="1"/>
        <v>40000</v>
      </c>
    </row>
    <row r="548" spans="2:26">
      <c r="B548">
        <f xml:space="preserve"> ROWS( INDEX( _01_data[ref], 1 ) : _01_data[[#This Row],[ref]] )</f>
        <v>537</v>
      </c>
      <c r="C548" t="s">
        <v>7</v>
      </c>
      <c r="D548">
        <v>46000</v>
      </c>
      <c r="E548">
        <f ca="1" xml:space="preserve"> COUNTIF(
                OFFSET( $C$11, 1, 0, ROWS( INDEX( _01_data[ref], 1 ) : _01_data[[#This Row],[ref]] ) ),
                _01_data[[#This Row],[position]]
              )</f>
        <v>27</v>
      </c>
      <c r="F548" t="str">
        <f ca="1" xml:space="preserve"> CONCATENATE( _01_data[[#This Row],[position]], " ", _01_data[[#This Row],[id]] )</f>
        <v>Specialist 27</v>
      </c>
      <c r="U548" t="str">
        <f ca="1"/>
        <v>Specialist 27</v>
      </c>
      <c r="V548" t="str">
        <f ca="1"/>
        <v>Specialist</v>
      </c>
      <c r="W548">
        <f ca="1"/>
        <v>8.5</v>
      </c>
      <c r="X548">
        <f ca="1"/>
        <v>0.42285024227902612</v>
      </c>
      <c r="Y548">
        <f ca="1"/>
        <v>8.0771497577209743</v>
      </c>
      <c r="Z548">
        <f ca="1"/>
        <v>46000</v>
      </c>
    </row>
    <row r="549" spans="2:26">
      <c r="B549">
        <f xml:space="preserve"> ROWS( INDEX( _01_data[ref], 1 ) : _01_data[[#This Row],[ref]] )</f>
        <v>538</v>
      </c>
      <c r="C549" t="s">
        <v>7</v>
      </c>
      <c r="D549">
        <v>50000</v>
      </c>
      <c r="E549">
        <f ca="1" xml:space="preserve"> COUNTIF(
                OFFSET( $C$11, 1, 0, ROWS( INDEX( _01_data[ref], 1 ) : _01_data[[#This Row],[ref]] ) ),
                _01_data[[#This Row],[position]]
              )</f>
        <v>28</v>
      </c>
      <c r="F549" t="str">
        <f ca="1" xml:space="preserve"> CONCATENATE( _01_data[[#This Row],[position]], " ", _01_data[[#This Row],[id]] )</f>
        <v>Specialist 28</v>
      </c>
      <c r="U549" t="str">
        <f ca="1"/>
        <v>Specialist 28</v>
      </c>
      <c r="V549" t="str">
        <f ca="1"/>
        <v>Specialist</v>
      </c>
      <c r="W549">
        <f ca="1"/>
        <v>8.5</v>
      </c>
      <c r="X549">
        <f ca="1"/>
        <v>0.41835123696334076</v>
      </c>
      <c r="Y549">
        <f ca="1"/>
        <v>8.0816487630366591</v>
      </c>
      <c r="Z549">
        <f ca="1"/>
        <v>50000</v>
      </c>
    </row>
    <row r="550" spans="2:26">
      <c r="B550">
        <f xml:space="preserve"> ROWS( INDEX( _01_data[ref], 1 ) : _01_data[[#This Row],[ref]] )</f>
        <v>539</v>
      </c>
      <c r="C550" t="s">
        <v>7</v>
      </c>
      <c r="D550">
        <v>41000</v>
      </c>
      <c r="E550">
        <f ca="1" xml:space="preserve"> COUNTIF(
                OFFSET( $C$11, 1, 0, ROWS( INDEX( _01_data[ref], 1 ) : _01_data[[#This Row],[ref]] ) ),
                _01_data[[#This Row],[position]]
              )</f>
        <v>29</v>
      </c>
      <c r="F550" t="str">
        <f ca="1" xml:space="preserve"> CONCATENATE( _01_data[[#This Row],[position]], " ", _01_data[[#This Row],[id]] )</f>
        <v>Specialist 29</v>
      </c>
      <c r="U550" t="str">
        <f ca="1"/>
        <v>Specialist 29</v>
      </c>
      <c r="V550" t="str">
        <f ca="1"/>
        <v>Specialist</v>
      </c>
      <c r="W550">
        <f ca="1"/>
        <v>8.5</v>
      </c>
      <c r="X550">
        <f ca="1"/>
        <v>0.56910238656535916</v>
      </c>
      <c r="Y550">
        <f ca="1"/>
        <v>7.9308976134346407</v>
      </c>
      <c r="Z550">
        <f ca="1"/>
        <v>41000</v>
      </c>
    </row>
    <row r="551" spans="2:26">
      <c r="B551">
        <f xml:space="preserve"> ROWS( INDEX( _01_data[ref], 1 ) : _01_data[[#This Row],[ref]] )</f>
        <v>540</v>
      </c>
      <c r="C551" t="s">
        <v>7</v>
      </c>
      <c r="D551">
        <v>90000</v>
      </c>
      <c r="E551">
        <f ca="1" xml:space="preserve"> COUNTIF(
                OFFSET( $C$11, 1, 0, ROWS( INDEX( _01_data[ref], 1 ) : _01_data[[#This Row],[ref]] ) ),
                _01_data[[#This Row],[position]]
              )</f>
        <v>30</v>
      </c>
      <c r="F551" t="str">
        <f ca="1" xml:space="preserve"> CONCATENATE( _01_data[[#This Row],[position]], " ", _01_data[[#This Row],[id]] )</f>
        <v>Specialist 30</v>
      </c>
      <c r="U551" t="str">
        <f ca="1"/>
        <v>Specialist 30</v>
      </c>
      <c r="V551" t="str">
        <f ca="1"/>
        <v>Specialist</v>
      </c>
      <c r="W551">
        <f ca="1"/>
        <v>8.5</v>
      </c>
      <c r="X551">
        <f ca="1"/>
        <v>0.45557622486585425</v>
      </c>
      <c r="Y551">
        <f ca="1"/>
        <v>8.0444237751341454</v>
      </c>
      <c r="Z551">
        <f ca="1"/>
        <v>90000</v>
      </c>
    </row>
    <row r="552" spans="2:26">
      <c r="B552">
        <f xml:space="preserve"> ROWS( INDEX( _01_data[ref], 1 ) : _01_data[[#This Row],[ref]] )</f>
        <v>541</v>
      </c>
      <c r="C552" t="s">
        <v>7</v>
      </c>
      <c r="D552">
        <v>50000</v>
      </c>
      <c r="E552">
        <f ca="1" xml:space="preserve"> COUNTIF(
                OFFSET( $C$11, 1, 0, ROWS( INDEX( _01_data[ref], 1 ) : _01_data[[#This Row],[ref]] ) ),
                _01_data[[#This Row],[position]]
              )</f>
        <v>31</v>
      </c>
      <c r="F552" t="str">
        <f ca="1" xml:space="preserve"> CONCATENATE( _01_data[[#This Row],[position]], " ", _01_data[[#This Row],[id]] )</f>
        <v>Specialist 31</v>
      </c>
      <c r="U552" t="str">
        <f ca="1"/>
        <v>Specialist 31</v>
      </c>
      <c r="V552" t="str">
        <f ca="1"/>
        <v>Specialist</v>
      </c>
      <c r="W552">
        <f ca="1"/>
        <v>8.5</v>
      </c>
      <c r="X552">
        <f ca="1"/>
        <v>0.47363600960548125</v>
      </c>
      <c r="Y552">
        <f ca="1"/>
        <v>8.0263639903945183</v>
      </c>
      <c r="Z552">
        <f ca="1"/>
        <v>50000</v>
      </c>
    </row>
    <row r="553" spans="2:26">
      <c r="B553">
        <f xml:space="preserve"> ROWS( INDEX( _01_data[ref], 1 ) : _01_data[[#This Row],[ref]] )</f>
        <v>542</v>
      </c>
      <c r="C553" t="s">
        <v>7</v>
      </c>
      <c r="D553">
        <v>50000</v>
      </c>
      <c r="E553">
        <f ca="1" xml:space="preserve"> COUNTIF(
                OFFSET( $C$11, 1, 0, ROWS( INDEX( _01_data[ref], 1 ) : _01_data[[#This Row],[ref]] ) ),
                _01_data[[#This Row],[position]]
              )</f>
        <v>32</v>
      </c>
      <c r="F553" t="str">
        <f ca="1" xml:space="preserve"> CONCATENATE( _01_data[[#This Row],[position]], " ", _01_data[[#This Row],[id]] )</f>
        <v>Specialist 32</v>
      </c>
      <c r="U553" t="str">
        <f ca="1"/>
        <v>Specialist 32</v>
      </c>
      <c r="V553" t="str">
        <f ca="1"/>
        <v>Specialist</v>
      </c>
      <c r="W553">
        <f ca="1"/>
        <v>8.5</v>
      </c>
      <c r="X553">
        <f ca="1"/>
        <v>0.44416788843273913</v>
      </c>
      <c r="Y553">
        <f ca="1"/>
        <v>8.0558321115672609</v>
      </c>
      <c r="Z553">
        <f ca="1"/>
        <v>50000</v>
      </c>
    </row>
    <row r="554" spans="2:26">
      <c r="B554">
        <f xml:space="preserve"> ROWS( INDEX( _01_data[ref], 1 ) : _01_data[[#This Row],[ref]] )</f>
        <v>543</v>
      </c>
      <c r="C554" t="s">
        <v>7</v>
      </c>
      <c r="D554">
        <v>75000</v>
      </c>
      <c r="E554">
        <f ca="1" xml:space="preserve"> COUNTIF(
                OFFSET( $C$11, 1, 0, ROWS( INDEX( _01_data[ref], 1 ) : _01_data[[#This Row],[ref]] ) ),
                _01_data[[#This Row],[position]]
              )</f>
        <v>33</v>
      </c>
      <c r="F554" t="str">
        <f ca="1" xml:space="preserve"> CONCATENATE( _01_data[[#This Row],[position]], " ", _01_data[[#This Row],[id]] )</f>
        <v>Specialist 33</v>
      </c>
      <c r="U554" t="str">
        <f ca="1"/>
        <v>Specialist 33</v>
      </c>
      <c r="V554" t="str">
        <f ca="1"/>
        <v>Specialist</v>
      </c>
      <c r="W554">
        <f ca="1"/>
        <v>8.5</v>
      </c>
      <c r="X554">
        <f ca="1"/>
        <v>0.48674236768772883</v>
      </c>
      <c r="Y554">
        <f ca="1"/>
        <v>8.0132576323122713</v>
      </c>
      <c r="Z554">
        <f ca="1"/>
        <v>75000</v>
      </c>
    </row>
    <row r="555" spans="2:26">
      <c r="B555">
        <f xml:space="preserve"> ROWS( INDEX( _01_data[ref], 1 ) : _01_data[[#This Row],[ref]] )</f>
        <v>544</v>
      </c>
      <c r="C555" t="s">
        <v>7</v>
      </c>
      <c r="D555">
        <v>96000</v>
      </c>
      <c r="E555">
        <f ca="1" xml:space="preserve"> COUNTIF(
                OFFSET( $C$11, 1, 0, ROWS( INDEX( _01_data[ref], 1 ) : _01_data[[#This Row],[ref]] ) ),
                _01_data[[#This Row],[position]]
              )</f>
        <v>34</v>
      </c>
      <c r="F555" t="str">
        <f ca="1" xml:space="preserve"> CONCATENATE( _01_data[[#This Row],[position]], " ", _01_data[[#This Row],[id]] )</f>
        <v>Specialist 34</v>
      </c>
      <c r="U555" t="str">
        <f ca="1"/>
        <v>Specialist 34</v>
      </c>
      <c r="V555" t="str">
        <f ca="1"/>
        <v>Specialist</v>
      </c>
      <c r="W555">
        <f ca="1"/>
        <v>8.5</v>
      </c>
      <c r="X555">
        <f ca="1"/>
        <v>0.4653210845571264</v>
      </c>
      <c r="Y555">
        <f ca="1"/>
        <v>8.034678915442873</v>
      </c>
      <c r="Z555">
        <f ca="1"/>
        <v>96000</v>
      </c>
    </row>
    <row r="556" spans="2:26">
      <c r="B556">
        <f xml:space="preserve"> ROWS( INDEX( _01_data[ref], 1 ) : _01_data[[#This Row],[ref]] )</f>
        <v>545</v>
      </c>
      <c r="C556" t="s">
        <v>7</v>
      </c>
      <c r="D556">
        <v>65000</v>
      </c>
      <c r="E556">
        <f ca="1" xml:space="preserve"> COUNTIF(
                OFFSET( $C$11, 1, 0, ROWS( INDEX( _01_data[ref], 1 ) : _01_data[[#This Row],[ref]] ) ),
                _01_data[[#This Row],[position]]
              )</f>
        <v>35</v>
      </c>
      <c r="F556" t="str">
        <f ca="1" xml:space="preserve"> CONCATENATE( _01_data[[#This Row],[position]], " ", _01_data[[#This Row],[id]] )</f>
        <v>Specialist 35</v>
      </c>
      <c r="U556" t="str">
        <f ca="1"/>
        <v>Specialist 35</v>
      </c>
      <c r="V556" t="str">
        <f ca="1"/>
        <v>Specialist</v>
      </c>
      <c r="W556">
        <f ca="1"/>
        <v>8.5</v>
      </c>
      <c r="X556">
        <f ca="1"/>
        <v>0.44484843799366913</v>
      </c>
      <c r="Y556">
        <f ca="1"/>
        <v>8.0551515620063316</v>
      </c>
      <c r="Z556">
        <f ca="1"/>
        <v>65000</v>
      </c>
    </row>
    <row r="557" spans="2:26">
      <c r="B557">
        <f xml:space="preserve"> ROWS( INDEX( _01_data[ref], 1 ) : _01_data[[#This Row],[ref]] )</f>
        <v>546</v>
      </c>
      <c r="C557" t="s">
        <v>7</v>
      </c>
      <c r="D557">
        <v>73000</v>
      </c>
      <c r="E557">
        <f ca="1" xml:space="preserve"> COUNTIF(
                OFFSET( $C$11, 1, 0, ROWS( INDEX( _01_data[ref], 1 ) : _01_data[[#This Row],[ref]] ) ),
                _01_data[[#This Row],[position]]
              )</f>
        <v>36</v>
      </c>
      <c r="F557" t="str">
        <f ca="1" xml:space="preserve"> CONCATENATE( _01_data[[#This Row],[position]], " ", _01_data[[#This Row],[id]] )</f>
        <v>Specialist 36</v>
      </c>
      <c r="U557" t="str">
        <f ca="1"/>
        <v>Specialist 36</v>
      </c>
      <c r="V557" t="str">
        <f ca="1"/>
        <v>Specialist</v>
      </c>
      <c r="W557">
        <f ca="1"/>
        <v>8.5</v>
      </c>
      <c r="X557">
        <f ca="1"/>
        <v>0.55670902992037075</v>
      </c>
      <c r="Y557">
        <f ca="1"/>
        <v>7.9432909700796293</v>
      </c>
      <c r="Z557">
        <f ca="1"/>
        <v>73000</v>
      </c>
    </row>
    <row r="558" spans="2:26">
      <c r="B558">
        <f xml:space="preserve"> ROWS( INDEX( _01_data[ref], 1 ) : _01_data[[#This Row],[ref]] )</f>
        <v>547</v>
      </c>
      <c r="C558" t="s">
        <v>7</v>
      </c>
      <c r="D558">
        <v>31000</v>
      </c>
      <c r="E558">
        <f ca="1" xml:space="preserve"> COUNTIF(
                OFFSET( $C$11, 1, 0, ROWS( INDEX( _01_data[ref], 1 ) : _01_data[[#This Row],[ref]] ) ),
                _01_data[[#This Row],[position]]
              )</f>
        <v>37</v>
      </c>
      <c r="F558" t="str">
        <f ca="1" xml:space="preserve"> CONCATENATE( _01_data[[#This Row],[position]], " ", _01_data[[#This Row],[id]] )</f>
        <v>Specialist 37</v>
      </c>
      <c r="U558" t="str">
        <f ca="1"/>
        <v>Specialist 37</v>
      </c>
      <c r="V558" t="str">
        <f ca="1"/>
        <v>Specialist</v>
      </c>
      <c r="W558">
        <f ca="1"/>
        <v>8.5</v>
      </c>
      <c r="X558">
        <f ca="1"/>
        <v>0.59357977137007245</v>
      </c>
      <c r="Y558">
        <f ca="1"/>
        <v>7.9064202286299272</v>
      </c>
      <c r="Z558">
        <f ca="1"/>
        <v>31000</v>
      </c>
    </row>
    <row r="559" spans="2:26">
      <c r="B559">
        <f xml:space="preserve"> ROWS( INDEX( _01_data[ref], 1 ) : _01_data[[#This Row],[ref]] )</f>
        <v>548</v>
      </c>
      <c r="C559" t="s">
        <v>7</v>
      </c>
      <c r="D559">
        <v>110000</v>
      </c>
      <c r="E559">
        <f ca="1" xml:space="preserve"> COUNTIF(
                OFFSET( $C$11, 1, 0, ROWS( INDEX( _01_data[ref], 1 ) : _01_data[[#This Row],[ref]] ) ),
                _01_data[[#This Row],[position]]
              )</f>
        <v>38</v>
      </c>
      <c r="F559" t="str">
        <f ca="1" xml:space="preserve"> CONCATENATE( _01_data[[#This Row],[position]], " ", _01_data[[#This Row],[id]] )</f>
        <v>Specialist 38</v>
      </c>
      <c r="U559" t="str">
        <f ca="1"/>
        <v>Specialist 38</v>
      </c>
      <c r="V559" t="str">
        <f ca="1"/>
        <v>Specialist</v>
      </c>
      <c r="W559">
        <f ca="1"/>
        <v>8.5</v>
      </c>
      <c r="X559">
        <f ca="1"/>
        <v>0.57062690573923036</v>
      </c>
      <c r="Y559">
        <f ca="1"/>
        <v>7.9293730942607699</v>
      </c>
      <c r="Z559">
        <f ca="1"/>
        <v>110000</v>
      </c>
    </row>
    <row r="560" spans="2:26">
      <c r="B560">
        <f xml:space="preserve"> ROWS( INDEX( _01_data[ref], 1 ) : _01_data[[#This Row],[ref]] )</f>
        <v>549</v>
      </c>
      <c r="C560" t="s">
        <v>7</v>
      </c>
      <c r="D560">
        <v>47000</v>
      </c>
      <c r="E560">
        <f ca="1" xml:space="preserve"> COUNTIF(
                OFFSET( $C$11, 1, 0, ROWS( INDEX( _01_data[ref], 1 ) : _01_data[[#This Row],[ref]] ) ),
                _01_data[[#This Row],[position]]
              )</f>
        <v>39</v>
      </c>
      <c r="F560" t="str">
        <f ca="1" xml:space="preserve"> CONCATENATE( _01_data[[#This Row],[position]], " ", _01_data[[#This Row],[id]] )</f>
        <v>Specialist 39</v>
      </c>
      <c r="U560" t="str">
        <f ca="1"/>
        <v>Specialist 39</v>
      </c>
      <c r="V560" t="str">
        <f ca="1"/>
        <v>Specialist</v>
      </c>
      <c r="W560">
        <f ca="1"/>
        <v>8.5</v>
      </c>
      <c r="X560">
        <f ca="1"/>
        <v>0.45047534586981175</v>
      </c>
      <c r="Y560">
        <f ca="1"/>
        <v>8.0495246541301881</v>
      </c>
      <c r="Z560">
        <f ca="1"/>
        <v>47000</v>
      </c>
    </row>
    <row r="561" spans="2:26">
      <c r="B561">
        <f xml:space="preserve"> ROWS( INDEX( _01_data[ref], 1 ) : _01_data[[#This Row],[ref]] )</f>
        <v>550</v>
      </c>
      <c r="C561" t="s">
        <v>7</v>
      </c>
      <c r="D561">
        <v>45000</v>
      </c>
      <c r="E561">
        <f ca="1" xml:space="preserve"> COUNTIF(
                OFFSET( $C$11, 1, 0, ROWS( INDEX( _01_data[ref], 1 ) : _01_data[[#This Row],[ref]] ) ),
                _01_data[[#This Row],[position]]
              )</f>
        <v>40</v>
      </c>
      <c r="F561" t="str">
        <f ca="1" xml:space="preserve"> CONCATENATE( _01_data[[#This Row],[position]], " ", _01_data[[#This Row],[id]] )</f>
        <v>Specialist 40</v>
      </c>
      <c r="U561" t="str">
        <f ca="1"/>
        <v>Specialist 40</v>
      </c>
      <c r="V561" t="str">
        <f ca="1"/>
        <v>Specialist</v>
      </c>
      <c r="W561">
        <f ca="1"/>
        <v>8.5</v>
      </c>
      <c r="X561">
        <f ca="1"/>
        <v>0.54187465879945074</v>
      </c>
      <c r="Y561">
        <f ca="1"/>
        <v>7.9581253412005495</v>
      </c>
      <c r="Z561">
        <f ca="1"/>
        <v>45000</v>
      </c>
    </row>
    <row r="562" spans="2:26">
      <c r="B562">
        <f xml:space="preserve"> ROWS( INDEX( _01_data[ref], 1 ) : _01_data[[#This Row],[ref]] )</f>
        <v>551</v>
      </c>
      <c r="C562" t="s">
        <v>7</v>
      </c>
      <c r="D562">
        <v>60000</v>
      </c>
      <c r="E562">
        <f ca="1" xml:space="preserve"> COUNTIF(
                OFFSET( $C$11, 1, 0, ROWS( INDEX( _01_data[ref], 1 ) : _01_data[[#This Row],[ref]] ) ),
                _01_data[[#This Row],[position]]
              )</f>
        <v>41</v>
      </c>
      <c r="F562" t="str">
        <f ca="1" xml:space="preserve"> CONCATENATE( _01_data[[#This Row],[position]], " ", _01_data[[#This Row],[id]] )</f>
        <v>Specialist 41</v>
      </c>
      <c r="U562" t="str">
        <f ca="1"/>
        <v>Specialist 41</v>
      </c>
      <c r="V562" t="str">
        <f ca="1"/>
        <v>Specialist</v>
      </c>
      <c r="W562">
        <f ca="1"/>
        <v>8.5</v>
      </c>
      <c r="X562">
        <f ca="1"/>
        <v>0.45736117386754782</v>
      </c>
      <c r="Y562">
        <f ca="1"/>
        <v>8.0426388261324515</v>
      </c>
      <c r="Z562">
        <f ca="1"/>
        <v>60000</v>
      </c>
    </row>
    <row r="563" spans="2:26">
      <c r="B563">
        <f xml:space="preserve"> ROWS( INDEX( _01_data[ref], 1 ) : _01_data[[#This Row],[ref]] )</f>
        <v>552</v>
      </c>
      <c r="C563" t="s">
        <v>7</v>
      </c>
      <c r="D563">
        <v>54000</v>
      </c>
      <c r="E563">
        <f ca="1" xml:space="preserve"> COUNTIF(
                OFFSET( $C$11, 1, 0, ROWS( INDEX( _01_data[ref], 1 ) : _01_data[[#This Row],[ref]] ) ),
                _01_data[[#This Row],[position]]
              )</f>
        <v>42</v>
      </c>
      <c r="F563" t="str">
        <f ca="1" xml:space="preserve"> CONCATENATE( _01_data[[#This Row],[position]], " ", _01_data[[#This Row],[id]] )</f>
        <v>Specialist 42</v>
      </c>
      <c r="U563" t="str">
        <f ca="1"/>
        <v>Specialist 42</v>
      </c>
      <c r="V563" t="str">
        <f ca="1"/>
        <v>Specialist</v>
      </c>
      <c r="W563">
        <f ca="1"/>
        <v>8.5</v>
      </c>
      <c r="X563">
        <f ca="1"/>
        <v>0.4379642356331237</v>
      </c>
      <c r="Y563">
        <f ca="1"/>
        <v>8.0620357643668754</v>
      </c>
      <c r="Z563">
        <f ca="1"/>
        <v>54000</v>
      </c>
    </row>
    <row r="564" spans="2:26">
      <c r="B564">
        <f xml:space="preserve"> ROWS( INDEX( _01_data[ref], 1 ) : _01_data[[#This Row],[ref]] )</f>
        <v>553</v>
      </c>
      <c r="C564" t="s">
        <v>7</v>
      </c>
      <c r="D564">
        <v>50000</v>
      </c>
      <c r="E564">
        <f ca="1" xml:space="preserve"> COUNTIF(
                OFFSET( $C$11, 1, 0, ROWS( INDEX( _01_data[ref], 1 ) : _01_data[[#This Row],[ref]] ) ),
                _01_data[[#This Row],[position]]
              )</f>
        <v>43</v>
      </c>
      <c r="F564" t="str">
        <f ca="1" xml:space="preserve"> CONCATENATE( _01_data[[#This Row],[position]], " ", _01_data[[#This Row],[id]] )</f>
        <v>Specialist 43</v>
      </c>
      <c r="U564" t="str">
        <f ca="1"/>
        <v>Specialist 43</v>
      </c>
      <c r="V564" t="str">
        <f ca="1"/>
        <v>Specialist</v>
      </c>
      <c r="W564">
        <f ca="1"/>
        <v>8.5</v>
      </c>
      <c r="X564">
        <f ca="1"/>
        <v>0.57339233986808102</v>
      </c>
      <c r="Y564">
        <f ca="1"/>
        <v>7.9266076601319186</v>
      </c>
      <c r="Z564">
        <f ca="1"/>
        <v>50000</v>
      </c>
    </row>
    <row r="565" spans="2:26">
      <c r="B565">
        <f xml:space="preserve"> ROWS( INDEX( _01_data[ref], 1 ) : _01_data[[#This Row],[ref]] )</f>
        <v>554</v>
      </c>
      <c r="C565" t="s">
        <v>7</v>
      </c>
      <c r="D565">
        <v>52000</v>
      </c>
      <c r="E565">
        <f ca="1" xml:space="preserve"> COUNTIF(
                OFFSET( $C$11, 1, 0, ROWS( INDEX( _01_data[ref], 1 ) : _01_data[[#This Row],[ref]] ) ),
                _01_data[[#This Row],[position]]
              )</f>
        <v>44</v>
      </c>
      <c r="F565" t="str">
        <f ca="1" xml:space="preserve"> CONCATENATE( _01_data[[#This Row],[position]], " ", _01_data[[#This Row],[id]] )</f>
        <v>Specialist 44</v>
      </c>
      <c r="U565" t="str">
        <f ca="1"/>
        <v>Specialist 44</v>
      </c>
      <c r="V565" t="str">
        <f ca="1"/>
        <v>Specialist</v>
      </c>
      <c r="W565">
        <f ca="1"/>
        <v>8.5</v>
      </c>
      <c r="X565">
        <f ca="1"/>
        <v>0.55996007684652593</v>
      </c>
      <c r="Y565">
        <f ca="1"/>
        <v>7.9400399231534742</v>
      </c>
      <c r="Z565">
        <f ca="1"/>
        <v>52000</v>
      </c>
    </row>
    <row r="566" spans="2:26">
      <c r="B566">
        <f xml:space="preserve"> ROWS( INDEX( _01_data[ref], 1 ) : _01_data[[#This Row],[ref]] )</f>
        <v>555</v>
      </c>
      <c r="C566" t="s">
        <v>7</v>
      </c>
      <c r="D566">
        <v>35000</v>
      </c>
      <c r="E566">
        <f ca="1" xml:space="preserve"> COUNTIF(
                OFFSET( $C$11, 1, 0, ROWS( INDEX( _01_data[ref], 1 ) : _01_data[[#This Row],[ref]] ) ),
                _01_data[[#This Row],[position]]
              )</f>
        <v>45</v>
      </c>
      <c r="F566" t="str">
        <f ca="1" xml:space="preserve"> CONCATENATE( _01_data[[#This Row],[position]], " ", _01_data[[#This Row],[id]] )</f>
        <v>Specialist 45</v>
      </c>
      <c r="U566" t="str">
        <f ca="1"/>
        <v>Specialist 45</v>
      </c>
      <c r="V566" t="str">
        <f ca="1"/>
        <v>Specialist</v>
      </c>
      <c r="W566">
        <f ca="1"/>
        <v>8.5</v>
      </c>
      <c r="X566">
        <f ca="1"/>
        <v>0.53025429642794608</v>
      </c>
      <c r="Y566">
        <f ca="1"/>
        <v>7.9697457035720536</v>
      </c>
      <c r="Z566">
        <f ca="1"/>
        <v>35000</v>
      </c>
    </row>
    <row r="567" spans="2:26">
      <c r="B567">
        <f xml:space="preserve"> ROWS( INDEX( _01_data[ref], 1 ) : _01_data[[#This Row],[ref]] )</f>
        <v>556</v>
      </c>
      <c r="C567" t="s">
        <v>7</v>
      </c>
      <c r="D567">
        <v>74000</v>
      </c>
      <c r="E567">
        <f ca="1" xml:space="preserve"> COUNTIF(
                OFFSET( $C$11, 1, 0, ROWS( INDEX( _01_data[ref], 1 ) : _01_data[[#This Row],[ref]] ) ),
                _01_data[[#This Row],[position]]
              )</f>
        <v>46</v>
      </c>
      <c r="F567" t="str">
        <f ca="1" xml:space="preserve"> CONCATENATE( _01_data[[#This Row],[position]], " ", _01_data[[#This Row],[id]] )</f>
        <v>Specialist 46</v>
      </c>
      <c r="U567" t="str">
        <f ca="1"/>
        <v>Specialist 46</v>
      </c>
      <c r="V567" t="str">
        <f ca="1"/>
        <v>Specialist</v>
      </c>
      <c r="W567">
        <f ca="1"/>
        <v>8.5</v>
      </c>
      <c r="X567">
        <f ca="1"/>
        <v>0.56937195348978076</v>
      </c>
      <c r="Y567">
        <f ca="1"/>
        <v>7.9306280465102192</v>
      </c>
      <c r="Z567">
        <f ca="1"/>
        <v>74000</v>
      </c>
    </row>
    <row r="568" spans="2:26">
      <c r="B568">
        <f xml:space="preserve"> ROWS( INDEX( _01_data[ref], 1 ) : _01_data[[#This Row],[ref]] )</f>
        <v>557</v>
      </c>
      <c r="C568" t="s">
        <v>7</v>
      </c>
      <c r="D568">
        <v>36000</v>
      </c>
      <c r="E568">
        <f ca="1" xml:space="preserve"> COUNTIF(
                OFFSET( $C$11, 1, 0, ROWS( INDEX( _01_data[ref], 1 ) : _01_data[[#This Row],[ref]] ) ),
                _01_data[[#This Row],[position]]
              )</f>
        <v>47</v>
      </c>
      <c r="F568" t="str">
        <f ca="1" xml:space="preserve"> CONCATENATE( _01_data[[#This Row],[position]], " ", _01_data[[#This Row],[id]] )</f>
        <v>Specialist 47</v>
      </c>
      <c r="U568" t="str">
        <f ca="1"/>
        <v>Specialist 47</v>
      </c>
      <c r="V568" t="str">
        <f ca="1"/>
        <v>Specialist</v>
      </c>
      <c r="W568">
        <f ca="1"/>
        <v>8.5</v>
      </c>
      <c r="X568">
        <f ca="1"/>
        <v>0.4961049469183223</v>
      </c>
      <c r="Y568">
        <f ca="1"/>
        <v>8.0038950530816777</v>
      </c>
      <c r="Z568">
        <f ca="1"/>
        <v>36000</v>
      </c>
    </row>
    <row r="569" spans="2:26">
      <c r="B569">
        <f xml:space="preserve"> ROWS( INDEX( _01_data[ref], 1 ) : _01_data[[#This Row],[ref]] )</f>
        <v>558</v>
      </c>
      <c r="C569" t="s">
        <v>7</v>
      </c>
      <c r="D569">
        <v>62000</v>
      </c>
      <c r="E569">
        <f ca="1" xml:space="preserve"> COUNTIF(
                OFFSET( $C$11, 1, 0, ROWS( INDEX( _01_data[ref], 1 ) : _01_data[[#This Row],[ref]] ) ),
                _01_data[[#This Row],[position]]
              )</f>
        <v>48</v>
      </c>
      <c r="F569" t="str">
        <f ca="1" xml:space="preserve"> CONCATENATE( _01_data[[#This Row],[position]], " ", _01_data[[#This Row],[id]] )</f>
        <v>Specialist 48</v>
      </c>
      <c r="U569" t="str">
        <f ca="1"/>
        <v>Specialist 48</v>
      </c>
      <c r="V569" t="str">
        <f ca="1"/>
        <v>Specialist</v>
      </c>
      <c r="W569">
        <f ca="1"/>
        <v>8.5</v>
      </c>
      <c r="X569">
        <f ca="1"/>
        <v>0.40685512154723258</v>
      </c>
      <c r="Y569">
        <f ca="1"/>
        <v>8.0931448784527671</v>
      </c>
      <c r="Z569">
        <f ca="1"/>
        <v>62000</v>
      </c>
    </row>
    <row r="570" spans="2:26">
      <c r="B570">
        <f xml:space="preserve"> ROWS( INDEX( _01_data[ref], 1 ) : _01_data[[#This Row],[ref]] )</f>
        <v>559</v>
      </c>
      <c r="C570" t="s">
        <v>7</v>
      </c>
      <c r="D570">
        <v>45000</v>
      </c>
      <c r="E570">
        <f ca="1" xml:space="preserve"> COUNTIF(
                OFFSET( $C$11, 1, 0, ROWS( INDEX( _01_data[ref], 1 ) : _01_data[[#This Row],[ref]] ) ),
                _01_data[[#This Row],[position]]
              )</f>
        <v>49</v>
      </c>
      <c r="F570" t="str">
        <f ca="1" xml:space="preserve"> CONCATENATE( _01_data[[#This Row],[position]], " ", _01_data[[#This Row],[id]] )</f>
        <v>Specialist 49</v>
      </c>
      <c r="U570" t="str">
        <f ca="1"/>
        <v>Specialist 49</v>
      </c>
      <c r="V570" t="str">
        <f ca="1"/>
        <v>Specialist</v>
      </c>
      <c r="W570">
        <f ca="1"/>
        <v>8.5</v>
      </c>
      <c r="X570">
        <f ca="1"/>
        <v>0.5025695851207701</v>
      </c>
      <c r="Y570">
        <f ca="1"/>
        <v>7.9974304148792301</v>
      </c>
      <c r="Z570">
        <f ca="1"/>
        <v>45000</v>
      </c>
    </row>
    <row r="571" spans="2:26">
      <c r="B571">
        <f xml:space="preserve"> ROWS( INDEX( _01_data[ref], 1 ) : _01_data[[#This Row],[ref]] )</f>
        <v>560</v>
      </c>
      <c r="C571" t="s">
        <v>7</v>
      </c>
      <c r="D571">
        <v>49000</v>
      </c>
      <c r="E571">
        <f ca="1" xml:space="preserve"> COUNTIF(
                OFFSET( $C$11, 1, 0, ROWS( INDEX( _01_data[ref], 1 ) : _01_data[[#This Row],[ref]] ) ),
                _01_data[[#This Row],[position]]
              )</f>
        <v>50</v>
      </c>
      <c r="F571" t="str">
        <f ca="1" xml:space="preserve"> CONCATENATE( _01_data[[#This Row],[position]], " ", _01_data[[#This Row],[id]] )</f>
        <v>Specialist 50</v>
      </c>
      <c r="U571" t="str">
        <f ca="1"/>
        <v>Specialist 50</v>
      </c>
      <c r="V571" t="str">
        <f ca="1"/>
        <v>Specialist</v>
      </c>
      <c r="W571">
        <f ca="1"/>
        <v>8.5</v>
      </c>
      <c r="X571">
        <f ca="1"/>
        <v>0.43621684749606127</v>
      </c>
      <c r="Y571">
        <f ca="1"/>
        <v>8.0637831525039392</v>
      </c>
      <c r="Z571">
        <f ca="1"/>
        <v>49000</v>
      </c>
    </row>
    <row r="572" spans="2:26">
      <c r="B572">
        <f xml:space="preserve"> ROWS( INDEX( _01_data[ref], 1 ) : _01_data[[#This Row],[ref]] )</f>
        <v>561</v>
      </c>
      <c r="C572" t="s">
        <v>7</v>
      </c>
      <c r="D572">
        <v>45000</v>
      </c>
      <c r="E572">
        <f ca="1" xml:space="preserve"> COUNTIF(
                OFFSET( $C$11, 1, 0, ROWS( INDEX( _01_data[ref], 1 ) : _01_data[[#This Row],[ref]] ) ),
                _01_data[[#This Row],[position]]
              )</f>
        <v>51</v>
      </c>
      <c r="F572" t="str">
        <f ca="1" xml:space="preserve"> CONCATENATE( _01_data[[#This Row],[position]], " ", _01_data[[#This Row],[id]] )</f>
        <v>Specialist 51</v>
      </c>
      <c r="U572" t="str">
        <f ca="1"/>
        <v>Specialist 51</v>
      </c>
      <c r="V572" t="str">
        <f ca="1"/>
        <v>Specialist</v>
      </c>
      <c r="W572">
        <f ca="1"/>
        <v>8.5</v>
      </c>
      <c r="X572">
        <f ca="1"/>
        <v>0.45720633903741148</v>
      </c>
      <c r="Y572">
        <f ca="1"/>
        <v>8.0427936609625892</v>
      </c>
      <c r="Z572">
        <f ca="1"/>
        <v>45000</v>
      </c>
    </row>
    <row r="573" spans="2:26">
      <c r="B573">
        <f xml:space="preserve"> ROWS( INDEX( _01_data[ref], 1 ) : _01_data[[#This Row],[ref]] )</f>
        <v>562</v>
      </c>
      <c r="C573" t="s">
        <v>7</v>
      </c>
      <c r="D573">
        <v>80000</v>
      </c>
      <c r="E573">
        <f ca="1" xml:space="preserve"> COUNTIF(
                OFFSET( $C$11, 1, 0, ROWS( INDEX( _01_data[ref], 1 ) : _01_data[[#This Row],[ref]] ) ),
                _01_data[[#This Row],[position]]
              )</f>
        <v>52</v>
      </c>
      <c r="F573" t="str">
        <f ca="1" xml:space="preserve"> CONCATENATE( _01_data[[#This Row],[position]], " ", _01_data[[#This Row],[id]] )</f>
        <v>Specialist 52</v>
      </c>
      <c r="U573" t="str">
        <f ca="1"/>
        <v>Specialist 52</v>
      </c>
      <c r="V573" t="str">
        <f ca="1"/>
        <v>Specialist</v>
      </c>
      <c r="W573">
        <f ca="1"/>
        <v>8.5</v>
      </c>
      <c r="X573">
        <f ca="1"/>
        <v>0.41833995292631843</v>
      </c>
      <c r="Y573">
        <f ca="1"/>
        <v>8.0816600470736812</v>
      </c>
      <c r="Z573">
        <f ca="1"/>
        <v>80000</v>
      </c>
    </row>
    <row r="574" spans="2:26">
      <c r="B574">
        <f xml:space="preserve"> ROWS( INDEX( _01_data[ref], 1 ) : _01_data[[#This Row],[ref]] )</f>
        <v>563</v>
      </c>
      <c r="C574" t="s">
        <v>7</v>
      </c>
      <c r="D574">
        <v>40000</v>
      </c>
      <c r="E574">
        <f ca="1" xml:space="preserve"> COUNTIF(
                OFFSET( $C$11, 1, 0, ROWS( INDEX( _01_data[ref], 1 ) : _01_data[[#This Row],[ref]] ) ),
                _01_data[[#This Row],[position]]
              )</f>
        <v>53</v>
      </c>
      <c r="F574" t="str">
        <f ca="1" xml:space="preserve"> CONCATENATE( _01_data[[#This Row],[position]], " ", _01_data[[#This Row],[id]] )</f>
        <v>Specialist 53</v>
      </c>
      <c r="U574" t="str">
        <f ca="1"/>
        <v>Specialist 53</v>
      </c>
      <c r="V574" t="str">
        <f ca="1"/>
        <v>Specialist</v>
      </c>
      <c r="W574">
        <f ca="1"/>
        <v>8.5</v>
      </c>
      <c r="X574">
        <f ca="1"/>
        <v>0.46754836016647927</v>
      </c>
      <c r="Y574">
        <f ca="1"/>
        <v>8.0324516398335213</v>
      </c>
      <c r="Z574">
        <f ca="1"/>
        <v>40000</v>
      </c>
    </row>
    <row r="575" spans="2:26">
      <c r="B575">
        <f xml:space="preserve"> ROWS( INDEX( _01_data[ref], 1 ) : _01_data[[#This Row],[ref]] )</f>
        <v>564</v>
      </c>
      <c r="C575" t="s">
        <v>23</v>
      </c>
      <c r="D575">
        <v>62000</v>
      </c>
      <c r="E575">
        <f ca="1" xml:space="preserve"> COUNTIF(
                OFFSET( $C$11, 1, 0, ROWS( INDEX( _01_data[ref], 1 ) : _01_data[[#This Row],[ref]] ) ),
                _01_data[[#This Row],[position]]
              )</f>
        <v>1</v>
      </c>
      <c r="F575" t="str">
        <f ca="1" xml:space="preserve"> CONCATENATE( _01_data[[#This Row],[position]], " ", _01_data[[#This Row],[id]] )</f>
        <v>Supervisor 1</v>
      </c>
      <c r="U575" t="str">
        <f ca="1"/>
        <v>Supervisor 1</v>
      </c>
      <c r="V575" t="str">
        <f ca="1"/>
        <v>Supervisor</v>
      </c>
      <c r="W575">
        <f ca="1"/>
        <v>9.5</v>
      </c>
      <c r="X575">
        <f ca="1"/>
        <v>0.59681798585949475</v>
      </c>
      <c r="Y575">
        <f ca="1"/>
        <v>8.9031820141405049</v>
      </c>
      <c r="Z575">
        <f ca="1"/>
        <v>62000</v>
      </c>
    </row>
    <row r="576" spans="2:26">
      <c r="B576">
        <f xml:space="preserve"> ROWS( INDEX( _01_data[ref], 1 ) : _01_data[[#This Row],[ref]] )</f>
        <v>565</v>
      </c>
      <c r="C576" t="s">
        <v>23</v>
      </c>
      <c r="D576">
        <v>85087</v>
      </c>
      <c r="E576">
        <f ca="1" xml:space="preserve"> COUNTIF(
                OFFSET( $C$11, 1, 0, ROWS( INDEX( _01_data[ref], 1 ) : _01_data[[#This Row],[ref]] ) ),
                _01_data[[#This Row],[position]]
              )</f>
        <v>2</v>
      </c>
      <c r="F576" t="str">
        <f ca="1" xml:space="preserve"> CONCATENATE( _01_data[[#This Row],[position]], " ", _01_data[[#This Row],[id]] )</f>
        <v>Supervisor 2</v>
      </c>
      <c r="U576" t="str">
        <f ca="1"/>
        <v>Supervisor 2</v>
      </c>
      <c r="V576" t="str">
        <f ca="1"/>
        <v>Supervisor</v>
      </c>
      <c r="W576">
        <f ca="1"/>
        <v>9.5</v>
      </c>
      <c r="X576">
        <f ca="1"/>
        <v>0.48906810730610795</v>
      </c>
      <c r="Y576">
        <f ca="1"/>
        <v>9.0109318926938915</v>
      </c>
      <c r="Z576">
        <f ca="1"/>
        <v>85087</v>
      </c>
    </row>
    <row r="577" spans="2:26">
      <c r="B577">
        <f xml:space="preserve"> ROWS( INDEX( _01_data[ref], 1 ) : _01_data[[#This Row],[ref]] )</f>
        <v>566</v>
      </c>
      <c r="C577" t="s">
        <v>23</v>
      </c>
      <c r="D577">
        <v>40000</v>
      </c>
      <c r="E577">
        <f ca="1" xml:space="preserve"> COUNTIF(
                OFFSET( $C$11, 1, 0, ROWS( INDEX( _01_data[ref], 1 ) : _01_data[[#This Row],[ref]] ) ),
                _01_data[[#This Row],[position]]
              )</f>
        <v>3</v>
      </c>
      <c r="F577" t="str">
        <f ca="1" xml:space="preserve"> CONCATENATE( _01_data[[#This Row],[position]], " ", _01_data[[#This Row],[id]] )</f>
        <v>Supervisor 3</v>
      </c>
      <c r="U577" t="str">
        <f ca="1"/>
        <v>Supervisor 3</v>
      </c>
      <c r="V577" t="str">
        <f ca="1"/>
        <v>Supervisor</v>
      </c>
      <c r="W577">
        <f ca="1"/>
        <v>9.5</v>
      </c>
      <c r="X577">
        <f ca="1"/>
        <v>0.43432884764794311</v>
      </c>
      <c r="Y577">
        <f ca="1"/>
        <v>9.0656711523520563</v>
      </c>
      <c r="Z577">
        <f ca="1"/>
        <v>40000</v>
      </c>
    </row>
    <row r="578" spans="2:26">
      <c r="B578">
        <f xml:space="preserve"> ROWS( INDEX( _01_data[ref], 1 ) : _01_data[[#This Row],[ref]] )</f>
        <v>567</v>
      </c>
      <c r="C578" t="s">
        <v>23</v>
      </c>
      <c r="D578">
        <v>36000</v>
      </c>
      <c r="E578">
        <f ca="1" xml:space="preserve"> COUNTIF(
                OFFSET( $C$11, 1, 0, ROWS( INDEX( _01_data[ref], 1 ) : _01_data[[#This Row],[ref]] ) ),
                _01_data[[#This Row],[position]]
              )</f>
        <v>4</v>
      </c>
      <c r="F578" t="str">
        <f ca="1" xml:space="preserve"> CONCATENATE( _01_data[[#This Row],[position]], " ", _01_data[[#This Row],[id]] )</f>
        <v>Supervisor 4</v>
      </c>
      <c r="U578" t="str">
        <f ca="1"/>
        <v>Supervisor 4</v>
      </c>
      <c r="V578" t="str">
        <f ca="1"/>
        <v>Supervisor</v>
      </c>
      <c r="W578">
        <f ca="1"/>
        <v>9.5</v>
      </c>
      <c r="X578">
        <f ca="1"/>
        <v>0.42774262164817467</v>
      </c>
      <c r="Y578">
        <f ca="1"/>
        <v>9.072257378351825</v>
      </c>
      <c r="Z578">
        <f ca="1"/>
        <v>36000</v>
      </c>
    </row>
    <row r="579" spans="2:26">
      <c r="B579">
        <f xml:space="preserve"> ROWS( INDEX( _01_data[ref], 1 ) : _01_data[[#This Row],[ref]] )</f>
        <v>568</v>
      </c>
      <c r="C579" t="s">
        <v>23</v>
      </c>
      <c r="D579">
        <v>45000</v>
      </c>
      <c r="E579">
        <f ca="1" xml:space="preserve"> COUNTIF(
                OFFSET( $C$11, 1, 0, ROWS( INDEX( _01_data[ref], 1 ) : _01_data[[#This Row],[ref]] ) ),
                _01_data[[#This Row],[position]]
              )</f>
        <v>5</v>
      </c>
      <c r="F579" t="str">
        <f ca="1" xml:space="preserve"> CONCATENATE( _01_data[[#This Row],[position]], " ", _01_data[[#This Row],[id]] )</f>
        <v>Supervisor 5</v>
      </c>
      <c r="U579" t="str">
        <f ca="1"/>
        <v>Supervisor 5</v>
      </c>
      <c r="V579" t="str">
        <f ca="1"/>
        <v>Supervisor</v>
      </c>
      <c r="W579">
        <f ca="1"/>
        <v>9.5</v>
      </c>
      <c r="X579">
        <f ca="1"/>
        <v>0.41891532737000181</v>
      </c>
      <c r="Y579">
        <f ca="1"/>
        <v>9.0810846726299985</v>
      </c>
      <c r="Z579">
        <f ca="1"/>
        <v>45000</v>
      </c>
    </row>
    <row r="580" spans="2:26">
      <c r="B580">
        <f xml:space="preserve"> ROWS( INDEX( _01_data[ref], 1 ) : _01_data[[#This Row],[ref]] )</f>
        <v>569</v>
      </c>
      <c r="C580" t="s">
        <v>23</v>
      </c>
      <c r="D580">
        <v>46584</v>
      </c>
      <c r="E580">
        <f ca="1" xml:space="preserve"> COUNTIF(
                OFFSET( $C$11, 1, 0, ROWS( INDEX( _01_data[ref], 1 ) : _01_data[[#This Row],[ref]] ) ),
                _01_data[[#This Row],[position]]
              )</f>
        <v>6</v>
      </c>
      <c r="F580" t="str">
        <f ca="1" xml:space="preserve"> CONCATENATE( _01_data[[#This Row],[position]], " ", _01_data[[#This Row],[id]] )</f>
        <v>Supervisor 6</v>
      </c>
      <c r="U580" t="str">
        <f ca="1"/>
        <v>Supervisor 6</v>
      </c>
      <c r="V580" t="str">
        <f ca="1"/>
        <v>Supervisor</v>
      </c>
      <c r="W580">
        <f ca="1"/>
        <v>9.5</v>
      </c>
      <c r="X580">
        <f ca="1"/>
        <v>0.51225787763151909</v>
      </c>
      <c r="Y580">
        <f ca="1"/>
        <v>8.9877421223684806</v>
      </c>
      <c r="Z580">
        <f ca="1"/>
        <v>46584</v>
      </c>
    </row>
    <row r="581" spans="2:26">
      <c r="B581">
        <f xml:space="preserve"> ROWS( INDEX( _01_data[ref], 1 ) : _01_data[[#This Row],[ref]] )</f>
        <v>570</v>
      </c>
      <c r="C581" t="s">
        <v>23</v>
      </c>
      <c r="D581">
        <v>40000</v>
      </c>
      <c r="E581">
        <f ca="1" xml:space="preserve"> COUNTIF(
                OFFSET( $C$11, 1, 0, ROWS( INDEX( _01_data[ref], 1 ) : _01_data[[#This Row],[ref]] ) ),
                _01_data[[#This Row],[position]]
              )</f>
        <v>7</v>
      </c>
      <c r="F581" t="str">
        <f ca="1" xml:space="preserve"> CONCATENATE( _01_data[[#This Row],[position]], " ", _01_data[[#This Row],[id]] )</f>
        <v>Supervisor 7</v>
      </c>
      <c r="U581" t="str">
        <f ca="1"/>
        <v>Supervisor 7</v>
      </c>
      <c r="V581" t="str">
        <f ca="1"/>
        <v>Supervisor</v>
      </c>
      <c r="W581">
        <f ca="1"/>
        <v>9.5</v>
      </c>
      <c r="X581">
        <f ca="1"/>
        <v>0.4330212083967202</v>
      </c>
      <c r="Y581">
        <f ca="1"/>
        <v>9.0669787916032796</v>
      </c>
      <c r="Z581">
        <f ca="1"/>
        <v>40000</v>
      </c>
    </row>
    <row r="582" spans="2:26">
      <c r="B582">
        <f xml:space="preserve"> ROWS( INDEX( _01_data[ref], 1 ) : _01_data[[#This Row],[ref]] )</f>
        <v>571</v>
      </c>
      <c r="C582" t="s">
        <v>23</v>
      </c>
      <c r="D582">
        <v>80000</v>
      </c>
      <c r="E582">
        <f ca="1" xml:space="preserve"> COUNTIF(
                OFFSET( $C$11, 1, 0, ROWS( INDEX( _01_data[ref], 1 ) : _01_data[[#This Row],[ref]] ) ),
                _01_data[[#This Row],[position]]
              )</f>
        <v>8</v>
      </c>
      <c r="F582" t="str">
        <f ca="1" xml:space="preserve"> CONCATENATE( _01_data[[#This Row],[position]], " ", _01_data[[#This Row],[id]] )</f>
        <v>Supervisor 8</v>
      </c>
      <c r="U582" t="str">
        <f ca="1"/>
        <v>Supervisor 8</v>
      </c>
      <c r="V582" t="str">
        <f ca="1"/>
        <v>Supervisor</v>
      </c>
      <c r="W582">
        <f ca="1"/>
        <v>9.5</v>
      </c>
      <c r="X582">
        <f ca="1"/>
        <v>0.49916639830024601</v>
      </c>
      <c r="Y582">
        <f ca="1"/>
        <v>9.0008336016997532</v>
      </c>
      <c r="Z582">
        <f ca="1"/>
        <v>80000</v>
      </c>
    </row>
    <row r="583" spans="2:26">
      <c r="B583">
        <f xml:space="preserve"> ROWS( INDEX( _01_data[ref], 1 ) : _01_data[[#This Row],[ref]] )</f>
        <v>572</v>
      </c>
      <c r="C583" t="s">
        <v>23</v>
      </c>
      <c r="D583">
        <v>51000</v>
      </c>
      <c r="E583">
        <f ca="1" xml:space="preserve"> COUNTIF(
                OFFSET( $C$11, 1, 0, ROWS( INDEX( _01_data[ref], 1 ) : _01_data[[#This Row],[ref]] ) ),
                _01_data[[#This Row],[position]]
              )</f>
        <v>9</v>
      </c>
      <c r="F583" t="str">
        <f ca="1" xml:space="preserve"> CONCATENATE( _01_data[[#This Row],[position]], " ", _01_data[[#This Row],[id]] )</f>
        <v>Supervisor 9</v>
      </c>
      <c r="U583" t="str">
        <f ca="1"/>
        <v>Supervisor 9</v>
      </c>
      <c r="V583" t="str">
        <f ca="1"/>
        <v>Supervisor</v>
      </c>
      <c r="W583">
        <f ca="1"/>
        <v>9.5</v>
      </c>
      <c r="X583">
        <f ca="1"/>
        <v>0.5926782681274908</v>
      </c>
      <c r="Y583">
        <f ca="1"/>
        <v>8.9073217318725089</v>
      </c>
      <c r="Z583">
        <f ca="1"/>
        <v>51000</v>
      </c>
    </row>
    <row r="584" spans="2:26">
      <c r="B584">
        <f xml:space="preserve"> ROWS( INDEX( _01_data[ref], 1 ) : _01_data[[#This Row],[ref]] )</f>
        <v>573</v>
      </c>
      <c r="C584" t="s">
        <v>23</v>
      </c>
      <c r="D584">
        <v>65000</v>
      </c>
      <c r="E584">
        <f ca="1" xml:space="preserve"> COUNTIF(
                OFFSET( $C$11, 1, 0, ROWS( INDEX( _01_data[ref], 1 ) : _01_data[[#This Row],[ref]] ) ),
                _01_data[[#This Row],[position]]
              )</f>
        <v>10</v>
      </c>
      <c r="F584" t="str">
        <f ca="1" xml:space="preserve"> CONCATENATE( _01_data[[#This Row],[position]], " ", _01_data[[#This Row],[id]] )</f>
        <v>Supervisor 10</v>
      </c>
      <c r="U584" t="str">
        <f ca="1"/>
        <v>Supervisor 10</v>
      </c>
      <c r="V584" t="str">
        <f ca="1"/>
        <v>Supervisor</v>
      </c>
      <c r="W584">
        <f ca="1"/>
        <v>9.5</v>
      </c>
      <c r="X584">
        <f ca="1"/>
        <v>0.45090949135898351</v>
      </c>
      <c r="Y584">
        <f ca="1"/>
        <v>9.0490905086410169</v>
      </c>
      <c r="Z584">
        <f ca="1"/>
        <v>65000</v>
      </c>
    </row>
    <row r="585" spans="2:26">
      <c r="B585">
        <f xml:space="preserve"> ROWS( INDEX( _01_data[ref], 1 ) : _01_data[[#This Row],[ref]] )</f>
        <v>574</v>
      </c>
      <c r="C585" t="s">
        <v>23</v>
      </c>
      <c r="D585">
        <v>70000</v>
      </c>
      <c r="E585">
        <f ca="1" xml:space="preserve"> COUNTIF(
                OFFSET( $C$11, 1, 0, ROWS( INDEX( _01_data[ref], 1 ) : _01_data[[#This Row],[ref]] ) ),
                _01_data[[#This Row],[position]]
              )</f>
        <v>11</v>
      </c>
      <c r="F585" t="str">
        <f ca="1" xml:space="preserve"> CONCATENATE( _01_data[[#This Row],[position]], " ", _01_data[[#This Row],[id]] )</f>
        <v>Supervisor 11</v>
      </c>
      <c r="U585" t="str">
        <f ca="1"/>
        <v>Supervisor 11</v>
      </c>
      <c r="V585" t="str">
        <f ca="1"/>
        <v>Supervisor</v>
      </c>
      <c r="W585">
        <f ca="1"/>
        <v>9.5</v>
      </c>
      <c r="X585">
        <f ca="1"/>
        <v>0.56807515910581952</v>
      </c>
      <c r="Y585">
        <f ca="1"/>
        <v>8.9319248408941796</v>
      </c>
      <c r="Z585">
        <f ca="1"/>
        <v>70000</v>
      </c>
    </row>
    <row r="586" spans="2:26">
      <c r="B586">
        <f xml:space="preserve"> ROWS( INDEX( _01_data[ref], 1 ) : _01_data[[#This Row],[ref]] )</f>
        <v>575</v>
      </c>
      <c r="C586" t="s">
        <v>23</v>
      </c>
      <c r="D586">
        <v>48000</v>
      </c>
      <c r="E586">
        <f ca="1" xml:space="preserve"> COUNTIF(
                OFFSET( $C$11, 1, 0, ROWS( INDEX( _01_data[ref], 1 ) : _01_data[[#This Row],[ref]] ) ),
                _01_data[[#This Row],[position]]
              )</f>
        <v>12</v>
      </c>
      <c r="F586" t="str">
        <f ca="1" xml:space="preserve"> CONCATENATE( _01_data[[#This Row],[position]], " ", _01_data[[#This Row],[id]] )</f>
        <v>Supervisor 12</v>
      </c>
      <c r="U586" t="str">
        <f ca="1"/>
        <v>Supervisor 12</v>
      </c>
      <c r="V586" t="str">
        <f ca="1"/>
        <v>Supervisor</v>
      </c>
      <c r="W586">
        <f ca="1"/>
        <v>9.5</v>
      </c>
      <c r="X586">
        <f ca="1"/>
        <v>0.53423285650597585</v>
      </c>
      <c r="Y586">
        <f ca="1"/>
        <v>8.9657671434940234</v>
      </c>
      <c r="Z586">
        <f ca="1"/>
        <v>48000</v>
      </c>
    </row>
    <row r="587" spans="2:26">
      <c r="B587">
        <f xml:space="preserve"> ROWS( INDEX( _01_data[ref], 1 ) : _01_data[[#This Row],[ref]] )</f>
        <v>576</v>
      </c>
      <c r="C587" t="s">
        <v>23</v>
      </c>
      <c r="D587">
        <v>50000</v>
      </c>
      <c r="E587">
        <f ca="1" xml:space="preserve"> COUNTIF(
                OFFSET( $C$11, 1, 0, ROWS( INDEX( _01_data[ref], 1 ) : _01_data[[#This Row],[ref]] ) ),
                _01_data[[#This Row],[position]]
              )</f>
        <v>13</v>
      </c>
      <c r="F587" t="str">
        <f ca="1" xml:space="preserve"> CONCATENATE( _01_data[[#This Row],[position]], " ", _01_data[[#This Row],[id]] )</f>
        <v>Supervisor 13</v>
      </c>
      <c r="U587" t="str">
        <f ca="1"/>
        <v>Supervisor 13</v>
      </c>
      <c r="V587" t="str">
        <f ca="1"/>
        <v>Supervisor</v>
      </c>
      <c r="W587">
        <f ca="1"/>
        <v>9.5</v>
      </c>
      <c r="X587">
        <f ca="1"/>
        <v>0.59905044779031336</v>
      </c>
      <c r="Y587">
        <f ca="1"/>
        <v>8.9009495522096866</v>
      </c>
      <c r="Z587">
        <f ca="1"/>
        <v>50000</v>
      </c>
    </row>
    <row r="588" spans="2:26">
      <c r="B588">
        <f xml:space="preserve"> ROWS( INDEX( _01_data[ref], 1 ) : _01_data[[#This Row],[ref]] )</f>
        <v>577</v>
      </c>
      <c r="C588" t="s">
        <v>23</v>
      </c>
      <c r="D588">
        <v>70000</v>
      </c>
      <c r="E588">
        <f ca="1" xml:space="preserve"> COUNTIF(
                OFFSET( $C$11, 1, 0, ROWS( INDEX( _01_data[ref], 1 ) : _01_data[[#This Row],[ref]] ) ),
                _01_data[[#This Row],[position]]
              )</f>
        <v>14</v>
      </c>
      <c r="F588" t="str">
        <f ca="1" xml:space="preserve"> CONCATENATE( _01_data[[#This Row],[position]], " ", _01_data[[#This Row],[id]] )</f>
        <v>Supervisor 14</v>
      </c>
      <c r="U588" t="str">
        <f ca="1"/>
        <v>Supervisor 14</v>
      </c>
      <c r="V588" t="str">
        <f ca="1"/>
        <v>Supervisor</v>
      </c>
      <c r="W588">
        <f ca="1"/>
        <v>9.5</v>
      </c>
      <c r="X588">
        <f ca="1"/>
        <v>0.55833839620949688</v>
      </c>
      <c r="Y588">
        <f ca="1"/>
        <v>8.9416616037905037</v>
      </c>
      <c r="Z588">
        <f ca="1"/>
        <v>70000</v>
      </c>
    </row>
    <row r="589" spans="2:26">
      <c r="B589">
        <f xml:space="preserve"> ROWS( INDEX( _01_data[ref], 1 ) : _01_data[[#This Row],[ref]] )</f>
        <v>578</v>
      </c>
      <c r="C589" t="s">
        <v>23</v>
      </c>
      <c r="D589">
        <v>35000</v>
      </c>
      <c r="E589">
        <f ca="1" xml:space="preserve"> COUNTIF(
                OFFSET( $C$11, 1, 0, ROWS( INDEX( _01_data[ref], 1 ) : _01_data[[#This Row],[ref]] ) ),
                _01_data[[#This Row],[position]]
              )</f>
        <v>15</v>
      </c>
      <c r="F589" t="str">
        <f ca="1" xml:space="preserve"> CONCATENATE( _01_data[[#This Row],[position]], " ", _01_data[[#This Row],[id]] )</f>
        <v>Supervisor 15</v>
      </c>
      <c r="U589" t="str">
        <f ca="1"/>
        <v>Supervisor 15</v>
      </c>
      <c r="V589" t="str">
        <f ca="1"/>
        <v>Supervisor</v>
      </c>
      <c r="W589">
        <f ca="1"/>
        <v>9.5</v>
      </c>
      <c r="X589">
        <f ca="1"/>
        <v>0.41673689557130866</v>
      </c>
      <c r="Y589">
        <f ca="1"/>
        <v>9.083263104428692</v>
      </c>
      <c r="Z589">
        <f ca="1"/>
        <v>35000</v>
      </c>
    </row>
    <row r="590" spans="2:26">
      <c r="B590">
        <f xml:space="preserve"> ROWS( INDEX( _01_data[ref], 1 ) : _01_data[[#This Row],[ref]] )</f>
        <v>579</v>
      </c>
      <c r="C590" t="s">
        <v>23</v>
      </c>
      <c r="D590">
        <v>65000</v>
      </c>
      <c r="E590">
        <f ca="1" xml:space="preserve"> COUNTIF(
                OFFSET( $C$11, 1, 0, ROWS( INDEX( _01_data[ref], 1 ) : _01_data[[#This Row],[ref]] ) ),
                _01_data[[#This Row],[position]]
              )</f>
        <v>16</v>
      </c>
      <c r="F590" t="str">
        <f ca="1" xml:space="preserve"> CONCATENATE( _01_data[[#This Row],[position]], " ", _01_data[[#This Row],[id]] )</f>
        <v>Supervisor 16</v>
      </c>
      <c r="U590" t="str">
        <f ca="1"/>
        <v>Supervisor 16</v>
      </c>
      <c r="V590" t="str">
        <f ca="1"/>
        <v>Supervisor</v>
      </c>
      <c r="W590">
        <f ca="1"/>
        <v>9.5</v>
      </c>
      <c r="X590">
        <f ca="1"/>
        <v>0.50278447514696112</v>
      </c>
      <c r="Y590">
        <f ca="1"/>
        <v>8.9972155248530381</v>
      </c>
      <c r="Z590">
        <f ca="1"/>
        <v>65000</v>
      </c>
    </row>
    <row r="591" spans="2:26">
      <c r="B591">
        <f xml:space="preserve"> ROWS( INDEX( _01_data[ref], 1 ) : _01_data[[#This Row],[ref]] )</f>
        <v>580</v>
      </c>
      <c r="C591" t="s">
        <v>23</v>
      </c>
      <c r="D591">
        <v>65000</v>
      </c>
      <c r="E591">
        <f ca="1" xml:space="preserve"> COUNTIF(
                OFFSET( $C$11, 1, 0, ROWS( INDEX( _01_data[ref], 1 ) : _01_data[[#This Row],[ref]] ) ),
                _01_data[[#This Row],[position]]
              )</f>
        <v>17</v>
      </c>
      <c r="F591" t="str">
        <f ca="1" xml:space="preserve"> CONCATENATE( _01_data[[#This Row],[position]], " ", _01_data[[#This Row],[id]] )</f>
        <v>Supervisor 17</v>
      </c>
      <c r="U591" t="str">
        <f ca="1"/>
        <v>Supervisor 17</v>
      </c>
      <c r="V591" t="str">
        <f ca="1"/>
        <v>Supervisor</v>
      </c>
      <c r="W591">
        <f ca="1"/>
        <v>9.5</v>
      </c>
      <c r="X591">
        <f ca="1"/>
        <v>0.59811879586339789</v>
      </c>
      <c r="Y591">
        <f ca="1"/>
        <v>8.9018812041366022</v>
      </c>
      <c r="Z591">
        <f ca="1"/>
        <v>65000</v>
      </c>
    </row>
    <row r="592" spans="2:26">
      <c r="B592">
        <f xml:space="preserve"> ROWS( INDEX( _01_data[ref], 1 ) : _01_data[[#This Row],[ref]] )</f>
        <v>581</v>
      </c>
      <c r="C592" t="s">
        <v>23</v>
      </c>
      <c r="D592">
        <v>115000</v>
      </c>
      <c r="E592">
        <f ca="1" xml:space="preserve"> COUNTIF(
                OFFSET( $C$11, 1, 0, ROWS( INDEX( _01_data[ref], 1 ) : _01_data[[#This Row],[ref]] ) ),
                _01_data[[#This Row],[position]]
              )</f>
        <v>18</v>
      </c>
      <c r="F592" t="str">
        <f ca="1" xml:space="preserve"> CONCATENATE( _01_data[[#This Row],[position]], " ", _01_data[[#This Row],[id]] )</f>
        <v>Supervisor 18</v>
      </c>
      <c r="U592" t="str">
        <f ca="1"/>
        <v>Supervisor 18</v>
      </c>
      <c r="V592" t="str">
        <f ca="1"/>
        <v>Supervisor</v>
      </c>
      <c r="W592">
        <f ca="1"/>
        <v>9.5</v>
      </c>
      <c r="X592">
        <f ca="1"/>
        <v>0.52325699219078425</v>
      </c>
      <c r="Y592">
        <f ca="1"/>
        <v>8.9767430078092154</v>
      </c>
      <c r="Z592">
        <f ca="1"/>
        <v>115000</v>
      </c>
    </row>
    <row r="593" spans="2:26">
      <c r="B593">
        <f xml:space="preserve"> ROWS( INDEX( _01_data[ref], 1 ) : _01_data[[#This Row],[ref]] )</f>
        <v>582</v>
      </c>
      <c r="C593" t="s">
        <v>23</v>
      </c>
      <c r="D593">
        <v>35000</v>
      </c>
      <c r="E593">
        <f ca="1" xml:space="preserve"> COUNTIF(
                OFFSET( $C$11, 1, 0, ROWS( INDEX( _01_data[ref], 1 ) : _01_data[[#This Row],[ref]] ) ),
                _01_data[[#This Row],[position]]
              )</f>
        <v>19</v>
      </c>
      <c r="F593" t="str">
        <f ca="1" xml:space="preserve"> CONCATENATE( _01_data[[#This Row],[position]], " ", _01_data[[#This Row],[id]] )</f>
        <v>Supervisor 19</v>
      </c>
      <c r="U593" t="str">
        <f ca="1"/>
        <v>Supervisor 19</v>
      </c>
      <c r="V593" t="str">
        <f ca="1"/>
        <v>Supervisor</v>
      </c>
      <c r="W593">
        <f ca="1"/>
        <v>9.5</v>
      </c>
      <c r="X593">
        <f ca="1"/>
        <v>0.46687534139613962</v>
      </c>
      <c r="Y593">
        <f ca="1"/>
        <v>9.0331246586038603</v>
      </c>
      <c r="Z593">
        <f ca="1"/>
        <v>35000</v>
      </c>
    </row>
    <row r="594" spans="2:26">
      <c r="B594">
        <f xml:space="preserve"> ROWS( INDEX( _01_data[ref], 1 ) : _01_data[[#This Row],[ref]] )</f>
        <v>583</v>
      </c>
      <c r="C594" t="s">
        <v>23</v>
      </c>
      <c r="D594">
        <v>80000</v>
      </c>
      <c r="E594">
        <f ca="1" xml:space="preserve"> COUNTIF(
                OFFSET( $C$11, 1, 0, ROWS( INDEX( _01_data[ref], 1 ) : _01_data[[#This Row],[ref]] ) ),
                _01_data[[#This Row],[position]]
              )</f>
        <v>20</v>
      </c>
      <c r="F594" t="str">
        <f ca="1" xml:space="preserve"> CONCATENATE( _01_data[[#This Row],[position]], " ", _01_data[[#This Row],[id]] )</f>
        <v>Supervisor 20</v>
      </c>
      <c r="U594" t="str">
        <f ca="1"/>
        <v>Supervisor 20</v>
      </c>
      <c r="V594" t="str">
        <f ca="1"/>
        <v>Supervisor</v>
      </c>
      <c r="W594">
        <f ca="1"/>
        <v>9.5</v>
      </c>
      <c r="X594">
        <f ca="1"/>
        <v>0.57904713151999432</v>
      </c>
      <c r="Y594">
        <f ca="1"/>
        <v>8.9209528684800059</v>
      </c>
      <c r="Z594">
        <f ca="1"/>
        <v>80000</v>
      </c>
    </row>
    <row r="595" spans="2:26">
      <c r="B595">
        <f xml:space="preserve"> ROWS( INDEX( _01_data[ref], 1 ) : _01_data[[#This Row],[ref]] )</f>
        <v>584</v>
      </c>
      <c r="C595" t="s">
        <v>23</v>
      </c>
      <c r="D595">
        <v>60000</v>
      </c>
      <c r="E595">
        <f ca="1" xml:space="preserve"> COUNTIF(
                OFFSET( $C$11, 1, 0, ROWS( INDEX( _01_data[ref], 1 ) : _01_data[[#This Row],[ref]] ) ),
                _01_data[[#This Row],[position]]
              )</f>
        <v>21</v>
      </c>
      <c r="F595" t="str">
        <f ca="1" xml:space="preserve"> CONCATENATE( _01_data[[#This Row],[position]], " ", _01_data[[#This Row],[id]] )</f>
        <v>Supervisor 21</v>
      </c>
      <c r="U595" t="str">
        <f ca="1"/>
        <v>Supervisor 21</v>
      </c>
      <c r="V595" t="str">
        <f ca="1"/>
        <v>Supervisor</v>
      </c>
      <c r="W595">
        <f ca="1"/>
        <v>9.5</v>
      </c>
      <c r="X595">
        <f ca="1"/>
        <v>0.49185449784995083</v>
      </c>
      <c r="Y595">
        <f ca="1"/>
        <v>9.0081455021500485</v>
      </c>
      <c r="Z595">
        <f ca="1"/>
        <v>60000</v>
      </c>
    </row>
    <row r="596" spans="2:26">
      <c r="B596">
        <f xml:space="preserve"> ROWS( INDEX( _01_data[ref], 1 ) : _01_data[[#This Row],[ref]] )</f>
        <v>585</v>
      </c>
      <c r="C596" t="s">
        <v>23</v>
      </c>
      <c r="D596">
        <v>60800</v>
      </c>
      <c r="E596">
        <f ca="1" xml:space="preserve"> COUNTIF(
                OFFSET( $C$11, 1, 0, ROWS( INDEX( _01_data[ref], 1 ) : _01_data[[#This Row],[ref]] ) ),
                _01_data[[#This Row],[position]]
              )</f>
        <v>22</v>
      </c>
      <c r="F596" t="str">
        <f ca="1" xml:space="preserve"> CONCATENATE( _01_data[[#This Row],[position]], " ", _01_data[[#This Row],[id]] )</f>
        <v>Supervisor 22</v>
      </c>
      <c r="U596" t="str">
        <f ca="1"/>
        <v>Supervisor 22</v>
      </c>
      <c r="V596" t="str">
        <f ca="1"/>
        <v>Supervisor</v>
      </c>
      <c r="W596">
        <f ca="1"/>
        <v>9.5</v>
      </c>
      <c r="X596">
        <f ca="1"/>
        <v>0.42110038332730582</v>
      </c>
      <c r="Y596">
        <f ca="1"/>
        <v>9.078899616672695</v>
      </c>
      <c r="Z596">
        <f ca="1"/>
        <v>60800</v>
      </c>
    </row>
    <row r="597" spans="2:26">
      <c r="B597">
        <f xml:space="preserve"> ROWS( INDEX( _01_data[ref], 1 ) : _01_data[[#This Row],[ref]] )</f>
        <v>586</v>
      </c>
      <c r="C597" t="s">
        <v>23</v>
      </c>
      <c r="D597">
        <v>64500</v>
      </c>
      <c r="E597">
        <f ca="1" xml:space="preserve"> COUNTIF(
                OFFSET( $C$11, 1, 0, ROWS( INDEX( _01_data[ref], 1 ) : _01_data[[#This Row],[ref]] ) ),
                _01_data[[#This Row],[position]]
              )</f>
        <v>23</v>
      </c>
      <c r="F597" t="str">
        <f ca="1" xml:space="preserve"> CONCATENATE( _01_data[[#This Row],[position]], " ", _01_data[[#This Row],[id]] )</f>
        <v>Supervisor 23</v>
      </c>
      <c r="U597" t="str">
        <f ca="1"/>
        <v>Supervisor 23</v>
      </c>
      <c r="V597" t="str">
        <f ca="1"/>
        <v>Supervisor</v>
      </c>
      <c r="W597">
        <f ca="1"/>
        <v>9.5</v>
      </c>
      <c r="X597">
        <f ca="1"/>
        <v>0.55462249311259593</v>
      </c>
      <c r="Y597">
        <f ca="1"/>
        <v>8.9453775068874037</v>
      </c>
      <c r="Z597">
        <f ca="1"/>
        <v>64500</v>
      </c>
    </row>
    <row r="598" spans="2:26">
      <c r="B598">
        <f xml:space="preserve"> ROWS( INDEX( _01_data[ref], 1 ) : _01_data[[#This Row],[ref]] )</f>
        <v>587</v>
      </c>
      <c r="C598" t="s">
        <v>23</v>
      </c>
      <c r="D598">
        <v>75000</v>
      </c>
      <c r="E598">
        <f ca="1" xml:space="preserve"> COUNTIF(
                OFFSET( $C$11, 1, 0, ROWS( INDEX( _01_data[ref], 1 ) : _01_data[[#This Row],[ref]] ) ),
                _01_data[[#This Row],[position]]
              )</f>
        <v>24</v>
      </c>
      <c r="F598" t="str">
        <f ca="1" xml:space="preserve"> CONCATENATE( _01_data[[#This Row],[position]], " ", _01_data[[#This Row],[id]] )</f>
        <v>Supervisor 24</v>
      </c>
      <c r="U598" t="str">
        <f ca="1"/>
        <v>Supervisor 24</v>
      </c>
      <c r="V598" t="str">
        <f ca="1"/>
        <v>Supervisor</v>
      </c>
      <c r="W598">
        <f ca="1"/>
        <v>9.5</v>
      </c>
      <c r="X598">
        <f ca="1"/>
        <v>0.44947316129672965</v>
      </c>
      <c r="Y598">
        <f ca="1"/>
        <v>9.05052683870327</v>
      </c>
      <c r="Z598">
        <f ca="1"/>
        <v>75000</v>
      </c>
    </row>
    <row r="599" spans="2:26">
      <c r="B599">
        <f xml:space="preserve"> ROWS( INDEX( _01_data[ref], 1 ) : _01_data[[#This Row],[ref]] )</f>
        <v>588</v>
      </c>
      <c r="C599" t="s">
        <v>23</v>
      </c>
      <c r="D599">
        <v>61000</v>
      </c>
      <c r="E599">
        <f ca="1" xml:space="preserve"> COUNTIF(
                OFFSET( $C$11, 1, 0, ROWS( INDEX( _01_data[ref], 1 ) : _01_data[[#This Row],[ref]] ) ),
                _01_data[[#This Row],[position]]
              )</f>
        <v>25</v>
      </c>
      <c r="F599" t="str">
        <f ca="1" xml:space="preserve"> CONCATENATE( _01_data[[#This Row],[position]], " ", _01_data[[#This Row],[id]] )</f>
        <v>Supervisor 25</v>
      </c>
      <c r="U599" t="str">
        <f ca="1"/>
        <v>Supervisor 25</v>
      </c>
      <c r="V599" t="str">
        <f ca="1"/>
        <v>Supervisor</v>
      </c>
      <c r="W599">
        <f ca="1"/>
        <v>9.5</v>
      </c>
      <c r="X599">
        <f ca="1"/>
        <v>0.51903805799846836</v>
      </c>
      <c r="Y599">
        <f ca="1"/>
        <v>8.9809619420015316</v>
      </c>
      <c r="Z599">
        <f ca="1"/>
        <v>61000</v>
      </c>
    </row>
    <row r="600" spans="2:26">
      <c r="B600">
        <f xml:space="preserve"> ROWS( INDEX( _01_data[ref], 1 ) : _01_data[[#This Row],[ref]] )</f>
        <v>589</v>
      </c>
      <c r="C600" t="s">
        <v>23</v>
      </c>
      <c r="D600">
        <v>45000</v>
      </c>
      <c r="E600">
        <f ca="1" xml:space="preserve"> COUNTIF(
                OFFSET( $C$11, 1, 0, ROWS( INDEX( _01_data[ref], 1 ) : _01_data[[#This Row],[ref]] ) ),
                _01_data[[#This Row],[position]]
              )</f>
        <v>26</v>
      </c>
      <c r="F600" t="str">
        <f ca="1" xml:space="preserve"> CONCATENATE( _01_data[[#This Row],[position]], " ", _01_data[[#This Row],[id]] )</f>
        <v>Supervisor 26</v>
      </c>
      <c r="U600" t="str">
        <f ca="1"/>
        <v>Supervisor 26</v>
      </c>
      <c r="V600" t="str">
        <f ca="1"/>
        <v>Supervisor</v>
      </c>
      <c r="W600">
        <f ca="1"/>
        <v>9.5</v>
      </c>
      <c r="X600">
        <f ca="1"/>
        <v>0.43279879185533476</v>
      </c>
      <c r="Y600">
        <f ca="1"/>
        <v>9.0672012081446649</v>
      </c>
      <c r="Z600">
        <f ca="1"/>
        <v>45000</v>
      </c>
    </row>
    <row r="601" spans="2:26">
      <c r="B601">
        <f xml:space="preserve"> ROWS( INDEX( _01_data[ref], 1 ) : _01_data[[#This Row],[ref]] )</f>
        <v>590</v>
      </c>
      <c r="C601" t="s">
        <v>23</v>
      </c>
      <c r="D601">
        <v>55000</v>
      </c>
      <c r="E601">
        <f ca="1" xml:space="preserve"> COUNTIF(
                OFFSET( $C$11, 1, 0, ROWS( INDEX( _01_data[ref], 1 ) : _01_data[[#This Row],[ref]] ) ),
                _01_data[[#This Row],[position]]
              )</f>
        <v>27</v>
      </c>
      <c r="F601" t="str">
        <f ca="1" xml:space="preserve"> CONCATENATE( _01_data[[#This Row],[position]], " ", _01_data[[#This Row],[id]] )</f>
        <v>Supervisor 27</v>
      </c>
      <c r="U601" t="str">
        <f ca="1"/>
        <v>Supervisor 27</v>
      </c>
      <c r="V601" t="str">
        <f ca="1"/>
        <v>Supervisor</v>
      </c>
      <c r="W601">
        <f ca="1"/>
        <v>9.5</v>
      </c>
      <c r="X601">
        <f ca="1"/>
        <v>0.47318935725728006</v>
      </c>
      <c r="Y601">
        <f ca="1"/>
        <v>9.0268106427427206</v>
      </c>
      <c r="Z601">
        <f ca="1"/>
        <v>55000</v>
      </c>
    </row>
    <row r="602" spans="2:26">
      <c r="B602">
        <f xml:space="preserve"> ROWS( INDEX( _01_data[ref], 1 ) : _01_data[[#This Row],[ref]] )</f>
        <v>591</v>
      </c>
      <c r="C602" t="s">
        <v>23</v>
      </c>
      <c r="D602">
        <v>48500</v>
      </c>
      <c r="E602">
        <f ca="1" xml:space="preserve"> COUNTIF(
                OFFSET( $C$11, 1, 0, ROWS( INDEX( _01_data[ref], 1 ) : _01_data[[#This Row],[ref]] ) ),
                _01_data[[#This Row],[position]]
              )</f>
        <v>28</v>
      </c>
      <c r="F602" t="str">
        <f ca="1" xml:space="preserve"> CONCATENATE( _01_data[[#This Row],[position]], " ", _01_data[[#This Row],[id]] )</f>
        <v>Supervisor 28</v>
      </c>
      <c r="U602" t="str">
        <f ca="1"/>
        <v>Supervisor 28</v>
      </c>
      <c r="V602" t="str">
        <f ca="1"/>
        <v>Supervisor</v>
      </c>
      <c r="W602">
        <f ca="1"/>
        <v>9.5</v>
      </c>
      <c r="X602">
        <f ca="1"/>
        <v>0.44692378404416178</v>
      </c>
      <c r="Y602">
        <f ca="1"/>
        <v>9.0530762159558389</v>
      </c>
      <c r="Z602">
        <f ca="1"/>
        <v>48500</v>
      </c>
    </row>
    <row r="603" spans="2:26">
      <c r="B603">
        <f xml:space="preserve"> ROWS( INDEX( _01_data[ref], 1 ) : _01_data[[#This Row],[ref]] )</f>
        <v>592</v>
      </c>
      <c r="C603" t="s">
        <v>23</v>
      </c>
      <c r="D603">
        <v>10000</v>
      </c>
      <c r="E603">
        <f ca="1" xml:space="preserve"> COUNTIF(
                OFFSET( $C$11, 1, 0, ROWS( INDEX( _01_data[ref], 1 ) : _01_data[[#This Row],[ref]] ) ),
                _01_data[[#This Row],[position]]
              )</f>
        <v>29</v>
      </c>
      <c r="F603" t="str">
        <f ca="1" xml:space="preserve"> CONCATENATE( _01_data[[#This Row],[position]], " ", _01_data[[#This Row],[id]] )</f>
        <v>Supervisor 29</v>
      </c>
      <c r="U603" t="str">
        <f ca="1"/>
        <v>Supervisor 29</v>
      </c>
      <c r="V603" t="str">
        <f ca="1"/>
        <v>Supervisor</v>
      </c>
      <c r="W603">
        <f ca="1"/>
        <v>9.5</v>
      </c>
      <c r="X603">
        <f ca="1"/>
        <v>0.43569373295151081</v>
      </c>
      <c r="Y603">
        <f ca="1"/>
        <v>9.0643062670484884</v>
      </c>
      <c r="Z603">
        <f ca="1"/>
        <v>10000</v>
      </c>
    </row>
    <row r="604" spans="2:26">
      <c r="B604">
        <f xml:space="preserve"> ROWS( INDEX( _01_data[ref], 1 ) : _01_data[[#This Row],[ref]] )</f>
        <v>593</v>
      </c>
      <c r="C604" t="s">
        <v>23</v>
      </c>
      <c r="D604">
        <v>40000</v>
      </c>
      <c r="E604">
        <f ca="1" xml:space="preserve"> COUNTIF(
                OFFSET( $C$11, 1, 0, ROWS( INDEX( _01_data[ref], 1 ) : _01_data[[#This Row],[ref]] ) ),
                _01_data[[#This Row],[position]]
              )</f>
        <v>30</v>
      </c>
      <c r="F604" t="str">
        <f ca="1" xml:space="preserve"> CONCATENATE( _01_data[[#This Row],[position]], " ", _01_data[[#This Row],[id]] )</f>
        <v>Supervisor 30</v>
      </c>
      <c r="U604" t="str">
        <f ca="1"/>
        <v>Supervisor 30</v>
      </c>
      <c r="V604" t="str">
        <f ca="1"/>
        <v>Supervisor</v>
      </c>
      <c r="W604">
        <f ca="1"/>
        <v>9.5</v>
      </c>
      <c r="X604">
        <f ca="1"/>
        <v>0.55227685477082511</v>
      </c>
      <c r="Y604">
        <f ca="1"/>
        <v>8.9477231452291743</v>
      </c>
      <c r="Z604">
        <f ca="1"/>
        <v>40000</v>
      </c>
    </row>
    <row r="605" spans="2:26">
      <c r="B605">
        <f xml:space="preserve"> ROWS( INDEX( _01_data[ref], 1 ) : _01_data[[#This Row],[ref]] )</f>
        <v>594</v>
      </c>
      <c r="C605" t="s">
        <v>23</v>
      </c>
      <c r="D605">
        <v>42307</v>
      </c>
      <c r="E605">
        <f ca="1" xml:space="preserve"> COUNTIF(
                OFFSET( $C$11, 1, 0, ROWS( INDEX( _01_data[ref], 1 ) : _01_data[[#This Row],[ref]] ) ),
                _01_data[[#This Row],[position]]
              )</f>
        <v>31</v>
      </c>
      <c r="F605" t="str">
        <f ca="1" xml:space="preserve"> CONCATENATE( _01_data[[#This Row],[position]], " ", _01_data[[#This Row],[id]] )</f>
        <v>Supervisor 31</v>
      </c>
      <c r="U605" t="str">
        <f ca="1"/>
        <v>Supervisor 31</v>
      </c>
      <c r="V605" t="str">
        <f ca="1"/>
        <v>Supervisor</v>
      </c>
      <c r="W605">
        <f ca="1"/>
        <v>9.5</v>
      </c>
      <c r="X605">
        <f ca="1"/>
        <v>0.59072803988377387</v>
      </c>
      <c r="Y605">
        <f ca="1"/>
        <v>8.9092719601162269</v>
      </c>
      <c r="Z605">
        <f ca="1"/>
        <v>42307</v>
      </c>
    </row>
    <row r="606" spans="2:26">
      <c r="B606">
        <f xml:space="preserve"> ROWS( INDEX( _01_data[ref], 1 ) : _01_data[[#This Row],[ref]] )</f>
        <v>595</v>
      </c>
      <c r="C606" t="s">
        <v>23</v>
      </c>
      <c r="D606">
        <v>67000</v>
      </c>
      <c r="E606">
        <f ca="1" xml:space="preserve"> COUNTIF(
                OFFSET( $C$11, 1, 0, ROWS( INDEX( _01_data[ref], 1 ) : _01_data[[#This Row],[ref]] ) ),
                _01_data[[#This Row],[position]]
              )</f>
        <v>32</v>
      </c>
      <c r="F606" t="str">
        <f ca="1" xml:space="preserve"> CONCATENATE( _01_data[[#This Row],[position]], " ", _01_data[[#This Row],[id]] )</f>
        <v>Supervisor 32</v>
      </c>
      <c r="U606" t="str">
        <f ca="1"/>
        <v>Supervisor 32</v>
      </c>
      <c r="V606" t="str">
        <f ca="1"/>
        <v>Supervisor</v>
      </c>
      <c r="W606">
        <f ca="1"/>
        <v>9.5</v>
      </c>
      <c r="X606">
        <f ca="1"/>
        <v>0.42905586999177581</v>
      </c>
      <c r="Y606">
        <f ca="1"/>
        <v>9.0709441300082236</v>
      </c>
      <c r="Z606">
        <f ca="1"/>
        <v>67000</v>
      </c>
    </row>
    <row r="607" spans="2:26">
      <c r="B607">
        <f xml:space="preserve"> ROWS( INDEX( _01_data[ref], 1 ) : _01_data[[#This Row],[ref]] )</f>
        <v>596</v>
      </c>
      <c r="C607" t="s">
        <v>23</v>
      </c>
      <c r="D607">
        <v>62000</v>
      </c>
      <c r="E607">
        <f ca="1" xml:space="preserve"> COUNTIF(
                OFFSET( $C$11, 1, 0, ROWS( INDEX( _01_data[ref], 1 ) : _01_data[[#This Row],[ref]] ) ),
                _01_data[[#This Row],[position]]
              )</f>
        <v>33</v>
      </c>
      <c r="F607" t="str">
        <f ca="1" xml:space="preserve"> CONCATENATE( _01_data[[#This Row],[position]], " ", _01_data[[#This Row],[id]] )</f>
        <v>Supervisor 33</v>
      </c>
      <c r="U607" t="str">
        <f ca="1"/>
        <v>Supervisor 33</v>
      </c>
      <c r="V607" t="str">
        <f ca="1"/>
        <v>Supervisor</v>
      </c>
      <c r="W607">
        <f ca="1"/>
        <v>9.5</v>
      </c>
      <c r="X607">
        <f ca="1"/>
        <v>0.58054683576520749</v>
      </c>
      <c r="Y607">
        <f ca="1"/>
        <v>8.9194531642347918</v>
      </c>
      <c r="Z607">
        <f ca="1"/>
        <v>62000</v>
      </c>
    </row>
    <row r="608" spans="2:26">
      <c r="B608">
        <f xml:space="preserve"> ROWS( INDEX( _01_data[ref], 1 ) : _01_data[[#This Row],[ref]] )</f>
        <v>597</v>
      </c>
      <c r="C608" t="s">
        <v>23</v>
      </c>
      <c r="D608">
        <v>115000</v>
      </c>
      <c r="E608">
        <f ca="1" xml:space="preserve"> COUNTIF(
                OFFSET( $C$11, 1, 0, ROWS( INDEX( _01_data[ref], 1 ) : _01_data[[#This Row],[ref]] ) ),
                _01_data[[#This Row],[position]]
              )</f>
        <v>34</v>
      </c>
      <c r="F608" t="str">
        <f ca="1" xml:space="preserve"> CONCATENATE( _01_data[[#This Row],[position]], " ", _01_data[[#This Row],[id]] )</f>
        <v>Supervisor 34</v>
      </c>
      <c r="U608" t="str">
        <f ca="1"/>
        <v>Supervisor 34</v>
      </c>
      <c r="V608" t="str">
        <f ca="1"/>
        <v>Supervisor</v>
      </c>
      <c r="W608">
        <f ca="1"/>
        <v>9.5</v>
      </c>
      <c r="X608">
        <f ca="1"/>
        <v>0.54412584064562186</v>
      </c>
      <c r="Y608">
        <f ca="1"/>
        <v>8.9558741593543782</v>
      </c>
      <c r="Z608">
        <f ca="1"/>
        <v>115000</v>
      </c>
    </row>
    <row r="609" spans="2:26">
      <c r="B609">
        <f xml:space="preserve"> ROWS( INDEX( _01_data[ref], 1 ) : _01_data[[#This Row],[ref]] )</f>
        <v>598</v>
      </c>
      <c r="C609" t="s">
        <v>23</v>
      </c>
      <c r="D609">
        <v>58000</v>
      </c>
      <c r="E609">
        <f ca="1" xml:space="preserve"> COUNTIF(
                OFFSET( $C$11, 1, 0, ROWS( INDEX( _01_data[ref], 1 ) : _01_data[[#This Row],[ref]] ) ),
                _01_data[[#This Row],[position]]
              )</f>
        <v>35</v>
      </c>
      <c r="F609" t="str">
        <f ca="1" xml:space="preserve"> CONCATENATE( _01_data[[#This Row],[position]], " ", _01_data[[#This Row],[id]] )</f>
        <v>Supervisor 35</v>
      </c>
      <c r="U609" t="str">
        <f ca="1"/>
        <v>Supervisor 35</v>
      </c>
      <c r="V609" t="str">
        <f ca="1"/>
        <v>Supervisor</v>
      </c>
      <c r="W609">
        <f ca="1"/>
        <v>9.5</v>
      </c>
      <c r="X609">
        <f ca="1"/>
        <v>0.41141993462955606</v>
      </c>
      <c r="Y609">
        <f ca="1"/>
        <v>9.0885800653704436</v>
      </c>
      <c r="Z609">
        <f ca="1"/>
        <v>58000</v>
      </c>
    </row>
    <row r="610" spans="2:26">
      <c r="B610">
        <f xml:space="preserve"> ROWS( INDEX( _01_data[ref], 1 ) : _01_data[[#This Row],[ref]] )</f>
        <v>599</v>
      </c>
      <c r="C610" t="s">
        <v>23</v>
      </c>
      <c r="D610">
        <v>49000</v>
      </c>
      <c r="E610">
        <f ca="1" xml:space="preserve"> COUNTIF(
                OFFSET( $C$11, 1, 0, ROWS( INDEX( _01_data[ref], 1 ) : _01_data[[#This Row],[ref]] ) ),
                _01_data[[#This Row],[position]]
              )</f>
        <v>36</v>
      </c>
      <c r="F610" t="str">
        <f ca="1" xml:space="preserve"> CONCATENATE( _01_data[[#This Row],[position]], " ", _01_data[[#This Row],[id]] )</f>
        <v>Supervisor 36</v>
      </c>
      <c r="U610" t="str">
        <f ca="1"/>
        <v>Supervisor 36</v>
      </c>
      <c r="V610" t="str">
        <f ca="1"/>
        <v>Supervisor</v>
      </c>
      <c r="W610">
        <f ca="1"/>
        <v>9.5</v>
      </c>
      <c r="X610">
        <f ca="1"/>
        <v>0.45376263531226269</v>
      </c>
      <c r="Y610">
        <f ca="1"/>
        <v>9.0462373646877374</v>
      </c>
      <c r="Z610">
        <f ca="1"/>
        <v>49000</v>
      </c>
    </row>
    <row r="611" spans="2:26">
      <c r="B611">
        <f xml:space="preserve"> ROWS( INDEX( _01_data[ref], 1 ) : _01_data[[#This Row],[ref]] )</f>
        <v>600</v>
      </c>
      <c r="C611" t="s">
        <v>23</v>
      </c>
      <c r="D611">
        <v>50000</v>
      </c>
      <c r="E611">
        <f ca="1" xml:space="preserve"> COUNTIF(
                OFFSET( $C$11, 1, 0, ROWS( INDEX( _01_data[ref], 1 ) : _01_data[[#This Row],[ref]] ) ),
                _01_data[[#This Row],[position]]
              )</f>
        <v>37</v>
      </c>
      <c r="F611" t="str">
        <f ca="1" xml:space="preserve"> CONCATENATE( _01_data[[#This Row],[position]], " ", _01_data[[#This Row],[id]] )</f>
        <v>Supervisor 37</v>
      </c>
      <c r="U611" t="str">
        <f ca="1"/>
        <v>Supervisor 37</v>
      </c>
      <c r="V611" t="str">
        <f ca="1"/>
        <v>Supervisor</v>
      </c>
      <c r="W611">
        <f ca="1"/>
        <v>9.5</v>
      </c>
      <c r="X611">
        <f ca="1"/>
        <v>0.51958043940934995</v>
      </c>
      <c r="Y611">
        <f ca="1"/>
        <v>8.9804195605906507</v>
      </c>
      <c r="Z611">
        <f ca="1"/>
        <v>50000</v>
      </c>
    </row>
    <row r="612" spans="2:26">
      <c r="B612">
        <f xml:space="preserve"> ROWS( INDEX( _01_data[ref], 1 ) : _01_data[[#This Row],[ref]] )</f>
        <v>601</v>
      </c>
      <c r="C612" t="s">
        <v>23</v>
      </c>
      <c r="D612">
        <v>57400</v>
      </c>
      <c r="E612">
        <f ca="1" xml:space="preserve"> COUNTIF(
                OFFSET( $C$11, 1, 0, ROWS( INDEX( _01_data[ref], 1 ) : _01_data[[#This Row],[ref]] ) ),
                _01_data[[#This Row],[position]]
              )</f>
        <v>38</v>
      </c>
      <c r="F612" t="str">
        <f ca="1" xml:space="preserve"> CONCATENATE( _01_data[[#This Row],[position]], " ", _01_data[[#This Row],[id]] )</f>
        <v>Supervisor 38</v>
      </c>
      <c r="U612" t="str">
        <f ca="1"/>
        <v>Supervisor 38</v>
      </c>
      <c r="V612" t="str">
        <f ca="1"/>
        <v>Supervisor</v>
      </c>
      <c r="W612">
        <f ca="1"/>
        <v>9.5</v>
      </c>
      <c r="X612">
        <f ca="1"/>
        <v>0.50570835440701156</v>
      </c>
      <c r="Y612">
        <f ca="1"/>
        <v>8.9942916455929875</v>
      </c>
      <c r="Z612">
        <f ca="1"/>
        <v>57400</v>
      </c>
    </row>
    <row r="613" spans="2:26">
      <c r="B613">
        <f xml:space="preserve"> ROWS( INDEX( _01_data[ref], 1 ) : _01_data[[#This Row],[ref]] )</f>
        <v>602</v>
      </c>
      <c r="C613" t="s">
        <v>23</v>
      </c>
      <c r="D613">
        <v>53000</v>
      </c>
      <c r="E613">
        <f ca="1" xml:space="preserve"> COUNTIF(
                OFFSET( $C$11, 1, 0, ROWS( INDEX( _01_data[ref], 1 ) : _01_data[[#This Row],[ref]] ) ),
                _01_data[[#This Row],[position]]
              )</f>
        <v>39</v>
      </c>
      <c r="F613" t="str">
        <f ca="1" xml:space="preserve"> CONCATENATE( _01_data[[#This Row],[position]], " ", _01_data[[#This Row],[id]] )</f>
        <v>Supervisor 39</v>
      </c>
      <c r="U613" t="str">
        <f ca="1"/>
        <v>Supervisor 39</v>
      </c>
      <c r="V613" t="str">
        <f ca="1"/>
        <v>Supervisor</v>
      </c>
      <c r="W613">
        <f ca="1"/>
        <v>9.5</v>
      </c>
      <c r="X613">
        <f ca="1"/>
        <v>0.59873281532492761</v>
      </c>
      <c r="Y613">
        <f ca="1"/>
        <v>8.9012671846750724</v>
      </c>
      <c r="Z613">
        <f ca="1"/>
        <v>53000</v>
      </c>
    </row>
    <row r="614" spans="2:26">
      <c r="B614">
        <f xml:space="preserve"> ROWS( INDEX( _01_data[ref], 1 ) : _01_data[[#This Row],[ref]] )</f>
        <v>603</v>
      </c>
      <c r="C614" t="s">
        <v>23</v>
      </c>
      <c r="D614">
        <v>45000</v>
      </c>
      <c r="E614">
        <f ca="1" xml:space="preserve"> COUNTIF(
                OFFSET( $C$11, 1, 0, ROWS( INDEX( _01_data[ref], 1 ) : _01_data[[#This Row],[ref]] ) ),
                _01_data[[#This Row],[position]]
              )</f>
        <v>40</v>
      </c>
      <c r="F614" t="str">
        <f ca="1" xml:space="preserve"> CONCATENATE( _01_data[[#This Row],[position]], " ", _01_data[[#This Row],[id]] )</f>
        <v>Supervisor 40</v>
      </c>
      <c r="U614" t="str">
        <f ca="1"/>
        <v>Supervisor 40</v>
      </c>
      <c r="V614" t="str">
        <f ca="1"/>
        <v>Supervisor</v>
      </c>
      <c r="W614">
        <f ca="1"/>
        <v>9.5</v>
      </c>
      <c r="X614">
        <f ca="1"/>
        <v>0.4824958360468814</v>
      </c>
      <c r="Y614">
        <f ca="1"/>
        <v>9.0175041639531184</v>
      </c>
      <c r="Z614">
        <f ca="1"/>
        <v>45000</v>
      </c>
    </row>
    <row r="615" spans="2:26">
      <c r="B615">
        <f xml:space="preserve"> ROWS( INDEX( _01_data[ref], 1 ) : _01_data[[#This Row],[ref]] )</f>
        <v>604</v>
      </c>
      <c r="C615" t="s">
        <v>23</v>
      </c>
      <c r="D615">
        <v>66500</v>
      </c>
      <c r="E615">
        <f ca="1" xml:space="preserve"> COUNTIF(
                OFFSET( $C$11, 1, 0, ROWS( INDEX( _01_data[ref], 1 ) : _01_data[[#This Row],[ref]] ) ),
                _01_data[[#This Row],[position]]
              )</f>
        <v>41</v>
      </c>
      <c r="F615" t="str">
        <f ca="1" xml:space="preserve"> CONCATENATE( _01_data[[#This Row],[position]], " ", _01_data[[#This Row],[id]] )</f>
        <v>Supervisor 41</v>
      </c>
      <c r="U615" t="str">
        <f ca="1"/>
        <v>Supervisor 41</v>
      </c>
      <c r="V615" t="str">
        <f ca="1"/>
        <v>Supervisor</v>
      </c>
      <c r="W615">
        <f ca="1"/>
        <v>9.5</v>
      </c>
      <c r="X615">
        <f ca="1"/>
        <v>0.58146174371426673</v>
      </c>
      <c r="Y615">
        <f ca="1"/>
        <v>8.9185382562857338</v>
      </c>
      <c r="Z615">
        <f ca="1"/>
        <v>66500</v>
      </c>
    </row>
    <row r="616" spans="2:26">
      <c r="B616">
        <f xml:space="preserve"> ROWS( INDEX( _01_data[ref], 1 ) : _01_data[[#This Row],[ref]] )</f>
        <v>605</v>
      </c>
      <c r="C616" t="s">
        <v>23</v>
      </c>
      <c r="D616">
        <v>75000</v>
      </c>
      <c r="E616">
        <f ca="1" xml:space="preserve"> COUNTIF(
                OFFSET( $C$11, 1, 0, ROWS( INDEX( _01_data[ref], 1 ) : _01_data[[#This Row],[ref]] ) ),
                _01_data[[#This Row],[position]]
              )</f>
        <v>42</v>
      </c>
      <c r="F616" t="str">
        <f ca="1" xml:space="preserve"> CONCATENATE( _01_data[[#This Row],[position]], " ", _01_data[[#This Row],[id]] )</f>
        <v>Supervisor 42</v>
      </c>
      <c r="U616" t="str">
        <f ca="1"/>
        <v>Supervisor 42</v>
      </c>
      <c r="V616" t="str">
        <f ca="1"/>
        <v>Supervisor</v>
      </c>
      <c r="W616">
        <f ca="1"/>
        <v>9.5</v>
      </c>
      <c r="X616">
        <f ca="1"/>
        <v>0.51948533399466301</v>
      </c>
      <c r="Y616">
        <f ca="1"/>
        <v>8.9805146660053374</v>
      </c>
      <c r="Z616">
        <f ca="1"/>
        <v>75000</v>
      </c>
    </row>
    <row r="617" spans="2:26">
      <c r="B617">
        <f xml:space="preserve"> ROWS( INDEX( _01_data[ref], 1 ) : _01_data[[#This Row],[ref]] )</f>
        <v>606</v>
      </c>
      <c r="C617" t="s">
        <v>23</v>
      </c>
      <c r="D617">
        <v>67000</v>
      </c>
      <c r="E617">
        <f ca="1" xml:space="preserve"> COUNTIF(
                OFFSET( $C$11, 1, 0, ROWS( INDEX( _01_data[ref], 1 ) : _01_data[[#This Row],[ref]] ) ),
                _01_data[[#This Row],[position]]
              )</f>
        <v>43</v>
      </c>
      <c r="F617" t="str">
        <f ca="1" xml:space="preserve"> CONCATENATE( _01_data[[#This Row],[position]], " ", _01_data[[#This Row],[id]] )</f>
        <v>Supervisor 43</v>
      </c>
      <c r="U617" t="str">
        <f ca="1"/>
        <v>Supervisor 43</v>
      </c>
      <c r="V617" t="str">
        <f ca="1"/>
        <v>Supervisor</v>
      </c>
      <c r="W617">
        <f ca="1"/>
        <v>9.5</v>
      </c>
      <c r="X617">
        <f ca="1"/>
        <v>0.46818653642917962</v>
      </c>
      <c r="Y617">
        <f ca="1"/>
        <v>9.0318134635708205</v>
      </c>
      <c r="Z617">
        <f ca="1"/>
        <v>67000</v>
      </c>
    </row>
    <row r="618" spans="2:26">
      <c r="B618">
        <f xml:space="preserve"> ROWS( INDEX( _01_data[ref], 1 ) : _01_data[[#This Row],[ref]] )</f>
        <v>607</v>
      </c>
      <c r="C618" t="s">
        <v>23</v>
      </c>
      <c r="D618">
        <v>70000</v>
      </c>
      <c r="E618">
        <f ca="1" xml:space="preserve"> COUNTIF(
                OFFSET( $C$11, 1, 0, ROWS( INDEX( _01_data[ref], 1 ) : _01_data[[#This Row],[ref]] ) ),
                _01_data[[#This Row],[position]]
              )</f>
        <v>44</v>
      </c>
      <c r="F618" t="str">
        <f ca="1" xml:space="preserve"> CONCATENATE( _01_data[[#This Row],[position]], " ", _01_data[[#This Row],[id]] )</f>
        <v>Supervisor 44</v>
      </c>
      <c r="U618" t="str">
        <f ca="1"/>
        <v>Supervisor 44</v>
      </c>
      <c r="V618" t="str">
        <f ca="1"/>
        <v>Supervisor</v>
      </c>
      <c r="W618">
        <f ca="1"/>
        <v>9.5</v>
      </c>
      <c r="X618">
        <f ca="1"/>
        <v>0.47750845675517695</v>
      </c>
      <c r="Y618">
        <f ca="1"/>
        <v>9.0224915432448238</v>
      </c>
      <c r="Z618">
        <f ca="1"/>
        <v>70000</v>
      </c>
    </row>
    <row r="619" spans="2:26">
      <c r="B619">
        <f xml:space="preserve"> ROWS( INDEX( _01_data[ref], 1 ) : _01_data[[#This Row],[ref]] )</f>
        <v>608</v>
      </c>
      <c r="C619" t="s">
        <v>23</v>
      </c>
      <c r="D619">
        <v>73000</v>
      </c>
      <c r="E619">
        <f ca="1" xml:space="preserve"> COUNTIF(
                OFFSET( $C$11, 1, 0, ROWS( INDEX( _01_data[ref], 1 ) : _01_data[[#This Row],[ref]] ) ),
                _01_data[[#This Row],[position]]
              )</f>
        <v>45</v>
      </c>
      <c r="F619" t="str">
        <f ca="1" xml:space="preserve"> CONCATENATE( _01_data[[#This Row],[position]], " ", _01_data[[#This Row],[id]] )</f>
        <v>Supervisor 45</v>
      </c>
      <c r="U619" t="str">
        <f ca="1"/>
        <v>Supervisor 45</v>
      </c>
      <c r="V619" t="str">
        <f ca="1"/>
        <v>Supervisor</v>
      </c>
      <c r="W619">
        <f ca="1"/>
        <v>9.5</v>
      </c>
      <c r="X619">
        <f ca="1"/>
        <v>0.54066448272054302</v>
      </c>
      <c r="Y619">
        <f ca="1"/>
        <v>8.9593355172794578</v>
      </c>
      <c r="Z619">
        <f ca="1"/>
        <v>73000</v>
      </c>
    </row>
    <row r="620" spans="2:26">
      <c r="B620">
        <f xml:space="preserve"> ROWS( INDEX( _01_data[ref], 1 ) : _01_data[[#This Row],[ref]] )</f>
        <v>609</v>
      </c>
      <c r="C620" t="s">
        <v>23</v>
      </c>
      <c r="D620">
        <v>67000</v>
      </c>
      <c r="E620">
        <f ca="1" xml:space="preserve"> COUNTIF(
                OFFSET( $C$11, 1, 0, ROWS( INDEX( _01_data[ref], 1 ) : _01_data[[#This Row],[ref]] ) ),
                _01_data[[#This Row],[position]]
              )</f>
        <v>46</v>
      </c>
      <c r="F620" t="str">
        <f ca="1" xml:space="preserve"> CONCATENATE( _01_data[[#This Row],[position]], " ", _01_data[[#This Row],[id]] )</f>
        <v>Supervisor 46</v>
      </c>
      <c r="U620" t="str">
        <f ca="1"/>
        <v>Supervisor 46</v>
      </c>
      <c r="V620" t="str">
        <f ca="1"/>
        <v>Supervisor</v>
      </c>
      <c r="W620">
        <f ca="1"/>
        <v>9.5</v>
      </c>
      <c r="X620">
        <f ca="1"/>
        <v>0.53218859223879589</v>
      </c>
      <c r="Y620">
        <f ca="1"/>
        <v>8.9678114077612037</v>
      </c>
      <c r="Z620">
        <f ca="1"/>
        <v>67000</v>
      </c>
    </row>
    <row r="621" spans="2:26">
      <c r="B621">
        <f xml:space="preserve"> ROWS( INDEX( _01_data[ref], 1 ) : _01_data[[#This Row],[ref]] )</f>
        <v>610</v>
      </c>
      <c r="C621" t="s">
        <v>23</v>
      </c>
      <c r="D621">
        <v>60000</v>
      </c>
      <c r="E621">
        <f ca="1" xml:space="preserve"> COUNTIF(
                OFFSET( $C$11, 1, 0, ROWS( INDEX( _01_data[ref], 1 ) : _01_data[[#This Row],[ref]] ) ),
                _01_data[[#This Row],[position]]
              )</f>
        <v>47</v>
      </c>
      <c r="F621" t="str">
        <f ca="1" xml:space="preserve"> CONCATENATE( _01_data[[#This Row],[position]], " ", _01_data[[#This Row],[id]] )</f>
        <v>Supervisor 47</v>
      </c>
      <c r="U621" t="str">
        <f ca="1"/>
        <v>Supervisor 47</v>
      </c>
      <c r="V621" t="str">
        <f ca="1"/>
        <v>Supervisor</v>
      </c>
      <c r="W621">
        <f ca="1"/>
        <v>9.5</v>
      </c>
      <c r="X621">
        <f ca="1"/>
        <v>0.52952576701199205</v>
      </c>
      <c r="Y621">
        <f ca="1"/>
        <v>8.9704742329880087</v>
      </c>
      <c r="Z621">
        <f ca="1"/>
        <v>60000</v>
      </c>
    </row>
    <row r="622" spans="2:26">
      <c r="B622">
        <f xml:space="preserve"> ROWS( INDEX( _01_data[ref], 1 ) : _01_data[[#This Row],[ref]] )</f>
        <v>611</v>
      </c>
      <c r="C622" t="s">
        <v>23</v>
      </c>
      <c r="D622">
        <v>75000</v>
      </c>
      <c r="E622">
        <f ca="1" xml:space="preserve"> COUNTIF(
                OFFSET( $C$11, 1, 0, ROWS( INDEX( _01_data[ref], 1 ) : _01_data[[#This Row],[ref]] ) ),
                _01_data[[#This Row],[position]]
              )</f>
        <v>48</v>
      </c>
      <c r="F622" t="str">
        <f ca="1" xml:space="preserve"> CONCATENATE( _01_data[[#This Row],[position]], " ", _01_data[[#This Row],[id]] )</f>
        <v>Supervisor 48</v>
      </c>
      <c r="U622" t="str">
        <f ca="1"/>
        <v>Supervisor 48</v>
      </c>
      <c r="V622" t="str">
        <f ca="1"/>
        <v>Supervisor</v>
      </c>
      <c r="W622">
        <f ca="1"/>
        <v>9.5</v>
      </c>
      <c r="X622">
        <f ca="1"/>
        <v>0.58822623074640723</v>
      </c>
      <c r="Y622">
        <f ca="1"/>
        <v>8.9117737692535925</v>
      </c>
      <c r="Z622">
        <f ca="1"/>
        <v>75000</v>
      </c>
    </row>
    <row r="623" spans="2:26">
      <c r="B623">
        <f xml:space="preserve"> ROWS( INDEX( _01_data[ref], 1 ) : _01_data[[#This Row],[ref]] )</f>
        <v>612</v>
      </c>
      <c r="C623" t="s">
        <v>23</v>
      </c>
      <c r="D623">
        <v>72000</v>
      </c>
      <c r="E623">
        <f ca="1" xml:space="preserve"> COUNTIF(
                OFFSET( $C$11, 1, 0, ROWS( INDEX( _01_data[ref], 1 ) : _01_data[[#This Row],[ref]] ) ),
                _01_data[[#This Row],[position]]
              )</f>
        <v>49</v>
      </c>
      <c r="F623" t="str">
        <f ca="1" xml:space="preserve"> CONCATENATE( _01_data[[#This Row],[position]], " ", _01_data[[#This Row],[id]] )</f>
        <v>Supervisor 49</v>
      </c>
      <c r="U623" t="str">
        <f ca="1"/>
        <v>Supervisor 49</v>
      </c>
      <c r="V623" t="str">
        <f ca="1"/>
        <v>Supervisor</v>
      </c>
      <c r="W623">
        <f ca="1"/>
        <v>9.5</v>
      </c>
      <c r="X623">
        <f ca="1"/>
        <v>0.57915600779683607</v>
      </c>
      <c r="Y623">
        <f ca="1"/>
        <v>8.9208439922031637</v>
      </c>
      <c r="Z623">
        <f ca="1"/>
        <v>72000</v>
      </c>
    </row>
    <row r="624" spans="2:26">
      <c r="B624">
        <f xml:space="preserve"> ROWS( INDEX( _01_data[ref], 1 ) : _01_data[[#This Row],[ref]] )</f>
        <v>613</v>
      </c>
      <c r="C624" t="s">
        <v>23</v>
      </c>
      <c r="D624">
        <v>45000</v>
      </c>
      <c r="E624">
        <f ca="1" xml:space="preserve"> COUNTIF(
                OFFSET( $C$11, 1, 0, ROWS( INDEX( _01_data[ref], 1 ) : _01_data[[#This Row],[ref]] ) ),
                _01_data[[#This Row],[position]]
              )</f>
        <v>50</v>
      </c>
      <c r="F624" t="str">
        <f ca="1" xml:space="preserve"> CONCATENATE( _01_data[[#This Row],[position]], " ", _01_data[[#This Row],[id]] )</f>
        <v>Supervisor 50</v>
      </c>
      <c r="U624" t="str">
        <f ca="1"/>
        <v>Supervisor 50</v>
      </c>
      <c r="V624" t="str">
        <f ca="1"/>
        <v>Supervisor</v>
      </c>
      <c r="W624">
        <f ca="1"/>
        <v>9.5</v>
      </c>
      <c r="X624">
        <f ca="1"/>
        <v>0.56166990908549219</v>
      </c>
      <c r="Y624">
        <f ca="1"/>
        <v>8.9383300909145085</v>
      </c>
      <c r="Z624">
        <f ca="1"/>
        <v>45000</v>
      </c>
    </row>
    <row r="625" spans="2:26">
      <c r="B625">
        <f xml:space="preserve"> ROWS( INDEX( _01_data[ref], 1 ) : _01_data[[#This Row],[ref]] )</f>
        <v>614</v>
      </c>
      <c r="C625" t="s">
        <v>23</v>
      </c>
      <c r="D625">
        <v>37000</v>
      </c>
      <c r="E625">
        <f ca="1" xml:space="preserve"> COUNTIF(
                OFFSET( $C$11, 1, 0, ROWS( INDEX( _01_data[ref], 1 ) : _01_data[[#This Row],[ref]] ) ),
                _01_data[[#This Row],[position]]
              )</f>
        <v>51</v>
      </c>
      <c r="F625" t="str">
        <f ca="1" xml:space="preserve"> CONCATENATE( _01_data[[#This Row],[position]], " ", _01_data[[#This Row],[id]] )</f>
        <v>Supervisor 51</v>
      </c>
      <c r="U625" t="str">
        <f ca="1"/>
        <v>Supervisor 51</v>
      </c>
      <c r="V625" t="str">
        <f ca="1"/>
        <v>Supervisor</v>
      </c>
      <c r="W625">
        <f ca="1"/>
        <v>9.5</v>
      </c>
      <c r="X625">
        <f ca="1"/>
        <v>0.44983069098101125</v>
      </c>
      <c r="Y625">
        <f ca="1"/>
        <v>9.0501693090189885</v>
      </c>
      <c r="Z625">
        <f ca="1"/>
        <v>37000</v>
      </c>
    </row>
    <row r="626" spans="2:26">
      <c r="B626">
        <f xml:space="preserve"> ROWS( INDEX( _01_data[ref], 1 ) : _01_data[[#This Row],[ref]] )</f>
        <v>615</v>
      </c>
      <c r="C626" t="s">
        <v>23</v>
      </c>
      <c r="D626">
        <v>32000</v>
      </c>
      <c r="E626">
        <f ca="1" xml:space="preserve"> COUNTIF(
                OFFSET( $C$11, 1, 0, ROWS( INDEX( _01_data[ref], 1 ) : _01_data[[#This Row],[ref]] ) ),
                _01_data[[#This Row],[position]]
              )</f>
        <v>52</v>
      </c>
      <c r="F626" t="str">
        <f ca="1" xml:space="preserve"> CONCATENATE( _01_data[[#This Row],[position]], " ", _01_data[[#This Row],[id]] )</f>
        <v>Supervisor 52</v>
      </c>
      <c r="U626" t="str">
        <f ca="1"/>
        <v>Supervisor 52</v>
      </c>
      <c r="V626" t="str">
        <f ca="1"/>
        <v>Supervisor</v>
      </c>
      <c r="W626">
        <f ca="1"/>
        <v>9.5</v>
      </c>
      <c r="X626">
        <f ca="1"/>
        <v>0.52717991536670405</v>
      </c>
      <c r="Y626">
        <f ca="1"/>
        <v>8.9728200846332964</v>
      </c>
      <c r="Z626">
        <f ca="1"/>
        <v>32000</v>
      </c>
    </row>
    <row r="627" spans="2:26">
      <c r="B627">
        <f xml:space="preserve"> ROWS( INDEX( _01_data[ref], 1 ) : _01_data[[#This Row],[ref]] )</f>
        <v>616</v>
      </c>
      <c r="C627" t="s">
        <v>23</v>
      </c>
      <c r="D627">
        <v>85000</v>
      </c>
      <c r="E627">
        <f ca="1" xml:space="preserve"> COUNTIF(
                OFFSET( $C$11, 1, 0, ROWS( INDEX( _01_data[ref], 1 ) : _01_data[[#This Row],[ref]] ) ),
                _01_data[[#This Row],[position]]
              )</f>
        <v>53</v>
      </c>
      <c r="F627" t="str">
        <f ca="1" xml:space="preserve"> CONCATENATE( _01_data[[#This Row],[position]], " ", _01_data[[#This Row],[id]] )</f>
        <v>Supervisor 53</v>
      </c>
      <c r="U627" t="str">
        <f ca="1"/>
        <v>Supervisor 53</v>
      </c>
      <c r="V627" t="str">
        <f ca="1"/>
        <v>Supervisor</v>
      </c>
      <c r="W627">
        <f ca="1"/>
        <v>9.5</v>
      </c>
      <c r="X627">
        <f ca="1"/>
        <v>0.53887082642666551</v>
      </c>
      <c r="Y627">
        <f ca="1"/>
        <v>8.9611291735733349</v>
      </c>
      <c r="Z627">
        <f ca="1"/>
        <v>85000</v>
      </c>
    </row>
    <row r="628" spans="2:26">
      <c r="B628">
        <f xml:space="preserve"> ROWS( INDEX( _01_data[ref], 1 ) : _01_data[[#This Row],[ref]] )</f>
        <v>617</v>
      </c>
      <c r="C628" t="s">
        <v>23</v>
      </c>
      <c r="D628">
        <v>92000</v>
      </c>
      <c r="E628">
        <f ca="1" xml:space="preserve"> COUNTIF(
                OFFSET( $C$11, 1, 0, ROWS( INDEX( _01_data[ref], 1 ) : _01_data[[#This Row],[ref]] ) ),
                _01_data[[#This Row],[position]]
              )</f>
        <v>54</v>
      </c>
      <c r="F628" t="str">
        <f ca="1" xml:space="preserve"> CONCATENATE( _01_data[[#This Row],[position]], " ", _01_data[[#This Row],[id]] )</f>
        <v>Supervisor 54</v>
      </c>
      <c r="U628" t="str">
        <f ca="1"/>
        <v>Supervisor 54</v>
      </c>
      <c r="V628" t="str">
        <f ca="1"/>
        <v>Supervisor</v>
      </c>
      <c r="W628">
        <f ca="1"/>
        <v>9.5</v>
      </c>
      <c r="X628">
        <f ca="1"/>
        <v>0.49405645845314772</v>
      </c>
      <c r="Y628">
        <f ca="1"/>
        <v>9.0059435415468521</v>
      </c>
      <c r="Z628">
        <f ca="1"/>
        <v>92000</v>
      </c>
    </row>
    <row r="629" spans="2:26"/>
    <row r="630" spans="2:26"/>
    <row r="631" spans="2:26"/>
    <row r="632" spans="2:26"/>
    <row r="633" spans="2:26"/>
    <row r="634" spans="2:26"/>
    <row r="635" spans="2:26"/>
    <row r="636" spans="2:26"/>
    <row r="637" spans="2:26"/>
    <row r="638" spans="2:26"/>
    <row r="639" spans="2:26"/>
    <row r="640" spans="2:26"/>
    <row r="641"/>
    <row r="642"/>
    <row r="643"/>
    <row r="644"/>
    <row r="645"/>
    <row r="646"/>
    <row r="647"/>
    <row r="648"/>
    <row r="649"/>
    <row r="650"/>
  </sheetData>
  <hyperlinks>
    <hyperlink ref="P4" r:id="rId10" xr:uid="{F52FEFD0-135A-4DD3-BF1D-E39AA9B78E51}"/>
  </hyperlinks>
  <pageMargins left="0.7" right="0.7" top="0.75" bottom="0.75" header="0.3" footer="0.3"/>
  <pageSetup orientation="portrait" horizontalDpi="4294967293" verticalDpi="200" r:id="rId11"/>
  <drawing r:id="rId12"/>
  <legacyDrawing r:id="rId13"/>
  <mc:AlternateContent xmlns:mc="http://schemas.openxmlformats.org/markup-compatibility/2006">
    <mc:Choice Requires="x14">
      <controls>
        <mc:AlternateContent xmlns:mc="http://schemas.openxmlformats.org/markup-compatibility/2006">
          <mc:Choice Requires="x14">
            <control shapeId="2049" r:id="rId14" name="List Box 1">
              <controlPr defaultSize="0" autoLine="0" autoPict="0">
                <anchor moveWithCells="1">
                  <from>
                    <xdr:col>53</xdr:col>
                    <xdr:colOff>68580</xdr:colOff>
                    <xdr:row>4</xdr:row>
                    <xdr:rowOff>99060</xdr:rowOff>
                  </from>
                  <to>
                    <xdr:col>55</xdr:col>
                    <xdr:colOff>0</xdr:colOff>
                    <xdr:row>12</xdr:row>
                    <xdr:rowOff>7620</xdr:rowOff>
                  </to>
                </anchor>
              </controlPr>
            </control>
          </mc:Choice>
        </mc:AlternateContent>
        <mc:AlternateContent xmlns:mc="http://schemas.openxmlformats.org/markup-compatibility/2006">
          <mc:Choice Requires="x14">
            <control shapeId="2050" r:id="rId15" name="List Box 2">
              <controlPr defaultSize="0" autoLine="0" autoPict="0">
                <anchor moveWithCells="1">
                  <from>
                    <xdr:col>55</xdr:col>
                    <xdr:colOff>68580</xdr:colOff>
                    <xdr:row>4</xdr:row>
                    <xdr:rowOff>106680</xdr:rowOff>
                  </from>
                  <to>
                    <xdr:col>57</xdr:col>
                    <xdr:colOff>7620</xdr:colOff>
                    <xdr:row>12</xdr:row>
                    <xdr:rowOff>15240</xdr:rowOff>
                  </to>
                </anchor>
              </controlPr>
            </control>
          </mc:Choice>
        </mc:AlternateContent>
      </controls>
    </mc:Choice>
  </mc:AlternateContent>
  <tableParts count="1">
    <tablePart r:id="rId16"/>
  </tableParts>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election activeCell="K2" sqref="K2"/>
    </sheetView>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8C36-EF27-4E53-B90D-46C71CB1B64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example</vt:lpstr>
      <vt:lpstr>thank you!</vt:lpstr>
      <vt:lpstr>bonus!</vt:lpstr>
      <vt:lpstr>look at this .P</vt:lpstr>
      <vt:lpstr>dont look here</vt:lpstr>
      <vt:lpstr>inTheEnd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2021-04-16T01:17:48Z</dcterms:created>
  <dcterms:modified xsi:type="dcterms:W3CDTF">2022-05-09T23:43:53Z</dcterms:modified>
</cp:coreProperties>
</file>