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bc\OneDrive\xlor.la\01._xlorla_courses\01._excel_basico\09._graficas_avanzadas\04._published\"/>
    </mc:Choice>
  </mc:AlternateContent>
  <xr:revisionPtr revIDLastSave="0" documentId="13_ncr:1_{FB6CB595-E727-46B1-A483-FBC374CEE43D}" xr6:coauthVersionLast="47" xr6:coauthVersionMax="47" xr10:uidLastSave="{00000000-0000-0000-0000-000000000000}"/>
  <bookViews>
    <workbookView xWindow="-96" yWindow="-96" windowWidth="23232" windowHeight="13872" tabRatio="666" activeTab="1" xr2:uid="{00000000-000D-0000-FFFF-FFFF00000000}"/>
  </bookViews>
  <sheets>
    <sheet name="example" sheetId="30" r:id="rId1"/>
    <sheet name="thank you!" sheetId="35" r:id="rId2"/>
  </sheets>
  <definedNames>
    <definedName name="_28_Argentina">_xlfn.ANCHORARRAY(example!$T$15)</definedName>
    <definedName name="_28_Bolivia">_xlfn.ANCHORARRAY(example!$N$15)</definedName>
    <definedName name="_28_Brasil">_xlfn.ANCHORARRAY(example!$O$15)</definedName>
    <definedName name="_28_chile">_xlfn.ANCHORARRAY(example!$M$15)</definedName>
    <definedName name="_28_Colombia">_xlfn.ANCHORARRAY(example!$P$15)</definedName>
    <definedName name="_28_Latam">_xlfn.ANCHORARRAY(example!$Q$15)</definedName>
    <definedName name="_28_México">_xlfn.ANCHORARRAY(example!$R$15)</definedName>
    <definedName name="_28_Perú">_xlfn.ANCHORARRAY(example!$S$15)</definedName>
    <definedName name="_28_x_axis">_xlfn.ANCHORARRAY(example!$V$15)</definedName>
    <definedName name="_28_y_axis">_xlfn.ANCHORARRAY(example!$W$15)</definedName>
    <definedName name="_nd_28_axis">_xlfn.ANCHORARRAY(example!$K$15)</definedName>
    <definedName name="_Order1" hidden="1">255</definedName>
    <definedName name="_Order2" hidden="1">0</definedName>
    <definedName name="anscount" hidden="1">1</definedName>
    <definedName name="limcount" hidden="1">1</definedName>
    <definedName name="sencount" hidden="1">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5" i="30" l="1" a="1"/>
  <c r="V15" i="30" s="1"/>
  <c r="W15" i="30" l="1" a="1"/>
  <c r="W15" i="30" s="1"/>
  <c r="S12" i="30" l="1"/>
  <c r="F15" i="30" s="1" a="1"/>
  <c r="F15" i="30" s="1"/>
  <c r="G15" i="30" s="1" a="1"/>
  <c r="G15" i="30" s="1"/>
  <c r="H15" i="30" l="1" a="1"/>
  <c r="H15" i="30" s="1"/>
  <c r="J15" i="30" a="1"/>
  <c r="J15" i="30" s="1"/>
  <c r="M14" i="30" l="1" a="1"/>
  <c r="I15" i="30" a="1"/>
  <c r="I15" i="30" s="1"/>
  <c r="K15" i="30" s="1" a="1"/>
  <c r="K15" i="30" s="1"/>
  <c r="M14" i="30" l="1"/>
  <c r="M15" i="30" s="1" a="1"/>
  <c r="M15" i="30" s="1"/>
  <c r="Q15" i="30" a="1"/>
  <c r="Q15" i="30" s="1"/>
  <c r="S15" i="30" a="1"/>
  <c r="S15" i="30" s="1"/>
  <c r="N15" i="30" a="1"/>
  <c r="N15" i="30" s="1"/>
  <c r="O15" i="30" a="1"/>
  <c r="O15" i="30" s="1"/>
  <c r="T15" i="30" a="1"/>
  <c r="T15" i="30" s="1"/>
  <c r="P15" i="30" a="1"/>
  <c r="P15" i="30" s="1"/>
  <c r="R15" i="30" a="1"/>
  <c r="R15" i="3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<sst xmlns="http://schemas.openxmlformats.org/spreadsheetml/2006/main" count="33" uniqueCount="24">
  <si>
    <t>Perú</t>
  </si>
  <si>
    <t>Bolivia</t>
  </si>
  <si>
    <t>Argentina</t>
  </si>
  <si>
    <t>Chile</t>
  </si>
  <si>
    <t>Colombia</t>
  </si>
  <si>
    <t>México</t>
  </si>
  <si>
    <t>Brasil</t>
  </si>
  <si>
    <t>Latam</t>
  </si>
  <si>
    <t>dynamic x-axis</t>
  </si>
  <si>
    <t>areas</t>
  </si>
  <si>
    <t>x</t>
  </si>
  <si>
    <t>y</t>
  </si>
  <si>
    <t>https://www.linkedin.com/in/merod/</t>
  </si>
  <si>
    <t>LinkedIn:</t>
  </si>
  <si>
    <t>Country</t>
  </si>
  <si>
    <t>Year</t>
  </si>
  <si>
    <t>value %</t>
  </si>
  <si>
    <t>adjusted</t>
  </si>
  <si>
    <t>increment</t>
  </si>
  <si>
    <t>Title:</t>
  </si>
  <si>
    <t>Subtitle:</t>
  </si>
  <si>
    <t>**</t>
  </si>
  <si>
    <t>Chile and Bolivia are the only countries with increased concern (%) for public health</t>
  </si>
  <si>
    <t>The concern for Public Health in 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</si>
</sst>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2" fillId="0" borderId="0" xfId="2" quotePrefix="1"/>
    <xf numFmtId="0" fontId="2" fillId="0" borderId="0" xfId="2" applyAlignment="1">
      <alignment horizontal="right"/>
    </xf>
    <xf numFmtId="0" fontId="3" fillId="0" borderId="0" xfId="3"/>
    <xf numFmtId="0" fontId="1" fillId="0" borderId="0" xfId="1"/>
    <xf numFmtId="0" fontId="4" fillId="0" borderId="0" xfId="3" applyFont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5">
    <cellStyle name="Hipervínculo 2" xfId="3" xr:uid="{364B883B-167E-44DD-AFB0-CD08C060C0B9}"/>
    <cellStyle name="Hyperlink" xfId="1" builtinId="8"/>
    <cellStyle name="Normal" xfId="0" builtinId="0"/>
    <cellStyle name="Normal 2" xfId="2" xr:uid="{00000000-0005-0000-0000-000002000000}"/>
    <cellStyle name="Normal 3" xfId="4" xr:uid="{15443854-FE7C-4B9B-AA2F-BBF4369BF9A0}"/>
  </cellStyles>
  <dxfs count="0"/>
  <tableStyles count="0" defaultTableStyle="TableStyleMedium2" defaultPivotStyle="PivotStyleLight16"/>
  <colors>
    <mruColors>
      <color rgb="FFF2F2F2"/>
      <color rgb="FFFFFFFF"/>
      <color rgb="FFFF0000"/>
      <color rgb="FF39299B"/>
      <color rgb="FF4330B6"/>
      <color rgb="FF5743CD"/>
      <color rgb="FF7261D5"/>
      <color rgb="FF4472C4"/>
      <color rgb="FF83A2D9"/>
      <color rgb="FFBA0E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1"/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[0]!_28_chile</c:f>
              <c:numCache>
                <c:formatCode>General</c:formatCode>
                <c:ptCount val="16"/>
                <c:pt idx="0">
                  <c:v>0.48</c:v>
                </c:pt>
                <c:pt idx="1">
                  <c:v>0.55000000000000004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9-4599-8B38-E24CDCF5D50C}"/>
            </c:ext>
          </c:extLst>
        </c:ser>
        <c:ser>
          <c:idx val="3"/>
          <c:order val="1"/>
          <c:spPr>
            <a:ln w="28575" cap="rnd">
              <a:solidFill>
                <a:schemeClr val="accent1"/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[0]!_28_Bolivia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0.45</c:v>
                </c:pt>
                <c:pt idx="3">
                  <c:v>0.51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9-4599-8B38-E24CDCF5D50C}"/>
            </c:ext>
          </c:extLst>
        </c:ser>
        <c:ser>
          <c:idx val="4"/>
          <c:order val="2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[0]!_28_Brasil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</c:v>
                </c:pt>
                <c:pt idx="5">
                  <c:v>0.45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F9-4599-8B38-E24CDCF5D50C}"/>
            </c:ext>
          </c:extLst>
        </c:ser>
        <c:ser>
          <c:idx val="5"/>
          <c:order val="3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[0]!_28_Colombia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0.47</c:v>
                </c:pt>
                <c:pt idx="7">
                  <c:v>0.43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F9-4599-8B38-E24CDCF5D50C}"/>
            </c:ext>
          </c:extLst>
        </c:ser>
        <c:ser>
          <c:idx val="6"/>
          <c:order val="4"/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[0]!_28_Latam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</c:v>
                </c:pt>
                <c:pt idx="9">
                  <c:v>0.41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F9-4599-8B38-E24CDCF5D50C}"/>
            </c:ext>
          </c:extLst>
        </c:ser>
        <c:ser>
          <c:idx val="7"/>
          <c:order val="5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[0]!_28_México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0.52</c:v>
                </c:pt>
                <c:pt idx="11">
                  <c:v>0.37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F9-4599-8B38-E24CDCF5D50C}"/>
            </c:ext>
          </c:extLst>
        </c:ser>
        <c:ser>
          <c:idx val="0"/>
          <c:order val="6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[0]!_28_Perú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0.43</c:v>
                </c:pt>
                <c:pt idx="13">
                  <c:v>0.33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F9-4599-8B38-E24CDCF5D50C}"/>
            </c:ext>
          </c:extLst>
        </c:ser>
        <c:ser>
          <c:idx val="1"/>
          <c:order val="7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[0]!_28_Argentina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0.34</c:v>
                </c:pt>
                <c:pt idx="15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F9-4599-8B38-E24CDCF5D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691616"/>
        <c:axId val="1036692144"/>
      </c:lineChart>
      <c:catAx>
        <c:axId val="103169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6692144"/>
        <c:crosses val="autoZero"/>
        <c:auto val="1"/>
        <c:lblAlgn val="ctr"/>
        <c:lblOffset val="100"/>
        <c:noMultiLvlLbl val="0"/>
      </c:catAx>
      <c:valAx>
        <c:axId val="1036692144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169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1"/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[0]!_28_chile</c:f>
              <c:numCache>
                <c:formatCode>General</c:formatCode>
                <c:ptCount val="16"/>
                <c:pt idx="0">
                  <c:v>0.48</c:v>
                </c:pt>
                <c:pt idx="1">
                  <c:v>0.55000000000000004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4B-45D6-A808-C6226967DE3B}"/>
            </c:ext>
          </c:extLst>
        </c:ser>
        <c:ser>
          <c:idx val="3"/>
          <c:order val="1"/>
          <c:spPr>
            <a:ln w="28575" cap="rnd">
              <a:solidFill>
                <a:schemeClr val="accent1"/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[0]!_28_Bolivia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0.45</c:v>
                </c:pt>
                <c:pt idx="3">
                  <c:v>0.51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4B-45D6-A808-C6226967DE3B}"/>
            </c:ext>
          </c:extLst>
        </c:ser>
        <c:ser>
          <c:idx val="4"/>
          <c:order val="2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[0]!_28_Brasil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</c:v>
                </c:pt>
                <c:pt idx="5">
                  <c:v>0.45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4B-45D6-A808-C6226967DE3B}"/>
            </c:ext>
          </c:extLst>
        </c:ser>
        <c:ser>
          <c:idx val="5"/>
          <c:order val="3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[0]!_28_Colombia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0.47</c:v>
                </c:pt>
                <c:pt idx="7">
                  <c:v>0.43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4B-45D6-A808-C6226967DE3B}"/>
            </c:ext>
          </c:extLst>
        </c:ser>
        <c:ser>
          <c:idx val="6"/>
          <c:order val="4"/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[0]!_28_Latam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</c:v>
                </c:pt>
                <c:pt idx="9">
                  <c:v>0.41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4B-45D6-A808-C6226967DE3B}"/>
            </c:ext>
          </c:extLst>
        </c:ser>
        <c:ser>
          <c:idx val="7"/>
          <c:order val="5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[0]!_28_México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0.52</c:v>
                </c:pt>
                <c:pt idx="11">
                  <c:v>0.37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4B-45D6-A808-C6226967DE3B}"/>
            </c:ext>
          </c:extLst>
        </c:ser>
        <c:ser>
          <c:idx val="0"/>
          <c:order val="6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[0]!_28_Perú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0.43</c:v>
                </c:pt>
                <c:pt idx="13">
                  <c:v>0.33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E4B-45D6-A808-C6226967DE3B}"/>
            </c:ext>
          </c:extLst>
        </c:ser>
        <c:ser>
          <c:idx val="1"/>
          <c:order val="7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[0]!_28_Argentina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0.34</c:v>
                </c:pt>
                <c:pt idx="15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E4B-45D6-A808-C6226967D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1691616"/>
        <c:axId val="1036692144"/>
      </c:lineChart>
      <c:scatterChart>
        <c:scatterStyle val="lineMarker"/>
        <c:varyColors val="0"/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plus"/>
            <c:errValType val="fixedVal"/>
            <c:noEndCap val="1"/>
            <c:val val="1"/>
            <c:spPr>
              <a:noFill/>
              <a:ln w="28575" cap="flat" cmpd="sng" algn="ctr">
                <a:solidFill>
                  <a:schemeClr val="bg1"/>
                </a:solidFill>
                <a:round/>
              </a:ln>
              <a:effectLst/>
            </c:spPr>
          </c:errBars>
          <c:xVal>
            <c:numRef>
              <c:f>[0]!_28_x_axis</c:f>
              <c:numCache>
                <c:formatCode>General</c:formatCode>
                <c:ptCount val="8"/>
                <c:pt idx="0">
                  <c:v>#N/A</c:v>
                </c:pt>
                <c:pt idx="1">
                  <c:v>2.5</c:v>
                </c:pt>
                <c:pt idx="2">
                  <c:v>4.5</c:v>
                </c:pt>
                <c:pt idx="3">
                  <c:v>6.5</c:v>
                </c:pt>
                <c:pt idx="4">
                  <c:v>8.5</c:v>
                </c:pt>
                <c:pt idx="5">
                  <c:v>10.5</c:v>
                </c:pt>
                <c:pt idx="6">
                  <c:v>12.5</c:v>
                </c:pt>
                <c:pt idx="7">
                  <c:v>14.5</c:v>
                </c:pt>
              </c:numCache>
            </c:numRef>
          </c:xVal>
          <c:yVal>
            <c:numRef>
              <c:f>[0]!_28_y_axis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F-47DA-8452-AE43DB935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691616"/>
        <c:axId val="1036692144"/>
      </c:scatterChart>
      <c:catAx>
        <c:axId val="103169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6692144"/>
        <c:crosses val="autoZero"/>
        <c:auto val="1"/>
        <c:lblAlgn val="ctr"/>
        <c:lblOffset val="100"/>
        <c:noMultiLvlLbl val="0"/>
      </c:catAx>
      <c:valAx>
        <c:axId val="1036692144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1691616"/>
        <c:crosses val="autoZero"/>
        <c:crossBetween val="between"/>
      </c:valAx>
      <c:spPr>
        <a:solidFill>
          <a:srgbClr val="F2F2F2">
            <a:alpha val="50196"/>
          </a:srgb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S$11" max="8" min="1" page="10" val="8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114300</xdr:colOff>
          <xdr:row>9</xdr:row>
          <xdr:rowOff>15240</xdr:rowOff>
        </xdr:from>
        <xdr:to>
          <xdr:col>19</xdr:col>
          <xdr:colOff>419100</xdr:colOff>
          <xdr:row>11</xdr:row>
          <xdr:rowOff>114300</xdr:rowOff>
        </xdr:to>
        <xdr:sp macro="" textlink="">
          <xdr:nvSpPr>
            <xdr:cNvPr id="26625" name="Spinner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0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434342</xdr:colOff>
      <xdr:row>33</xdr:row>
      <xdr:rowOff>93135</xdr:rowOff>
    </xdr:from>
    <xdr:to>
      <xdr:col>19</xdr:col>
      <xdr:colOff>127002</xdr:colOff>
      <xdr:row>58</xdr:row>
      <xdr:rowOff>50801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389468</xdr:colOff>
      <xdr:row>59</xdr:row>
      <xdr:rowOff>25408</xdr:rowOff>
    </xdr:from>
    <xdr:to>
      <xdr:col>19</xdr:col>
      <xdr:colOff>76200</xdr:colOff>
      <xdr:row>84</xdr:row>
      <xdr:rowOff>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115148</xdr:colOff>
      <xdr:row>5</xdr:row>
      <xdr:rowOff>12701</xdr:rowOff>
    </xdr:from>
    <xdr:to>
      <xdr:col>19</xdr:col>
      <xdr:colOff>519008</xdr:colOff>
      <xdr:row>8</xdr:row>
      <xdr:rowOff>66041</xdr:rowOff>
    </xdr:to>
    <xdr:sp macro="" textlink="">
      <xdr:nvSpPr>
        <xdr:cNvPr id="5" name="Oval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563015" y="647701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5</xdr:col>
      <xdr:colOff>53341</xdr:colOff>
      <xdr:row>10</xdr:row>
      <xdr:rowOff>1694</xdr:rowOff>
    </xdr:from>
    <xdr:to>
      <xdr:col>6</xdr:col>
      <xdr:colOff>16934</xdr:colOff>
      <xdr:row>13</xdr:row>
      <xdr:rowOff>55034</xdr:rowOff>
    </xdr:to>
    <xdr:sp macro="" textlink="">
      <xdr:nvSpPr>
        <xdr:cNvPr id="6" name="Oval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36141" y="1271694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6</xdr:col>
      <xdr:colOff>93133</xdr:colOff>
      <xdr:row>9</xdr:row>
      <xdr:rowOff>124460</xdr:rowOff>
    </xdr:from>
    <xdr:to>
      <xdr:col>6</xdr:col>
      <xdr:colOff>496993</xdr:colOff>
      <xdr:row>13</xdr:row>
      <xdr:rowOff>50800</xdr:rowOff>
    </xdr:to>
    <xdr:sp macro="" textlink="">
      <xdr:nvSpPr>
        <xdr:cNvPr id="7" name="Oval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16200" y="126746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7</xdr:col>
      <xdr:colOff>187113</xdr:colOff>
      <xdr:row>10</xdr:row>
      <xdr:rowOff>1694</xdr:rowOff>
    </xdr:from>
    <xdr:to>
      <xdr:col>7</xdr:col>
      <xdr:colOff>590973</xdr:colOff>
      <xdr:row>13</xdr:row>
      <xdr:rowOff>55034</xdr:rowOff>
    </xdr:to>
    <xdr:sp macro="" textlink="">
      <xdr:nvSpPr>
        <xdr:cNvPr id="8" name="Oval 1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319780" y="1271694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8</xdr:col>
      <xdr:colOff>77893</xdr:colOff>
      <xdr:row>10</xdr:row>
      <xdr:rowOff>1</xdr:rowOff>
    </xdr:from>
    <xdr:to>
      <xdr:col>8</xdr:col>
      <xdr:colOff>481753</xdr:colOff>
      <xdr:row>13</xdr:row>
      <xdr:rowOff>53341</xdr:rowOff>
    </xdr:to>
    <xdr:sp macro="" textlink="">
      <xdr:nvSpPr>
        <xdr:cNvPr id="10" name="Oval 2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20160" y="1270001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oneCellAnchor>
    <xdr:from>
      <xdr:col>4</xdr:col>
      <xdr:colOff>110068</xdr:colOff>
      <xdr:row>6</xdr:row>
      <xdr:rowOff>110068</xdr:rowOff>
    </xdr:from>
    <xdr:ext cx="876300" cy="387286"/>
    <xdr:sp macro="" textlink="">
      <xdr:nvSpPr>
        <xdr:cNvPr id="11" name="TextBox 1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981201" y="872068"/>
          <a:ext cx="8763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</a:t>
          </a:r>
        </a:p>
      </xdr:txBody>
    </xdr:sp>
    <xdr:clientData/>
  </xdr:oneCellAnchor>
  <xdr:twoCellAnchor>
    <xdr:from>
      <xdr:col>9</xdr:col>
      <xdr:colOff>137161</xdr:colOff>
      <xdr:row>9</xdr:row>
      <xdr:rowOff>110068</xdr:rowOff>
    </xdr:from>
    <xdr:to>
      <xdr:col>9</xdr:col>
      <xdr:colOff>541021</xdr:colOff>
      <xdr:row>13</xdr:row>
      <xdr:rowOff>36408</xdr:rowOff>
    </xdr:to>
    <xdr:sp macro="" textlink="">
      <xdr:nvSpPr>
        <xdr:cNvPr id="12" name="Oval 2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89028" y="1253068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10</xdr:col>
      <xdr:colOff>423333</xdr:colOff>
      <xdr:row>7</xdr:row>
      <xdr:rowOff>50801</xdr:rowOff>
    </xdr:from>
    <xdr:to>
      <xdr:col>11</xdr:col>
      <xdr:colOff>217593</xdr:colOff>
      <xdr:row>10</xdr:row>
      <xdr:rowOff>104141</xdr:rowOff>
    </xdr:to>
    <xdr:sp macro="" textlink="">
      <xdr:nvSpPr>
        <xdr:cNvPr id="13" name="Oval 2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384800" y="939801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9</xdr:col>
      <xdr:colOff>567266</xdr:colOff>
      <xdr:row>11</xdr:row>
      <xdr:rowOff>42333</xdr:rowOff>
    </xdr:from>
    <xdr:to>
      <xdr:col>11</xdr:col>
      <xdr:colOff>550333</xdr:colOff>
      <xdr:row>13</xdr:row>
      <xdr:rowOff>51647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5388610" y="969856"/>
          <a:ext cx="263314" cy="120226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203200</xdr:colOff>
      <xdr:row>7</xdr:row>
      <xdr:rowOff>110067</xdr:rowOff>
    </xdr:from>
    <xdr:to>
      <xdr:col>15</xdr:col>
      <xdr:colOff>607060</xdr:colOff>
      <xdr:row>11</xdr:row>
      <xdr:rowOff>36407</xdr:rowOff>
    </xdr:to>
    <xdr:sp macro="" textlink="">
      <xdr:nvSpPr>
        <xdr:cNvPr id="15" name="Oval 2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12667" y="999067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12</xdr:col>
      <xdr:colOff>1</xdr:colOff>
      <xdr:row>11</xdr:row>
      <xdr:rowOff>8464</xdr:rowOff>
    </xdr:from>
    <xdr:to>
      <xdr:col>19</xdr:col>
      <xdr:colOff>575736</xdr:colOff>
      <xdr:row>13</xdr:row>
      <xdr:rowOff>42333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8458201" y="-872069"/>
          <a:ext cx="287869" cy="484293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22</xdr:col>
      <xdr:colOff>533401</xdr:colOff>
      <xdr:row>9</xdr:row>
      <xdr:rowOff>84668</xdr:rowOff>
    </xdr:from>
    <xdr:to>
      <xdr:col>23</xdr:col>
      <xdr:colOff>327661</xdr:colOff>
      <xdr:row>13</xdr:row>
      <xdr:rowOff>11008</xdr:rowOff>
    </xdr:to>
    <xdr:sp macro="" textlink="">
      <xdr:nvSpPr>
        <xdr:cNvPr id="17" name="Oval 2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446001" y="1227668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20</xdr:col>
      <xdr:colOff>50799</xdr:colOff>
      <xdr:row>29</xdr:row>
      <xdr:rowOff>33866</xdr:rowOff>
    </xdr:from>
    <xdr:to>
      <xdr:col>21</xdr:col>
      <xdr:colOff>389466</xdr:colOff>
      <xdr:row>32</xdr:row>
      <xdr:rowOff>110066</xdr:rowOff>
    </xdr:to>
    <xdr:sp macro="" textlink="">
      <xdr:nvSpPr>
        <xdr:cNvPr id="18" name="Oval 2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108266" y="3716866"/>
          <a:ext cx="584200" cy="45720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</a:t>
          </a:r>
        </a:p>
      </xdr:txBody>
    </xdr:sp>
    <xdr:clientData/>
  </xdr:twoCellAnchor>
  <xdr:oneCellAnchor>
    <xdr:from>
      <xdr:col>1</xdr:col>
      <xdr:colOff>101600</xdr:colOff>
      <xdr:row>2</xdr:row>
      <xdr:rowOff>16935</xdr:rowOff>
    </xdr:from>
    <xdr:ext cx="2175934" cy="298800"/>
    <xdr:sp macro="" textlink="">
      <xdr:nvSpPr>
        <xdr:cNvPr id="19" name="TextBox 1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355600" y="270935"/>
          <a:ext cx="2175934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"Backbone" formulas:</a:t>
          </a:r>
        </a:p>
      </xdr:txBody>
    </xdr:sp>
    <xdr:clientData/>
  </xdr:oneCellAnchor>
  <xdr:oneCellAnchor>
    <xdr:from>
      <xdr:col>5</xdr:col>
      <xdr:colOff>110066</xdr:colOff>
      <xdr:row>1</xdr:row>
      <xdr:rowOff>118534</xdr:rowOff>
    </xdr:from>
    <xdr:ext cx="2175788" cy="5790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92866" y="245534"/>
          <a:ext cx="2175788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=INDEX(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_01_tbl_data[Country]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MATCH(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F15#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F15#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0 ) )</a:t>
          </a:r>
        </a:p>
      </xdr:txBody>
    </xdr:sp>
    <xdr:clientData/>
  </xdr:oneCellAnchor>
  <xdr:oneCellAnchor>
    <xdr:from>
      <xdr:col>8</xdr:col>
      <xdr:colOff>448733</xdr:colOff>
      <xdr:row>1</xdr:row>
      <xdr:rowOff>93134</xdr:rowOff>
    </xdr:from>
    <xdr:ext cx="2352375" cy="5790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91000" y="220134"/>
          <a:ext cx="2352375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=IF(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G15#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= OFFSET(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G15#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1, 0 ),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G15#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"" )</a:t>
          </a:r>
        </a:p>
      </xdr:txBody>
    </xdr:sp>
    <xdr:clientData/>
  </xdr:oneCellAnchor>
  <xdr:oneCellAnchor>
    <xdr:from>
      <xdr:col>12</xdr:col>
      <xdr:colOff>245533</xdr:colOff>
      <xdr:row>1</xdr:row>
      <xdr:rowOff>110067</xdr:rowOff>
    </xdr:from>
    <xdr:ext cx="2565399" cy="57900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6426200" y="237067"/>
          <a:ext cx="2565399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=FILTER(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  CHOOSE( {1,2},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I15#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J15#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  </a:t>
          </a:r>
          <a:r>
            <a:rPr lang="en-US" sz="11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F15#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&lt;= </a:t>
          </a:r>
          <a:r>
            <a:rPr lang="en-US" sz="11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S12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</a:t>
          </a:r>
        </a:p>
      </xdr:txBody>
    </xdr:sp>
    <xdr:clientData/>
  </xdr:oneCellAnchor>
  <xdr:oneCellAnchor>
    <xdr:from>
      <xdr:col>19</xdr:col>
      <xdr:colOff>592665</xdr:colOff>
      <xdr:row>1</xdr:row>
      <xdr:rowOff>84667</xdr:rowOff>
    </xdr:from>
    <xdr:ext cx="2887135" cy="74122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1040532" y="211667"/>
          <a:ext cx="2887135" cy="7412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=IF(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( SEQUENCE(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S11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, 0, 2 ) +0.5 ) &lt; 1,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NA(),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SEQUENCE(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S11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, 0, 2 ) + 0.5 )</a:t>
          </a:r>
        </a:p>
      </xdr:txBody>
    </xdr:sp>
    <xdr:clientData/>
  </xdr:oneCellAnchor>
  <xdr:oneCellAnchor>
    <xdr:from>
      <xdr:col>16</xdr:col>
      <xdr:colOff>152398</xdr:colOff>
      <xdr:row>0</xdr:row>
      <xdr:rowOff>76198</xdr:rowOff>
    </xdr:from>
    <xdr:ext cx="1896534" cy="12279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771465" y="76198"/>
          <a:ext cx="1896534" cy="1227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=IF(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$G15#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=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M$14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SUMIFS(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    </a:t>
          </a:r>
          <a:r>
            <a:rPr lang="en-US" sz="11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$H15#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    </a:t>
          </a:r>
          <a:r>
            <a:rPr lang="en-US" sz="11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$J15#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n-US" sz="11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$J15#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$G15#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M$14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 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NA() )</a:t>
          </a:r>
        </a:p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245534</xdr:colOff>
      <xdr:row>30</xdr:row>
      <xdr:rowOff>110068</xdr:rowOff>
    </xdr:from>
    <xdr:ext cx="8788401" cy="345544"/>
    <xdr:sp macro="" textlink="$C$12">
      <xdr:nvSpPr>
        <xdr:cNvPr id="25" name="TextBox 1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328334" y="3920068"/>
          <a:ext cx="8788401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7F15BFD-5F87-4593-9BF0-7DF4DD719185}" type="TxLink"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cs typeface="Calibri"/>
            </a:rPr>
            <a:pPr/>
            <a:t>Chile and Bolivia are the only countries with increased concern (%) for public health</a:t>
          </a:fld>
          <a:endParaRPr lang="en-US" sz="4400">
            <a:solidFill>
              <a:schemeClr val="tx1">
                <a:lumMod val="65000"/>
                <a:lumOff val="35000"/>
              </a:schemeClr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406400</xdr:colOff>
      <xdr:row>23</xdr:row>
      <xdr:rowOff>93133</xdr:rowOff>
    </xdr:from>
    <xdr:ext cx="2455333" cy="1439334"/>
    <xdr:sp macro="" textlink="">
      <xdr:nvSpPr>
        <xdr:cNvPr id="26" name="TextBox 1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1709400" y="3014133"/>
          <a:ext cx="2455333" cy="14393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8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cs typeface="Calibri"/>
            </a:rPr>
            <a:t>Charts with Dynamic</a:t>
          </a:r>
          <a:r>
            <a:rPr lang="en-US" sz="18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cs typeface="Calibri"/>
            </a:rPr>
            <a:t> Array Formulas !</a:t>
          </a:r>
          <a:br>
            <a:rPr lang="en-US" sz="18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cs typeface="Calibri"/>
            </a:rPr>
          </a:br>
          <a:endParaRPr lang="en-US" sz="1800" b="0" i="0" u="none" strike="noStrike">
            <a:solidFill>
              <a:schemeClr val="tx1">
                <a:lumMod val="65000"/>
                <a:lumOff val="35000"/>
              </a:schemeClr>
            </a:solidFill>
            <a:latin typeface="Arial Black" panose="020B0A04020102020204" pitchFamily="34" charset="0"/>
            <a:cs typeface="Calibri"/>
          </a:endParaRPr>
        </a:p>
      </xdr:txBody>
    </xdr:sp>
    <xdr:clientData/>
  </xdr:oneCellAnchor>
  <xdr:oneCellAnchor>
    <xdr:from>
      <xdr:col>0</xdr:col>
      <xdr:colOff>237067</xdr:colOff>
      <xdr:row>6</xdr:row>
      <xdr:rowOff>67734</xdr:rowOff>
    </xdr:from>
    <xdr:ext cx="1346199" cy="387286"/>
    <xdr:sp macro="" textlink="">
      <xdr:nvSpPr>
        <xdr:cNvPr id="27" name="TextBox 1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37067" y="829734"/>
          <a:ext cx="134619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data</a:t>
          </a:r>
        </a:p>
      </xdr:txBody>
    </xdr:sp>
    <xdr:clientData/>
  </xdr:oneCellAnchor>
  <xdr:twoCellAnchor>
    <xdr:from>
      <xdr:col>3</xdr:col>
      <xdr:colOff>186267</xdr:colOff>
      <xdr:row>7</xdr:row>
      <xdr:rowOff>118534</xdr:rowOff>
    </xdr:from>
    <xdr:to>
      <xdr:col>3</xdr:col>
      <xdr:colOff>508000</xdr:colOff>
      <xdr:row>11</xdr:row>
      <xdr:rowOff>42334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481667" y="1007534"/>
          <a:ext cx="321733" cy="431800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07845" y="0"/>
          <a:ext cx="4792980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32410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105149" y="3002280"/>
          <a:ext cx="4718685" cy="232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689610" y="2554605"/>
          <a:ext cx="2095008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1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EF3B4-7764-4FFA-92B6-FCDF118FD798}" name="_01_tbl_data" displayName="_01_tbl_data" ref="B14:D30" totalsRowShown="0">
  <autoFilter ref="B14:D30" xr:uid="{527D917C-A45E-4F0C-88EE-5CCC35644128}"/>
  <tableColumns count="3">
    <tableColumn id="1" xr3:uid="{A13EFA55-2ABE-478B-97C6-CB644DC51C33}" name="Country"/>
    <tableColumn id="2" xr3:uid="{9A5A222B-CE3B-4D2E-8832-CE61A12D28AB}" name="Year"/>
    <tableColumn id="3" xr3:uid="{27D42DBF-4B31-4CF2-B361-822855DD9AAB}" name="value %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"/>
  <dimension ref="A1:AU88"/>
  <sheetViews>
    <sheetView showGridLines="0" zoomScale="90" zoomScaleNormal="90" workbookViewId="0">
      <selection activeCell="Z1" sqref="Z1"/>
    </sheetView>
  </sheetViews>
  <sheetFormatPr defaultColWidth="0" defaultRowHeight="10.5" zeroHeight="1" outlineLevelRow="1" x14ac:dyDescent="0.4"/>
  <cols>
    <col min="1" max="1" width="4.7109375" customWidth="1"/>
    <col min="2" max="2" width="9.5703125" bestFit="1" customWidth="1"/>
    <col min="3" max="3" width="10" customWidth="1"/>
    <col min="4" max="4" width="10.7109375" customWidth="1"/>
    <col min="5" max="5" width="4" customWidth="1"/>
    <col min="6" max="6" width="8.28515625" customWidth="1"/>
    <col min="7" max="20" width="11.42578125" customWidth="1"/>
    <col min="21" max="21" width="4.5703125" customWidth="1"/>
    <col min="22" max="23" width="11.42578125" customWidth="1"/>
    <col min="24" max="26" width="11.28515625" customWidth="1"/>
    <col min="27" max="27" width="11.42578125" hidden="1" customWidth="1"/>
    <col min="28" max="47" width="0" hidden="1" customWidth="1"/>
    <col min="48" max="16384" width="11.42578125" hidden="1"/>
  </cols>
  <sheetData>
    <row r="1" spans="2:23" x14ac:dyDescent="0.4"/>
    <row r="2" spans="2:23" x14ac:dyDescent="0.4"/>
    <row r="3" spans="2:23" x14ac:dyDescent="0.4"/>
    <row r="4" spans="2:23" x14ac:dyDescent="0.4"/>
    <row r="5" spans="2:23" x14ac:dyDescent="0.4"/>
    <row r="6" spans="2:23" x14ac:dyDescent="0.4"/>
    <row r="7" spans="2:23" x14ac:dyDescent="0.4"/>
    <row r="8" spans="2:23" x14ac:dyDescent="0.4"/>
    <row r="9" spans="2:23" x14ac:dyDescent="0.4"/>
    <row r="10" spans="2:23" x14ac:dyDescent="0.4"/>
    <row r="11" spans="2:23" x14ac:dyDescent="0.4">
      <c r="B11" t="s">
        <v>19</v>
      </c>
      <c r="C11" t="s">
        <v>23</v>
      </c>
      <c r="D11" t="s">
        <v>21</v>
      </c>
      <c r="R11" s="8" t="s">
        <v>18</v>
      </c>
      <c r="S11" s="10">
        <v>8</v>
      </c>
    </row>
    <row r="12" spans="2:23" x14ac:dyDescent="0.4">
      <c r="B12" t="s">
        <v>20</v>
      </c>
      <c r="C12" t="s">
        <v>22</v>
      </c>
      <c r="D12" t="s">
        <v>21</v>
      </c>
      <c r="R12" s="8" t="s">
        <v>17</v>
      </c>
      <c r="S12" s="9">
        <f>ROUNDUP(S11*1.9,0)</f>
        <v>16</v>
      </c>
    </row>
    <row r="13" spans="2:23" x14ac:dyDescent="0.4">
      <c r="W13" t="s">
        <v>9</v>
      </c>
    </row>
    <row r="14" spans="2:23" x14ac:dyDescent="0.4">
      <c r="B14" t="s">
        <v>14</v>
      </c>
      <c r="C14" t="s">
        <v>15</v>
      </c>
      <c r="D14" t="s">
        <v>16</v>
      </c>
      <c r="K14" t="s">
        <v>8</v>
      </c>
      <c r="M14" t="str" cm="1">
        <f t="array" ref="M14:T14">TRANSPOSE( _xlfn.UNIQUE(_xlfn.ANCHORARRAY( G15) ) )</f>
        <v>Chile</v>
      </c>
      <c r="N14" t="str">
        <v>Bolivia</v>
      </c>
      <c r="O14" t="str">
        <v>Brasil</v>
      </c>
      <c r="P14" t="str">
        <v>Colombia</v>
      </c>
      <c r="Q14" t="str">
        <v>Latam</v>
      </c>
      <c r="R14" t="str">
        <v>México</v>
      </c>
      <c r="S14" t="str">
        <v>Perú</v>
      </c>
      <c r="T14" t="str">
        <v>Argentina</v>
      </c>
      <c r="V14" s="1" t="s">
        <v>10</v>
      </c>
      <c r="W14" s="1" t="s">
        <v>11</v>
      </c>
    </row>
    <row r="15" spans="2:23" x14ac:dyDescent="0.4">
      <c r="B15" t="s">
        <v>3</v>
      </c>
      <c r="C15">
        <v>2012</v>
      </c>
      <c r="D15">
        <v>0.48</v>
      </c>
      <c r="F15" cm="1">
        <f t="array" ref="F15:F30">_xlfn.SEQUENCE( S12 )</f>
        <v>1</v>
      </c>
      <c r="G15" t="str" cm="1">
        <f t="array" ref="G15:G30">INDEX(
         _01_tbl_data[Country],
         MATCH(_xlfn.ANCHORARRAY( F15),_xlfn.ANCHORARRAY( F15), 0 ) )</f>
        <v>Chile</v>
      </c>
      <c r="H15" cm="1">
        <f t="array" ref="H15:H30">INDEX(
         _01_tbl_data[value %],
         MATCH(_xlfn.ANCHORARRAY( F15),_xlfn.ANCHORARRAY( F15), 0 ) )</f>
        <v>0.48</v>
      </c>
      <c r="I15" t="str" cm="1">
        <f t="array" aca="1" ref="I15:I30" ca="1">IF(_xlfn.ANCHORARRAY(
      G15) = OFFSET(_xlfn.ANCHORARRAY( G15), 1, 0 ),_xlfn.ANCHORARRAY(
      G15), "" )</f>
        <v>Chile</v>
      </c>
      <c r="J15" cm="1">
        <f t="array" ref="J15:J30">INDEX(
         _01_tbl_data[Year],
         MATCH(_xlfn.ANCHORARRAY( F15),_xlfn.ANCHORARRAY( F15), 0 ) )</f>
        <v>2012</v>
      </c>
      <c r="K15" t="str" cm="1">
        <f t="array" aca="1" ref="K15:L30" ca="1">_xlfn._xlws.FILTER(
            CHOOSE( {1,2},_xlfn.ANCHORARRAY( I15),_xlfn.ANCHORARRAY( J15) ),_xlfn.ANCHORARRAY(
            F15) &lt;= S12 )</f>
        <v>Chile</v>
      </c>
      <c r="L15">
        <f ca="1"/>
        <v>2012</v>
      </c>
      <c r="M15" cm="1">
        <f t="array" ref="M15:M30">IF(_xlfn.ANCHORARRAY(
    $G15) = M$14,
    SUMIFS(_xlfn.ANCHORARRAY(
              $H15),_xlfn.ANCHORARRAY(
              $J15),_xlfn.ANCHORARRAY( $J15),_xlfn.ANCHORARRAY(
              $G15), M$14 ),
     NA() )</f>
        <v>0.48</v>
      </c>
      <c r="N15" t="e" cm="1">
        <f t="array" ref="N15:N30">IF(_xlfn.ANCHORARRAY(
      $G15) = N$14,
      SUMIFS(_xlfn.ANCHORARRAY(
                 $H15),_xlfn.ANCHORARRAY(
                 $J15),_xlfn.ANCHORARRAY( $J15),_xlfn.ANCHORARRAY(
                 $G15), N$14 ),
       NA() )</f>
        <v>#N/A</v>
      </c>
      <c r="O15" t="e" cm="1">
        <f t="array" ref="O15:O30">IF(_xlfn.ANCHORARRAY(
     $G15) = O$14,
     SUMIFS(_xlfn.ANCHORARRAY(
               $H15),_xlfn.ANCHORARRAY(
               $J15),_xlfn.ANCHORARRAY( $J15),_xlfn.ANCHORARRAY(
               $G15), O$14 ),
     NA() )</f>
        <v>#N/A</v>
      </c>
      <c r="P15" t="e" cm="1">
        <f t="array" ref="P15:P30">IF(_xlfn.ANCHORARRAY(
      $G15) = P$14,
      SUMIFS(_xlfn.ANCHORARRAY(
                 $H15),_xlfn.ANCHORARRAY(
                 $J15),_xlfn.ANCHORARRAY( $J15),_xlfn.ANCHORARRAY(
                 $G15), P$14 ),
       NA() )</f>
        <v>#N/A</v>
      </c>
      <c r="Q15" t="e" cm="1">
        <f t="array" ref="Q15:Q30">IF(_xlfn.ANCHORARRAY(
       $G15) = Q$14,
       SUMIFS(_xlfn.ANCHORARRAY(
                  $H15),_xlfn.ANCHORARRAY(
                  $J15),_xlfn.ANCHORARRAY( $J15),_xlfn.ANCHORARRAY(
                  $G15), Q$14 ),
        NA() )</f>
        <v>#N/A</v>
      </c>
      <c r="R15" t="e" cm="1">
        <f t="array" ref="R15:R30">IF(_xlfn.ANCHORARRAY(
      $G15) = R$14,
      SUMIFS(_xlfn.ANCHORARRAY(
                 $H15),_xlfn.ANCHORARRAY(
                 $J15),_xlfn.ANCHORARRAY( $J15),_xlfn.ANCHORARRAY(
                 $G15), R$14 ),
       NA() )</f>
        <v>#N/A</v>
      </c>
      <c r="S15" t="e" cm="1">
        <f t="array" ref="S15:S30">IF(_xlfn.ANCHORARRAY(
       $G15) = S$14,
       SUMIFS(_xlfn.ANCHORARRAY(
                  $H15),_xlfn.ANCHORARRAY(
                  $J15),_xlfn.ANCHORARRAY( $J15),_xlfn.ANCHORARRAY(
                  $G15), S$14),
        NA() )</f>
        <v>#N/A</v>
      </c>
      <c r="T15" t="e" cm="1">
        <f t="array" ref="T15:T30">IF(_xlfn.ANCHORARRAY(
      $G15) = T$14,
      SUMIFS(_xlfn.ANCHORARRAY(
                 $H15),_xlfn.ANCHORARRAY(
                 $J15),_xlfn.ANCHORARRAY( $J15),_xlfn.ANCHORARRAY(
                 $G15), T$14 ),
       NA() )</f>
        <v>#N/A</v>
      </c>
      <c r="V15" t="e" cm="1">
        <f t="array" ref="V15:V22">IF(
     ( _xlfn.SEQUENCE( S11, , 0, 2 ) +0.5 ) &lt; 1,
     NA(),
     _xlfn.SEQUENCE( S11, , 0, 2 ) + 0.5 )</f>
        <v>#N/A</v>
      </c>
      <c r="W15" cm="1">
        <f t="array" ref="W15:W22">_xlfn.SEQUENCE( S11 ) - _xlfn.SEQUENCE( S11 )</f>
        <v>0</v>
      </c>
    </row>
    <row r="16" spans="2:23" x14ac:dyDescent="0.4">
      <c r="B16" t="s">
        <v>3</v>
      </c>
      <c r="C16">
        <v>2017</v>
      </c>
      <c r="D16">
        <v>0.55000000000000004</v>
      </c>
      <c r="F16">
        <v>2</v>
      </c>
      <c r="G16" t="str">
        <v>Chile</v>
      </c>
      <c r="H16">
        <v>0.55000000000000004</v>
      </c>
      <c r="I16" t="str">
        <f ca="1"/>
        <v/>
      </c>
      <c r="J16">
        <v>2017</v>
      </c>
      <c r="K16" t="str">
        <f ca="1"/>
        <v/>
      </c>
      <c r="L16">
        <f ca="1"/>
        <v>2017</v>
      </c>
      <c r="M16">
        <v>0.55000000000000004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V16">
        <v>2.5</v>
      </c>
      <c r="W16">
        <v>0</v>
      </c>
    </row>
    <row r="17" spans="2:23" x14ac:dyDescent="0.4">
      <c r="B17" t="s">
        <v>1</v>
      </c>
      <c r="C17">
        <v>2012</v>
      </c>
      <c r="D17">
        <v>0.45</v>
      </c>
      <c r="F17">
        <v>3</v>
      </c>
      <c r="G17" t="str">
        <v>Bolivia</v>
      </c>
      <c r="H17">
        <v>0.45</v>
      </c>
      <c r="I17" t="str">
        <f ca="1"/>
        <v>Bolivia</v>
      </c>
      <c r="J17">
        <v>2012</v>
      </c>
      <c r="K17" t="str">
        <f ca="1"/>
        <v>Bolivia</v>
      </c>
      <c r="L17">
        <f ca="1"/>
        <v>2012</v>
      </c>
      <c r="M17" t="e">
        <v>#N/A</v>
      </c>
      <c r="N17">
        <v>0.45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V17">
        <v>4.5</v>
      </c>
      <c r="W17">
        <v>0</v>
      </c>
    </row>
    <row r="18" spans="2:23" x14ac:dyDescent="0.4">
      <c r="B18" t="s">
        <v>1</v>
      </c>
      <c r="C18">
        <v>2017</v>
      </c>
      <c r="D18">
        <v>0.51</v>
      </c>
      <c r="F18">
        <v>4</v>
      </c>
      <c r="G18" t="str">
        <v>Bolivia</v>
      </c>
      <c r="H18">
        <v>0.51</v>
      </c>
      <c r="I18" t="str">
        <f ca="1"/>
        <v/>
      </c>
      <c r="J18">
        <v>2017</v>
      </c>
      <c r="K18" t="str">
        <f ca="1"/>
        <v/>
      </c>
      <c r="L18">
        <f ca="1"/>
        <v>2017</v>
      </c>
      <c r="M18" t="e">
        <v>#N/A</v>
      </c>
      <c r="N18">
        <v>0.51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V18">
        <v>6.5</v>
      </c>
      <c r="W18">
        <v>0</v>
      </c>
    </row>
    <row r="19" spans="2:23" x14ac:dyDescent="0.4">
      <c r="B19" t="s">
        <v>6</v>
      </c>
      <c r="C19">
        <v>2012</v>
      </c>
      <c r="D19">
        <v>0.6</v>
      </c>
      <c r="F19">
        <v>5</v>
      </c>
      <c r="G19" t="str">
        <v>Brasil</v>
      </c>
      <c r="H19">
        <v>0.6</v>
      </c>
      <c r="I19" t="str">
        <f ca="1"/>
        <v>Brasil</v>
      </c>
      <c r="J19">
        <v>2012</v>
      </c>
      <c r="K19" t="str">
        <f ca="1"/>
        <v>Brasil</v>
      </c>
      <c r="L19">
        <f ca="1"/>
        <v>2012</v>
      </c>
      <c r="M19" t="e">
        <v>#N/A</v>
      </c>
      <c r="N19" t="e">
        <v>#N/A</v>
      </c>
      <c r="O19">
        <v>0.6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V19">
        <v>8.5</v>
      </c>
      <c r="W19">
        <v>0</v>
      </c>
    </row>
    <row r="20" spans="2:23" x14ac:dyDescent="0.4">
      <c r="B20" t="s">
        <v>6</v>
      </c>
      <c r="C20">
        <v>2017</v>
      </c>
      <c r="D20">
        <v>0.45</v>
      </c>
      <c r="F20">
        <v>6</v>
      </c>
      <c r="G20" t="str">
        <v>Brasil</v>
      </c>
      <c r="H20">
        <v>0.45</v>
      </c>
      <c r="I20" t="str">
        <f ca="1"/>
        <v/>
      </c>
      <c r="J20">
        <v>2017</v>
      </c>
      <c r="K20" t="str">
        <f ca="1"/>
        <v/>
      </c>
      <c r="L20">
        <f ca="1"/>
        <v>2017</v>
      </c>
      <c r="M20" t="e">
        <v>#N/A</v>
      </c>
      <c r="N20" t="e">
        <v>#N/A</v>
      </c>
      <c r="O20">
        <v>0.45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V20">
        <v>10.5</v>
      </c>
      <c r="W20">
        <v>0</v>
      </c>
    </row>
    <row r="21" spans="2:23" x14ac:dyDescent="0.4">
      <c r="B21" t="s">
        <v>4</v>
      </c>
      <c r="C21">
        <v>2012</v>
      </c>
      <c r="D21">
        <v>0.47</v>
      </c>
      <c r="F21">
        <v>7</v>
      </c>
      <c r="G21" t="str">
        <v>Colombia</v>
      </c>
      <c r="H21">
        <v>0.47</v>
      </c>
      <c r="I21" t="str">
        <f ca="1"/>
        <v>Colombia</v>
      </c>
      <c r="J21">
        <v>2012</v>
      </c>
      <c r="K21" t="str">
        <f ca="1"/>
        <v>Colombia</v>
      </c>
      <c r="L21">
        <f ca="1"/>
        <v>2012</v>
      </c>
      <c r="M21" t="e">
        <v>#N/A</v>
      </c>
      <c r="N21" t="e">
        <v>#N/A</v>
      </c>
      <c r="O21" t="e">
        <v>#N/A</v>
      </c>
      <c r="P21">
        <v>0.47</v>
      </c>
      <c r="Q21" t="e">
        <v>#N/A</v>
      </c>
      <c r="R21" t="e">
        <v>#N/A</v>
      </c>
      <c r="S21" t="e">
        <v>#N/A</v>
      </c>
      <c r="T21" t="e">
        <v>#N/A</v>
      </c>
      <c r="V21">
        <v>12.5</v>
      </c>
      <c r="W21">
        <v>0</v>
      </c>
    </row>
    <row r="22" spans="2:23" x14ac:dyDescent="0.4">
      <c r="B22" t="s">
        <v>4</v>
      </c>
      <c r="C22">
        <v>2017</v>
      </c>
      <c r="D22">
        <v>0.43</v>
      </c>
      <c r="F22">
        <v>8</v>
      </c>
      <c r="G22" t="str">
        <v>Colombia</v>
      </c>
      <c r="H22">
        <v>0.43</v>
      </c>
      <c r="I22" t="str">
        <f ca="1"/>
        <v/>
      </c>
      <c r="J22">
        <v>2017</v>
      </c>
      <c r="K22" t="str">
        <f ca="1"/>
        <v/>
      </c>
      <c r="L22">
        <f ca="1"/>
        <v>2017</v>
      </c>
      <c r="M22" t="e">
        <v>#N/A</v>
      </c>
      <c r="N22" t="e">
        <v>#N/A</v>
      </c>
      <c r="O22" t="e">
        <v>#N/A</v>
      </c>
      <c r="P22">
        <v>0.43</v>
      </c>
      <c r="Q22" t="e">
        <v>#N/A</v>
      </c>
      <c r="R22" t="e">
        <v>#N/A</v>
      </c>
      <c r="S22" t="e">
        <v>#N/A</v>
      </c>
      <c r="T22" t="e">
        <v>#N/A</v>
      </c>
      <c r="V22">
        <v>14.5</v>
      </c>
      <c r="W22">
        <v>0</v>
      </c>
    </row>
    <row r="23" spans="2:23" x14ac:dyDescent="0.4">
      <c r="B23" t="s">
        <v>7</v>
      </c>
      <c r="C23">
        <v>2012</v>
      </c>
      <c r="D23">
        <v>0.5</v>
      </c>
      <c r="F23">
        <v>9</v>
      </c>
      <c r="G23" t="str">
        <v>Latam</v>
      </c>
      <c r="H23">
        <v>0.5</v>
      </c>
      <c r="I23" t="str">
        <f ca="1"/>
        <v>Latam</v>
      </c>
      <c r="J23">
        <v>2012</v>
      </c>
      <c r="K23" t="str">
        <f ca="1"/>
        <v>Latam</v>
      </c>
      <c r="L23">
        <f ca="1"/>
        <v>2012</v>
      </c>
      <c r="M23" t="e">
        <v>#N/A</v>
      </c>
      <c r="N23" t="e">
        <v>#N/A</v>
      </c>
      <c r="O23" t="e">
        <v>#N/A</v>
      </c>
      <c r="P23" t="e">
        <v>#N/A</v>
      </c>
      <c r="Q23">
        <v>0.5</v>
      </c>
      <c r="R23" t="e">
        <v>#N/A</v>
      </c>
      <c r="S23" t="e">
        <v>#N/A</v>
      </c>
      <c r="T23" t="e">
        <v>#N/A</v>
      </c>
    </row>
    <row r="24" spans="2:23" x14ac:dyDescent="0.4">
      <c r="B24" t="s">
        <v>7</v>
      </c>
      <c r="C24">
        <v>2017</v>
      </c>
      <c r="D24">
        <v>0.41</v>
      </c>
      <c r="F24">
        <v>10</v>
      </c>
      <c r="G24" t="str">
        <v>Latam</v>
      </c>
      <c r="H24">
        <v>0.41</v>
      </c>
      <c r="I24" t="str">
        <f ca="1"/>
        <v/>
      </c>
      <c r="J24">
        <v>2017</v>
      </c>
      <c r="K24" t="str">
        <f ca="1"/>
        <v/>
      </c>
      <c r="L24">
        <f ca="1"/>
        <v>2017</v>
      </c>
      <c r="M24" t="e">
        <v>#N/A</v>
      </c>
      <c r="N24" t="e">
        <v>#N/A</v>
      </c>
      <c r="O24" t="e">
        <v>#N/A</v>
      </c>
      <c r="P24" t="e">
        <v>#N/A</v>
      </c>
      <c r="Q24">
        <v>0.41</v>
      </c>
      <c r="R24" t="e">
        <v>#N/A</v>
      </c>
      <c r="S24" t="e">
        <v>#N/A</v>
      </c>
      <c r="T24" t="e">
        <v>#N/A</v>
      </c>
    </row>
    <row r="25" spans="2:23" x14ac:dyDescent="0.4">
      <c r="B25" t="s">
        <v>5</v>
      </c>
      <c r="C25">
        <v>2012</v>
      </c>
      <c r="D25">
        <v>0.52</v>
      </c>
      <c r="F25">
        <v>11</v>
      </c>
      <c r="G25" t="str">
        <v>México</v>
      </c>
      <c r="H25">
        <v>0.52</v>
      </c>
      <c r="I25" t="str">
        <f ca="1"/>
        <v>México</v>
      </c>
      <c r="J25">
        <v>2012</v>
      </c>
      <c r="K25" t="str">
        <f ca="1"/>
        <v>México</v>
      </c>
      <c r="L25">
        <f ca="1"/>
        <v>2012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>
        <v>0.52</v>
      </c>
      <c r="S25" t="e">
        <v>#N/A</v>
      </c>
      <c r="T25" t="e">
        <v>#N/A</v>
      </c>
    </row>
    <row r="26" spans="2:23" x14ac:dyDescent="0.4">
      <c r="B26" t="s">
        <v>5</v>
      </c>
      <c r="C26">
        <v>2017</v>
      </c>
      <c r="D26">
        <v>0.37</v>
      </c>
      <c r="F26">
        <v>12</v>
      </c>
      <c r="G26" t="str">
        <v>México</v>
      </c>
      <c r="H26">
        <v>0.37</v>
      </c>
      <c r="I26" t="str">
        <f ca="1"/>
        <v/>
      </c>
      <c r="J26">
        <v>2017</v>
      </c>
      <c r="K26" t="str">
        <f ca="1"/>
        <v/>
      </c>
      <c r="L26">
        <f ca="1"/>
        <v>2017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>
        <v>0.37</v>
      </c>
      <c r="S26" t="e">
        <v>#N/A</v>
      </c>
      <c r="T26" t="e">
        <v>#N/A</v>
      </c>
    </row>
    <row r="27" spans="2:23" x14ac:dyDescent="0.4">
      <c r="B27" t="s">
        <v>0</v>
      </c>
      <c r="C27">
        <v>2012</v>
      </c>
      <c r="D27">
        <v>0.43</v>
      </c>
      <c r="F27">
        <v>13</v>
      </c>
      <c r="G27" t="str">
        <v>Perú</v>
      </c>
      <c r="H27">
        <v>0.43</v>
      </c>
      <c r="I27" t="str">
        <f ca="1"/>
        <v>Perú</v>
      </c>
      <c r="J27">
        <v>2012</v>
      </c>
      <c r="K27" t="str">
        <f ca="1"/>
        <v>Perú</v>
      </c>
      <c r="L27">
        <f ca="1"/>
        <v>2012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>
        <v>0.43</v>
      </c>
      <c r="T27" t="e">
        <v>#N/A</v>
      </c>
    </row>
    <row r="28" spans="2:23" x14ac:dyDescent="0.4">
      <c r="B28" t="s">
        <v>0</v>
      </c>
      <c r="C28">
        <v>2017</v>
      </c>
      <c r="D28">
        <v>0.33</v>
      </c>
      <c r="F28">
        <v>14</v>
      </c>
      <c r="G28" t="str">
        <v>Perú</v>
      </c>
      <c r="H28">
        <v>0.33</v>
      </c>
      <c r="I28" t="str">
        <f ca="1"/>
        <v/>
      </c>
      <c r="J28">
        <v>2017</v>
      </c>
      <c r="K28" t="str">
        <f ca="1"/>
        <v/>
      </c>
      <c r="L28">
        <f ca="1"/>
        <v>2017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>
        <v>0.33</v>
      </c>
      <c r="T28" t="e">
        <v>#N/A</v>
      </c>
    </row>
    <row r="29" spans="2:23" x14ac:dyDescent="0.4">
      <c r="B29" t="s">
        <v>2</v>
      </c>
      <c r="C29">
        <v>2012</v>
      </c>
      <c r="D29">
        <v>0.34</v>
      </c>
      <c r="F29">
        <v>15</v>
      </c>
      <c r="G29" t="str">
        <v>Argentina</v>
      </c>
      <c r="H29">
        <v>0.34</v>
      </c>
      <c r="I29" t="str">
        <f ca="1"/>
        <v>Argentina</v>
      </c>
      <c r="J29">
        <v>2012</v>
      </c>
      <c r="K29" t="str">
        <f ca="1"/>
        <v>Argentina</v>
      </c>
      <c r="L29">
        <f ca="1"/>
        <v>2012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>
        <v>0.34</v>
      </c>
    </row>
    <row r="30" spans="2:23" x14ac:dyDescent="0.4">
      <c r="B30" t="s">
        <v>2</v>
      </c>
      <c r="C30">
        <v>2017</v>
      </c>
      <c r="D30">
        <v>0.22</v>
      </c>
      <c r="F30">
        <v>16</v>
      </c>
      <c r="G30" t="str">
        <v>Argentina</v>
      </c>
      <c r="H30">
        <v>0.22</v>
      </c>
      <c r="I30" t="str">
        <f ca="1"/>
        <v/>
      </c>
      <c r="J30">
        <v>2017</v>
      </c>
      <c r="K30" t="str">
        <f ca="1"/>
        <v/>
      </c>
      <c r="L30">
        <f ca="1"/>
        <v>2017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>
        <v>0.22</v>
      </c>
    </row>
    <row r="31" spans="2:23" x14ac:dyDescent="0.4"/>
    <row r="32" spans="2:23" x14ac:dyDescent="0.4"/>
    <row r="33" x14ac:dyDescent="0.4"/>
    <row r="34" outlineLevel="1" x14ac:dyDescent="0.4"/>
    <row r="35" outlineLevel="1" x14ac:dyDescent="0.4"/>
    <row r="36" outlineLevel="1" x14ac:dyDescent="0.4"/>
    <row r="37" outlineLevel="1" x14ac:dyDescent="0.4"/>
    <row r="38" outlineLevel="1" x14ac:dyDescent="0.4"/>
    <row r="39" outlineLevel="1" x14ac:dyDescent="0.4"/>
    <row r="40" outlineLevel="1" x14ac:dyDescent="0.4"/>
    <row r="41" outlineLevel="1" x14ac:dyDescent="0.4"/>
    <row r="42" outlineLevel="1" x14ac:dyDescent="0.4"/>
    <row r="43" outlineLevel="1" x14ac:dyDescent="0.4"/>
    <row r="44" outlineLevel="1" x14ac:dyDescent="0.4"/>
    <row r="45" outlineLevel="1" x14ac:dyDescent="0.4"/>
    <row r="46" outlineLevel="1" x14ac:dyDescent="0.4"/>
    <row r="47" outlineLevel="1" x14ac:dyDescent="0.4"/>
    <row r="48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x14ac:dyDescent="0.4"/>
    <row r="61" x14ac:dyDescent="0.4"/>
    <row r="62" x14ac:dyDescent="0.4"/>
    <row r="63" x14ac:dyDescent="0.4"/>
    <row r="64" x14ac:dyDescent="0.4"/>
    <row r="65" x14ac:dyDescent="0.4"/>
    <row r="66" x14ac:dyDescent="0.4"/>
    <row r="67" x14ac:dyDescent="0.4"/>
    <row r="68" x14ac:dyDescent="0.4"/>
    <row r="69" x14ac:dyDescent="0.4"/>
    <row r="70" x14ac:dyDescent="0.4"/>
    <row r="71" x14ac:dyDescent="0.4"/>
    <row r="72" x14ac:dyDescent="0.4"/>
    <row r="73" x14ac:dyDescent="0.4"/>
    <row r="74" x14ac:dyDescent="0.4"/>
    <row r="75" x14ac:dyDescent="0.4"/>
    <row r="76" x14ac:dyDescent="0.4"/>
    <row r="77" x14ac:dyDescent="0.4"/>
    <row r="78" x14ac:dyDescent="0.4"/>
    <row r="79" x14ac:dyDescent="0.4"/>
    <row r="80" x14ac:dyDescent="0.4"/>
    <row r="81" x14ac:dyDescent="0.4"/>
    <row r="82" x14ac:dyDescent="0.4"/>
    <row r="83" x14ac:dyDescent="0.4"/>
    <row r="84" x14ac:dyDescent="0.4"/>
    <row r="85" x14ac:dyDescent="0.4"/>
    <row r="86" x14ac:dyDescent="0.4"/>
    <row r="87" x14ac:dyDescent="0.4"/>
    <row r="88" x14ac:dyDescent="0.4"/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Spinner 1">
              <controlPr defaultSize="0" autoPict="0">
                <anchor moveWithCells="1" sizeWithCells="1">
                  <from>
                    <xdr:col>19</xdr:col>
                    <xdr:colOff>114300</xdr:colOff>
                    <xdr:row>9</xdr:row>
                    <xdr:rowOff>15240</xdr:rowOff>
                  </from>
                  <to>
                    <xdr:col>19</xdr:col>
                    <xdr:colOff>419100</xdr:colOff>
                    <xdr:row>11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BB77-9E96-40BA-A284-88CDF4914E5F}">
  <dimension ref="A1:L34"/>
  <sheetViews>
    <sheetView showGridLines="0" tabSelected="1" zoomScale="80" zoomScaleNormal="80" workbookViewId="0"/>
  </sheetViews>
  <sheetFormatPr defaultColWidth="0" defaultRowHeight="14.4" customHeight="1" zeroHeight="1" x14ac:dyDescent="0.55000000000000004"/>
  <cols>
    <col min="1" max="2" width="14.85546875" style="2" customWidth="1"/>
    <col min="3" max="3" width="8.7109375" style="2" customWidth="1"/>
    <col min="4" max="12" width="14.85546875" style="2" customWidth="1"/>
    <col min="13" max="16384" width="14.85546875" style="2" hidden="1"/>
  </cols>
  <sheetData>
    <row r="1" ht="14.4" customHeight="1" x14ac:dyDescent="0.55000000000000004"/>
    <row r="2" ht="14.4" customHeight="1" x14ac:dyDescent="0.55000000000000004"/>
    <row r="3" ht="14.4" customHeight="1" x14ac:dyDescent="0.55000000000000004"/>
    <row r="4" x14ac:dyDescent="0.55000000000000004"/>
    <row r="5" x14ac:dyDescent="0.55000000000000004"/>
    <row r="6" x14ac:dyDescent="0.55000000000000004"/>
    <row r="7" x14ac:dyDescent="0.55000000000000004"/>
    <row r="8" x14ac:dyDescent="0.55000000000000004"/>
    <row r="9" x14ac:dyDescent="0.55000000000000004"/>
    <row r="10" x14ac:dyDescent="0.55000000000000004"/>
    <row r="11" x14ac:dyDescent="0.55000000000000004"/>
    <row r="12" x14ac:dyDescent="0.55000000000000004"/>
    <row r="13" x14ac:dyDescent="0.55000000000000004"/>
    <row r="14" x14ac:dyDescent="0.55000000000000004"/>
    <row r="15" x14ac:dyDescent="0.55000000000000004"/>
    <row r="16" x14ac:dyDescent="0.55000000000000004"/>
    <row r="17" spans="6:7" x14ac:dyDescent="0.55000000000000004"/>
    <row r="18" spans="6:7" x14ac:dyDescent="0.55000000000000004"/>
    <row r="19" spans="6:7" x14ac:dyDescent="0.55000000000000004"/>
    <row r="20" spans="6:7" x14ac:dyDescent="0.55000000000000004"/>
    <row r="21" spans="6:7" x14ac:dyDescent="0.55000000000000004"/>
    <row r="22" spans="6:7" x14ac:dyDescent="0.55000000000000004"/>
    <row r="23" spans="6:7" x14ac:dyDescent="0.55000000000000004"/>
    <row r="24" spans="6:7" x14ac:dyDescent="0.55000000000000004"/>
    <row r="25" spans="6:7" x14ac:dyDescent="0.55000000000000004"/>
    <row r="26" spans="6:7" x14ac:dyDescent="0.55000000000000004"/>
    <row r="27" spans="6:7" x14ac:dyDescent="0.55000000000000004"/>
    <row r="28" spans="6:7" x14ac:dyDescent="0.55000000000000004"/>
    <row r="29" spans="6:7" x14ac:dyDescent="0.55000000000000004">
      <c r="F29" s="4" t="s">
        <v>13</v>
      </c>
      <c r="G29" s="7" t="s">
        <v>12</v>
      </c>
    </row>
    <row r="30" spans="6:7" x14ac:dyDescent="0.55000000000000004">
      <c r="F30" s="4"/>
      <c r="G30" s="7"/>
    </row>
    <row r="31" spans="6:7" x14ac:dyDescent="0.55000000000000004">
      <c r="F31" s="4"/>
      <c r="G31" s="6"/>
    </row>
    <row r="32" spans="6:7" x14ac:dyDescent="0.55000000000000004">
      <c r="F32" s="4"/>
      <c r="G32" s="5"/>
    </row>
    <row r="33" spans="6:7" x14ac:dyDescent="0.55000000000000004">
      <c r="F33" s="4"/>
      <c r="G33" s="3"/>
    </row>
    <row r="34" spans="6:7" x14ac:dyDescent="0.55000000000000004"/>
  </sheetData>
  <hyperlinks>
    <hyperlink ref="G29" r:id="rId1" display="https://www.linkedin.com/in/ca-bc" xr:uid="{D9D05669-6B35-4D78-A0D2-5B33613A30EC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thank you!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cabc</dc:creator>
  <cp:lastModifiedBy>Carlos Barboza</cp:lastModifiedBy>
  <cp:lastPrinted>2017-10-10T13:12:09Z</cp:lastPrinted>
  <dcterms:created xsi:type="dcterms:W3CDTF">2017-09-21T20:17:56Z</dcterms:created>
  <dcterms:modified xsi:type="dcterms:W3CDTF">2023-01-22T21:33:13Z</dcterms:modified>
</cp:coreProperties>
</file>