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B58A473F-B35C-4C23-BD7D-5C271BF323F7}" xr6:coauthVersionLast="47" xr6:coauthVersionMax="47" xr10:uidLastSave="{00000000-0000-0000-0000-000000000000}"/>
  <bookViews>
    <workbookView xWindow="-96" yWindow="-96" windowWidth="23232" windowHeight="13872" activeTab="1" xr2:uid="{00000000-000D-0000-FFFF-FFFF00000000}"/>
  </bookViews>
  <sheets>
    <sheet name="example" sheetId="1" r:id="rId1"/>
    <sheet name="thank you!" sheetId="2" r:id="rId2"/>
  </sheets>
  <definedNames>
    <definedName name="_03_data4slicer">_xlfn.ANCHORARRAY(example!$BA$24)</definedName>
    <definedName name="_04_sales">_xlfn.ANCHORARRAY(example!$BM$7)</definedName>
    <definedName name="_05_firstend">_xlfn.ANCHORARRAY(example!$BN$7)</definedName>
    <definedName name="_06_average">_xlfn.ANCHORARRAY(example!$BO$7)</definedName>
    <definedName name="_07_trend">_xlfn.ANCHORARRAY(example!$BP$7)</definedName>
    <definedName name="_08_dummy">_xlfn.ANCHORARRAY(example!$BF$7)</definedName>
    <definedName name="_09_min">_xlfn.ANCHORARRAY(example!$BQ$7)</definedName>
    <definedName name="_10_max">_xlfn.ANCHORARRAY(example!$BR$7)</definedName>
    <definedName name="_11_errbar">_xlfn.ANCHORARRAY(example!$BS$7)</definedName>
    <definedName name="_12_dataset_slicer" comment="slicer located on cell BZ3">#N/A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7" i="1" l="1" a="1"/>
  <c r="BF7" i="1" s="1"/>
  <c r="BA24" i="1" l="1" a="1"/>
  <c r="BA24" i="1" s="1"/>
  <c r="AL7" i="1" a="1"/>
  <c r="AL7" i="1" s="1"/>
  <c r="W7" i="1" a="1"/>
  <c r="W7" i="1" s="1"/>
  <c r="H7" i="1" a="1"/>
  <c r="H7" i="1" s="1"/>
  <c r="W3" i="1"/>
  <c r="BI7" i="1" l="1" a="1"/>
  <c r="BI7" i="1" s="1"/>
  <c r="BJ7" i="1" s="1" a="1"/>
  <c r="BJ7" i="1" s="1"/>
  <c r="BK7" i="1" s="1" a="1"/>
  <c r="BK7" i="1" s="1"/>
  <c r="AM6" i="1" a="1"/>
  <c r="AM6" i="1" s="1"/>
  <c r="I6" i="1" a="1"/>
  <c r="I6" i="1" s="1"/>
  <c r="I7" i="1" s="1" a="1"/>
  <c r="I7" i="1" s="1"/>
  <c r="X6" i="1" a="1"/>
  <c r="X6" i="1" s="1"/>
  <c r="AI7" i="1" l="1" a="1"/>
  <c r="AI7" i="1" s="1"/>
  <c r="AE7" i="1" a="1"/>
  <c r="AE7" i="1" s="1"/>
  <c r="AA7" i="1" a="1"/>
  <c r="AA7" i="1" s="1"/>
  <c r="AH7" i="1" a="1"/>
  <c r="AH7" i="1" s="1"/>
  <c r="AD7" i="1" a="1"/>
  <c r="AD7" i="1" s="1"/>
  <c r="Z7" i="1" a="1"/>
  <c r="Z7" i="1" s="1"/>
  <c r="AG7" i="1" a="1"/>
  <c r="AG7" i="1" s="1"/>
  <c r="AC7" i="1" a="1"/>
  <c r="AC7" i="1" s="1"/>
  <c r="Y7" i="1" a="1"/>
  <c r="Y7" i="1" s="1"/>
  <c r="AF7" i="1" a="1"/>
  <c r="AF7" i="1" s="1"/>
  <c r="AB7" i="1" a="1"/>
  <c r="AB7" i="1" s="1"/>
  <c r="X7" i="1" a="1"/>
  <c r="X7" i="1" s="1"/>
  <c r="BL7" i="1" a="1"/>
  <c r="BL7" i="1" s="1"/>
  <c r="BF35" i="1" l="1"/>
  <c r="AM7" i="1" a="1"/>
  <c r="AM7" i="1" s="1"/>
  <c r="BR7" i="1" l="1" a="1"/>
  <c r="BR7" i="1" s="1"/>
  <c r="BQ7" i="1" a="1"/>
  <c r="BQ7" i="1" s="1"/>
  <c r="BP7" i="1" a="1"/>
  <c r="BP7" i="1" s="1"/>
  <c r="BO7" i="1" a="1"/>
  <c r="BO7" i="1" s="1"/>
  <c r="BM7" i="1" a="1"/>
  <c r="BM7" i="1" s="1"/>
  <c r="BN7" i="1" s="1" a="1"/>
  <c r="BN7" i="1" s="1"/>
  <c r="BS7" i="1" l="1" a="1"/>
  <c r="BS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<sst xmlns="http://schemas.openxmlformats.org/spreadsheetml/2006/main" count="337" uniqueCount="64">
  <si>
    <t>Year trend calculations</t>
  </si>
  <si>
    <t>Trend calculations grouped with offset &amp; dynamic arrays</t>
  </si>
  <si>
    <t>OR month increment:</t>
  </si>
  <si>
    <t>= column # position</t>
  </si>
  <si>
    <t>Pivoted data for year trend calculations</t>
  </si>
  <si>
    <t>Months in: English &amp; Spanish</t>
  </si>
  <si>
    <t>For plotting monthly</t>
  </si>
  <si>
    <t>gridlines: dummy data</t>
  </si>
  <si>
    <t>sales</t>
  </si>
  <si>
    <t>first &amp; end</t>
  </si>
  <si>
    <t>average</t>
  </si>
  <si>
    <t>trend</t>
  </si>
  <si>
    <t>min</t>
  </si>
  <si>
    <t>max</t>
  </si>
  <si>
    <t>err bars</t>
  </si>
  <si>
    <t>data</t>
  </si>
  <si>
    <t>year</t>
  </si>
  <si>
    <t>month</t>
  </si>
  <si>
    <t>Id</t>
  </si>
  <si>
    <t>Eng</t>
  </si>
  <si>
    <t>Spa</t>
  </si>
  <si>
    <t>Step 1</t>
  </si>
  <si>
    <t>Step 2</t>
  </si>
  <si>
    <t>Step 3</t>
  </si>
  <si>
    <t>Step 4</t>
  </si>
  <si>
    <t>Step 5</t>
  </si>
  <si>
    <t>Step 6</t>
  </si>
  <si>
    <t>Step 7</t>
  </si>
  <si>
    <t>Step 8</t>
  </si>
  <si>
    <t>Step 9</t>
  </si>
  <si>
    <t>Step 10</t>
  </si>
  <si>
    <t>Step 11</t>
  </si>
  <si>
    <t>Set 1</t>
  </si>
  <si>
    <t>Jan</t>
  </si>
  <si>
    <t>Ene</t>
  </si>
  <si>
    <t>Feb</t>
  </si>
  <si>
    <t>Mar</t>
  </si>
  <si>
    <t>Apr</t>
  </si>
  <si>
    <t>Abr</t>
  </si>
  <si>
    <t>May</t>
  </si>
  <si>
    <t>Jun</t>
  </si>
  <si>
    <t>Jul</t>
  </si>
  <si>
    <t>Aug</t>
  </si>
  <si>
    <t>Ago</t>
  </si>
  <si>
    <t>Sep</t>
  </si>
  <si>
    <t>Oct</t>
  </si>
  <si>
    <t>Nov</t>
  </si>
  <si>
    <t>Dec</t>
  </si>
  <si>
    <t>Dic</t>
  </si>
  <si>
    <t>Dynamic Arrays can feed</t>
  </si>
  <si>
    <t>a pivot table! ►</t>
  </si>
  <si>
    <t>Set 2</t>
  </si>
  <si>
    <t>don´t delete below!</t>
  </si>
  <si>
    <t>Show all months:</t>
  </si>
  <si>
    <t>Show sales:</t>
  </si>
  <si>
    <t>Show first &amp; end markers</t>
  </si>
  <si>
    <t>Show average:</t>
  </si>
  <si>
    <t>Show trend:</t>
  </si>
  <si>
    <t>Show gray-white background:</t>
  </si>
  <si>
    <t>Show Min-Max range:</t>
  </si>
  <si>
    <t xml:space="preserve">year range: </t>
  </si>
  <si>
    <t>*</t>
  </si>
  <si>
    <t>LinkedIn:</t>
  </si>
  <si>
    <t>https://www.linkedin.com/in/merod/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</si>
</sst>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sz val="8"/>
      <color theme="1"/>
      <name val="Calibri"/>
      <family val="2"/>
      <scheme val="minor"/>
    </font>
    <font>
      <sz val="8"/>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i/>
      <sz val="8"/>
      <color theme="1"/>
      <name val="Calibri"/>
      <family val="2"/>
      <scheme val="minor"/>
    </font>
    <font>
      <u/>
      <sz val="11"/>
      <color theme="10"/>
      <name val="Calibri"/>
      <family val="2"/>
      <scheme val="minor"/>
    </font>
    <font>
      <sz val="11"/>
      <color theme="10"/>
      <name val="Calibri"/>
      <family val="2"/>
      <scheme val="minor"/>
    </font>
    <font>
      <u/>
      <sz val="8"/>
      <color theme="10"/>
      <name val="Calibri"/>
      <family val="2"/>
      <scheme val="minor"/>
    </font>
    <font>
      <sz val="8"/>
      <color theme="1"/>
      <name val="Arial"/>
      <family val="2"/>
    </font>
    <font>
      <i/>
      <sz val="9"/>
      <color theme="1"/>
      <name val="Calibri"/>
      <family val="2"/>
      <scheme val="minor"/>
    </font>
    <font>
      <sz val="8"/>
      <color rgb="FF000000"/>
      <name val="Segoe U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0" borderId="0"/>
    <xf numFmtId="0" fontId="4"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cellStyleXfs>
  <cellXfs count="23">
    <xf numFmtId="0" fontId="0" fillId="0" borderId="0" xfId="0"/>
    <xf numFmtId="17" fontId="0" fillId="0" borderId="0" xfId="0" applyNumberFormat="1"/>
    <xf numFmtId="0" fontId="0" fillId="0" borderId="0" xfId="0" quotePrefix="1"/>
    <xf numFmtId="3" fontId="0" fillId="0" borderId="0" xfId="0" applyNumberFormat="1"/>
    <xf numFmtId="0" fontId="3" fillId="0" borderId="0" xfId="0" applyFont="1"/>
    <xf numFmtId="0" fontId="6" fillId="0" borderId="0" xfId="0" applyFont="1" applyAlignment="1">
      <alignment horizontal="right"/>
    </xf>
    <xf numFmtId="0" fontId="5" fillId="2" borderId="0" xfId="0" applyFont="1" applyFill="1" applyAlignment="1">
      <alignment horizontal="center"/>
    </xf>
    <xf numFmtId="0" fontId="7" fillId="0" borderId="0" xfId="0" applyFont="1" applyAlignment="1">
      <alignment horizontal="right"/>
    </xf>
    <xf numFmtId="0" fontId="4" fillId="0" borderId="0" xfId="1"/>
    <xf numFmtId="0" fontId="4" fillId="0" borderId="0" xfId="1" applyAlignment="1">
      <alignment horizontal="right"/>
    </xf>
    <xf numFmtId="0" fontId="9" fillId="0" borderId="0" xfId="2" applyFont="1"/>
    <xf numFmtId="0" fontId="10" fillId="0" borderId="0" xfId="3"/>
    <xf numFmtId="0" fontId="8" fillId="0" borderId="0" xfId="2"/>
    <xf numFmtId="0" fontId="4" fillId="0" borderId="0" xfId="1" quotePrefix="1"/>
    <xf numFmtId="0" fontId="12" fillId="0" borderId="0" xfId="0" quotePrefix="1" applyFont="1"/>
    <xf numFmtId="0" fontId="0" fillId="0" borderId="0" xfId="0" pivotButton="1"/>
    <xf numFmtId="3" fontId="3" fillId="0" borderId="0" xfId="0" applyNumberFormat="1" applyFont="1"/>
    <xf numFmtId="0" fontId="7" fillId="0" borderId="0" xfId="0" applyFont="1" applyAlignment="1">
      <alignment horizontal="center"/>
    </xf>
    <xf numFmtId="0" fontId="0" fillId="0" borderId="0" xfId="0" applyAlignment="1">
      <alignment horizontal="right"/>
    </xf>
    <xf numFmtId="3" fontId="3" fillId="0" borderId="0" xfId="0" applyNumberFormat="1" applyFont="1" applyAlignment="1">
      <alignment horizontal="center"/>
    </xf>
    <xf numFmtId="0" fontId="12" fillId="2" borderId="0" xfId="0" applyFont="1" applyFill="1" applyAlignment="1">
      <alignment horizontal="center"/>
    </xf>
    <xf numFmtId="0" fontId="3" fillId="0" borderId="0" xfId="0" applyFont="1" applyAlignment="1">
      <alignment horizontal="left"/>
    </xf>
    <xf numFmtId="0" fontId="1" fillId="0" borderId="0" xfId="0" applyFont="1" applyAlignment="1">
      <alignment horizontal="center"/>
    </xf>
  </cellXfs>
  <cellStyles count="5">
    <cellStyle name="Hipervínculo 2" xfId="2" xr:uid="{243896E3-6FF5-4C5D-8EA3-D7165E7CC102}"/>
    <cellStyle name="Hyperlink 2" xfId="3" xr:uid="{4ABF085A-972C-415E-8AFA-95F38511BAD6}"/>
    <cellStyle name="Normal" xfId="0" builtinId="0"/>
    <cellStyle name="Normal 2" xfId="1" xr:uid="{A2C6FAFA-243D-4661-9F1D-840DB70C069C}"/>
    <cellStyle name="Normal 3" xfId="4" xr:uid="{42B6CF9C-10C7-4BF1-BF67-3F3A70BA31BD}"/>
  </cellStyles>
  <dxfs count="5">
    <dxf>
      <numFmt numFmtId="0" formatCode="General"/>
    </dxf>
    <dxf>
      <numFmt numFmtId="0" formatCode="General"/>
    </dxf>
    <dxf>
      <numFmt numFmtId="22" formatCode="mmm\-yy"/>
    </dxf>
    <dxf>
      <font>
        <b/>
        <color theme="1"/>
      </font>
      <border diagonalUp="0" diagonalDown="0">
        <left/>
        <right/>
        <top/>
        <bottom/>
        <vertical/>
        <horizontal/>
      </border>
    </dxf>
    <dxf>
      <font>
        <sz val="8"/>
        <color theme="1" tint="0.34998626667073579"/>
      </font>
      <border diagonalUp="0" diagonalDown="0">
        <left/>
        <right/>
        <top/>
        <bottom/>
        <vertical/>
        <horizontal/>
      </border>
    </dxf>
  </dxfs>
  <tableStyles count="1" defaultTableStyle="TableStyleMedium2" defaultPivotStyle="PivotStyleLight16">
    <tableStyle name="xlorla" pivot="0" table="0" count="10" xr9:uid="{850DA52C-79BB-45C8-BDB0-BE668E07768C}">
      <tableStyleElement type="wholeTable" dxfId="4"/>
      <tableStyleElement type="headerRow" dxfId="3"/>
    </tableStyle>
  </tableStyles>
  <colors>
    <mruColors>
      <color rgb="FFEDEDED"/>
      <color rgb="FFF2F2F2"/>
      <color rgb="FFFF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614273598209403E-2"/>
          <c:y val="0.13617808377541715"/>
          <c:w val="0.92539294801342953"/>
          <c:h val="0.77990327677229565"/>
        </c:manualLayout>
      </c:layout>
      <c:barChart>
        <c:barDir val="col"/>
        <c:grouping val="clustered"/>
        <c:varyColors val="0"/>
        <c:ser>
          <c:idx val="3"/>
          <c:order val="3"/>
          <c:tx>
            <c:v>months</c:v>
          </c:tx>
          <c:spPr>
            <a:solidFill>
              <a:srgbClr val="EDEDED">
                <a:alpha val="25098"/>
              </a:srgbClr>
            </a:solidFill>
            <a:ln>
              <a:noFill/>
            </a:ln>
            <a:effectLst/>
          </c:spPr>
          <c:invertIfNegative val="0"/>
          <c:cat>
            <c:strRef>
              <c:f>example!$BC$7:$BC$18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[0]!_08_dummy</c:f>
              <c:numCache>
                <c:formatCode>General</c:formatCode>
                <c:ptCount val="12"/>
                <c:pt idx="0">
                  <c:v>#N/A</c:v>
                </c:pt>
                <c:pt idx="1">
                  <c:v>1</c:v>
                </c:pt>
                <c:pt idx="2">
                  <c:v>#N/A</c:v>
                </c:pt>
                <c:pt idx="3">
                  <c:v>1</c:v>
                </c:pt>
                <c:pt idx="4">
                  <c:v>#N/A</c:v>
                </c:pt>
                <c:pt idx="5">
                  <c:v>1</c:v>
                </c:pt>
                <c:pt idx="6">
                  <c:v>#N/A</c:v>
                </c:pt>
                <c:pt idx="7">
                  <c:v>1</c:v>
                </c:pt>
                <c:pt idx="8">
                  <c:v>#N/A</c:v>
                </c:pt>
                <c:pt idx="9">
                  <c:v>1</c:v>
                </c:pt>
                <c:pt idx="10">
                  <c:v>#N/A</c:v>
                </c:pt>
                <c:pt idx="11">
                  <c:v>1</c:v>
                </c:pt>
              </c:numCache>
            </c:numRef>
          </c:val>
          <c:extLst>
            <c:ext xmlns:c16="http://schemas.microsoft.com/office/drawing/2014/chart" uri="{C3380CC4-5D6E-409C-BE32-E72D297353CC}">
              <c16:uniqueId val="{00000005-6FDD-4D47-A04F-C30A898FE55E}"/>
            </c:ext>
          </c:extLst>
        </c:ser>
        <c:dLbls>
          <c:showLegendKey val="0"/>
          <c:showVal val="0"/>
          <c:showCatName val="0"/>
          <c:showSerName val="0"/>
          <c:showPercent val="0"/>
          <c:showBubbleSize val="0"/>
        </c:dLbls>
        <c:gapWidth val="0"/>
        <c:axId val="1886072352"/>
        <c:axId val="1886054464"/>
      </c:barChart>
      <c:lineChart>
        <c:grouping val="standard"/>
        <c:varyColors val="0"/>
        <c:ser>
          <c:idx val="0"/>
          <c:order val="0"/>
          <c:tx>
            <c:strRef>
              <c:f>example!$BM$5</c:f>
              <c:strCache>
                <c:ptCount val="1"/>
                <c:pt idx="0">
                  <c:v>sales</c:v>
                </c:pt>
              </c:strCache>
            </c:strRef>
          </c:tx>
          <c:spPr>
            <a:ln w="19050" cap="rnd">
              <a:solidFill>
                <a:schemeClr val="accent2"/>
              </a:solidFill>
              <a:round/>
            </a:ln>
            <a:effectLst/>
          </c:spPr>
          <c:marker>
            <c:symbol val="none"/>
          </c:marker>
          <c:dPt>
            <c:idx val="1"/>
            <c:marker>
              <c:symbol val="none"/>
            </c:marker>
            <c:bubble3D val="0"/>
            <c:extLst>
              <c:ext xmlns:c16="http://schemas.microsoft.com/office/drawing/2014/chart" uri="{C3380CC4-5D6E-409C-BE32-E72D297353CC}">
                <c16:uniqueId val="{00000008-6FDD-4D47-A04F-C30A898FE55E}"/>
              </c:ext>
            </c:extLst>
          </c:dPt>
          <c:dPt>
            <c:idx val="10"/>
            <c:marker>
              <c:symbol val="none"/>
            </c:marker>
            <c:bubble3D val="0"/>
            <c:extLst>
              <c:ext xmlns:c16="http://schemas.microsoft.com/office/drawing/2014/chart" uri="{C3380CC4-5D6E-409C-BE32-E72D297353CC}">
                <c16:uniqueId val="{00000007-6FDD-4D47-A04F-C30A898FE55E}"/>
              </c:ext>
            </c:extLst>
          </c:dPt>
          <c:dLbls>
            <c:dLbl>
              <c:idx val="7"/>
              <c:layout>
                <c:manualLayout>
                  <c:x val="-2.7932913888156326E-2"/>
                  <c:y val="0.10059815116911355"/>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282E-4CCD-BBB7-7BC71CE9E4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[0]!_04_sales</c:f>
              <c:numCache>
                <c:formatCode>General</c:formatCode>
                <c:ptCount val="157"/>
                <c:pt idx="0">
                  <c:v>#N/A</c:v>
                </c:pt>
                <c:pt idx="1">
                  <c:v>14</c:v>
                </c:pt>
                <c:pt idx="2">
                  <c:v>18</c:v>
                </c:pt>
                <c:pt idx="3">
                  <c:v>22</c:v>
                </c:pt>
                <c:pt idx="4">
                  <c:v>25</c:v>
                </c:pt>
                <c:pt idx="5">
                  <c:v>29</c:v>
                </c:pt>
                <c:pt idx="6">
                  <c:v>29</c:v>
                </c:pt>
                <c:pt idx="7">
                  <c:v>22</c:v>
                </c:pt>
                <c:pt idx="8">
                  <c:v>25</c:v>
                </c:pt>
                <c:pt idx="9">
                  <c:v>26</c:v>
                </c:pt>
                <c:pt idx="10">
                  <c:v>35</c:v>
                </c:pt>
                <c:pt idx="11">
                  <c:v>38</c:v>
                </c:pt>
                <c:pt idx="12">
                  <c:v>40</c:v>
                </c:pt>
                <c:pt idx="13">
                  <c:v>#N/A</c:v>
                </c:pt>
                <c:pt idx="14">
                  <c:v>21</c:v>
                </c:pt>
                <c:pt idx="15">
                  <c:v>24</c:v>
                </c:pt>
                <c:pt idx="16">
                  <c:v>31</c:v>
                </c:pt>
                <c:pt idx="17">
                  <c:v>32</c:v>
                </c:pt>
                <c:pt idx="18">
                  <c:v>38</c:v>
                </c:pt>
                <c:pt idx="19">
                  <c:v>35</c:v>
                </c:pt>
                <c:pt idx="20">
                  <c:v>32</c:v>
                </c:pt>
                <c:pt idx="21">
                  <c:v>34</c:v>
                </c:pt>
                <c:pt idx="22">
                  <c:v>35</c:v>
                </c:pt>
                <c:pt idx="23">
                  <c:v>39</c:v>
                </c:pt>
                <c:pt idx="24">
                  <c:v>48</c:v>
                </c:pt>
                <c:pt idx="25">
                  <c:v>52</c:v>
                </c:pt>
                <c:pt idx="26">
                  <c:v>#N/A</c:v>
                </c:pt>
                <c:pt idx="27">
                  <c:v>25</c:v>
                </c:pt>
                <c:pt idx="28">
                  <c:v>28</c:v>
                </c:pt>
                <c:pt idx="29">
                  <c:v>36</c:v>
                </c:pt>
                <c:pt idx="30">
                  <c:v>38</c:v>
                </c:pt>
                <c:pt idx="31">
                  <c:v>47</c:v>
                </c:pt>
                <c:pt idx="32">
                  <c:v>49</c:v>
                </c:pt>
                <c:pt idx="33">
                  <c:v>37</c:v>
                </c:pt>
                <c:pt idx="34">
                  <c:v>41</c:v>
                </c:pt>
                <c:pt idx="35">
                  <c:v>46</c:v>
                </c:pt>
                <c:pt idx="36">
                  <c:v>55</c:v>
                </c:pt>
                <c:pt idx="37">
                  <c:v>60</c:v>
                </c:pt>
                <c:pt idx="38">
                  <c:v>61</c:v>
                </c:pt>
                <c:pt idx="39">
                  <c:v>#N/A</c:v>
                </c:pt>
                <c:pt idx="40">
                  <c:v>21</c:v>
                </c:pt>
                <c:pt idx="41">
                  <c:v>24</c:v>
                </c:pt>
                <c:pt idx="42">
                  <c:v>28</c:v>
                </c:pt>
                <c:pt idx="43">
                  <c:v>34</c:v>
                </c:pt>
                <c:pt idx="44">
                  <c:v>33</c:v>
                </c:pt>
                <c:pt idx="45">
                  <c:v>34</c:v>
                </c:pt>
                <c:pt idx="46">
                  <c:v>30</c:v>
                </c:pt>
                <c:pt idx="47">
                  <c:v>33</c:v>
                </c:pt>
                <c:pt idx="48">
                  <c:v>40</c:v>
                </c:pt>
                <c:pt idx="49">
                  <c:v>38</c:v>
                </c:pt>
                <c:pt idx="50">
                  <c:v>49</c:v>
                </c:pt>
                <c:pt idx="51">
                  <c:v>52</c:v>
                </c:pt>
                <c:pt idx="52">
                  <c:v>#N/A</c:v>
                </c:pt>
                <c:pt idx="53">
                  <c:v>26</c:v>
                </c:pt>
                <c:pt idx="54">
                  <c:v>33</c:v>
                </c:pt>
                <c:pt idx="55">
                  <c:v>37</c:v>
                </c:pt>
                <c:pt idx="56">
                  <c:v>39</c:v>
                </c:pt>
                <c:pt idx="57">
                  <c:v>44</c:v>
                </c:pt>
                <c:pt idx="58">
                  <c:v>43</c:v>
                </c:pt>
                <c:pt idx="59">
                  <c:v>35</c:v>
                </c:pt>
                <c:pt idx="60">
                  <c:v>39</c:v>
                </c:pt>
                <c:pt idx="61">
                  <c:v>47</c:v>
                </c:pt>
                <c:pt idx="62">
                  <c:v>52</c:v>
                </c:pt>
                <c:pt idx="63">
                  <c:v>57</c:v>
                </c:pt>
                <c:pt idx="64">
                  <c:v>59</c:v>
                </c:pt>
                <c:pt idx="65">
                  <c:v>#N/A</c:v>
                </c:pt>
                <c:pt idx="66">
                  <c:v>32</c:v>
                </c:pt>
                <c:pt idx="67">
                  <c:v>37</c:v>
                </c:pt>
                <c:pt idx="68">
                  <c:v>43</c:v>
                </c:pt>
                <c:pt idx="69">
                  <c:v>48</c:v>
                </c:pt>
                <c:pt idx="70">
                  <c:v>57</c:v>
                </c:pt>
                <c:pt idx="71">
                  <c:v>57</c:v>
                </c:pt>
                <c:pt idx="72">
                  <c:v>44</c:v>
                </c:pt>
                <c:pt idx="73">
                  <c:v>47</c:v>
                </c:pt>
                <c:pt idx="74">
                  <c:v>61</c:v>
                </c:pt>
                <c:pt idx="75">
                  <c:v>67</c:v>
                </c:pt>
                <c:pt idx="76">
                  <c:v>79</c:v>
                </c:pt>
                <c:pt idx="77">
                  <c:v>82</c:v>
                </c:pt>
                <c:pt idx="78">
                  <c:v>#N/A</c:v>
                </c:pt>
                <c:pt idx="79">
                  <c:v>27</c:v>
                </c:pt>
                <c:pt idx="80">
                  <c:v>30</c:v>
                </c:pt>
                <c:pt idx="81">
                  <c:v>35</c:v>
                </c:pt>
                <c:pt idx="82">
                  <c:v>38</c:v>
                </c:pt>
                <c:pt idx="83">
                  <c:v>41</c:v>
                </c:pt>
                <c:pt idx="84">
                  <c:v>41</c:v>
                </c:pt>
                <c:pt idx="85">
                  <c:v>38</c:v>
                </c:pt>
                <c:pt idx="86">
                  <c:v>44</c:v>
                </c:pt>
                <c:pt idx="87">
                  <c:v>47</c:v>
                </c:pt>
                <c:pt idx="88">
                  <c:v>53</c:v>
                </c:pt>
                <c:pt idx="89">
                  <c:v>62</c:v>
                </c:pt>
                <c:pt idx="90">
                  <c:v>65</c:v>
                </c:pt>
                <c:pt idx="91">
                  <c:v>#N/A</c:v>
                </c:pt>
                <c:pt idx="92">
                  <c:v>20</c:v>
                </c:pt>
                <c:pt idx="93">
                  <c:v>25</c:v>
                </c:pt>
                <c:pt idx="94">
                  <c:v>30</c:v>
                </c:pt>
                <c:pt idx="95">
                  <c:v>29</c:v>
                </c:pt>
                <c:pt idx="96">
                  <c:v>39</c:v>
                </c:pt>
                <c:pt idx="97">
                  <c:v>37</c:v>
                </c:pt>
                <c:pt idx="98">
                  <c:v>31</c:v>
                </c:pt>
                <c:pt idx="99">
                  <c:v>32</c:v>
                </c:pt>
                <c:pt idx="100">
                  <c:v>41</c:v>
                </c:pt>
                <c:pt idx="101">
                  <c:v>41</c:v>
                </c:pt>
                <c:pt idx="102">
                  <c:v>54</c:v>
                </c:pt>
                <c:pt idx="103">
                  <c:v>56</c:v>
                </c:pt>
                <c:pt idx="104">
                  <c:v>#N/A</c:v>
                </c:pt>
                <c:pt idx="105">
                  <c:v>10</c:v>
                </c:pt>
                <c:pt idx="106">
                  <c:v>13</c:v>
                </c:pt>
                <c:pt idx="107">
                  <c:v>13</c:v>
                </c:pt>
                <c:pt idx="108">
                  <c:v>14</c:v>
                </c:pt>
                <c:pt idx="109">
                  <c:v>16</c:v>
                </c:pt>
                <c:pt idx="110">
                  <c:v>20</c:v>
                </c:pt>
                <c:pt idx="111">
                  <c:v>16</c:v>
                </c:pt>
                <c:pt idx="112">
                  <c:v>17</c:v>
                </c:pt>
                <c:pt idx="113">
                  <c:v>20</c:v>
                </c:pt>
                <c:pt idx="114">
                  <c:v>19</c:v>
                </c:pt>
                <c:pt idx="115">
                  <c:v>26</c:v>
                </c:pt>
                <c:pt idx="116">
                  <c:v>28</c:v>
                </c:pt>
                <c:pt idx="117">
                  <c:v>#N/A</c:v>
                </c:pt>
                <c:pt idx="118">
                  <c:v>11</c:v>
                </c:pt>
                <c:pt idx="119">
                  <c:v>14</c:v>
                </c:pt>
                <c:pt idx="120">
                  <c:v>13</c:v>
                </c:pt>
                <c:pt idx="121">
                  <c:v>14</c:v>
                </c:pt>
                <c:pt idx="122">
                  <c:v>16</c:v>
                </c:pt>
                <c:pt idx="123">
                  <c:v>17</c:v>
                </c:pt>
                <c:pt idx="124">
                  <c:v>17</c:v>
                </c:pt>
                <c:pt idx="125">
                  <c:v>17</c:v>
                </c:pt>
                <c:pt idx="126">
                  <c:v>18</c:v>
                </c:pt>
                <c:pt idx="127">
                  <c:v>20</c:v>
                </c:pt>
                <c:pt idx="128">
                  <c:v>26</c:v>
                </c:pt>
                <c:pt idx="129">
                  <c:v>29</c:v>
                </c:pt>
                <c:pt idx="130">
                  <c:v>#N/A</c:v>
                </c:pt>
                <c:pt idx="131">
                  <c:v>5</c:v>
                </c:pt>
                <c:pt idx="132">
                  <c:v>6</c:v>
                </c:pt>
                <c:pt idx="133">
                  <c:v>7</c:v>
                </c:pt>
                <c:pt idx="134">
                  <c:v>8</c:v>
                </c:pt>
                <c:pt idx="135">
                  <c:v>9</c:v>
                </c:pt>
                <c:pt idx="136">
                  <c:v>9</c:v>
                </c:pt>
                <c:pt idx="137">
                  <c:v>8</c:v>
                </c:pt>
                <c:pt idx="138">
                  <c:v>9</c:v>
                </c:pt>
                <c:pt idx="139">
                  <c:v>9</c:v>
                </c:pt>
                <c:pt idx="140">
                  <c:v>11</c:v>
                </c:pt>
                <c:pt idx="141">
                  <c:v>13</c:v>
                </c:pt>
                <c:pt idx="142">
                  <c:v>18</c:v>
                </c:pt>
                <c:pt idx="143">
                  <c:v>#N/A</c:v>
                </c:pt>
                <c:pt idx="144">
                  <c:v>5</c:v>
                </c:pt>
                <c:pt idx="145">
                  <c:v>6</c:v>
                </c:pt>
                <c:pt idx="146">
                  <c:v>7</c:v>
                </c:pt>
                <c:pt idx="147">
                  <c:v>8</c:v>
                </c:pt>
                <c:pt idx="148">
                  <c:v>8</c:v>
                </c:pt>
                <c:pt idx="149">
                  <c:v>10</c:v>
                </c:pt>
                <c:pt idx="150">
                  <c:v>7</c:v>
                </c:pt>
                <c:pt idx="151">
                  <c:v>8</c:v>
                </c:pt>
                <c:pt idx="152">
                  <c:v>10</c:v>
                </c:pt>
                <c:pt idx="153">
                  <c:v>11</c:v>
                </c:pt>
                <c:pt idx="154">
                  <c:v>11</c:v>
                </c:pt>
                <c:pt idx="155">
                  <c:v>13</c:v>
                </c:pt>
                <c:pt idx="156">
                  <c:v>#N/A</c:v>
                </c:pt>
              </c:numCache>
            </c:numRef>
          </c:val>
          <c:smooth val="0"/>
          <c:extLst>
            <c:ext xmlns:c16="http://schemas.microsoft.com/office/drawing/2014/chart" uri="{C3380CC4-5D6E-409C-BE32-E72D297353CC}">
              <c16:uniqueId val="{00000000-6FDD-4D47-A04F-C30A898FE55E}"/>
            </c:ext>
          </c:extLst>
        </c:ser>
        <c:ser>
          <c:idx val="1"/>
          <c:order val="1"/>
          <c:tx>
            <c:strRef>
              <c:f>example!$BO$5</c:f>
              <c:strCache>
                <c:ptCount val="1"/>
                <c:pt idx="0">
                  <c:v>average</c:v>
                </c:pt>
              </c:strCache>
            </c:strRef>
          </c:tx>
          <c:spPr>
            <a:ln w="19050" cap="rnd">
              <a:solidFill>
                <a:srgbClr val="0070C0"/>
              </a:solidFill>
              <a:prstDash val="solid"/>
              <a:round/>
            </a:ln>
            <a:effectLst/>
          </c:spPr>
          <c:marker>
            <c:symbol val="none"/>
          </c:marker>
          <c:dLbls>
            <c:dLbl>
              <c:idx val="2"/>
              <c:layout>
                <c:manualLayout>
                  <c:x val="-2.1725636250775917E-2"/>
                  <c:y val="-0.1794453507340946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9-282E-4CCD-BBB7-7BC71CE9E4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[0]!_06_average</c:f>
              <c:numCache>
                <c:formatCode>General</c:formatCode>
                <c:ptCount val="157"/>
                <c:pt idx="0">
                  <c:v>#N/A</c:v>
                </c:pt>
                <c:pt idx="1">
                  <c:v>26.916666666666668</c:v>
                </c:pt>
                <c:pt idx="2">
                  <c:v>26.916666666666668</c:v>
                </c:pt>
                <c:pt idx="3">
                  <c:v>26.916666666666668</c:v>
                </c:pt>
                <c:pt idx="4">
                  <c:v>26.916666666666668</c:v>
                </c:pt>
                <c:pt idx="5">
                  <c:v>26.916666666666668</c:v>
                </c:pt>
                <c:pt idx="6">
                  <c:v>26.916666666666668</c:v>
                </c:pt>
                <c:pt idx="7">
                  <c:v>26.916666666666668</c:v>
                </c:pt>
                <c:pt idx="8">
                  <c:v>26.916666666666668</c:v>
                </c:pt>
                <c:pt idx="9">
                  <c:v>26.916666666666668</c:v>
                </c:pt>
                <c:pt idx="10">
                  <c:v>26.916666666666668</c:v>
                </c:pt>
                <c:pt idx="11">
                  <c:v>26.916666666666668</c:v>
                </c:pt>
                <c:pt idx="12">
                  <c:v>26.916666666666668</c:v>
                </c:pt>
                <c:pt idx="13">
                  <c:v>#N/A</c:v>
                </c:pt>
                <c:pt idx="14">
                  <c:v>35.083333333333336</c:v>
                </c:pt>
                <c:pt idx="15">
                  <c:v>35.083333333333336</c:v>
                </c:pt>
                <c:pt idx="16">
                  <c:v>35.083333333333336</c:v>
                </c:pt>
                <c:pt idx="17">
                  <c:v>35.083333333333336</c:v>
                </c:pt>
                <c:pt idx="18">
                  <c:v>35.083333333333336</c:v>
                </c:pt>
                <c:pt idx="19">
                  <c:v>35.083333333333336</c:v>
                </c:pt>
                <c:pt idx="20">
                  <c:v>35.083333333333336</c:v>
                </c:pt>
                <c:pt idx="21">
                  <c:v>35.083333333333336</c:v>
                </c:pt>
                <c:pt idx="22">
                  <c:v>35.083333333333336</c:v>
                </c:pt>
                <c:pt idx="23">
                  <c:v>35.083333333333336</c:v>
                </c:pt>
                <c:pt idx="24">
                  <c:v>35.083333333333336</c:v>
                </c:pt>
                <c:pt idx="25">
                  <c:v>35.083333333333336</c:v>
                </c:pt>
                <c:pt idx="26">
                  <c:v>#N/A</c:v>
                </c:pt>
                <c:pt idx="27">
                  <c:v>43.583333333333336</c:v>
                </c:pt>
                <c:pt idx="28">
                  <c:v>43.583333333333336</c:v>
                </c:pt>
                <c:pt idx="29">
                  <c:v>43.583333333333336</c:v>
                </c:pt>
                <c:pt idx="30">
                  <c:v>43.583333333333336</c:v>
                </c:pt>
                <c:pt idx="31">
                  <c:v>43.583333333333336</c:v>
                </c:pt>
                <c:pt idx="32">
                  <c:v>43.583333333333336</c:v>
                </c:pt>
                <c:pt idx="33">
                  <c:v>43.583333333333336</c:v>
                </c:pt>
                <c:pt idx="34">
                  <c:v>43.583333333333336</c:v>
                </c:pt>
                <c:pt idx="35">
                  <c:v>43.583333333333336</c:v>
                </c:pt>
                <c:pt idx="36">
                  <c:v>43.583333333333336</c:v>
                </c:pt>
                <c:pt idx="37">
                  <c:v>43.583333333333336</c:v>
                </c:pt>
                <c:pt idx="38">
                  <c:v>43.583333333333336</c:v>
                </c:pt>
                <c:pt idx="39">
                  <c:v>#N/A</c:v>
                </c:pt>
                <c:pt idx="40">
                  <c:v>34.666666666666664</c:v>
                </c:pt>
                <c:pt idx="41">
                  <c:v>34.666666666666664</c:v>
                </c:pt>
                <c:pt idx="42">
                  <c:v>34.666666666666664</c:v>
                </c:pt>
                <c:pt idx="43">
                  <c:v>34.666666666666664</c:v>
                </c:pt>
                <c:pt idx="44">
                  <c:v>34.666666666666664</c:v>
                </c:pt>
                <c:pt idx="45">
                  <c:v>34.666666666666664</c:v>
                </c:pt>
                <c:pt idx="46">
                  <c:v>34.666666666666664</c:v>
                </c:pt>
                <c:pt idx="47">
                  <c:v>34.666666666666664</c:v>
                </c:pt>
                <c:pt idx="48">
                  <c:v>34.666666666666664</c:v>
                </c:pt>
                <c:pt idx="49">
                  <c:v>34.666666666666664</c:v>
                </c:pt>
                <c:pt idx="50">
                  <c:v>34.666666666666664</c:v>
                </c:pt>
                <c:pt idx="51">
                  <c:v>34.666666666666664</c:v>
                </c:pt>
                <c:pt idx="52">
                  <c:v>#N/A</c:v>
                </c:pt>
                <c:pt idx="53">
                  <c:v>42.583333333333336</c:v>
                </c:pt>
                <c:pt idx="54">
                  <c:v>42.583333333333336</c:v>
                </c:pt>
                <c:pt idx="55">
                  <c:v>42.583333333333336</c:v>
                </c:pt>
                <c:pt idx="56">
                  <c:v>42.583333333333336</c:v>
                </c:pt>
                <c:pt idx="57">
                  <c:v>42.583333333333336</c:v>
                </c:pt>
                <c:pt idx="58">
                  <c:v>42.583333333333336</c:v>
                </c:pt>
                <c:pt idx="59">
                  <c:v>42.583333333333336</c:v>
                </c:pt>
                <c:pt idx="60">
                  <c:v>42.583333333333336</c:v>
                </c:pt>
                <c:pt idx="61">
                  <c:v>42.583333333333336</c:v>
                </c:pt>
                <c:pt idx="62">
                  <c:v>42.583333333333336</c:v>
                </c:pt>
                <c:pt idx="63">
                  <c:v>42.583333333333336</c:v>
                </c:pt>
                <c:pt idx="64">
                  <c:v>42.583333333333336</c:v>
                </c:pt>
                <c:pt idx="65">
                  <c:v>#N/A</c:v>
                </c:pt>
                <c:pt idx="66">
                  <c:v>54.5</c:v>
                </c:pt>
                <c:pt idx="67">
                  <c:v>54.5</c:v>
                </c:pt>
                <c:pt idx="68">
                  <c:v>54.5</c:v>
                </c:pt>
                <c:pt idx="69">
                  <c:v>54.5</c:v>
                </c:pt>
                <c:pt idx="70">
                  <c:v>54.5</c:v>
                </c:pt>
                <c:pt idx="71">
                  <c:v>54.5</c:v>
                </c:pt>
                <c:pt idx="72">
                  <c:v>54.5</c:v>
                </c:pt>
                <c:pt idx="73">
                  <c:v>54.5</c:v>
                </c:pt>
                <c:pt idx="74">
                  <c:v>54.5</c:v>
                </c:pt>
                <c:pt idx="75">
                  <c:v>54.5</c:v>
                </c:pt>
                <c:pt idx="76">
                  <c:v>54.5</c:v>
                </c:pt>
                <c:pt idx="77">
                  <c:v>54.5</c:v>
                </c:pt>
                <c:pt idx="78">
                  <c:v>#N/A</c:v>
                </c:pt>
                <c:pt idx="79">
                  <c:v>43.416666666666664</c:v>
                </c:pt>
                <c:pt idx="80">
                  <c:v>43.416666666666664</c:v>
                </c:pt>
                <c:pt idx="81">
                  <c:v>43.416666666666664</c:v>
                </c:pt>
                <c:pt idx="82">
                  <c:v>43.416666666666664</c:v>
                </c:pt>
                <c:pt idx="83">
                  <c:v>43.416666666666664</c:v>
                </c:pt>
                <c:pt idx="84">
                  <c:v>43.416666666666664</c:v>
                </c:pt>
                <c:pt idx="85">
                  <c:v>43.416666666666664</c:v>
                </c:pt>
                <c:pt idx="86">
                  <c:v>43.416666666666664</c:v>
                </c:pt>
                <c:pt idx="87">
                  <c:v>43.416666666666664</c:v>
                </c:pt>
                <c:pt idx="88">
                  <c:v>43.416666666666664</c:v>
                </c:pt>
                <c:pt idx="89">
                  <c:v>43.416666666666664</c:v>
                </c:pt>
                <c:pt idx="90">
                  <c:v>43.416666666666664</c:v>
                </c:pt>
                <c:pt idx="91">
                  <c:v>#N/A</c:v>
                </c:pt>
                <c:pt idx="92">
                  <c:v>36.25</c:v>
                </c:pt>
                <c:pt idx="93">
                  <c:v>36.25</c:v>
                </c:pt>
                <c:pt idx="94">
                  <c:v>36.25</c:v>
                </c:pt>
                <c:pt idx="95">
                  <c:v>36.25</c:v>
                </c:pt>
                <c:pt idx="96">
                  <c:v>36.25</c:v>
                </c:pt>
                <c:pt idx="97">
                  <c:v>36.25</c:v>
                </c:pt>
                <c:pt idx="98">
                  <c:v>36.25</c:v>
                </c:pt>
                <c:pt idx="99">
                  <c:v>36.25</c:v>
                </c:pt>
                <c:pt idx="100">
                  <c:v>36.25</c:v>
                </c:pt>
                <c:pt idx="101">
                  <c:v>36.25</c:v>
                </c:pt>
                <c:pt idx="102">
                  <c:v>36.25</c:v>
                </c:pt>
                <c:pt idx="103">
                  <c:v>36.25</c:v>
                </c:pt>
                <c:pt idx="104">
                  <c:v>#N/A</c:v>
                </c:pt>
                <c:pt idx="105">
                  <c:v>17.666666666666668</c:v>
                </c:pt>
                <c:pt idx="106">
                  <c:v>17.666666666666668</c:v>
                </c:pt>
                <c:pt idx="107">
                  <c:v>17.666666666666668</c:v>
                </c:pt>
                <c:pt idx="108">
                  <c:v>17.666666666666668</c:v>
                </c:pt>
                <c:pt idx="109">
                  <c:v>17.666666666666668</c:v>
                </c:pt>
                <c:pt idx="110">
                  <c:v>17.666666666666668</c:v>
                </c:pt>
                <c:pt idx="111">
                  <c:v>17.666666666666668</c:v>
                </c:pt>
                <c:pt idx="112">
                  <c:v>17.666666666666668</c:v>
                </c:pt>
                <c:pt idx="113">
                  <c:v>17.666666666666668</c:v>
                </c:pt>
                <c:pt idx="114">
                  <c:v>17.666666666666668</c:v>
                </c:pt>
                <c:pt idx="115">
                  <c:v>17.666666666666668</c:v>
                </c:pt>
                <c:pt idx="116">
                  <c:v>17.666666666666668</c:v>
                </c:pt>
                <c:pt idx="117">
                  <c:v>#N/A</c:v>
                </c:pt>
                <c:pt idx="118">
                  <c:v>17.666666666666668</c:v>
                </c:pt>
                <c:pt idx="119">
                  <c:v>17.666666666666668</c:v>
                </c:pt>
                <c:pt idx="120">
                  <c:v>17.666666666666668</c:v>
                </c:pt>
                <c:pt idx="121">
                  <c:v>17.666666666666668</c:v>
                </c:pt>
                <c:pt idx="122">
                  <c:v>17.666666666666668</c:v>
                </c:pt>
                <c:pt idx="123">
                  <c:v>17.666666666666668</c:v>
                </c:pt>
                <c:pt idx="124">
                  <c:v>17.666666666666668</c:v>
                </c:pt>
                <c:pt idx="125">
                  <c:v>17.666666666666668</c:v>
                </c:pt>
                <c:pt idx="126">
                  <c:v>17.666666666666668</c:v>
                </c:pt>
                <c:pt idx="127">
                  <c:v>17.666666666666668</c:v>
                </c:pt>
                <c:pt idx="128">
                  <c:v>17.666666666666668</c:v>
                </c:pt>
                <c:pt idx="129">
                  <c:v>17.666666666666668</c:v>
                </c:pt>
                <c:pt idx="130">
                  <c:v>#N/A</c:v>
                </c:pt>
                <c:pt idx="131">
                  <c:v>9.3333333333333339</c:v>
                </c:pt>
                <c:pt idx="132">
                  <c:v>9.3333333333333339</c:v>
                </c:pt>
                <c:pt idx="133">
                  <c:v>9.3333333333333339</c:v>
                </c:pt>
                <c:pt idx="134">
                  <c:v>9.3333333333333339</c:v>
                </c:pt>
                <c:pt idx="135">
                  <c:v>9.3333333333333339</c:v>
                </c:pt>
                <c:pt idx="136">
                  <c:v>9.3333333333333339</c:v>
                </c:pt>
                <c:pt idx="137">
                  <c:v>9.3333333333333339</c:v>
                </c:pt>
                <c:pt idx="138">
                  <c:v>9.3333333333333339</c:v>
                </c:pt>
                <c:pt idx="139">
                  <c:v>9.3333333333333339</c:v>
                </c:pt>
                <c:pt idx="140">
                  <c:v>9.3333333333333339</c:v>
                </c:pt>
                <c:pt idx="141">
                  <c:v>9.3333333333333339</c:v>
                </c:pt>
                <c:pt idx="142">
                  <c:v>9.3333333333333339</c:v>
                </c:pt>
                <c:pt idx="143">
                  <c:v>#N/A</c:v>
                </c:pt>
                <c:pt idx="144">
                  <c:v>8.6666666666666661</c:v>
                </c:pt>
                <c:pt idx="145">
                  <c:v>8.6666666666666661</c:v>
                </c:pt>
                <c:pt idx="146">
                  <c:v>8.6666666666666661</c:v>
                </c:pt>
                <c:pt idx="147">
                  <c:v>8.6666666666666661</c:v>
                </c:pt>
                <c:pt idx="148">
                  <c:v>8.6666666666666661</c:v>
                </c:pt>
                <c:pt idx="149">
                  <c:v>8.6666666666666661</c:v>
                </c:pt>
                <c:pt idx="150">
                  <c:v>8.6666666666666661</c:v>
                </c:pt>
                <c:pt idx="151">
                  <c:v>8.6666666666666661</c:v>
                </c:pt>
                <c:pt idx="152">
                  <c:v>8.6666666666666661</c:v>
                </c:pt>
                <c:pt idx="153">
                  <c:v>8.6666666666666661</c:v>
                </c:pt>
                <c:pt idx="154">
                  <c:v>8.6666666666666661</c:v>
                </c:pt>
                <c:pt idx="155">
                  <c:v>8.6666666666666661</c:v>
                </c:pt>
                <c:pt idx="156">
                  <c:v>#N/A</c:v>
                </c:pt>
              </c:numCache>
            </c:numRef>
          </c:val>
          <c:smooth val="0"/>
          <c:extLst>
            <c:ext xmlns:c16="http://schemas.microsoft.com/office/drawing/2014/chart" uri="{C3380CC4-5D6E-409C-BE32-E72D297353CC}">
              <c16:uniqueId val="{00000003-6FDD-4D47-A04F-C30A898FE55E}"/>
            </c:ext>
          </c:extLst>
        </c:ser>
        <c:ser>
          <c:idx val="2"/>
          <c:order val="2"/>
          <c:tx>
            <c:strRef>
              <c:f>example!$BP$5</c:f>
              <c:strCache>
                <c:ptCount val="1"/>
                <c:pt idx="0">
                  <c:v>trend</c:v>
                </c:pt>
              </c:strCache>
            </c:strRef>
          </c:tx>
          <c:spPr>
            <a:ln w="19050" cap="rnd">
              <a:solidFill>
                <a:schemeClr val="tx1">
                  <a:lumMod val="65000"/>
                  <a:lumOff val="35000"/>
                </a:schemeClr>
              </a:solidFill>
              <a:prstDash val="sysDash"/>
              <a:round/>
            </a:ln>
            <a:effectLst/>
          </c:spPr>
          <c:marker>
            <c:symbol val="none"/>
          </c:marker>
          <c:dLbls>
            <c:dLbl>
              <c:idx val="7"/>
              <c:layout>
                <c:manualLayout>
                  <c:x val="-2.1725636250775931E-2"/>
                  <c:y val="-0.12778684067427951"/>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282E-4CCD-BBB7-7BC71CE9E4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[0]!_07_trend</c:f>
              <c:numCache>
                <c:formatCode>General</c:formatCode>
                <c:ptCount val="157"/>
                <c:pt idx="0">
                  <c:v>#N/A</c:v>
                </c:pt>
                <c:pt idx="1">
                  <c:v>16.474358974358971</c:v>
                </c:pt>
                <c:pt idx="2">
                  <c:v>18.372960372960371</c:v>
                </c:pt>
                <c:pt idx="3">
                  <c:v>20.271561771561771</c:v>
                </c:pt>
                <c:pt idx="4">
                  <c:v>22.170163170163171</c:v>
                </c:pt>
                <c:pt idx="5">
                  <c:v>24.068764568764568</c:v>
                </c:pt>
                <c:pt idx="6">
                  <c:v>25.967365967365968</c:v>
                </c:pt>
                <c:pt idx="7">
                  <c:v>27.865967365967368</c:v>
                </c:pt>
                <c:pt idx="8">
                  <c:v>29.764568764568764</c:v>
                </c:pt>
                <c:pt idx="9">
                  <c:v>31.663170163170165</c:v>
                </c:pt>
                <c:pt idx="10">
                  <c:v>33.561771561771565</c:v>
                </c:pt>
                <c:pt idx="11">
                  <c:v>35.460372960372965</c:v>
                </c:pt>
                <c:pt idx="12">
                  <c:v>37.358974358974365</c:v>
                </c:pt>
                <c:pt idx="13">
                  <c:v>#N/A</c:v>
                </c:pt>
                <c:pt idx="14">
                  <c:v>23.294871794871796</c:v>
                </c:pt>
                <c:pt idx="15">
                  <c:v>25.438228438228439</c:v>
                </c:pt>
                <c:pt idx="16">
                  <c:v>27.581585081585082</c:v>
                </c:pt>
                <c:pt idx="17">
                  <c:v>29.724941724941726</c:v>
                </c:pt>
                <c:pt idx="18">
                  <c:v>31.868298368298369</c:v>
                </c:pt>
                <c:pt idx="19">
                  <c:v>34.011655011655016</c:v>
                </c:pt>
                <c:pt idx="20">
                  <c:v>36.155011655011663</c:v>
                </c:pt>
                <c:pt idx="21">
                  <c:v>38.298368298368302</c:v>
                </c:pt>
                <c:pt idx="22">
                  <c:v>40.441724941724942</c:v>
                </c:pt>
                <c:pt idx="23">
                  <c:v>42.585081585081589</c:v>
                </c:pt>
                <c:pt idx="24">
                  <c:v>44.728438228438236</c:v>
                </c:pt>
                <c:pt idx="25">
                  <c:v>46.871794871794876</c:v>
                </c:pt>
                <c:pt idx="26">
                  <c:v>#N/A</c:v>
                </c:pt>
                <c:pt idx="27">
                  <c:v>27.679487179487179</c:v>
                </c:pt>
                <c:pt idx="28">
                  <c:v>30.571095571095572</c:v>
                </c:pt>
                <c:pt idx="29">
                  <c:v>33.462703962703969</c:v>
                </c:pt>
                <c:pt idx="30">
                  <c:v>36.354312354312356</c:v>
                </c:pt>
                <c:pt idx="31">
                  <c:v>39.245920745920749</c:v>
                </c:pt>
                <c:pt idx="32">
                  <c:v>42.137529137529143</c:v>
                </c:pt>
                <c:pt idx="33">
                  <c:v>45.029137529137536</c:v>
                </c:pt>
                <c:pt idx="34">
                  <c:v>47.920745920745922</c:v>
                </c:pt>
                <c:pt idx="35">
                  <c:v>50.812354312354316</c:v>
                </c:pt>
                <c:pt idx="36">
                  <c:v>53.703962703962709</c:v>
                </c:pt>
                <c:pt idx="37">
                  <c:v>56.595571095571103</c:v>
                </c:pt>
                <c:pt idx="38">
                  <c:v>59.487179487179496</c:v>
                </c:pt>
                <c:pt idx="39">
                  <c:v>#N/A</c:v>
                </c:pt>
                <c:pt idx="40">
                  <c:v>21.935897435897438</c:v>
                </c:pt>
                <c:pt idx="41">
                  <c:v>24.250582750582751</c:v>
                </c:pt>
                <c:pt idx="42">
                  <c:v>26.565268065268064</c:v>
                </c:pt>
                <c:pt idx="43">
                  <c:v>28.879953379953378</c:v>
                </c:pt>
                <c:pt idx="44">
                  <c:v>31.194638694638694</c:v>
                </c:pt>
                <c:pt idx="45">
                  <c:v>33.509324009324004</c:v>
                </c:pt>
                <c:pt idx="46">
                  <c:v>35.824009324009324</c:v>
                </c:pt>
                <c:pt idx="47">
                  <c:v>38.138694638694638</c:v>
                </c:pt>
                <c:pt idx="48">
                  <c:v>40.453379953379951</c:v>
                </c:pt>
                <c:pt idx="49">
                  <c:v>42.768065268065264</c:v>
                </c:pt>
                <c:pt idx="50">
                  <c:v>45.082750582750577</c:v>
                </c:pt>
                <c:pt idx="51">
                  <c:v>47.397435897435891</c:v>
                </c:pt>
                <c:pt idx="52">
                  <c:v>#N/A</c:v>
                </c:pt>
                <c:pt idx="53">
                  <c:v>29.102564102564099</c:v>
                </c:pt>
                <c:pt idx="54">
                  <c:v>31.553613053613052</c:v>
                </c:pt>
                <c:pt idx="55">
                  <c:v>34.004662004662009</c:v>
                </c:pt>
                <c:pt idx="56">
                  <c:v>36.455710955710956</c:v>
                </c:pt>
                <c:pt idx="57">
                  <c:v>38.906759906759909</c:v>
                </c:pt>
                <c:pt idx="58">
                  <c:v>41.357808857808863</c:v>
                </c:pt>
                <c:pt idx="59">
                  <c:v>43.808857808857809</c:v>
                </c:pt>
                <c:pt idx="60">
                  <c:v>46.259906759906762</c:v>
                </c:pt>
                <c:pt idx="61">
                  <c:v>48.710955710955716</c:v>
                </c:pt>
                <c:pt idx="62">
                  <c:v>51.162004662004669</c:v>
                </c:pt>
                <c:pt idx="63">
                  <c:v>53.613053613053623</c:v>
                </c:pt>
                <c:pt idx="64">
                  <c:v>56.064102564102576</c:v>
                </c:pt>
                <c:pt idx="65">
                  <c:v>#N/A</c:v>
                </c:pt>
                <c:pt idx="66">
                  <c:v>33</c:v>
                </c:pt>
                <c:pt idx="67">
                  <c:v>36.909090909090907</c:v>
                </c:pt>
                <c:pt idx="68">
                  <c:v>40.818181818181813</c:v>
                </c:pt>
                <c:pt idx="69">
                  <c:v>44.727272727272727</c:v>
                </c:pt>
                <c:pt idx="70">
                  <c:v>48.63636363636364</c:v>
                </c:pt>
                <c:pt idx="71">
                  <c:v>52.545454545454547</c:v>
                </c:pt>
                <c:pt idx="72">
                  <c:v>56.454545454545453</c:v>
                </c:pt>
                <c:pt idx="73">
                  <c:v>60.363636363636367</c:v>
                </c:pt>
                <c:pt idx="74">
                  <c:v>64.27272727272728</c:v>
                </c:pt>
                <c:pt idx="75">
                  <c:v>68.181818181818187</c:v>
                </c:pt>
                <c:pt idx="76">
                  <c:v>72.090909090909093</c:v>
                </c:pt>
                <c:pt idx="77">
                  <c:v>76</c:v>
                </c:pt>
                <c:pt idx="78">
                  <c:v>#N/A</c:v>
                </c:pt>
                <c:pt idx="79">
                  <c:v>26.435897435897438</c:v>
                </c:pt>
                <c:pt idx="80">
                  <c:v>29.523310023310025</c:v>
                </c:pt>
                <c:pt idx="81">
                  <c:v>32.610722610722611</c:v>
                </c:pt>
                <c:pt idx="82">
                  <c:v>35.698135198135198</c:v>
                </c:pt>
                <c:pt idx="83">
                  <c:v>38.785547785547784</c:v>
                </c:pt>
                <c:pt idx="84">
                  <c:v>41.872960372960371</c:v>
                </c:pt>
                <c:pt idx="85">
                  <c:v>44.960372960372958</c:v>
                </c:pt>
                <c:pt idx="86">
                  <c:v>48.047785547785544</c:v>
                </c:pt>
                <c:pt idx="87">
                  <c:v>51.135198135198131</c:v>
                </c:pt>
                <c:pt idx="88">
                  <c:v>54.222610722610717</c:v>
                </c:pt>
                <c:pt idx="89">
                  <c:v>57.310023310023304</c:v>
                </c:pt>
                <c:pt idx="90">
                  <c:v>60.397435897435891</c:v>
                </c:pt>
                <c:pt idx="91">
                  <c:v>#N/A</c:v>
                </c:pt>
                <c:pt idx="92">
                  <c:v>21.500000000000004</c:v>
                </c:pt>
                <c:pt idx="93">
                  <c:v>24.181818181818183</c:v>
                </c:pt>
                <c:pt idx="94">
                  <c:v>26.863636363636363</c:v>
                </c:pt>
                <c:pt idx="95">
                  <c:v>29.545454545454547</c:v>
                </c:pt>
                <c:pt idx="96">
                  <c:v>32.227272727272727</c:v>
                </c:pt>
                <c:pt idx="97">
                  <c:v>34.909090909090907</c:v>
                </c:pt>
                <c:pt idx="98">
                  <c:v>37.590909090909086</c:v>
                </c:pt>
                <c:pt idx="99">
                  <c:v>40.272727272727273</c:v>
                </c:pt>
                <c:pt idx="100">
                  <c:v>42.954545454545453</c:v>
                </c:pt>
                <c:pt idx="101">
                  <c:v>45.636363636363633</c:v>
                </c:pt>
                <c:pt idx="102">
                  <c:v>48.318181818181813</c:v>
                </c:pt>
                <c:pt idx="103">
                  <c:v>50.999999999999993</c:v>
                </c:pt>
                <c:pt idx="104">
                  <c:v>#N/A</c:v>
                </c:pt>
                <c:pt idx="105">
                  <c:v>10.243589743589743</c:v>
                </c:pt>
                <c:pt idx="106">
                  <c:v>11.593240093240093</c:v>
                </c:pt>
                <c:pt idx="107">
                  <c:v>12.942890442890443</c:v>
                </c:pt>
                <c:pt idx="108">
                  <c:v>14.292540792540793</c:v>
                </c:pt>
                <c:pt idx="109">
                  <c:v>15.642191142191143</c:v>
                </c:pt>
                <c:pt idx="110">
                  <c:v>16.991841491841495</c:v>
                </c:pt>
                <c:pt idx="111">
                  <c:v>18.341491841491845</c:v>
                </c:pt>
                <c:pt idx="112">
                  <c:v>19.691142191142195</c:v>
                </c:pt>
                <c:pt idx="113">
                  <c:v>21.040792540792545</c:v>
                </c:pt>
                <c:pt idx="114">
                  <c:v>22.390442890442895</c:v>
                </c:pt>
                <c:pt idx="115">
                  <c:v>23.740093240093245</c:v>
                </c:pt>
                <c:pt idx="116">
                  <c:v>25.089743589743595</c:v>
                </c:pt>
                <c:pt idx="117">
                  <c:v>#N/A</c:v>
                </c:pt>
                <c:pt idx="118">
                  <c:v>10.397435897435898</c:v>
                </c:pt>
                <c:pt idx="119">
                  <c:v>11.719114219114219</c:v>
                </c:pt>
                <c:pt idx="120">
                  <c:v>13.040792540792541</c:v>
                </c:pt>
                <c:pt idx="121">
                  <c:v>14.362470862470863</c:v>
                </c:pt>
                <c:pt idx="122">
                  <c:v>15.684149184149184</c:v>
                </c:pt>
                <c:pt idx="123">
                  <c:v>17.005827505827508</c:v>
                </c:pt>
                <c:pt idx="124">
                  <c:v>18.327505827505828</c:v>
                </c:pt>
                <c:pt idx="125">
                  <c:v>19.649184149184151</c:v>
                </c:pt>
                <c:pt idx="126">
                  <c:v>20.970862470862471</c:v>
                </c:pt>
                <c:pt idx="127">
                  <c:v>22.292540792540795</c:v>
                </c:pt>
                <c:pt idx="128">
                  <c:v>23.614219114219118</c:v>
                </c:pt>
                <c:pt idx="129">
                  <c:v>24.935897435897438</c:v>
                </c:pt>
                <c:pt idx="130">
                  <c:v>#N/A</c:v>
                </c:pt>
                <c:pt idx="131">
                  <c:v>4.7564102564102564</c:v>
                </c:pt>
                <c:pt idx="132">
                  <c:v>5.5885780885780889</c:v>
                </c:pt>
                <c:pt idx="133">
                  <c:v>6.4207459207459214</c:v>
                </c:pt>
                <c:pt idx="134">
                  <c:v>7.252913752913754</c:v>
                </c:pt>
                <c:pt idx="135">
                  <c:v>8.0850815850815856</c:v>
                </c:pt>
                <c:pt idx="136">
                  <c:v>8.9172494172494172</c:v>
                </c:pt>
                <c:pt idx="137">
                  <c:v>9.7494172494172506</c:v>
                </c:pt>
                <c:pt idx="138">
                  <c:v>10.581585081585082</c:v>
                </c:pt>
                <c:pt idx="139">
                  <c:v>11.413752913752916</c:v>
                </c:pt>
                <c:pt idx="140">
                  <c:v>12.245920745920747</c:v>
                </c:pt>
                <c:pt idx="141">
                  <c:v>13.078088578088579</c:v>
                </c:pt>
                <c:pt idx="142">
                  <c:v>13.910256410256412</c:v>
                </c:pt>
                <c:pt idx="143">
                  <c:v>#N/A</c:v>
                </c:pt>
                <c:pt idx="144">
                  <c:v>5.4358974358974352</c:v>
                </c:pt>
                <c:pt idx="145">
                  <c:v>6.0233100233100227</c:v>
                </c:pt>
                <c:pt idx="146">
                  <c:v>6.6107226107226102</c:v>
                </c:pt>
                <c:pt idx="147">
                  <c:v>7.1981351981351978</c:v>
                </c:pt>
                <c:pt idx="148">
                  <c:v>7.7855477855477853</c:v>
                </c:pt>
                <c:pt idx="149">
                  <c:v>8.372960372960371</c:v>
                </c:pt>
                <c:pt idx="150">
                  <c:v>8.9603729603729594</c:v>
                </c:pt>
                <c:pt idx="151">
                  <c:v>9.5477855477855478</c:v>
                </c:pt>
                <c:pt idx="152">
                  <c:v>10.135198135198134</c:v>
                </c:pt>
                <c:pt idx="153">
                  <c:v>10.722610722610721</c:v>
                </c:pt>
                <c:pt idx="154">
                  <c:v>11.310023310023308</c:v>
                </c:pt>
                <c:pt idx="155">
                  <c:v>11.897435897435898</c:v>
                </c:pt>
                <c:pt idx="156">
                  <c:v>#N/A</c:v>
                </c:pt>
              </c:numCache>
            </c:numRef>
          </c:val>
          <c:smooth val="0"/>
          <c:extLst>
            <c:ext xmlns:c16="http://schemas.microsoft.com/office/drawing/2014/chart" uri="{C3380CC4-5D6E-409C-BE32-E72D297353CC}">
              <c16:uniqueId val="{00000004-6FDD-4D47-A04F-C30A898FE55E}"/>
            </c:ext>
          </c:extLst>
        </c:ser>
        <c:ser>
          <c:idx val="5"/>
          <c:order val="4"/>
          <c:tx>
            <c:strRef>
              <c:f>example!$BQ$5</c:f>
              <c:strCache>
                <c:ptCount val="1"/>
                <c:pt idx="0">
                  <c:v>min</c:v>
                </c:pt>
              </c:strCache>
            </c:strRef>
          </c:tx>
          <c:spPr>
            <a:ln w="19050" cap="rnd">
              <a:solidFill>
                <a:schemeClr val="accent1">
                  <a:lumMod val="40000"/>
                  <a:lumOff val="60000"/>
                </a:schemeClr>
              </a:solidFill>
              <a:round/>
            </a:ln>
            <a:effectLst/>
          </c:spPr>
          <c:marker>
            <c:symbol val="none"/>
          </c:marker>
          <c:val>
            <c:numRef>
              <c:f>[0]!_09_min</c:f>
              <c:numCache>
                <c:formatCode>General</c:formatCode>
                <c:ptCount val="157"/>
                <c:pt idx="0">
                  <c:v>#N/A</c:v>
                </c:pt>
                <c:pt idx="1">
                  <c:v>14</c:v>
                </c:pt>
                <c:pt idx="2">
                  <c:v>14</c:v>
                </c:pt>
                <c:pt idx="3">
                  <c:v>14</c:v>
                </c:pt>
                <c:pt idx="4">
                  <c:v>14</c:v>
                </c:pt>
                <c:pt idx="5">
                  <c:v>14</c:v>
                </c:pt>
                <c:pt idx="6">
                  <c:v>14</c:v>
                </c:pt>
                <c:pt idx="7">
                  <c:v>14</c:v>
                </c:pt>
                <c:pt idx="8">
                  <c:v>14</c:v>
                </c:pt>
                <c:pt idx="9">
                  <c:v>14</c:v>
                </c:pt>
                <c:pt idx="10">
                  <c:v>14</c:v>
                </c:pt>
                <c:pt idx="11">
                  <c:v>14</c:v>
                </c:pt>
                <c:pt idx="12">
                  <c:v>14</c:v>
                </c:pt>
                <c:pt idx="13">
                  <c:v>#N/A</c:v>
                </c:pt>
                <c:pt idx="14">
                  <c:v>21</c:v>
                </c:pt>
                <c:pt idx="15">
                  <c:v>21</c:v>
                </c:pt>
                <c:pt idx="16">
                  <c:v>21</c:v>
                </c:pt>
                <c:pt idx="17">
                  <c:v>21</c:v>
                </c:pt>
                <c:pt idx="18">
                  <c:v>21</c:v>
                </c:pt>
                <c:pt idx="19">
                  <c:v>21</c:v>
                </c:pt>
                <c:pt idx="20">
                  <c:v>21</c:v>
                </c:pt>
                <c:pt idx="21">
                  <c:v>21</c:v>
                </c:pt>
                <c:pt idx="22">
                  <c:v>21</c:v>
                </c:pt>
                <c:pt idx="23">
                  <c:v>21</c:v>
                </c:pt>
                <c:pt idx="24">
                  <c:v>21</c:v>
                </c:pt>
                <c:pt idx="25">
                  <c:v>21</c:v>
                </c:pt>
                <c:pt idx="26">
                  <c:v>#N/A</c:v>
                </c:pt>
                <c:pt idx="27">
                  <c:v>25</c:v>
                </c:pt>
                <c:pt idx="28">
                  <c:v>25</c:v>
                </c:pt>
                <c:pt idx="29">
                  <c:v>25</c:v>
                </c:pt>
                <c:pt idx="30">
                  <c:v>25</c:v>
                </c:pt>
                <c:pt idx="31">
                  <c:v>25</c:v>
                </c:pt>
                <c:pt idx="32">
                  <c:v>25</c:v>
                </c:pt>
                <c:pt idx="33">
                  <c:v>25</c:v>
                </c:pt>
                <c:pt idx="34">
                  <c:v>25</c:v>
                </c:pt>
                <c:pt idx="35">
                  <c:v>25</c:v>
                </c:pt>
                <c:pt idx="36">
                  <c:v>25</c:v>
                </c:pt>
                <c:pt idx="37">
                  <c:v>25</c:v>
                </c:pt>
                <c:pt idx="38">
                  <c:v>25</c:v>
                </c:pt>
                <c:pt idx="39">
                  <c:v>#N/A</c:v>
                </c:pt>
                <c:pt idx="40">
                  <c:v>21</c:v>
                </c:pt>
                <c:pt idx="41">
                  <c:v>21</c:v>
                </c:pt>
                <c:pt idx="42">
                  <c:v>21</c:v>
                </c:pt>
                <c:pt idx="43">
                  <c:v>21</c:v>
                </c:pt>
                <c:pt idx="44">
                  <c:v>21</c:v>
                </c:pt>
                <c:pt idx="45">
                  <c:v>21</c:v>
                </c:pt>
                <c:pt idx="46">
                  <c:v>21</c:v>
                </c:pt>
                <c:pt idx="47">
                  <c:v>21</c:v>
                </c:pt>
                <c:pt idx="48">
                  <c:v>21</c:v>
                </c:pt>
                <c:pt idx="49">
                  <c:v>21</c:v>
                </c:pt>
                <c:pt idx="50">
                  <c:v>21</c:v>
                </c:pt>
                <c:pt idx="51">
                  <c:v>21</c:v>
                </c:pt>
                <c:pt idx="52">
                  <c:v>#N/A</c:v>
                </c:pt>
                <c:pt idx="53">
                  <c:v>26</c:v>
                </c:pt>
                <c:pt idx="54">
                  <c:v>26</c:v>
                </c:pt>
                <c:pt idx="55">
                  <c:v>26</c:v>
                </c:pt>
                <c:pt idx="56">
                  <c:v>26</c:v>
                </c:pt>
                <c:pt idx="57">
                  <c:v>26</c:v>
                </c:pt>
                <c:pt idx="58">
                  <c:v>26</c:v>
                </c:pt>
                <c:pt idx="59">
                  <c:v>26</c:v>
                </c:pt>
                <c:pt idx="60">
                  <c:v>26</c:v>
                </c:pt>
                <c:pt idx="61">
                  <c:v>26</c:v>
                </c:pt>
                <c:pt idx="62">
                  <c:v>26</c:v>
                </c:pt>
                <c:pt idx="63">
                  <c:v>26</c:v>
                </c:pt>
                <c:pt idx="64">
                  <c:v>26</c:v>
                </c:pt>
                <c:pt idx="65">
                  <c:v>#N/A</c:v>
                </c:pt>
                <c:pt idx="66">
                  <c:v>32</c:v>
                </c:pt>
                <c:pt idx="67">
                  <c:v>32</c:v>
                </c:pt>
                <c:pt idx="68">
                  <c:v>32</c:v>
                </c:pt>
                <c:pt idx="69">
                  <c:v>32</c:v>
                </c:pt>
                <c:pt idx="70">
                  <c:v>32</c:v>
                </c:pt>
                <c:pt idx="71">
                  <c:v>32</c:v>
                </c:pt>
                <c:pt idx="72">
                  <c:v>32</c:v>
                </c:pt>
                <c:pt idx="73">
                  <c:v>32</c:v>
                </c:pt>
                <c:pt idx="74">
                  <c:v>32</c:v>
                </c:pt>
                <c:pt idx="75">
                  <c:v>32</c:v>
                </c:pt>
                <c:pt idx="76">
                  <c:v>32</c:v>
                </c:pt>
                <c:pt idx="77">
                  <c:v>32</c:v>
                </c:pt>
                <c:pt idx="78">
                  <c:v>#N/A</c:v>
                </c:pt>
                <c:pt idx="79">
                  <c:v>27</c:v>
                </c:pt>
                <c:pt idx="80">
                  <c:v>27</c:v>
                </c:pt>
                <c:pt idx="81">
                  <c:v>27</c:v>
                </c:pt>
                <c:pt idx="82">
                  <c:v>27</c:v>
                </c:pt>
                <c:pt idx="83">
                  <c:v>27</c:v>
                </c:pt>
                <c:pt idx="84">
                  <c:v>27</c:v>
                </c:pt>
                <c:pt idx="85">
                  <c:v>27</c:v>
                </c:pt>
                <c:pt idx="86">
                  <c:v>27</c:v>
                </c:pt>
                <c:pt idx="87">
                  <c:v>27</c:v>
                </c:pt>
                <c:pt idx="88">
                  <c:v>27</c:v>
                </c:pt>
                <c:pt idx="89">
                  <c:v>27</c:v>
                </c:pt>
                <c:pt idx="90">
                  <c:v>27</c:v>
                </c:pt>
                <c:pt idx="91">
                  <c:v>#N/A</c:v>
                </c:pt>
                <c:pt idx="92">
                  <c:v>20</c:v>
                </c:pt>
                <c:pt idx="93">
                  <c:v>20</c:v>
                </c:pt>
                <c:pt idx="94">
                  <c:v>20</c:v>
                </c:pt>
                <c:pt idx="95">
                  <c:v>20</c:v>
                </c:pt>
                <c:pt idx="96">
                  <c:v>20</c:v>
                </c:pt>
                <c:pt idx="97">
                  <c:v>20</c:v>
                </c:pt>
                <c:pt idx="98">
                  <c:v>20</c:v>
                </c:pt>
                <c:pt idx="99">
                  <c:v>20</c:v>
                </c:pt>
                <c:pt idx="100">
                  <c:v>20</c:v>
                </c:pt>
                <c:pt idx="101">
                  <c:v>20</c:v>
                </c:pt>
                <c:pt idx="102">
                  <c:v>20</c:v>
                </c:pt>
                <c:pt idx="103">
                  <c:v>20</c:v>
                </c:pt>
                <c:pt idx="104">
                  <c:v>#N/A</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#N/A</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#N/A</c:v>
                </c:pt>
                <c:pt idx="131">
                  <c:v>5</c:v>
                </c:pt>
                <c:pt idx="132">
                  <c:v>5</c:v>
                </c:pt>
                <c:pt idx="133">
                  <c:v>5</c:v>
                </c:pt>
                <c:pt idx="134">
                  <c:v>5</c:v>
                </c:pt>
                <c:pt idx="135">
                  <c:v>5</c:v>
                </c:pt>
                <c:pt idx="136">
                  <c:v>5</c:v>
                </c:pt>
                <c:pt idx="137">
                  <c:v>5</c:v>
                </c:pt>
                <c:pt idx="138">
                  <c:v>5</c:v>
                </c:pt>
                <c:pt idx="139">
                  <c:v>5</c:v>
                </c:pt>
                <c:pt idx="140">
                  <c:v>5</c:v>
                </c:pt>
                <c:pt idx="141">
                  <c:v>5</c:v>
                </c:pt>
                <c:pt idx="142">
                  <c:v>5</c:v>
                </c:pt>
                <c:pt idx="143">
                  <c:v>#N/A</c:v>
                </c:pt>
                <c:pt idx="144">
                  <c:v>5</c:v>
                </c:pt>
                <c:pt idx="145">
                  <c:v>5</c:v>
                </c:pt>
                <c:pt idx="146">
                  <c:v>5</c:v>
                </c:pt>
                <c:pt idx="147">
                  <c:v>5</c:v>
                </c:pt>
                <c:pt idx="148">
                  <c:v>5</c:v>
                </c:pt>
                <c:pt idx="149">
                  <c:v>5</c:v>
                </c:pt>
                <c:pt idx="150">
                  <c:v>5</c:v>
                </c:pt>
                <c:pt idx="151">
                  <c:v>5</c:v>
                </c:pt>
                <c:pt idx="152">
                  <c:v>5</c:v>
                </c:pt>
                <c:pt idx="153">
                  <c:v>5</c:v>
                </c:pt>
                <c:pt idx="154">
                  <c:v>5</c:v>
                </c:pt>
                <c:pt idx="155">
                  <c:v>5</c:v>
                </c:pt>
                <c:pt idx="156">
                  <c:v>#N/A</c:v>
                </c:pt>
              </c:numCache>
            </c:numRef>
          </c:val>
          <c:smooth val="0"/>
          <c:extLst>
            <c:ext xmlns:c16="http://schemas.microsoft.com/office/drawing/2014/chart" uri="{C3380CC4-5D6E-409C-BE32-E72D297353CC}">
              <c16:uniqueId val="{00000003-606B-4570-A2EC-DFCA105C3211}"/>
            </c:ext>
          </c:extLst>
        </c:ser>
        <c:ser>
          <c:idx val="6"/>
          <c:order val="5"/>
          <c:tx>
            <c:strRef>
              <c:f>example!$BR$5</c:f>
              <c:strCache>
                <c:ptCount val="1"/>
                <c:pt idx="0">
                  <c:v>max</c:v>
                </c:pt>
              </c:strCache>
            </c:strRef>
          </c:tx>
          <c:spPr>
            <a:ln w="19050" cap="rnd">
              <a:solidFill>
                <a:schemeClr val="accent1">
                  <a:lumMod val="40000"/>
                  <a:lumOff val="60000"/>
                </a:schemeClr>
              </a:solidFill>
              <a:round/>
            </a:ln>
            <a:effectLst/>
          </c:spPr>
          <c:marker>
            <c:symbol val="none"/>
          </c:marker>
          <c:errBars>
            <c:errDir val="y"/>
            <c:errBarType val="minus"/>
            <c:errValType val="cust"/>
            <c:noEndCap val="1"/>
            <c:plus>
              <c:numLit>
                <c:formatCode>General</c:formatCode>
                <c:ptCount val="1"/>
                <c:pt idx="0">
                  <c:v>1</c:v>
                </c:pt>
              </c:numLit>
            </c:plus>
            <c:minus>
              <c:numRef>
                <c:f>[0]!_11_errbar</c:f>
                <c:numCache>
                  <c:formatCode>General</c:formatCode>
                  <c:ptCount val="157"/>
                  <c:pt idx="0">
                    <c:v>#N/A</c:v>
                  </c:pt>
                  <c:pt idx="1">
                    <c:v>26</c:v>
                  </c:pt>
                  <c:pt idx="2">
                    <c:v>26</c:v>
                  </c:pt>
                  <c:pt idx="3">
                    <c:v>26</c:v>
                  </c:pt>
                  <c:pt idx="4">
                    <c:v>26</c:v>
                  </c:pt>
                  <c:pt idx="5">
                    <c:v>26</c:v>
                  </c:pt>
                  <c:pt idx="6">
                    <c:v>26</c:v>
                  </c:pt>
                  <c:pt idx="7">
                    <c:v>26</c:v>
                  </c:pt>
                  <c:pt idx="8">
                    <c:v>26</c:v>
                  </c:pt>
                  <c:pt idx="9">
                    <c:v>26</c:v>
                  </c:pt>
                  <c:pt idx="10">
                    <c:v>26</c:v>
                  </c:pt>
                  <c:pt idx="11">
                    <c:v>26</c:v>
                  </c:pt>
                  <c:pt idx="12">
                    <c:v>26</c:v>
                  </c:pt>
                  <c:pt idx="13">
                    <c:v>#N/A</c:v>
                  </c:pt>
                  <c:pt idx="14">
                    <c:v>31</c:v>
                  </c:pt>
                  <c:pt idx="15">
                    <c:v>31</c:v>
                  </c:pt>
                  <c:pt idx="16">
                    <c:v>31</c:v>
                  </c:pt>
                  <c:pt idx="17">
                    <c:v>31</c:v>
                  </c:pt>
                  <c:pt idx="18">
                    <c:v>31</c:v>
                  </c:pt>
                  <c:pt idx="19">
                    <c:v>31</c:v>
                  </c:pt>
                  <c:pt idx="20">
                    <c:v>31</c:v>
                  </c:pt>
                  <c:pt idx="21">
                    <c:v>31</c:v>
                  </c:pt>
                  <c:pt idx="22">
                    <c:v>31</c:v>
                  </c:pt>
                  <c:pt idx="23">
                    <c:v>31</c:v>
                  </c:pt>
                  <c:pt idx="24">
                    <c:v>31</c:v>
                  </c:pt>
                  <c:pt idx="25">
                    <c:v>31</c:v>
                  </c:pt>
                  <c:pt idx="26">
                    <c:v>#N/A</c:v>
                  </c:pt>
                  <c:pt idx="27">
                    <c:v>36</c:v>
                  </c:pt>
                  <c:pt idx="28">
                    <c:v>36</c:v>
                  </c:pt>
                  <c:pt idx="29">
                    <c:v>36</c:v>
                  </c:pt>
                  <c:pt idx="30">
                    <c:v>36</c:v>
                  </c:pt>
                  <c:pt idx="31">
                    <c:v>36</c:v>
                  </c:pt>
                  <c:pt idx="32">
                    <c:v>36</c:v>
                  </c:pt>
                  <c:pt idx="33">
                    <c:v>36</c:v>
                  </c:pt>
                  <c:pt idx="34">
                    <c:v>36</c:v>
                  </c:pt>
                  <c:pt idx="35">
                    <c:v>36</c:v>
                  </c:pt>
                  <c:pt idx="36">
                    <c:v>36</c:v>
                  </c:pt>
                  <c:pt idx="37">
                    <c:v>36</c:v>
                  </c:pt>
                  <c:pt idx="38">
                    <c:v>36</c:v>
                  </c:pt>
                  <c:pt idx="39">
                    <c:v>#N/A</c:v>
                  </c:pt>
                  <c:pt idx="40">
                    <c:v>31</c:v>
                  </c:pt>
                  <c:pt idx="41">
                    <c:v>31</c:v>
                  </c:pt>
                  <c:pt idx="42">
                    <c:v>31</c:v>
                  </c:pt>
                  <c:pt idx="43">
                    <c:v>31</c:v>
                  </c:pt>
                  <c:pt idx="44">
                    <c:v>31</c:v>
                  </c:pt>
                  <c:pt idx="45">
                    <c:v>31</c:v>
                  </c:pt>
                  <c:pt idx="46">
                    <c:v>31</c:v>
                  </c:pt>
                  <c:pt idx="47">
                    <c:v>31</c:v>
                  </c:pt>
                  <c:pt idx="48">
                    <c:v>31</c:v>
                  </c:pt>
                  <c:pt idx="49">
                    <c:v>31</c:v>
                  </c:pt>
                  <c:pt idx="50">
                    <c:v>31</c:v>
                  </c:pt>
                  <c:pt idx="51">
                    <c:v>31</c:v>
                  </c:pt>
                  <c:pt idx="52">
                    <c:v>#N/A</c:v>
                  </c:pt>
                  <c:pt idx="53">
                    <c:v>33</c:v>
                  </c:pt>
                  <c:pt idx="54">
                    <c:v>33</c:v>
                  </c:pt>
                  <c:pt idx="55">
                    <c:v>33</c:v>
                  </c:pt>
                  <c:pt idx="56">
                    <c:v>33</c:v>
                  </c:pt>
                  <c:pt idx="57">
                    <c:v>33</c:v>
                  </c:pt>
                  <c:pt idx="58">
                    <c:v>33</c:v>
                  </c:pt>
                  <c:pt idx="59">
                    <c:v>33</c:v>
                  </c:pt>
                  <c:pt idx="60">
                    <c:v>33</c:v>
                  </c:pt>
                  <c:pt idx="61">
                    <c:v>33</c:v>
                  </c:pt>
                  <c:pt idx="62">
                    <c:v>33</c:v>
                  </c:pt>
                  <c:pt idx="63">
                    <c:v>33</c:v>
                  </c:pt>
                  <c:pt idx="64">
                    <c:v>33</c:v>
                  </c:pt>
                  <c:pt idx="65">
                    <c:v>#N/A</c:v>
                  </c:pt>
                  <c:pt idx="66">
                    <c:v>50</c:v>
                  </c:pt>
                  <c:pt idx="67">
                    <c:v>50</c:v>
                  </c:pt>
                  <c:pt idx="68">
                    <c:v>50</c:v>
                  </c:pt>
                  <c:pt idx="69">
                    <c:v>50</c:v>
                  </c:pt>
                  <c:pt idx="70">
                    <c:v>50</c:v>
                  </c:pt>
                  <c:pt idx="71">
                    <c:v>50</c:v>
                  </c:pt>
                  <c:pt idx="72">
                    <c:v>50</c:v>
                  </c:pt>
                  <c:pt idx="73">
                    <c:v>50</c:v>
                  </c:pt>
                  <c:pt idx="74">
                    <c:v>50</c:v>
                  </c:pt>
                  <c:pt idx="75">
                    <c:v>50</c:v>
                  </c:pt>
                  <c:pt idx="76">
                    <c:v>50</c:v>
                  </c:pt>
                  <c:pt idx="77">
                    <c:v>50</c:v>
                  </c:pt>
                  <c:pt idx="78">
                    <c:v>#N/A</c:v>
                  </c:pt>
                  <c:pt idx="79">
                    <c:v>38</c:v>
                  </c:pt>
                  <c:pt idx="80">
                    <c:v>38</c:v>
                  </c:pt>
                  <c:pt idx="81">
                    <c:v>38</c:v>
                  </c:pt>
                  <c:pt idx="82">
                    <c:v>38</c:v>
                  </c:pt>
                  <c:pt idx="83">
                    <c:v>38</c:v>
                  </c:pt>
                  <c:pt idx="84">
                    <c:v>38</c:v>
                  </c:pt>
                  <c:pt idx="85">
                    <c:v>38</c:v>
                  </c:pt>
                  <c:pt idx="86">
                    <c:v>38</c:v>
                  </c:pt>
                  <c:pt idx="87">
                    <c:v>38</c:v>
                  </c:pt>
                  <c:pt idx="88">
                    <c:v>38</c:v>
                  </c:pt>
                  <c:pt idx="89">
                    <c:v>38</c:v>
                  </c:pt>
                  <c:pt idx="90">
                    <c:v>38</c:v>
                  </c:pt>
                  <c:pt idx="91">
                    <c:v>#N/A</c:v>
                  </c:pt>
                  <c:pt idx="92">
                    <c:v>36</c:v>
                  </c:pt>
                  <c:pt idx="93">
                    <c:v>36</c:v>
                  </c:pt>
                  <c:pt idx="94">
                    <c:v>36</c:v>
                  </c:pt>
                  <c:pt idx="95">
                    <c:v>36</c:v>
                  </c:pt>
                  <c:pt idx="96">
                    <c:v>36</c:v>
                  </c:pt>
                  <c:pt idx="97">
                    <c:v>36</c:v>
                  </c:pt>
                  <c:pt idx="98">
                    <c:v>36</c:v>
                  </c:pt>
                  <c:pt idx="99">
                    <c:v>36</c:v>
                  </c:pt>
                  <c:pt idx="100">
                    <c:v>36</c:v>
                  </c:pt>
                  <c:pt idx="101">
                    <c:v>36</c:v>
                  </c:pt>
                  <c:pt idx="102">
                    <c:v>36</c:v>
                  </c:pt>
                  <c:pt idx="103">
                    <c:v>36</c:v>
                  </c:pt>
                  <c:pt idx="104">
                    <c:v>#N/A</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#N/A</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#N/A</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#N/A</c:v>
                  </c:pt>
                  <c:pt idx="144">
                    <c:v>8</c:v>
                  </c:pt>
                  <c:pt idx="145">
                    <c:v>8</c:v>
                  </c:pt>
                  <c:pt idx="146">
                    <c:v>8</c:v>
                  </c:pt>
                  <c:pt idx="147">
                    <c:v>8</c:v>
                  </c:pt>
                  <c:pt idx="148">
                    <c:v>8</c:v>
                  </c:pt>
                  <c:pt idx="149">
                    <c:v>8</c:v>
                  </c:pt>
                  <c:pt idx="150">
                    <c:v>8</c:v>
                  </c:pt>
                  <c:pt idx="151">
                    <c:v>8</c:v>
                  </c:pt>
                  <c:pt idx="152">
                    <c:v>8</c:v>
                  </c:pt>
                  <c:pt idx="153">
                    <c:v>8</c:v>
                  </c:pt>
                  <c:pt idx="154">
                    <c:v>8</c:v>
                  </c:pt>
                  <c:pt idx="155">
                    <c:v>8</c:v>
                  </c:pt>
                  <c:pt idx="156">
                    <c:v>#N/A</c:v>
                  </c:pt>
                </c:numCache>
              </c:numRef>
            </c:minus>
            <c:spPr>
              <a:noFill/>
              <a:ln w="57150" cap="flat" cmpd="sng" algn="ctr">
                <a:solidFill>
                  <a:schemeClr val="accent5">
                    <a:lumMod val="20000"/>
                    <a:lumOff val="80000"/>
                    <a:alpha val="50000"/>
                  </a:schemeClr>
                </a:solidFill>
                <a:prstDash val="solid"/>
                <a:round/>
              </a:ln>
              <a:effectLst/>
            </c:spPr>
          </c:errBars>
          <c:val>
            <c:numRef>
              <c:f>[0]!_10_max</c:f>
              <c:numCache>
                <c:formatCode>General</c:formatCode>
                <c:ptCount val="157"/>
                <c:pt idx="0">
                  <c:v>#N/A</c:v>
                </c:pt>
                <c:pt idx="1">
                  <c:v>40</c:v>
                </c:pt>
                <c:pt idx="2">
                  <c:v>40</c:v>
                </c:pt>
                <c:pt idx="3">
                  <c:v>40</c:v>
                </c:pt>
                <c:pt idx="4">
                  <c:v>40</c:v>
                </c:pt>
                <c:pt idx="5">
                  <c:v>40</c:v>
                </c:pt>
                <c:pt idx="6">
                  <c:v>40</c:v>
                </c:pt>
                <c:pt idx="7">
                  <c:v>40</c:v>
                </c:pt>
                <c:pt idx="8">
                  <c:v>40</c:v>
                </c:pt>
                <c:pt idx="9">
                  <c:v>40</c:v>
                </c:pt>
                <c:pt idx="10">
                  <c:v>40</c:v>
                </c:pt>
                <c:pt idx="11">
                  <c:v>40</c:v>
                </c:pt>
                <c:pt idx="12">
                  <c:v>40</c:v>
                </c:pt>
                <c:pt idx="13">
                  <c:v>#N/A</c:v>
                </c:pt>
                <c:pt idx="14">
                  <c:v>52</c:v>
                </c:pt>
                <c:pt idx="15">
                  <c:v>52</c:v>
                </c:pt>
                <c:pt idx="16">
                  <c:v>52</c:v>
                </c:pt>
                <c:pt idx="17">
                  <c:v>52</c:v>
                </c:pt>
                <c:pt idx="18">
                  <c:v>52</c:v>
                </c:pt>
                <c:pt idx="19">
                  <c:v>52</c:v>
                </c:pt>
                <c:pt idx="20">
                  <c:v>52</c:v>
                </c:pt>
                <c:pt idx="21">
                  <c:v>52</c:v>
                </c:pt>
                <c:pt idx="22">
                  <c:v>52</c:v>
                </c:pt>
                <c:pt idx="23">
                  <c:v>52</c:v>
                </c:pt>
                <c:pt idx="24">
                  <c:v>52</c:v>
                </c:pt>
                <c:pt idx="25">
                  <c:v>52</c:v>
                </c:pt>
                <c:pt idx="26">
                  <c:v>#N/A</c:v>
                </c:pt>
                <c:pt idx="27">
                  <c:v>61</c:v>
                </c:pt>
                <c:pt idx="28">
                  <c:v>61</c:v>
                </c:pt>
                <c:pt idx="29">
                  <c:v>61</c:v>
                </c:pt>
                <c:pt idx="30">
                  <c:v>61</c:v>
                </c:pt>
                <c:pt idx="31">
                  <c:v>61</c:v>
                </c:pt>
                <c:pt idx="32">
                  <c:v>61</c:v>
                </c:pt>
                <c:pt idx="33">
                  <c:v>61</c:v>
                </c:pt>
                <c:pt idx="34">
                  <c:v>61</c:v>
                </c:pt>
                <c:pt idx="35">
                  <c:v>61</c:v>
                </c:pt>
                <c:pt idx="36">
                  <c:v>61</c:v>
                </c:pt>
                <c:pt idx="37">
                  <c:v>61</c:v>
                </c:pt>
                <c:pt idx="38">
                  <c:v>61</c:v>
                </c:pt>
                <c:pt idx="39">
                  <c:v>#N/A</c:v>
                </c:pt>
                <c:pt idx="40">
                  <c:v>52</c:v>
                </c:pt>
                <c:pt idx="41">
                  <c:v>52</c:v>
                </c:pt>
                <c:pt idx="42">
                  <c:v>52</c:v>
                </c:pt>
                <c:pt idx="43">
                  <c:v>52</c:v>
                </c:pt>
                <c:pt idx="44">
                  <c:v>52</c:v>
                </c:pt>
                <c:pt idx="45">
                  <c:v>52</c:v>
                </c:pt>
                <c:pt idx="46">
                  <c:v>52</c:v>
                </c:pt>
                <c:pt idx="47">
                  <c:v>52</c:v>
                </c:pt>
                <c:pt idx="48">
                  <c:v>52</c:v>
                </c:pt>
                <c:pt idx="49">
                  <c:v>52</c:v>
                </c:pt>
                <c:pt idx="50">
                  <c:v>52</c:v>
                </c:pt>
                <c:pt idx="51">
                  <c:v>52</c:v>
                </c:pt>
                <c:pt idx="52">
                  <c:v>#N/A</c:v>
                </c:pt>
                <c:pt idx="53">
                  <c:v>59</c:v>
                </c:pt>
                <c:pt idx="54">
                  <c:v>59</c:v>
                </c:pt>
                <c:pt idx="55">
                  <c:v>59</c:v>
                </c:pt>
                <c:pt idx="56">
                  <c:v>59</c:v>
                </c:pt>
                <c:pt idx="57">
                  <c:v>59</c:v>
                </c:pt>
                <c:pt idx="58">
                  <c:v>59</c:v>
                </c:pt>
                <c:pt idx="59">
                  <c:v>59</c:v>
                </c:pt>
                <c:pt idx="60">
                  <c:v>59</c:v>
                </c:pt>
                <c:pt idx="61">
                  <c:v>59</c:v>
                </c:pt>
                <c:pt idx="62">
                  <c:v>59</c:v>
                </c:pt>
                <c:pt idx="63">
                  <c:v>59</c:v>
                </c:pt>
                <c:pt idx="64">
                  <c:v>59</c:v>
                </c:pt>
                <c:pt idx="65">
                  <c:v>#N/A</c:v>
                </c:pt>
                <c:pt idx="66">
                  <c:v>82</c:v>
                </c:pt>
                <c:pt idx="67">
                  <c:v>82</c:v>
                </c:pt>
                <c:pt idx="68">
                  <c:v>82</c:v>
                </c:pt>
                <c:pt idx="69">
                  <c:v>82</c:v>
                </c:pt>
                <c:pt idx="70">
                  <c:v>82</c:v>
                </c:pt>
                <c:pt idx="71">
                  <c:v>82</c:v>
                </c:pt>
                <c:pt idx="72">
                  <c:v>82</c:v>
                </c:pt>
                <c:pt idx="73">
                  <c:v>82</c:v>
                </c:pt>
                <c:pt idx="74">
                  <c:v>82</c:v>
                </c:pt>
                <c:pt idx="75">
                  <c:v>82</c:v>
                </c:pt>
                <c:pt idx="76">
                  <c:v>82</c:v>
                </c:pt>
                <c:pt idx="77">
                  <c:v>82</c:v>
                </c:pt>
                <c:pt idx="78">
                  <c:v>#N/A</c:v>
                </c:pt>
                <c:pt idx="79">
                  <c:v>65</c:v>
                </c:pt>
                <c:pt idx="80">
                  <c:v>65</c:v>
                </c:pt>
                <c:pt idx="81">
                  <c:v>65</c:v>
                </c:pt>
                <c:pt idx="82">
                  <c:v>65</c:v>
                </c:pt>
                <c:pt idx="83">
                  <c:v>65</c:v>
                </c:pt>
                <c:pt idx="84">
                  <c:v>65</c:v>
                </c:pt>
                <c:pt idx="85">
                  <c:v>65</c:v>
                </c:pt>
                <c:pt idx="86">
                  <c:v>65</c:v>
                </c:pt>
                <c:pt idx="87">
                  <c:v>65</c:v>
                </c:pt>
                <c:pt idx="88">
                  <c:v>65</c:v>
                </c:pt>
                <c:pt idx="89">
                  <c:v>65</c:v>
                </c:pt>
                <c:pt idx="90">
                  <c:v>65</c:v>
                </c:pt>
                <c:pt idx="91">
                  <c:v>#N/A</c:v>
                </c:pt>
                <c:pt idx="92">
                  <c:v>56</c:v>
                </c:pt>
                <c:pt idx="93">
                  <c:v>56</c:v>
                </c:pt>
                <c:pt idx="94">
                  <c:v>56</c:v>
                </c:pt>
                <c:pt idx="95">
                  <c:v>56</c:v>
                </c:pt>
                <c:pt idx="96">
                  <c:v>56</c:v>
                </c:pt>
                <c:pt idx="97">
                  <c:v>56</c:v>
                </c:pt>
                <c:pt idx="98">
                  <c:v>56</c:v>
                </c:pt>
                <c:pt idx="99">
                  <c:v>56</c:v>
                </c:pt>
                <c:pt idx="100">
                  <c:v>56</c:v>
                </c:pt>
                <c:pt idx="101">
                  <c:v>56</c:v>
                </c:pt>
                <c:pt idx="102">
                  <c:v>56</c:v>
                </c:pt>
                <c:pt idx="103">
                  <c:v>56</c:v>
                </c:pt>
                <c:pt idx="104">
                  <c:v>#N/A</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#N/A</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#N/A</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#N/A</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#N/A</c:v>
                </c:pt>
              </c:numCache>
            </c:numRef>
          </c:val>
          <c:smooth val="0"/>
          <c:extLst>
            <c:ext xmlns:c16="http://schemas.microsoft.com/office/drawing/2014/chart" uri="{C3380CC4-5D6E-409C-BE32-E72D297353CC}">
              <c16:uniqueId val="{00000004-606B-4570-A2EC-DFCA105C3211}"/>
            </c:ext>
          </c:extLst>
        </c:ser>
        <c:ser>
          <c:idx val="4"/>
          <c:order val="6"/>
          <c:tx>
            <c:strRef>
              <c:f>example!$BN$5</c:f>
              <c:strCache>
                <c:ptCount val="1"/>
                <c:pt idx="0">
                  <c:v>first &amp; end</c:v>
                </c:pt>
              </c:strCache>
            </c:strRef>
          </c:tx>
          <c:spPr>
            <a:ln w="28575" cap="rnd">
              <a:solidFill>
                <a:schemeClr val="accent5"/>
              </a:solidFill>
              <a:round/>
            </a:ln>
            <a:effectLst/>
          </c:spPr>
          <c:marker>
            <c:symbol val="circle"/>
            <c:size val="4"/>
            <c:spPr>
              <a:solidFill>
                <a:schemeClr val="tx1">
                  <a:lumMod val="50000"/>
                  <a:lumOff val="50000"/>
                </a:schemeClr>
              </a:solidFill>
              <a:ln w="9525">
                <a:noFill/>
              </a:ln>
              <a:effectLst/>
            </c:spPr>
          </c:marker>
          <c:val>
            <c:numRef>
              <c:f>[0]!_05_firstend</c:f>
              <c:numCache>
                <c:formatCode>General</c:formatCode>
                <c:ptCount val="157"/>
                <c:pt idx="0">
                  <c:v>#N/A</c:v>
                </c:pt>
                <c:pt idx="1">
                  <c:v>14</c:v>
                </c:pt>
                <c:pt idx="2">
                  <c:v>#N/A</c:v>
                </c:pt>
                <c:pt idx="3">
                  <c:v>#N/A</c:v>
                </c:pt>
                <c:pt idx="4">
                  <c:v>#N/A</c:v>
                </c:pt>
                <c:pt idx="5">
                  <c:v>#N/A</c:v>
                </c:pt>
                <c:pt idx="6">
                  <c:v>#N/A</c:v>
                </c:pt>
                <c:pt idx="7">
                  <c:v>#N/A</c:v>
                </c:pt>
                <c:pt idx="8">
                  <c:v>#N/A</c:v>
                </c:pt>
                <c:pt idx="9">
                  <c:v>#N/A</c:v>
                </c:pt>
                <c:pt idx="10">
                  <c:v>#N/A</c:v>
                </c:pt>
                <c:pt idx="11">
                  <c:v>#N/A</c:v>
                </c:pt>
                <c:pt idx="12">
                  <c:v>40</c:v>
                </c:pt>
                <c:pt idx="13">
                  <c:v>#N/A</c:v>
                </c:pt>
                <c:pt idx="14">
                  <c:v>21</c:v>
                </c:pt>
                <c:pt idx="15">
                  <c:v>#N/A</c:v>
                </c:pt>
                <c:pt idx="16">
                  <c:v>#N/A</c:v>
                </c:pt>
                <c:pt idx="17">
                  <c:v>#N/A</c:v>
                </c:pt>
                <c:pt idx="18">
                  <c:v>#N/A</c:v>
                </c:pt>
                <c:pt idx="19">
                  <c:v>#N/A</c:v>
                </c:pt>
                <c:pt idx="20">
                  <c:v>#N/A</c:v>
                </c:pt>
                <c:pt idx="21">
                  <c:v>#N/A</c:v>
                </c:pt>
                <c:pt idx="22">
                  <c:v>#N/A</c:v>
                </c:pt>
                <c:pt idx="23">
                  <c:v>#N/A</c:v>
                </c:pt>
                <c:pt idx="24">
                  <c:v>#N/A</c:v>
                </c:pt>
                <c:pt idx="25">
                  <c:v>52</c:v>
                </c:pt>
                <c:pt idx="26">
                  <c:v>#N/A</c:v>
                </c:pt>
                <c:pt idx="27">
                  <c:v>25</c:v>
                </c:pt>
                <c:pt idx="28">
                  <c:v>#N/A</c:v>
                </c:pt>
                <c:pt idx="29">
                  <c:v>#N/A</c:v>
                </c:pt>
                <c:pt idx="30">
                  <c:v>#N/A</c:v>
                </c:pt>
                <c:pt idx="31">
                  <c:v>#N/A</c:v>
                </c:pt>
                <c:pt idx="32">
                  <c:v>#N/A</c:v>
                </c:pt>
                <c:pt idx="33">
                  <c:v>#N/A</c:v>
                </c:pt>
                <c:pt idx="34">
                  <c:v>#N/A</c:v>
                </c:pt>
                <c:pt idx="35">
                  <c:v>#N/A</c:v>
                </c:pt>
                <c:pt idx="36">
                  <c:v>#N/A</c:v>
                </c:pt>
                <c:pt idx="37">
                  <c:v>#N/A</c:v>
                </c:pt>
                <c:pt idx="38">
                  <c:v>61</c:v>
                </c:pt>
                <c:pt idx="39">
                  <c:v>#N/A</c:v>
                </c:pt>
                <c:pt idx="40">
                  <c:v>21</c:v>
                </c:pt>
                <c:pt idx="41">
                  <c:v>#N/A</c:v>
                </c:pt>
                <c:pt idx="42">
                  <c:v>#N/A</c:v>
                </c:pt>
                <c:pt idx="43">
                  <c:v>#N/A</c:v>
                </c:pt>
                <c:pt idx="44">
                  <c:v>#N/A</c:v>
                </c:pt>
                <c:pt idx="45">
                  <c:v>#N/A</c:v>
                </c:pt>
                <c:pt idx="46">
                  <c:v>#N/A</c:v>
                </c:pt>
                <c:pt idx="47">
                  <c:v>#N/A</c:v>
                </c:pt>
                <c:pt idx="48">
                  <c:v>#N/A</c:v>
                </c:pt>
                <c:pt idx="49">
                  <c:v>#N/A</c:v>
                </c:pt>
                <c:pt idx="50">
                  <c:v>#N/A</c:v>
                </c:pt>
                <c:pt idx="51">
                  <c:v>52</c:v>
                </c:pt>
                <c:pt idx="52">
                  <c:v>#N/A</c:v>
                </c:pt>
                <c:pt idx="53">
                  <c:v>26</c:v>
                </c:pt>
                <c:pt idx="54">
                  <c:v>#N/A</c:v>
                </c:pt>
                <c:pt idx="55">
                  <c:v>#N/A</c:v>
                </c:pt>
                <c:pt idx="56">
                  <c:v>#N/A</c:v>
                </c:pt>
                <c:pt idx="57">
                  <c:v>#N/A</c:v>
                </c:pt>
                <c:pt idx="58">
                  <c:v>#N/A</c:v>
                </c:pt>
                <c:pt idx="59">
                  <c:v>#N/A</c:v>
                </c:pt>
                <c:pt idx="60">
                  <c:v>#N/A</c:v>
                </c:pt>
                <c:pt idx="61">
                  <c:v>#N/A</c:v>
                </c:pt>
                <c:pt idx="62">
                  <c:v>#N/A</c:v>
                </c:pt>
                <c:pt idx="63">
                  <c:v>#N/A</c:v>
                </c:pt>
                <c:pt idx="64">
                  <c:v>59</c:v>
                </c:pt>
                <c:pt idx="65">
                  <c:v>#N/A</c:v>
                </c:pt>
                <c:pt idx="66">
                  <c:v>32</c:v>
                </c:pt>
                <c:pt idx="67">
                  <c:v>#N/A</c:v>
                </c:pt>
                <c:pt idx="68">
                  <c:v>#N/A</c:v>
                </c:pt>
                <c:pt idx="69">
                  <c:v>#N/A</c:v>
                </c:pt>
                <c:pt idx="70">
                  <c:v>#N/A</c:v>
                </c:pt>
                <c:pt idx="71">
                  <c:v>#N/A</c:v>
                </c:pt>
                <c:pt idx="72">
                  <c:v>#N/A</c:v>
                </c:pt>
                <c:pt idx="73">
                  <c:v>#N/A</c:v>
                </c:pt>
                <c:pt idx="74">
                  <c:v>#N/A</c:v>
                </c:pt>
                <c:pt idx="75">
                  <c:v>#N/A</c:v>
                </c:pt>
                <c:pt idx="76">
                  <c:v>#N/A</c:v>
                </c:pt>
                <c:pt idx="77">
                  <c:v>82</c:v>
                </c:pt>
                <c:pt idx="78">
                  <c:v>#N/A</c:v>
                </c:pt>
                <c:pt idx="79">
                  <c:v>27</c:v>
                </c:pt>
                <c:pt idx="80">
                  <c:v>#N/A</c:v>
                </c:pt>
                <c:pt idx="81">
                  <c:v>#N/A</c:v>
                </c:pt>
                <c:pt idx="82">
                  <c:v>#N/A</c:v>
                </c:pt>
                <c:pt idx="83">
                  <c:v>#N/A</c:v>
                </c:pt>
                <c:pt idx="84">
                  <c:v>#N/A</c:v>
                </c:pt>
                <c:pt idx="85">
                  <c:v>#N/A</c:v>
                </c:pt>
                <c:pt idx="86">
                  <c:v>#N/A</c:v>
                </c:pt>
                <c:pt idx="87">
                  <c:v>#N/A</c:v>
                </c:pt>
                <c:pt idx="88">
                  <c:v>#N/A</c:v>
                </c:pt>
                <c:pt idx="89">
                  <c:v>#N/A</c:v>
                </c:pt>
                <c:pt idx="90">
                  <c:v>65</c:v>
                </c:pt>
                <c:pt idx="91">
                  <c:v>#N/A</c:v>
                </c:pt>
                <c:pt idx="92">
                  <c:v>20</c:v>
                </c:pt>
                <c:pt idx="93">
                  <c:v>#N/A</c:v>
                </c:pt>
                <c:pt idx="94">
                  <c:v>#N/A</c:v>
                </c:pt>
                <c:pt idx="95">
                  <c:v>#N/A</c:v>
                </c:pt>
                <c:pt idx="96">
                  <c:v>#N/A</c:v>
                </c:pt>
                <c:pt idx="97">
                  <c:v>#N/A</c:v>
                </c:pt>
                <c:pt idx="98">
                  <c:v>#N/A</c:v>
                </c:pt>
                <c:pt idx="99">
                  <c:v>#N/A</c:v>
                </c:pt>
                <c:pt idx="100">
                  <c:v>#N/A</c:v>
                </c:pt>
                <c:pt idx="101">
                  <c:v>#N/A</c:v>
                </c:pt>
                <c:pt idx="102">
                  <c:v>#N/A</c:v>
                </c:pt>
                <c:pt idx="103">
                  <c:v>56</c:v>
                </c:pt>
                <c:pt idx="104">
                  <c:v>#N/A</c:v>
                </c:pt>
                <c:pt idx="105">
                  <c:v>10</c:v>
                </c:pt>
                <c:pt idx="106">
                  <c:v>#N/A</c:v>
                </c:pt>
                <c:pt idx="107">
                  <c:v>#N/A</c:v>
                </c:pt>
                <c:pt idx="108">
                  <c:v>#N/A</c:v>
                </c:pt>
                <c:pt idx="109">
                  <c:v>#N/A</c:v>
                </c:pt>
                <c:pt idx="110">
                  <c:v>#N/A</c:v>
                </c:pt>
                <c:pt idx="111">
                  <c:v>#N/A</c:v>
                </c:pt>
                <c:pt idx="112">
                  <c:v>#N/A</c:v>
                </c:pt>
                <c:pt idx="113">
                  <c:v>#N/A</c:v>
                </c:pt>
                <c:pt idx="114">
                  <c:v>#N/A</c:v>
                </c:pt>
                <c:pt idx="115">
                  <c:v>#N/A</c:v>
                </c:pt>
                <c:pt idx="116">
                  <c:v>28</c:v>
                </c:pt>
                <c:pt idx="117">
                  <c:v>#N/A</c:v>
                </c:pt>
                <c:pt idx="118">
                  <c:v>11</c:v>
                </c:pt>
                <c:pt idx="119">
                  <c:v>#N/A</c:v>
                </c:pt>
                <c:pt idx="120">
                  <c:v>#N/A</c:v>
                </c:pt>
                <c:pt idx="121">
                  <c:v>#N/A</c:v>
                </c:pt>
                <c:pt idx="122">
                  <c:v>#N/A</c:v>
                </c:pt>
                <c:pt idx="123">
                  <c:v>#N/A</c:v>
                </c:pt>
                <c:pt idx="124">
                  <c:v>#N/A</c:v>
                </c:pt>
                <c:pt idx="125">
                  <c:v>#N/A</c:v>
                </c:pt>
                <c:pt idx="126">
                  <c:v>#N/A</c:v>
                </c:pt>
                <c:pt idx="127">
                  <c:v>#N/A</c:v>
                </c:pt>
                <c:pt idx="128">
                  <c:v>#N/A</c:v>
                </c:pt>
                <c:pt idx="129">
                  <c:v>29</c:v>
                </c:pt>
                <c:pt idx="130">
                  <c:v>#N/A</c:v>
                </c:pt>
                <c:pt idx="131">
                  <c:v>5</c:v>
                </c:pt>
                <c:pt idx="132">
                  <c:v>#N/A</c:v>
                </c:pt>
                <c:pt idx="133">
                  <c:v>#N/A</c:v>
                </c:pt>
                <c:pt idx="134">
                  <c:v>#N/A</c:v>
                </c:pt>
                <c:pt idx="135">
                  <c:v>#N/A</c:v>
                </c:pt>
                <c:pt idx="136">
                  <c:v>#N/A</c:v>
                </c:pt>
                <c:pt idx="137">
                  <c:v>#N/A</c:v>
                </c:pt>
                <c:pt idx="138">
                  <c:v>#N/A</c:v>
                </c:pt>
                <c:pt idx="139">
                  <c:v>#N/A</c:v>
                </c:pt>
                <c:pt idx="140">
                  <c:v>#N/A</c:v>
                </c:pt>
                <c:pt idx="141">
                  <c:v>#N/A</c:v>
                </c:pt>
                <c:pt idx="142">
                  <c:v>18</c:v>
                </c:pt>
                <c:pt idx="143">
                  <c:v>#N/A</c:v>
                </c:pt>
                <c:pt idx="144">
                  <c:v>5</c:v>
                </c:pt>
                <c:pt idx="145">
                  <c:v>#N/A</c:v>
                </c:pt>
                <c:pt idx="146">
                  <c:v>#N/A</c:v>
                </c:pt>
                <c:pt idx="147">
                  <c:v>#N/A</c:v>
                </c:pt>
                <c:pt idx="148">
                  <c:v>#N/A</c:v>
                </c:pt>
                <c:pt idx="149">
                  <c:v>#N/A</c:v>
                </c:pt>
                <c:pt idx="150">
                  <c:v>#N/A</c:v>
                </c:pt>
                <c:pt idx="151">
                  <c:v>#N/A</c:v>
                </c:pt>
                <c:pt idx="152">
                  <c:v>#N/A</c:v>
                </c:pt>
                <c:pt idx="153">
                  <c:v>#N/A</c:v>
                </c:pt>
                <c:pt idx="154">
                  <c:v>#N/A</c:v>
                </c:pt>
                <c:pt idx="155">
                  <c:v>13</c:v>
                </c:pt>
                <c:pt idx="156">
                  <c:v>#N/A</c:v>
                </c:pt>
              </c:numCache>
            </c:numRef>
          </c:val>
          <c:smooth val="0"/>
          <c:extLst>
            <c:ext xmlns:c16="http://schemas.microsoft.com/office/drawing/2014/chart" uri="{C3380CC4-5D6E-409C-BE32-E72D297353CC}">
              <c16:uniqueId val="{00000003-8886-4A09-862E-63FA0094D1F6}"/>
            </c:ext>
          </c:extLst>
        </c:ser>
        <c:dLbls>
          <c:showLegendKey val="0"/>
          <c:showVal val="0"/>
          <c:showCatName val="0"/>
          <c:showSerName val="0"/>
          <c:showPercent val="0"/>
          <c:showBubbleSize val="0"/>
        </c:dLbls>
        <c:marker val="1"/>
        <c:smooth val="0"/>
        <c:axId val="422617632"/>
        <c:axId val="419597056"/>
      </c:lineChart>
      <c:catAx>
        <c:axId val="422617632"/>
        <c:scaling>
          <c:orientation val="minMax"/>
        </c:scaling>
        <c:delete val="0"/>
        <c:axPos val="b"/>
        <c:title>
          <c:tx>
            <c:rich>
              <a:bodyPr rot="0" spcFirstLastPara="1" vertOverflow="ellipsis" vert="horz" wrap="square" anchor="ctr" anchorCtr="1"/>
              <a:lstStyle/>
              <a:p>
                <a:pPr>
                  <a:defRPr sz="9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900" i="1"/>
                  <a:t>month</a:t>
                </a:r>
              </a:p>
            </c:rich>
          </c:tx>
          <c:layout>
            <c:manualLayout>
              <c:xMode val="edge"/>
              <c:yMode val="edge"/>
              <c:x val="1.4919352815123731E-2"/>
              <c:y val="0.95989304812834231"/>
            </c:manualLayout>
          </c:layout>
          <c:overlay val="0"/>
          <c:spPr>
            <a:noFill/>
            <a:ln>
              <a:noFill/>
            </a:ln>
            <a:effectLst/>
          </c:spPr>
          <c:txPr>
            <a:bodyPr rot="0" spcFirstLastPara="1" vertOverflow="ellipsis" vert="horz" wrap="square" anchor="ctr" anchorCtr="1"/>
            <a:lstStyle/>
            <a:p>
              <a:pPr>
                <a:defRPr sz="900" b="0" i="1"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19597056"/>
        <c:crosses val="autoZero"/>
        <c:auto val="1"/>
        <c:lblAlgn val="ctr"/>
        <c:lblOffset val="100"/>
        <c:noMultiLvlLbl val="0"/>
      </c:catAx>
      <c:valAx>
        <c:axId val="419597056"/>
        <c:scaling>
          <c:orientation val="minMax"/>
        </c:scaling>
        <c:delete val="0"/>
        <c:axPos val="l"/>
        <c:majorGridlines>
          <c:spPr>
            <a:ln w="12700" cap="flat" cmpd="sng" algn="ctr">
              <a:solidFill>
                <a:srgbClr val="EDEDED">
                  <a:alpha val="50196"/>
                </a:srgb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22617632"/>
        <c:crosses val="autoZero"/>
        <c:crossBetween val="between"/>
      </c:valAx>
      <c:valAx>
        <c:axId val="1886054464"/>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886072352"/>
        <c:crosses val="max"/>
        <c:crossBetween val="between"/>
      </c:valAx>
      <c:catAx>
        <c:axId val="1886072352"/>
        <c:scaling>
          <c:orientation val="minMax"/>
        </c:scaling>
        <c:delete val="0"/>
        <c:axPos val="b"/>
        <c:majorGridlines>
          <c:spPr>
            <a:ln w="28575" cap="flat" cmpd="sng" algn="ctr">
              <a:solidFill>
                <a:schemeClr val="accent3">
                  <a:lumMod val="20000"/>
                  <a:lumOff val="80000"/>
                </a:schemeClr>
              </a:solidFill>
              <a:round/>
            </a:ln>
            <a:effectLst/>
          </c:spPr>
        </c:majorGridlines>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86054464"/>
        <c:crosses val="autoZero"/>
        <c:auto val="1"/>
        <c:lblAlgn val="ctr"/>
        <c:lblOffset val="100"/>
        <c:noMultiLvlLbl val="0"/>
      </c:catAx>
      <c:spPr>
        <a:noFill/>
        <a:ln>
          <a:solidFill>
            <a:schemeClr val="bg1">
              <a:lumMod val="9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BF$28" lockText="1" noThreeD="1"/>
</file>

<file path=xl/ctrlProps/ctrlProp2.xml><?xml version="1.0" encoding="utf-8"?>
<formControlPr xmlns="http://schemas.microsoft.com/office/spreadsheetml/2009/9/main" objectType="Spin" dx="26" fmlaLink="$BZ$2" max="12" min="1" page="10" val="12"/>
</file>

<file path=xl/ctrlProps/ctrlProp3.xml><?xml version="1.0" encoding="utf-8"?>
<formControlPr xmlns="http://schemas.microsoft.com/office/spreadsheetml/2009/9/main" objectType="CheckBox" checked="Checked" fmlaLink="$BF$29" lockText="1" noThreeD="1"/>
</file>

<file path=xl/ctrlProps/ctrlProp4.xml><?xml version="1.0" encoding="utf-8"?>
<formControlPr xmlns="http://schemas.microsoft.com/office/spreadsheetml/2009/9/main" objectType="CheckBox" checked="Checked" fmlaLink="$BF$31" lockText="1" noThreeD="1"/>
</file>

<file path=xl/ctrlProps/ctrlProp5.xml><?xml version="1.0" encoding="utf-8"?>
<formControlPr xmlns="http://schemas.microsoft.com/office/spreadsheetml/2009/9/main" objectType="CheckBox" checked="Checked" fmlaLink="$BF$32" lockText="1" noThreeD="1"/>
</file>

<file path=xl/ctrlProps/ctrlProp6.xml><?xml version="1.0" encoding="utf-8"?>
<formControlPr xmlns="http://schemas.microsoft.com/office/spreadsheetml/2009/9/main" objectType="CheckBox" checked="Checked" fmlaLink="$BF$33" lockText="1" noThreeD="1"/>
</file>

<file path=xl/ctrlProps/ctrlProp7.xml><?xml version="1.0" encoding="utf-8"?>
<formControlPr xmlns="http://schemas.microsoft.com/office/spreadsheetml/2009/9/main" objectType="CheckBox" checked="Checked" fmlaLink="$BF$30" lockText="1" noThreeD="1"/>
</file>

<file path=xl/ctrlProps/ctrlProp8.xml><?xml version="1.0" encoding="utf-8"?>
<formControlPr xmlns="http://schemas.microsoft.com/office/spreadsheetml/2009/9/main" objectType="CheckBox" checked="Checked" fmlaLink="$BF$34"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73</xdr:col>
          <xdr:colOff>434340</xdr:colOff>
          <xdr:row>0</xdr:row>
          <xdr:rowOff>152400</xdr:rowOff>
        </xdr:from>
        <xdr:to>
          <xdr:col>75</xdr:col>
          <xdr:colOff>457200</xdr:colOff>
          <xdr:row>2</xdr:row>
          <xdr:rowOff>53340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all months</a:t>
              </a:r>
            </a:p>
          </xdr:txBody>
        </xdr:sp>
        <xdr:clientData/>
      </xdr:twoCellAnchor>
    </mc:Choice>
    <mc:Fallback/>
  </mc:AlternateContent>
  <mc:AlternateContent xmlns:mc="http://schemas.openxmlformats.org/markup-compatibility/2006">
    <mc:Choice xmlns:a14="http://schemas.microsoft.com/office/drawing/2010/main" Requires="a14">
      <xdr:twoCellAnchor>
        <xdr:from>
          <xdr:col>78</xdr:col>
          <xdr:colOff>99060</xdr:colOff>
          <xdr:row>0</xdr:row>
          <xdr:rowOff>160020</xdr:rowOff>
        </xdr:from>
        <xdr:to>
          <xdr:col>78</xdr:col>
          <xdr:colOff>373380</xdr:colOff>
          <xdr:row>2</xdr:row>
          <xdr:rowOff>144780</xdr:rowOff>
        </xdr:to>
        <xdr:sp macro="" textlink="">
          <xdr:nvSpPr>
            <xdr:cNvPr id="1026" name="Spinne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72</xdr:col>
      <xdr:colOff>350520</xdr:colOff>
      <xdr:row>3</xdr:row>
      <xdr:rowOff>83820</xdr:rowOff>
    </xdr:from>
    <xdr:to>
      <xdr:col>86</xdr:col>
      <xdr:colOff>381000</xdr:colOff>
      <xdr:row>29</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79</xdr:col>
      <xdr:colOff>358140</xdr:colOff>
      <xdr:row>1</xdr:row>
      <xdr:rowOff>106681</xdr:rowOff>
    </xdr:from>
    <xdr:to>
      <xdr:col>82</xdr:col>
      <xdr:colOff>68580</xdr:colOff>
      <xdr:row>3</xdr:row>
      <xdr:rowOff>106680</xdr:rowOff>
    </xdr:to>
    <mc:AlternateContent xmlns:mc="http://schemas.openxmlformats.org/markup-compatibility/2006" xmlns:a14="http://schemas.microsoft.com/office/drawing/2010/main">
      <mc:Choice Requires="a14">
        <xdr:graphicFrame macro="">
          <xdr:nvGraphicFramePr>
            <xdr:cNvPr id="2" name="data">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32407860" y="289561"/>
              <a:ext cx="1104900" cy="365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74</xdr:col>
          <xdr:colOff>220980</xdr:colOff>
          <xdr:row>29</xdr:row>
          <xdr:rowOff>7620</xdr:rowOff>
        </xdr:from>
        <xdr:to>
          <xdr:col>75</xdr:col>
          <xdr:colOff>525780</xdr:colOff>
          <xdr:row>30</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78</xdr:col>
          <xdr:colOff>53340</xdr:colOff>
          <xdr:row>29</xdr:row>
          <xdr:rowOff>7620</xdr:rowOff>
        </xdr:from>
        <xdr:to>
          <xdr:col>79</xdr:col>
          <xdr:colOff>358140</xdr:colOff>
          <xdr:row>30</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average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79</xdr:col>
          <xdr:colOff>487680</xdr:colOff>
          <xdr:row>29</xdr:row>
          <xdr:rowOff>7620</xdr:rowOff>
        </xdr:from>
        <xdr:to>
          <xdr:col>81</xdr:col>
          <xdr:colOff>182880</xdr:colOff>
          <xdr:row>30</xdr:row>
          <xdr:rowOff>53340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trend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81</xdr:col>
          <xdr:colOff>152400</xdr:colOff>
          <xdr:row>28</xdr:row>
          <xdr:rowOff>175260</xdr:rowOff>
        </xdr:from>
        <xdr:to>
          <xdr:col>83</xdr:col>
          <xdr:colOff>320040</xdr:colOff>
          <xdr:row>30</xdr:row>
          <xdr:rowOff>68580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gray-white areas</a:t>
              </a:r>
            </a:p>
          </xdr:txBody>
        </xdr:sp>
        <xdr:clientData/>
      </xdr:twoCellAnchor>
    </mc:Choice>
    <mc:Fallback/>
  </mc:AlternateContent>
  <xdr:oneCellAnchor>
    <xdr:from>
      <xdr:col>1</xdr:col>
      <xdr:colOff>213360</xdr:colOff>
      <xdr:row>0</xdr:row>
      <xdr:rowOff>53341</xdr:rowOff>
    </xdr:from>
    <xdr:ext cx="1908313" cy="623248"/>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358140" y="53341"/>
          <a:ext cx="190831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246491</xdr:colOff>
      <xdr:row>3</xdr:row>
      <xdr:rowOff>73884</xdr:rowOff>
    </xdr:from>
    <xdr:to>
      <xdr:col>4</xdr:col>
      <xdr:colOff>307451</xdr:colOff>
      <xdr:row>4</xdr:row>
      <xdr:rowOff>106681</xdr:rowOff>
    </xdr:to>
    <xdr:sp macro="" textlink="">
      <xdr:nvSpPr>
        <xdr:cNvPr id="11" name="Left Brace 10">
          <a:extLst>
            <a:ext uri="{FF2B5EF4-FFF2-40B4-BE49-F238E27FC236}">
              <a16:creationId xmlns:a16="http://schemas.microsoft.com/office/drawing/2014/main" id="{00000000-0008-0000-0000-00000B000000}"/>
            </a:ext>
          </a:extLst>
        </xdr:cNvPr>
        <xdr:cNvSpPr/>
      </xdr:nvSpPr>
      <xdr:spPr>
        <a:xfrm rot="5400000">
          <a:off x="1144492" y="-130697"/>
          <a:ext cx="215677" cy="172212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68580</xdr:colOff>
      <xdr:row>1</xdr:row>
      <xdr:rowOff>83820</xdr:rowOff>
    </xdr:from>
    <xdr:ext cx="952500" cy="387286"/>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8580" y="266700"/>
          <a:ext cx="9525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a:t>
          </a:r>
        </a:p>
      </xdr:txBody>
    </xdr:sp>
    <xdr:clientData/>
  </xdr:oneCellAnchor>
  <xdr:twoCellAnchor>
    <xdr:from>
      <xdr:col>9</xdr:col>
      <xdr:colOff>76200</xdr:colOff>
      <xdr:row>0</xdr:row>
      <xdr:rowOff>60960</xdr:rowOff>
    </xdr:from>
    <xdr:to>
      <xdr:col>10</xdr:col>
      <xdr:colOff>121920</xdr:colOff>
      <xdr:row>2</xdr:row>
      <xdr:rowOff>146685</xdr:rowOff>
    </xdr:to>
    <xdr:sp macro="" textlink="">
      <xdr:nvSpPr>
        <xdr:cNvPr id="13" name="Oval 12">
          <a:extLst>
            <a:ext uri="{FF2B5EF4-FFF2-40B4-BE49-F238E27FC236}">
              <a16:creationId xmlns:a16="http://schemas.microsoft.com/office/drawing/2014/main" id="{00000000-0008-0000-0000-00000D000000}"/>
            </a:ext>
          </a:extLst>
        </xdr:cNvPr>
        <xdr:cNvSpPr/>
      </xdr:nvSpPr>
      <xdr:spPr>
        <a:xfrm>
          <a:off x="4206240" y="6096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26</xdr:col>
      <xdr:colOff>53340</xdr:colOff>
      <xdr:row>0</xdr:row>
      <xdr:rowOff>160020</xdr:rowOff>
    </xdr:from>
    <xdr:to>
      <xdr:col>27</xdr:col>
      <xdr:colOff>15240</xdr:colOff>
      <xdr:row>3</xdr:row>
      <xdr:rowOff>62865</xdr:rowOff>
    </xdr:to>
    <xdr:sp macro="" textlink="">
      <xdr:nvSpPr>
        <xdr:cNvPr id="14" name="Oval 13">
          <a:extLst>
            <a:ext uri="{FF2B5EF4-FFF2-40B4-BE49-F238E27FC236}">
              <a16:creationId xmlns:a16="http://schemas.microsoft.com/office/drawing/2014/main" id="{00000000-0008-0000-0000-00000E000000}"/>
            </a:ext>
          </a:extLst>
        </xdr:cNvPr>
        <xdr:cNvSpPr/>
      </xdr:nvSpPr>
      <xdr:spPr>
        <a:xfrm>
          <a:off x="10134600" y="16002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7</xdr:col>
      <xdr:colOff>208393</xdr:colOff>
      <xdr:row>4</xdr:row>
      <xdr:rowOff>28165</xdr:rowOff>
    </xdr:from>
    <xdr:to>
      <xdr:col>20</xdr:col>
      <xdr:colOff>38103</xdr:colOff>
      <xdr:row>5</xdr:row>
      <xdr:rowOff>60961</xdr:rowOff>
    </xdr:to>
    <xdr:sp macro="" textlink="">
      <xdr:nvSpPr>
        <xdr:cNvPr id="15" name="Left Brace 14">
          <a:extLst>
            <a:ext uri="{FF2B5EF4-FFF2-40B4-BE49-F238E27FC236}">
              <a16:creationId xmlns:a16="http://schemas.microsoft.com/office/drawing/2014/main" id="{00000000-0008-0000-0000-00000F000000}"/>
            </a:ext>
          </a:extLst>
        </xdr:cNvPr>
        <xdr:cNvSpPr/>
      </xdr:nvSpPr>
      <xdr:spPr>
        <a:xfrm rot="5400000">
          <a:off x="5791370" y="-1424772"/>
          <a:ext cx="215676" cy="4584590"/>
        </a:xfrm>
        <a:prstGeom prst="leftBrace">
          <a:avLst>
            <a:gd name="adj1" fmla="val 73039"/>
            <a:gd name="adj2" fmla="val 6213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22</xdr:col>
      <xdr:colOff>216011</xdr:colOff>
      <xdr:row>3</xdr:row>
      <xdr:rowOff>121921</xdr:rowOff>
    </xdr:from>
    <xdr:to>
      <xdr:col>35</xdr:col>
      <xdr:colOff>68578</xdr:colOff>
      <xdr:row>5</xdr:row>
      <xdr:rowOff>22861</xdr:rowOff>
    </xdr:to>
    <xdr:sp macro="" textlink="">
      <xdr:nvSpPr>
        <xdr:cNvPr id="16" name="Left Brace 15">
          <a:extLst>
            <a:ext uri="{FF2B5EF4-FFF2-40B4-BE49-F238E27FC236}">
              <a16:creationId xmlns:a16="http://schemas.microsoft.com/office/drawing/2014/main" id="{00000000-0008-0000-0000-000010000000}"/>
            </a:ext>
          </a:extLst>
        </xdr:cNvPr>
        <xdr:cNvSpPr/>
      </xdr:nvSpPr>
      <xdr:spPr>
        <a:xfrm rot="5400000">
          <a:off x="11435135" y="-1937963"/>
          <a:ext cx="266700" cy="5483747"/>
        </a:xfrm>
        <a:prstGeom prst="leftBrace">
          <a:avLst>
            <a:gd name="adj1" fmla="val 73039"/>
            <a:gd name="adj2" fmla="val 81031"/>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37</xdr:col>
      <xdr:colOff>129539</xdr:colOff>
      <xdr:row>2</xdr:row>
      <xdr:rowOff>144780</xdr:rowOff>
    </xdr:from>
    <xdr:to>
      <xdr:col>50</xdr:col>
      <xdr:colOff>38099</xdr:colOff>
      <xdr:row>4</xdr:row>
      <xdr:rowOff>129541</xdr:rowOff>
    </xdr:to>
    <xdr:sp macro="" textlink="">
      <xdr:nvSpPr>
        <xdr:cNvPr id="17" name="Left Brace 16">
          <a:extLst>
            <a:ext uri="{FF2B5EF4-FFF2-40B4-BE49-F238E27FC236}">
              <a16:creationId xmlns:a16="http://schemas.microsoft.com/office/drawing/2014/main" id="{00000000-0008-0000-0000-000011000000}"/>
            </a:ext>
          </a:extLst>
        </xdr:cNvPr>
        <xdr:cNvSpPr/>
      </xdr:nvSpPr>
      <xdr:spPr>
        <a:xfrm rot="5400000">
          <a:off x="17099278" y="-1790699"/>
          <a:ext cx="350521" cy="4953000"/>
        </a:xfrm>
        <a:prstGeom prst="leftBrace">
          <a:avLst>
            <a:gd name="adj1" fmla="val 73039"/>
            <a:gd name="adj2" fmla="val 67185"/>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37</xdr:col>
      <xdr:colOff>198120</xdr:colOff>
      <xdr:row>0</xdr:row>
      <xdr:rowOff>121920</xdr:rowOff>
    </xdr:from>
    <xdr:to>
      <xdr:col>38</xdr:col>
      <xdr:colOff>320040</xdr:colOff>
      <xdr:row>3</xdr:row>
      <xdr:rowOff>24765</xdr:rowOff>
    </xdr:to>
    <xdr:sp macro="" textlink="">
      <xdr:nvSpPr>
        <xdr:cNvPr id="18" name="Oval 17">
          <a:extLst>
            <a:ext uri="{FF2B5EF4-FFF2-40B4-BE49-F238E27FC236}">
              <a16:creationId xmlns:a16="http://schemas.microsoft.com/office/drawing/2014/main" id="{00000000-0008-0000-0000-000012000000}"/>
            </a:ext>
          </a:extLst>
        </xdr:cNvPr>
        <xdr:cNvSpPr/>
      </xdr:nvSpPr>
      <xdr:spPr>
        <a:xfrm>
          <a:off x="14866620" y="12192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53</xdr:col>
      <xdr:colOff>60960</xdr:colOff>
      <xdr:row>0</xdr:row>
      <xdr:rowOff>76200</xdr:rowOff>
    </xdr:from>
    <xdr:to>
      <xdr:col>54</xdr:col>
      <xdr:colOff>38100</xdr:colOff>
      <xdr:row>2</xdr:row>
      <xdr:rowOff>161925</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20749260" y="762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52</xdr:col>
      <xdr:colOff>160020</xdr:colOff>
      <xdr:row>21</xdr:row>
      <xdr:rowOff>30480</xdr:rowOff>
    </xdr:from>
    <xdr:to>
      <xdr:col>52</xdr:col>
      <xdr:colOff>160020</xdr:colOff>
      <xdr:row>22</xdr:row>
      <xdr:rowOff>144780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20345400" y="3870960"/>
          <a:ext cx="0" cy="297180"/>
        </a:xfrm>
        <a:prstGeom prst="straightConnector1">
          <a:avLst/>
        </a:prstGeom>
        <a:ln>
          <a:solidFill>
            <a:srgbClr val="C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350520</xdr:colOff>
      <xdr:row>20</xdr:row>
      <xdr:rowOff>53340</xdr:rowOff>
    </xdr:from>
    <xdr:to>
      <xdr:col>51</xdr:col>
      <xdr:colOff>129540</xdr:colOff>
      <xdr:row>22</xdr:row>
      <xdr:rowOff>139065</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19552920" y="371094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60</xdr:col>
      <xdr:colOff>97068</xdr:colOff>
      <xdr:row>2</xdr:row>
      <xdr:rowOff>83821</xdr:rowOff>
    </xdr:from>
    <xdr:to>
      <xdr:col>71</xdr:col>
      <xdr:colOff>68580</xdr:colOff>
      <xdr:row>4</xdr:row>
      <xdr:rowOff>129540</xdr:rowOff>
    </xdr:to>
    <xdr:sp macro="" textlink="">
      <xdr:nvSpPr>
        <xdr:cNvPr id="29" name="Left Brace 28">
          <a:extLst>
            <a:ext uri="{FF2B5EF4-FFF2-40B4-BE49-F238E27FC236}">
              <a16:creationId xmlns:a16="http://schemas.microsoft.com/office/drawing/2014/main" id="{00000000-0008-0000-0000-00001D000000}"/>
            </a:ext>
          </a:extLst>
        </xdr:cNvPr>
        <xdr:cNvSpPr/>
      </xdr:nvSpPr>
      <xdr:spPr>
        <a:xfrm rot="5400000">
          <a:off x="25609824" y="-1159235"/>
          <a:ext cx="411479" cy="3629112"/>
        </a:xfrm>
        <a:prstGeom prst="leftBrace">
          <a:avLst>
            <a:gd name="adj1" fmla="val 57101"/>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62</xdr:col>
      <xdr:colOff>45720</xdr:colOff>
      <xdr:row>0</xdr:row>
      <xdr:rowOff>99060</xdr:rowOff>
    </xdr:from>
    <xdr:ext cx="2200191" cy="387286"/>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24780240" y="99060"/>
          <a:ext cx="220019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79</xdr:col>
      <xdr:colOff>426720</xdr:colOff>
      <xdr:row>0</xdr:row>
      <xdr:rowOff>106680</xdr:rowOff>
    </xdr:from>
    <xdr:ext cx="990600" cy="254557"/>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32164020" y="106680"/>
          <a:ext cx="99060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latin typeface="Arial" panose="020B0604020202020204" pitchFamily="34" charset="0"/>
              <a:cs typeface="Arial" panose="020B0604020202020204" pitchFamily="34" charset="0"/>
            </a:rPr>
            <a:t>Select</a:t>
          </a:r>
          <a:r>
            <a:rPr lang="en-US" sz="1100" baseline="0">
              <a:latin typeface="Arial" panose="020B0604020202020204" pitchFamily="34" charset="0"/>
              <a:cs typeface="Arial" panose="020B0604020202020204" pitchFamily="34" charset="0"/>
            </a:rPr>
            <a:t> data:</a:t>
          </a:r>
          <a:endParaRPr lang="en-US" sz="1100">
            <a:latin typeface="Arial" panose="020B0604020202020204" pitchFamily="34" charset="0"/>
            <a:cs typeface="Arial" panose="020B0604020202020204" pitchFamily="34" charset="0"/>
          </a:endParaRPr>
        </a:p>
      </xdr:txBody>
    </xdr:sp>
    <xdr:clientData/>
  </xdr:oneCellAnchor>
  <xdr:twoCellAnchor>
    <xdr:from>
      <xdr:col>78</xdr:col>
      <xdr:colOff>480060</xdr:colOff>
      <xdr:row>1</xdr:row>
      <xdr:rowOff>76200</xdr:rowOff>
    </xdr:from>
    <xdr:to>
      <xdr:col>79</xdr:col>
      <xdr:colOff>114299</xdr:colOff>
      <xdr:row>3</xdr:row>
      <xdr:rowOff>84835</xdr:rowOff>
    </xdr:to>
    <xdr:grpSp>
      <xdr:nvGrpSpPr>
        <xdr:cNvPr id="32" name="Gráfico 43" descr="Gesto de doble toque">
          <a:extLst>
            <a:ext uri="{FF2B5EF4-FFF2-40B4-BE49-F238E27FC236}">
              <a16:creationId xmlns:a16="http://schemas.microsoft.com/office/drawing/2014/main" id="{00000000-0008-0000-0000-000020000000}"/>
            </a:ext>
          </a:extLst>
        </xdr:cNvPr>
        <xdr:cNvGrpSpPr/>
      </xdr:nvGrpSpPr>
      <xdr:grpSpPr>
        <a:xfrm>
          <a:off x="34644330" y="259080"/>
          <a:ext cx="278129" cy="374395"/>
          <a:chOff x="8125968" y="1234227"/>
          <a:chExt cx="505005" cy="775395"/>
        </a:xfrm>
        <a:solidFill>
          <a:schemeClr val="tx1">
            <a:lumMod val="50000"/>
            <a:lumOff val="50000"/>
          </a:schemeClr>
        </a:solidFill>
      </xdr:grpSpPr>
      <xdr:sp macro="" textlink="">
        <xdr:nvSpPr>
          <xdr:cNvPr id="33" name="Forma libre: forma 9">
            <a:extLst>
              <a:ext uri="{FF2B5EF4-FFF2-40B4-BE49-F238E27FC236}">
                <a16:creationId xmlns:a16="http://schemas.microsoft.com/office/drawing/2014/main" id="{00000000-0008-0000-0000-000021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4" name="Forma libre: forma 10">
            <a:extLst>
              <a:ext uri="{FF2B5EF4-FFF2-40B4-BE49-F238E27FC236}">
                <a16:creationId xmlns:a16="http://schemas.microsoft.com/office/drawing/2014/main" id="{00000000-0008-0000-0000-000022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82</xdr:col>
      <xdr:colOff>137160</xdr:colOff>
      <xdr:row>1</xdr:row>
      <xdr:rowOff>83820</xdr:rowOff>
    </xdr:from>
    <xdr:to>
      <xdr:col>82</xdr:col>
      <xdr:colOff>380999</xdr:colOff>
      <xdr:row>3</xdr:row>
      <xdr:rowOff>92455</xdr:rowOff>
    </xdr:to>
    <xdr:grpSp>
      <xdr:nvGrpSpPr>
        <xdr:cNvPr id="35" name="Gráfico 43" descr="Gesto de doble toque">
          <a:extLst>
            <a:ext uri="{FF2B5EF4-FFF2-40B4-BE49-F238E27FC236}">
              <a16:creationId xmlns:a16="http://schemas.microsoft.com/office/drawing/2014/main" id="{00000000-0008-0000-0000-000023000000}"/>
            </a:ext>
          </a:extLst>
        </xdr:cNvPr>
        <xdr:cNvGrpSpPr/>
      </xdr:nvGrpSpPr>
      <xdr:grpSpPr>
        <a:xfrm>
          <a:off x="36876990" y="266700"/>
          <a:ext cx="243839" cy="374395"/>
          <a:chOff x="8125968" y="1234227"/>
          <a:chExt cx="505005" cy="775395"/>
        </a:xfrm>
        <a:solidFill>
          <a:schemeClr val="tx1">
            <a:lumMod val="50000"/>
            <a:lumOff val="50000"/>
          </a:schemeClr>
        </a:solidFill>
      </xdr:grpSpPr>
      <xdr:sp macro="" textlink="">
        <xdr:nvSpPr>
          <xdr:cNvPr id="36" name="Forma libre: forma 9">
            <a:extLst>
              <a:ext uri="{FF2B5EF4-FFF2-40B4-BE49-F238E27FC236}">
                <a16:creationId xmlns:a16="http://schemas.microsoft.com/office/drawing/2014/main" id="{00000000-0008-0000-0000-000024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7" name="Forma libre: forma 10">
            <a:extLst>
              <a:ext uri="{FF2B5EF4-FFF2-40B4-BE49-F238E27FC236}">
                <a16:creationId xmlns:a16="http://schemas.microsoft.com/office/drawing/2014/main" id="{00000000-0008-0000-0000-000025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74</xdr:col>
      <xdr:colOff>266700</xdr:colOff>
      <xdr:row>30</xdr:row>
      <xdr:rowOff>114300</xdr:rowOff>
    </xdr:from>
    <xdr:to>
      <xdr:col>74</xdr:col>
      <xdr:colOff>510539</xdr:colOff>
      <xdr:row>32</xdr:row>
      <xdr:rowOff>122935</xdr:rowOff>
    </xdr:to>
    <xdr:grpSp>
      <xdr:nvGrpSpPr>
        <xdr:cNvPr id="38" name="Gráfico 43" descr="Gesto de doble toque">
          <a:extLst>
            <a:ext uri="{FF2B5EF4-FFF2-40B4-BE49-F238E27FC236}">
              <a16:creationId xmlns:a16="http://schemas.microsoft.com/office/drawing/2014/main" id="{00000000-0008-0000-0000-000026000000}"/>
            </a:ext>
          </a:extLst>
        </xdr:cNvPr>
        <xdr:cNvGrpSpPr/>
      </xdr:nvGrpSpPr>
      <xdr:grpSpPr>
        <a:xfrm>
          <a:off x="31855410" y="5600700"/>
          <a:ext cx="243839" cy="374395"/>
          <a:chOff x="8125968" y="1234227"/>
          <a:chExt cx="505005" cy="775395"/>
        </a:xfrm>
        <a:solidFill>
          <a:schemeClr val="tx1">
            <a:lumMod val="50000"/>
            <a:lumOff val="50000"/>
          </a:schemeClr>
        </a:solidFill>
      </xdr:grpSpPr>
      <xdr:sp macro="" textlink="">
        <xdr:nvSpPr>
          <xdr:cNvPr id="39" name="Forma libre: forma 9">
            <a:extLst>
              <a:ext uri="{FF2B5EF4-FFF2-40B4-BE49-F238E27FC236}">
                <a16:creationId xmlns:a16="http://schemas.microsoft.com/office/drawing/2014/main" id="{00000000-0008-0000-0000-000027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0" name="Forma libre: forma 10">
            <a:extLst>
              <a:ext uri="{FF2B5EF4-FFF2-40B4-BE49-F238E27FC236}">
                <a16:creationId xmlns:a16="http://schemas.microsoft.com/office/drawing/2014/main" id="{00000000-0008-0000-0000-000028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78</xdr:col>
      <xdr:colOff>83820</xdr:colOff>
      <xdr:row>30</xdr:row>
      <xdr:rowOff>114300</xdr:rowOff>
    </xdr:from>
    <xdr:to>
      <xdr:col>78</xdr:col>
      <xdr:colOff>327659</xdr:colOff>
      <xdr:row>32</xdr:row>
      <xdr:rowOff>122935</xdr:rowOff>
    </xdr:to>
    <xdr:grpSp>
      <xdr:nvGrpSpPr>
        <xdr:cNvPr id="41" name="Gráfico 43" descr="Gesto de doble toque">
          <a:extLst>
            <a:ext uri="{FF2B5EF4-FFF2-40B4-BE49-F238E27FC236}">
              <a16:creationId xmlns:a16="http://schemas.microsoft.com/office/drawing/2014/main" id="{00000000-0008-0000-0000-000029000000}"/>
            </a:ext>
          </a:extLst>
        </xdr:cNvPr>
        <xdr:cNvGrpSpPr/>
      </xdr:nvGrpSpPr>
      <xdr:grpSpPr>
        <a:xfrm>
          <a:off x="34248090" y="5600700"/>
          <a:ext cx="243839" cy="374395"/>
          <a:chOff x="8125968" y="1234227"/>
          <a:chExt cx="505005" cy="775395"/>
        </a:xfrm>
        <a:solidFill>
          <a:schemeClr val="tx1">
            <a:lumMod val="50000"/>
            <a:lumOff val="50000"/>
          </a:schemeClr>
        </a:solidFill>
      </xdr:grpSpPr>
      <xdr:sp macro="" textlink="">
        <xdr:nvSpPr>
          <xdr:cNvPr id="42" name="Forma libre: forma 9">
            <a:extLst>
              <a:ext uri="{FF2B5EF4-FFF2-40B4-BE49-F238E27FC236}">
                <a16:creationId xmlns:a16="http://schemas.microsoft.com/office/drawing/2014/main" id="{00000000-0008-0000-0000-00002A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3" name="Forma libre: forma 10">
            <a:extLst>
              <a:ext uri="{FF2B5EF4-FFF2-40B4-BE49-F238E27FC236}">
                <a16:creationId xmlns:a16="http://schemas.microsoft.com/office/drawing/2014/main" id="{00000000-0008-0000-0000-00002B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79</xdr:col>
      <xdr:colOff>525780</xdr:colOff>
      <xdr:row>30</xdr:row>
      <xdr:rowOff>114300</xdr:rowOff>
    </xdr:from>
    <xdr:to>
      <xdr:col>80</xdr:col>
      <xdr:colOff>160019</xdr:colOff>
      <xdr:row>32</xdr:row>
      <xdr:rowOff>122935</xdr:rowOff>
    </xdr:to>
    <xdr:grpSp>
      <xdr:nvGrpSpPr>
        <xdr:cNvPr id="44" name="Gráfico 43" descr="Gesto de doble toque">
          <a:extLst>
            <a:ext uri="{FF2B5EF4-FFF2-40B4-BE49-F238E27FC236}">
              <a16:creationId xmlns:a16="http://schemas.microsoft.com/office/drawing/2014/main" id="{00000000-0008-0000-0000-00002C000000}"/>
            </a:ext>
          </a:extLst>
        </xdr:cNvPr>
        <xdr:cNvGrpSpPr/>
      </xdr:nvGrpSpPr>
      <xdr:grpSpPr>
        <a:xfrm>
          <a:off x="35333940" y="5600700"/>
          <a:ext cx="278129" cy="374395"/>
          <a:chOff x="8125968" y="1234227"/>
          <a:chExt cx="505005" cy="775395"/>
        </a:xfrm>
        <a:solidFill>
          <a:schemeClr val="tx1">
            <a:lumMod val="50000"/>
            <a:lumOff val="50000"/>
          </a:schemeClr>
        </a:solidFill>
      </xdr:grpSpPr>
      <xdr:sp macro="" textlink="">
        <xdr:nvSpPr>
          <xdr:cNvPr id="45" name="Forma libre: forma 9">
            <a:extLst>
              <a:ext uri="{FF2B5EF4-FFF2-40B4-BE49-F238E27FC236}">
                <a16:creationId xmlns:a16="http://schemas.microsoft.com/office/drawing/2014/main" id="{00000000-0008-0000-0000-00002D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6" name="Forma libre: forma 10">
            <a:extLst>
              <a:ext uri="{FF2B5EF4-FFF2-40B4-BE49-F238E27FC236}">
                <a16:creationId xmlns:a16="http://schemas.microsoft.com/office/drawing/2014/main" id="{00000000-0008-0000-0000-00002E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81</xdr:col>
      <xdr:colOff>190500</xdr:colOff>
      <xdr:row>30</xdr:row>
      <xdr:rowOff>114300</xdr:rowOff>
    </xdr:from>
    <xdr:to>
      <xdr:col>81</xdr:col>
      <xdr:colOff>434339</xdr:colOff>
      <xdr:row>32</xdr:row>
      <xdr:rowOff>122935</xdr:rowOff>
    </xdr:to>
    <xdr:grpSp>
      <xdr:nvGrpSpPr>
        <xdr:cNvPr id="47" name="Gráfico 43" descr="Gesto de doble toque">
          <a:extLst>
            <a:ext uri="{FF2B5EF4-FFF2-40B4-BE49-F238E27FC236}">
              <a16:creationId xmlns:a16="http://schemas.microsoft.com/office/drawing/2014/main" id="{00000000-0008-0000-0000-00002F000000}"/>
            </a:ext>
          </a:extLst>
        </xdr:cNvPr>
        <xdr:cNvGrpSpPr/>
      </xdr:nvGrpSpPr>
      <xdr:grpSpPr>
        <a:xfrm>
          <a:off x="36286440" y="5600700"/>
          <a:ext cx="243839" cy="374395"/>
          <a:chOff x="8125968" y="1234227"/>
          <a:chExt cx="505005" cy="775395"/>
        </a:xfrm>
        <a:solidFill>
          <a:schemeClr val="tx1">
            <a:lumMod val="50000"/>
            <a:lumOff val="50000"/>
          </a:schemeClr>
        </a:solidFill>
      </xdr:grpSpPr>
      <xdr:sp macro="" textlink="">
        <xdr:nvSpPr>
          <xdr:cNvPr id="48" name="Forma libre: forma 9">
            <a:extLst>
              <a:ext uri="{FF2B5EF4-FFF2-40B4-BE49-F238E27FC236}">
                <a16:creationId xmlns:a16="http://schemas.microsoft.com/office/drawing/2014/main" id="{00000000-0008-0000-0000-000030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9" name="Forma libre: forma 10">
            <a:extLst>
              <a:ext uri="{FF2B5EF4-FFF2-40B4-BE49-F238E27FC236}">
                <a16:creationId xmlns:a16="http://schemas.microsoft.com/office/drawing/2014/main" id="{00000000-0008-0000-0000-000031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60</xdr:col>
      <xdr:colOff>144780</xdr:colOff>
      <xdr:row>0</xdr:row>
      <xdr:rowOff>99060</xdr:rowOff>
    </xdr:from>
    <xdr:to>
      <xdr:col>61</xdr:col>
      <xdr:colOff>99060</xdr:colOff>
      <xdr:row>3</xdr:row>
      <xdr:rowOff>1905</xdr:rowOff>
    </xdr:to>
    <xdr:sp macro="" textlink="">
      <xdr:nvSpPr>
        <xdr:cNvPr id="50" name="Oval 49">
          <a:extLst>
            <a:ext uri="{FF2B5EF4-FFF2-40B4-BE49-F238E27FC236}">
              <a16:creationId xmlns:a16="http://schemas.microsoft.com/office/drawing/2014/main" id="{00000000-0008-0000-0000-000032000000}"/>
            </a:ext>
          </a:extLst>
        </xdr:cNvPr>
        <xdr:cNvSpPr/>
      </xdr:nvSpPr>
      <xdr:spPr>
        <a:xfrm>
          <a:off x="23850600" y="9906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57</xdr:col>
      <xdr:colOff>83820</xdr:colOff>
      <xdr:row>23</xdr:row>
      <xdr:rowOff>38100</xdr:rowOff>
    </xdr:from>
    <xdr:to>
      <xdr:col>57</xdr:col>
      <xdr:colOff>495300</xdr:colOff>
      <xdr:row>25</xdr:row>
      <xdr:rowOff>123825</xdr:rowOff>
    </xdr:to>
    <xdr:sp macro="" textlink="">
      <xdr:nvSpPr>
        <xdr:cNvPr id="51" name="Oval 50">
          <a:extLst>
            <a:ext uri="{FF2B5EF4-FFF2-40B4-BE49-F238E27FC236}">
              <a16:creationId xmlns:a16="http://schemas.microsoft.com/office/drawing/2014/main" id="{00000000-0008-0000-0000-000033000000}"/>
            </a:ext>
          </a:extLst>
        </xdr:cNvPr>
        <xdr:cNvSpPr/>
      </xdr:nvSpPr>
      <xdr:spPr>
        <a:xfrm>
          <a:off x="22311360" y="424434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72</xdr:col>
      <xdr:colOff>175260</xdr:colOff>
      <xdr:row>1</xdr:row>
      <xdr:rowOff>0</xdr:rowOff>
    </xdr:from>
    <xdr:to>
      <xdr:col>73</xdr:col>
      <xdr:colOff>327660</xdr:colOff>
      <xdr:row>3</xdr:row>
      <xdr:rowOff>85725</xdr:rowOff>
    </xdr:to>
    <xdr:sp macro="" textlink="">
      <xdr:nvSpPr>
        <xdr:cNvPr id="52" name="Oval 51">
          <a:extLst>
            <a:ext uri="{FF2B5EF4-FFF2-40B4-BE49-F238E27FC236}">
              <a16:creationId xmlns:a16="http://schemas.microsoft.com/office/drawing/2014/main" id="{00000000-0008-0000-0000-000034000000}"/>
            </a:ext>
          </a:extLst>
        </xdr:cNvPr>
        <xdr:cNvSpPr/>
      </xdr:nvSpPr>
      <xdr:spPr>
        <a:xfrm>
          <a:off x="27995880" y="18288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xdr:from>
      <xdr:col>57</xdr:col>
      <xdr:colOff>243840</xdr:colOff>
      <xdr:row>0</xdr:row>
      <xdr:rowOff>76200</xdr:rowOff>
    </xdr:from>
    <xdr:to>
      <xdr:col>58</xdr:col>
      <xdr:colOff>45720</xdr:colOff>
      <xdr:row>2</xdr:row>
      <xdr:rowOff>114300</xdr:rowOff>
    </xdr:to>
    <xdr:sp macro="" textlink="">
      <xdr:nvSpPr>
        <xdr:cNvPr id="53" name="Oval 52">
          <a:extLst>
            <a:ext uri="{FF2B5EF4-FFF2-40B4-BE49-F238E27FC236}">
              <a16:creationId xmlns:a16="http://schemas.microsoft.com/office/drawing/2014/main" id="{00000000-0008-0000-0000-000035000000}"/>
            </a:ext>
          </a:extLst>
        </xdr:cNvPr>
        <xdr:cNvSpPr/>
      </xdr:nvSpPr>
      <xdr:spPr>
        <a:xfrm>
          <a:off x="22471380" y="76200"/>
          <a:ext cx="487680" cy="40386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lumMod val="65000"/>
                  <a:lumOff val="35000"/>
                </a:schemeClr>
              </a:solidFill>
              <a:latin typeface="Arial" panose="020B0604020202020204" pitchFamily="34" charset="0"/>
              <a:cs typeface="Arial" panose="020B0604020202020204" pitchFamily="34" charset="0"/>
            </a:rPr>
            <a:t>10</a:t>
          </a:r>
        </a:p>
      </xdr:txBody>
    </xdr:sp>
    <xdr:clientData/>
  </xdr:twoCellAnchor>
  <xdr:twoCellAnchor>
    <xdr:from>
      <xdr:col>4</xdr:col>
      <xdr:colOff>350520</xdr:colOff>
      <xdr:row>1</xdr:row>
      <xdr:rowOff>160020</xdr:rowOff>
    </xdr:from>
    <xdr:to>
      <xdr:col>5</xdr:col>
      <xdr:colOff>152400</xdr:colOff>
      <xdr:row>4</xdr:row>
      <xdr:rowOff>62865</xdr:rowOff>
    </xdr:to>
    <xdr:sp macro="" textlink="">
      <xdr:nvSpPr>
        <xdr:cNvPr id="54" name="Oval 53">
          <a:extLst>
            <a:ext uri="{FF2B5EF4-FFF2-40B4-BE49-F238E27FC236}">
              <a16:creationId xmlns:a16="http://schemas.microsoft.com/office/drawing/2014/main" id="{00000000-0008-0000-0000-000036000000}"/>
            </a:ext>
          </a:extLst>
        </xdr:cNvPr>
        <xdr:cNvSpPr/>
      </xdr:nvSpPr>
      <xdr:spPr>
        <a:xfrm>
          <a:off x="2712720" y="342900"/>
          <a:ext cx="411480" cy="45148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73</xdr:col>
      <xdr:colOff>457200</xdr:colOff>
      <xdr:row>2</xdr:row>
      <xdr:rowOff>30480</xdr:rowOff>
    </xdr:from>
    <xdr:to>
      <xdr:col>74</xdr:col>
      <xdr:colOff>91439</xdr:colOff>
      <xdr:row>4</xdr:row>
      <xdr:rowOff>39115</xdr:rowOff>
    </xdr:to>
    <xdr:grpSp>
      <xdr:nvGrpSpPr>
        <xdr:cNvPr id="59" name="Gráfico 43" descr="Gesto de doble toque">
          <a:extLst>
            <a:ext uri="{FF2B5EF4-FFF2-40B4-BE49-F238E27FC236}">
              <a16:creationId xmlns:a16="http://schemas.microsoft.com/office/drawing/2014/main" id="{00000000-0008-0000-0000-00003B000000}"/>
            </a:ext>
          </a:extLst>
        </xdr:cNvPr>
        <xdr:cNvGrpSpPr/>
      </xdr:nvGrpSpPr>
      <xdr:grpSpPr>
        <a:xfrm>
          <a:off x="31402020" y="396240"/>
          <a:ext cx="278129" cy="374395"/>
          <a:chOff x="8125968" y="1234227"/>
          <a:chExt cx="505005" cy="775395"/>
        </a:xfrm>
        <a:solidFill>
          <a:schemeClr val="tx1">
            <a:lumMod val="50000"/>
            <a:lumOff val="50000"/>
          </a:schemeClr>
        </a:solidFill>
      </xdr:grpSpPr>
      <xdr:sp macro="" textlink="">
        <xdr:nvSpPr>
          <xdr:cNvPr id="60" name="Forma libre: forma 9">
            <a:extLst>
              <a:ext uri="{FF2B5EF4-FFF2-40B4-BE49-F238E27FC236}">
                <a16:creationId xmlns:a16="http://schemas.microsoft.com/office/drawing/2014/main" id="{00000000-0008-0000-0000-00003C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61" name="Forma libre: forma 10">
            <a:extLst>
              <a:ext uri="{FF2B5EF4-FFF2-40B4-BE49-F238E27FC236}">
                <a16:creationId xmlns:a16="http://schemas.microsoft.com/office/drawing/2014/main" id="{00000000-0008-0000-0000-00003D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76</xdr:col>
      <xdr:colOff>30480</xdr:colOff>
      <xdr:row>30</xdr:row>
      <xdr:rowOff>114300</xdr:rowOff>
    </xdr:from>
    <xdr:to>
      <xdr:col>76</xdr:col>
      <xdr:colOff>274319</xdr:colOff>
      <xdr:row>32</xdr:row>
      <xdr:rowOff>122935</xdr:rowOff>
    </xdr:to>
    <xdr:grpSp>
      <xdr:nvGrpSpPr>
        <xdr:cNvPr id="55" name="Gráfico 43" descr="Gesto de doble toque">
          <a:extLst>
            <a:ext uri="{FF2B5EF4-FFF2-40B4-BE49-F238E27FC236}">
              <a16:creationId xmlns:a16="http://schemas.microsoft.com/office/drawing/2014/main" id="{00000000-0008-0000-0000-000037000000}"/>
            </a:ext>
          </a:extLst>
        </xdr:cNvPr>
        <xdr:cNvGrpSpPr/>
      </xdr:nvGrpSpPr>
      <xdr:grpSpPr>
        <a:xfrm>
          <a:off x="32906970" y="5600700"/>
          <a:ext cx="243839" cy="374395"/>
          <a:chOff x="8125968" y="1234227"/>
          <a:chExt cx="505005" cy="775395"/>
        </a:xfrm>
        <a:solidFill>
          <a:schemeClr val="tx1">
            <a:lumMod val="50000"/>
            <a:lumOff val="50000"/>
          </a:schemeClr>
        </a:solidFill>
      </xdr:grpSpPr>
      <xdr:sp macro="" textlink="">
        <xdr:nvSpPr>
          <xdr:cNvPr id="56" name="Forma libre: forma 9">
            <a:extLst>
              <a:ext uri="{FF2B5EF4-FFF2-40B4-BE49-F238E27FC236}">
                <a16:creationId xmlns:a16="http://schemas.microsoft.com/office/drawing/2014/main" id="{00000000-0008-0000-0000-000038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57" name="Forma libre: forma 10">
            <a:extLst>
              <a:ext uri="{FF2B5EF4-FFF2-40B4-BE49-F238E27FC236}">
                <a16:creationId xmlns:a16="http://schemas.microsoft.com/office/drawing/2014/main" id="{00000000-0008-0000-0000-000039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mc:AlternateContent xmlns:mc="http://schemas.openxmlformats.org/markup-compatibility/2006">
    <mc:Choice xmlns:a14="http://schemas.microsoft.com/office/drawing/2010/main" Requires="a14">
      <xdr:twoCellAnchor editAs="oneCell">
        <xdr:from>
          <xdr:col>76</xdr:col>
          <xdr:colOff>0</xdr:colOff>
          <xdr:row>29</xdr:row>
          <xdr:rowOff>15240</xdr:rowOff>
        </xdr:from>
        <xdr:to>
          <xdr:col>77</xdr:col>
          <xdr:colOff>518160</xdr:colOff>
          <xdr:row>30</xdr:row>
          <xdr:rowOff>68580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First &amp; End markers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83</xdr:col>
          <xdr:colOff>304800</xdr:colOff>
          <xdr:row>28</xdr:row>
          <xdr:rowOff>175260</xdr:rowOff>
        </xdr:from>
        <xdr:to>
          <xdr:col>86</xdr:col>
          <xdr:colOff>205740</xdr:colOff>
          <xdr:row>30</xdr:row>
          <xdr:rowOff>68580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Show Min-Max range</a:t>
              </a:r>
            </a:p>
          </xdr:txBody>
        </xdr:sp>
        <xdr:clientData/>
      </xdr:twoCellAnchor>
    </mc:Choice>
    <mc:Fallback/>
  </mc:AlternateContent>
  <xdr:twoCellAnchor>
    <xdr:from>
      <xdr:col>83</xdr:col>
      <xdr:colOff>342900</xdr:colOff>
      <xdr:row>30</xdr:row>
      <xdr:rowOff>114300</xdr:rowOff>
    </xdr:from>
    <xdr:to>
      <xdr:col>84</xdr:col>
      <xdr:colOff>91439</xdr:colOff>
      <xdr:row>32</xdr:row>
      <xdr:rowOff>122935</xdr:rowOff>
    </xdr:to>
    <xdr:grpSp>
      <xdr:nvGrpSpPr>
        <xdr:cNvPr id="64" name="Gráfico 43" descr="Gesto de doble toque">
          <a:extLst>
            <a:ext uri="{FF2B5EF4-FFF2-40B4-BE49-F238E27FC236}">
              <a16:creationId xmlns:a16="http://schemas.microsoft.com/office/drawing/2014/main" id="{00000000-0008-0000-0000-000040000000}"/>
            </a:ext>
          </a:extLst>
        </xdr:cNvPr>
        <xdr:cNvGrpSpPr/>
      </xdr:nvGrpSpPr>
      <xdr:grpSpPr>
        <a:xfrm>
          <a:off x="37726620" y="5600700"/>
          <a:ext cx="278129" cy="374395"/>
          <a:chOff x="8125968" y="1234227"/>
          <a:chExt cx="505005" cy="775395"/>
        </a:xfrm>
        <a:solidFill>
          <a:schemeClr val="tx1">
            <a:lumMod val="50000"/>
            <a:lumOff val="50000"/>
          </a:schemeClr>
        </a:solidFill>
      </xdr:grpSpPr>
      <xdr:sp macro="" textlink="">
        <xdr:nvSpPr>
          <xdr:cNvPr id="65" name="Forma libre: forma 9">
            <a:extLst>
              <a:ext uri="{FF2B5EF4-FFF2-40B4-BE49-F238E27FC236}">
                <a16:creationId xmlns:a16="http://schemas.microsoft.com/office/drawing/2014/main" id="{00000000-0008-0000-0000-000041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66" name="Forma libre: forma 10">
            <a:extLst>
              <a:ext uri="{FF2B5EF4-FFF2-40B4-BE49-F238E27FC236}">
                <a16:creationId xmlns:a16="http://schemas.microsoft.com/office/drawing/2014/main" id="{00000000-0008-0000-0000-000042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0.01583</cdr:x>
      <cdr:y>0.03</cdr:y>
    </cdr:from>
    <cdr:to>
      <cdr:x>0.99534</cdr:x>
      <cdr:y>0.13873</cdr:y>
    </cdr:to>
    <cdr:sp macro="" textlink="">
      <cdr:nvSpPr>
        <cdr:cNvPr id="3" name="TextBox 2">
          <a:extLst xmlns:a="http://schemas.openxmlformats.org/drawingml/2006/main">
            <a:ext uri="{FF2B5EF4-FFF2-40B4-BE49-F238E27FC236}">
              <a16:creationId xmlns:a16="http://schemas.microsoft.com/office/drawing/2014/main" id="{CB0EAD37-79B6-477B-867A-4E4E66183916}"/>
            </a:ext>
          </a:extLst>
        </cdr:cNvPr>
        <cdr:cNvSpPr txBox="1"/>
      </cdr:nvSpPr>
      <cdr:spPr>
        <a:xfrm xmlns:a="http://schemas.openxmlformats.org/drawingml/2006/main">
          <a:off x="129540" y="140144"/>
          <a:ext cx="8016240" cy="50788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1" i="0" baseline="0">
              <a:solidFill>
                <a:schemeClr val="tx1">
                  <a:lumMod val="65000"/>
                  <a:lumOff val="35000"/>
                </a:schemeClr>
              </a:solidFill>
              <a:effectLst/>
              <a:latin typeface="Arial" panose="020B0604020202020204" pitchFamily="34" charset="0"/>
              <a:ea typeface="+mn-ea"/>
              <a:cs typeface="Arial" panose="020B0604020202020204" pitchFamily="34" charset="0"/>
            </a:rPr>
            <a:t>Cycle plots</a:t>
          </a:r>
          <a:r>
            <a:rPr lang="en-US" sz="1500" b="0" i="0" baseline="0">
              <a:solidFill>
                <a:schemeClr val="tx1">
                  <a:lumMod val="65000"/>
                  <a:lumOff val="35000"/>
                </a:schemeClr>
              </a:solidFill>
              <a:effectLst/>
              <a:latin typeface="Arial" panose="020B0604020202020204" pitchFamily="34" charset="0"/>
              <a:ea typeface="+mn-ea"/>
              <a:cs typeface="Arial" panose="020B0604020202020204" pitchFamily="34" charset="0"/>
            </a:rPr>
            <a:t>: effective for displaying </a:t>
          </a:r>
          <a:r>
            <a:rPr lang="en-US" sz="1500" b="1" i="0" baseline="0">
              <a:solidFill>
                <a:schemeClr val="tx1">
                  <a:lumMod val="65000"/>
                  <a:lumOff val="35000"/>
                </a:schemeClr>
              </a:solidFill>
              <a:effectLst/>
              <a:latin typeface="Arial" panose="020B0604020202020204" pitchFamily="34" charset="0"/>
              <a:ea typeface="+mn-ea"/>
              <a:cs typeface="Arial" panose="020B0604020202020204" pitchFamily="34" charset="0"/>
            </a:rPr>
            <a:t>month of the year effect</a:t>
          </a:r>
          <a:r>
            <a:rPr lang="en-US" sz="1500" b="0" i="0" baseline="0">
              <a:solidFill>
                <a:schemeClr val="tx1">
                  <a:lumMod val="65000"/>
                  <a:lumOff val="35000"/>
                </a:schemeClr>
              </a:solidFill>
              <a:effectLst/>
              <a:latin typeface="Arial" panose="020B0604020202020204" pitchFamily="34" charset="0"/>
              <a:ea typeface="+mn-ea"/>
              <a:cs typeface="Arial" panose="020B0604020202020204" pitchFamily="34" charset="0"/>
            </a:rPr>
            <a:t> and </a:t>
          </a:r>
          <a:r>
            <a:rPr lang="en-US" sz="1500" b="1" i="0" baseline="0">
              <a:solidFill>
                <a:schemeClr val="tx1">
                  <a:lumMod val="65000"/>
                  <a:lumOff val="35000"/>
                </a:schemeClr>
              </a:solidFill>
              <a:effectLst/>
              <a:latin typeface="Arial" panose="020B0604020202020204" pitchFamily="34" charset="0"/>
              <a:ea typeface="+mn-ea"/>
              <a:cs typeface="Arial" panose="020B0604020202020204" pitchFamily="34" charset="0"/>
            </a:rPr>
            <a:t>seasonality</a:t>
          </a:r>
          <a:r>
            <a:rPr lang="en-US" sz="1500" b="0" i="0" baseline="0">
              <a:solidFill>
                <a:schemeClr val="tx1">
                  <a:lumMod val="65000"/>
                  <a:lumOff val="35000"/>
                </a:schemeClr>
              </a:solidFill>
              <a:effectLst/>
              <a:latin typeface="Arial" panose="020B0604020202020204" pitchFamily="34" charset="0"/>
              <a:ea typeface="+mn-ea"/>
              <a:cs typeface="Arial" panose="020B0604020202020204" pitchFamily="34" charset="0"/>
            </a:rPr>
            <a:t> in data</a:t>
          </a:r>
          <a:endParaRPr lang="en-US" sz="1500" b="1">
            <a:solidFill>
              <a:schemeClr val="tx1">
                <a:lumMod val="65000"/>
                <a:lumOff val="35000"/>
              </a:schemeClr>
            </a:solidFill>
            <a:effectLst/>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0.03716</cdr:x>
      <cdr:y>0.09137</cdr:y>
    </cdr:from>
    <cdr:to>
      <cdr:x>0.20447</cdr:x>
      <cdr:y>0.16089</cdr:y>
    </cdr:to>
    <cdr:sp macro="" textlink="">
      <cdr:nvSpPr>
        <cdr:cNvPr id="4" name="TextBox 3">
          <a:extLst xmlns:a="http://schemas.openxmlformats.org/drawingml/2006/main">
            <a:ext uri="{FF2B5EF4-FFF2-40B4-BE49-F238E27FC236}">
              <a16:creationId xmlns:a16="http://schemas.microsoft.com/office/drawing/2014/main" id="{30733751-1783-4ED4-91F4-85DDF82A0B73}"/>
            </a:ext>
          </a:extLst>
        </cdr:cNvPr>
        <cdr:cNvSpPr txBox="1"/>
      </cdr:nvSpPr>
      <cdr:spPr>
        <a:xfrm xmlns:a="http://schemas.openxmlformats.org/drawingml/2006/main">
          <a:off x="304076" y="426776"/>
          <a:ext cx="1369245" cy="32473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i="1">
              <a:solidFill>
                <a:schemeClr val="tx1">
                  <a:lumMod val="65000"/>
                  <a:lumOff val="35000"/>
                </a:schemeClr>
              </a:solidFill>
              <a:latin typeface="Arial" panose="020B0604020202020204" pitchFamily="34" charset="0"/>
              <a:cs typeface="Arial" panose="020B0604020202020204" pitchFamily="34" charset="0"/>
            </a:rPr>
            <a:t>Sales in thousands USD</a:t>
          </a:r>
        </a:p>
      </cdr:txBody>
    </cdr:sp>
  </cdr:relSizeAnchor>
  <cdr:relSizeAnchor xmlns:cdr="http://schemas.openxmlformats.org/drawingml/2006/chartDrawing">
    <cdr:from>
      <cdr:x>0.26083</cdr:x>
      <cdr:y>0.08972</cdr:y>
    </cdr:from>
    <cdr:to>
      <cdr:x>0.45729</cdr:x>
      <cdr:y>0.14192</cdr:y>
    </cdr:to>
    <cdr:sp macro="" textlink="example!$BF$35">
      <cdr:nvSpPr>
        <cdr:cNvPr id="2" name="TextBox 1">
          <a:extLst xmlns:a="http://schemas.openxmlformats.org/drawingml/2006/main">
            <a:ext uri="{FF2B5EF4-FFF2-40B4-BE49-F238E27FC236}">
              <a16:creationId xmlns:a16="http://schemas.microsoft.com/office/drawing/2014/main" id="{4B315BEA-AFC8-4A33-AE14-6F83C6F2CC89}"/>
            </a:ext>
          </a:extLst>
        </cdr:cNvPr>
        <cdr:cNvSpPr txBox="1"/>
      </cdr:nvSpPr>
      <cdr:spPr>
        <a:xfrm xmlns:a="http://schemas.openxmlformats.org/drawingml/2006/main">
          <a:off x="2076999" y="419088"/>
          <a:ext cx="1564391" cy="2438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fld id="{67C29902-4440-4B94-B8E8-05D643326298}" type="TxLink">
            <a:rPr lang="en-US" sz="900" b="0" i="0" u="none" strike="noStrike">
              <a:solidFill>
                <a:schemeClr val="tx1">
                  <a:lumMod val="65000"/>
                  <a:lumOff val="35000"/>
                </a:schemeClr>
              </a:solidFill>
              <a:latin typeface="Arial" panose="020B0604020202020204" pitchFamily="34" charset="0"/>
              <a:cs typeface="Arial" panose="020B0604020202020204" pitchFamily="34" charset="0"/>
            </a:rPr>
            <a:pPr algn="ctr"/>
            <a:t>year range: '86 to '97  (12 years)</a:t>
          </a:fld>
          <a:endParaRPr lang="en-US" sz="900" b="0">
            <a:solidFill>
              <a:schemeClr val="tx1">
                <a:lumMod val="65000"/>
                <a:lumOff val="35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93570" y="0"/>
          <a:ext cx="5026343"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20956</xdr:rowOff>
    </xdr:from>
    <xdr:to>
      <xdr:col>3</xdr:col>
      <xdr:colOff>736743</xdr:colOff>
      <xdr:row>29</xdr:row>
      <xdr:rowOff>23535</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6"/>
          <a:ext cx="2199783" cy="2717204"/>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282.725761574075" createdVersion="6" refreshedVersion="6" minRefreshableVersion="3" recordCount="2" xr:uid="{AB332BF2-4995-4300-8795-EBB98BA28EC3}">
  <cacheSource type="worksheet">
    <worksheetSource name="_03_data4slicer"/>
  </cacheSource>
  <cacheFields count="1">
    <cacheField name="data" numFmtId="3">
      <sharedItems count="2">
        <s v="Set 1"/>
        <s v="Set 2"/>
      </sharedItems>
    </cacheField>
  </cacheFields>
  <extLst>
    <ext xmlns:x14="http://schemas.microsoft.com/office/spreadsheetml/2009/9/main" uri="{725AE2AE-9491-48be-B2B4-4EB974FC3084}">
      <x14:pivotCacheDefinition pivotCacheId="371229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0E070A-5B02-45F2-8D3C-7D4F0AAB0CBC}" name="pivot" cacheId="0" applyNumberFormats="0" applyBorderFormats="0" applyFontFormats="0" applyPatternFormats="0" applyAlignmentFormats="0" applyWidthHeightFormats="1" dataCaption="Values" showError="1" updatedVersion="7" minRefreshableVersion="3" rowGrandTotals="0" itemPrintTitles="1" createdVersion="6" indent="0" compact="0" compactData="0" multipleFieldFilters="0">
  <location ref="BC23:BC24"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2_dataset_slicer" xr10:uid="{EE133AC7-15FD-409A-AA2C-BE51676DFF77}" sourceName="data">
  <pivotTables>
    <pivotTable tabId="1" name="pivot"/>
  </pivotTables>
  <data>
    <tabular pivotCacheId="371229856">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3ACF901A-DF37-42A0-BA84-E98F508E52E3}" cache="_12_dataset_slicer" caption="data" columnCount="3"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CA24F9-5A8F-486A-9F9C-ABA94160A3BF}" name="_01_database" displayName="_01_database" ref="B6:E270" totalsRowShown="0">
  <autoFilter ref="B6:E270" xr:uid="{A23BA4D9-CC4F-4F42-BBB3-3123ECAE4419}"/>
  <tableColumns count="4">
    <tableColumn id="1" xr3:uid="{472ACCA7-9F0E-4E75-9C2C-3F2F57C5BA31}" name="data" dataDxfId="2"/>
    <tableColumn id="4" xr3:uid="{4E01E63E-BFFE-4923-AF31-5904AE36CA7F}" name="year" dataDxfId="1"/>
    <tableColumn id="3" xr3:uid="{48ED4879-48EC-43FD-9A98-B1CE9A962890}" name="month" dataDxfId="0"/>
    <tableColumn id="2" xr3:uid="{2942F763-A65F-47D2-8E09-38FA1346D2D6}" name="sale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DFEABB-F262-474F-ACCD-EEF089F6E501}" name="_02_months" displayName="_02_months" ref="BA6:BC18" totalsRowShown="0">
  <autoFilter ref="BA6:BC18" xr:uid="{3BD7B4E0-AC9C-442F-A18E-45245C1CCFB2}"/>
  <tableColumns count="3">
    <tableColumn id="1" xr3:uid="{5043F8AC-4DCF-4413-AB84-7EAE10BAFB70}" name="Id"/>
    <tableColumn id="2" xr3:uid="{A8742832-D7D7-4954-A798-B87A113D7D43}" name="Eng"/>
    <tableColumn id="3" xr3:uid="{5280F080-7A43-4084-B5DD-A93DB36472F4}" name="Spa"/>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table" Target="../tables/table1.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microsoft.com/office/2007/relationships/slicer" Target="../slicers/slicer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280"/>
  <sheetViews>
    <sheetView showGridLines="0" topLeftCell="BI1" zoomScaleNormal="100" workbookViewId="0">
      <selection activeCell="BZ2" sqref="BZ2"/>
    </sheetView>
  </sheetViews>
  <sheetFormatPr defaultColWidth="0" defaultRowHeight="14.4" zeroHeight="1" x14ac:dyDescent="0.55000000000000004"/>
  <cols>
    <col min="1" max="1" width="10.3125" customWidth="1"/>
    <col min="2" max="2" width="8.89453125" customWidth="1"/>
    <col min="3" max="3" width="6.41796875" bestFit="1" customWidth="1"/>
    <col min="4" max="5" width="8.89453125" customWidth="1"/>
    <col min="6" max="7" width="3.1015625" customWidth="1"/>
    <col min="8" max="20" width="5.3125" customWidth="1"/>
    <col min="21" max="22" width="3.3125" customWidth="1"/>
    <col min="23" max="23" width="5" customWidth="1"/>
    <col min="24" max="24" width="5.3125" customWidth="1"/>
    <col min="25" max="25" width="5.89453125" customWidth="1"/>
    <col min="26" max="35" width="6.5234375" customWidth="1"/>
    <col min="36" max="37" width="3.1015625" customWidth="1"/>
    <col min="38" max="50" width="5.68359375" customWidth="1"/>
    <col min="51" max="52" width="3.41796875" customWidth="1"/>
    <col min="53" max="53" width="7.3125" customWidth="1"/>
    <col min="54" max="54" width="6.3125" customWidth="1"/>
    <col min="55" max="55" width="7.41796875" customWidth="1"/>
    <col min="56" max="56" width="5.68359375" customWidth="1"/>
    <col min="57" max="57" width="4.68359375" customWidth="1"/>
    <col min="58" max="58" width="10" customWidth="1"/>
    <col min="59" max="60" width="5.68359375" customWidth="1"/>
    <col min="61" max="71" width="6.68359375" customWidth="1"/>
    <col min="72" max="73" width="3.68359375" customWidth="1"/>
    <col min="74" max="83" width="8.89453125" customWidth="1"/>
    <col min="84" max="86" width="7.3125" customWidth="1"/>
    <col min="87" max="87" width="6.3125" customWidth="1"/>
    <col min="88" max="89" width="3.41796875" customWidth="1"/>
    <col min="90" max="95" width="7.3125" hidden="1" customWidth="1"/>
    <col min="96" max="107" width="0" hidden="1" customWidth="1"/>
    <col min="108" max="126" width="7.3125" hidden="1" customWidth="1"/>
    <col min="127" max="16384" width="8.89453125" hidden="1"/>
  </cols>
  <sheetData>
    <row r="1" spans="2:82" x14ac:dyDescent="0.55000000000000004"/>
    <row r="2" spans="2:82" x14ac:dyDescent="0.55000000000000004">
      <c r="W2" s="21" t="s">
        <v>0</v>
      </c>
      <c r="AN2" s="4" t="s">
        <v>1</v>
      </c>
      <c r="BI2" s="4"/>
      <c r="BY2" s="5" t="s">
        <v>2</v>
      </c>
      <c r="BZ2" s="6">
        <v>12</v>
      </c>
    </row>
    <row r="3" spans="2:82" x14ac:dyDescent="0.55000000000000004">
      <c r="W3" s="20">
        <f>COLUMN()</f>
        <v>23</v>
      </c>
      <c r="X3" s="14" t="s">
        <v>3</v>
      </c>
    </row>
    <row r="4" spans="2:82" x14ac:dyDescent="0.55000000000000004">
      <c r="B4" s="4"/>
      <c r="H4" s="4" t="s">
        <v>4</v>
      </c>
      <c r="BA4" s="4" t="s">
        <v>5</v>
      </c>
      <c r="BF4" s="4" t="s">
        <v>6</v>
      </c>
      <c r="BN4" s="7"/>
    </row>
    <row r="5" spans="2:82" x14ac:dyDescent="0.55000000000000004">
      <c r="BF5" s="4" t="s">
        <v>7</v>
      </c>
      <c r="BM5" s="22" t="s">
        <v>8</v>
      </c>
      <c r="BN5" s="22" t="s">
        <v>9</v>
      </c>
      <c r="BO5" s="22" t="s">
        <v>10</v>
      </c>
      <c r="BP5" s="22" t="s">
        <v>11</v>
      </c>
      <c r="BQ5" s="22" t="s">
        <v>12</v>
      </c>
      <c r="BR5" s="22" t="s">
        <v>13</v>
      </c>
      <c r="BS5" s="22" t="s">
        <v>14</v>
      </c>
      <c r="BT5" s="22"/>
    </row>
    <row r="6" spans="2:82" x14ac:dyDescent="0.55000000000000004">
      <c r="B6" t="s">
        <v>15</v>
      </c>
      <c r="C6" t="s">
        <v>16</v>
      </c>
      <c r="D6" t="s">
        <v>17</v>
      </c>
      <c r="E6" t="s">
        <v>8</v>
      </c>
      <c r="I6" cm="1">
        <f t="array" ref="I6:T6">TRANSPOSE( _xlfn.UNIQUE( _01_database[month] ) )</f>
        <v>1</v>
      </c>
      <c r="J6">
        <v>2</v>
      </c>
      <c r="K6">
        <v>3</v>
      </c>
      <c r="L6">
        <v>4</v>
      </c>
      <c r="M6">
        <v>5</v>
      </c>
      <c r="N6">
        <v>6</v>
      </c>
      <c r="O6">
        <v>7</v>
      </c>
      <c r="P6">
        <v>8</v>
      </c>
      <c r="Q6">
        <v>9</v>
      </c>
      <c r="R6">
        <v>10</v>
      </c>
      <c r="S6">
        <v>11</v>
      </c>
      <c r="T6">
        <v>12</v>
      </c>
      <c r="X6" cm="1">
        <f t="array" ref="X6:AI6">TRANSPOSE( _xlfn.UNIQUE( _01_database[month] ) )</f>
        <v>1</v>
      </c>
      <c r="Y6">
        <v>2</v>
      </c>
      <c r="Z6">
        <v>3</v>
      </c>
      <c r="AA6">
        <v>4</v>
      </c>
      <c r="AB6">
        <v>5</v>
      </c>
      <c r="AC6">
        <v>6</v>
      </c>
      <c r="AD6">
        <v>7</v>
      </c>
      <c r="AE6">
        <v>8</v>
      </c>
      <c r="AF6">
        <v>9</v>
      </c>
      <c r="AG6">
        <v>10</v>
      </c>
      <c r="AH6">
        <v>11</v>
      </c>
      <c r="AI6">
        <v>12</v>
      </c>
      <c r="AM6" cm="1">
        <f t="array" ref="AM6:AX6">TRANSPOSE( _xlfn.UNIQUE( _01_database[month] ) )</f>
        <v>1</v>
      </c>
      <c r="AN6">
        <v>2</v>
      </c>
      <c r="AO6">
        <v>3</v>
      </c>
      <c r="AP6">
        <v>4</v>
      </c>
      <c r="AQ6">
        <v>5</v>
      </c>
      <c r="AR6">
        <v>6</v>
      </c>
      <c r="AS6">
        <v>7</v>
      </c>
      <c r="AT6">
        <v>8</v>
      </c>
      <c r="AU6">
        <v>9</v>
      </c>
      <c r="AV6">
        <v>10</v>
      </c>
      <c r="AW6">
        <v>11</v>
      </c>
      <c r="AX6">
        <v>12</v>
      </c>
      <c r="BA6" t="s">
        <v>18</v>
      </c>
      <c r="BB6" t="s">
        <v>19</v>
      </c>
      <c r="BC6" t="s">
        <v>20</v>
      </c>
      <c r="BF6" s="4"/>
      <c r="BI6" s="5" t="s">
        <v>21</v>
      </c>
      <c r="BJ6" s="5" t="s">
        <v>22</v>
      </c>
      <c r="BK6" s="5" t="s">
        <v>23</v>
      </c>
      <c r="BL6" s="5" t="s">
        <v>24</v>
      </c>
      <c r="BM6" s="5" t="s">
        <v>25</v>
      </c>
      <c r="BN6" s="5" t="s">
        <v>26</v>
      </c>
      <c r="BO6" s="5" t="s">
        <v>27</v>
      </c>
      <c r="BP6" s="5" t="s">
        <v>28</v>
      </c>
      <c r="BQ6" s="5" t="s">
        <v>29</v>
      </c>
      <c r="BR6" s="5" t="s">
        <v>30</v>
      </c>
      <c r="BS6" s="5" t="s">
        <v>31</v>
      </c>
      <c r="BT6" s="5"/>
    </row>
    <row r="7" spans="2:82" x14ac:dyDescent="0.55000000000000004">
      <c r="B7" s="1" t="s">
        <v>32</v>
      </c>
      <c r="C7">
        <v>1986</v>
      </c>
      <c r="D7">
        <v>1</v>
      </c>
      <c r="E7">
        <v>105.400001526</v>
      </c>
      <c r="H7" cm="1">
        <f t="array" ref="H7:H18">_xlfn.UNIQUE(
         _xlfn._xlws.FILTER( _01_database[year],
                        _01_database[data] = BC24 )
             )</f>
        <v>1986</v>
      </c>
      <c r="I7" cm="1">
        <f t="array" ref="I7:T18">SUMIFS(
           _01_database[sales],
           _01_database[year],_xlfn.ANCHORARRAY( H7),
           _01_database[month],_xlfn.ANCHORARRAY( I6),
           _01_database[data], BC24 )</f>
        <v>14</v>
      </c>
      <c r="J7">
        <v>21</v>
      </c>
      <c r="K7">
        <v>25</v>
      </c>
      <c r="L7">
        <v>21</v>
      </c>
      <c r="M7">
        <v>26</v>
      </c>
      <c r="N7">
        <v>32</v>
      </c>
      <c r="O7">
        <v>27</v>
      </c>
      <c r="P7">
        <v>20</v>
      </c>
      <c r="Q7">
        <v>10</v>
      </c>
      <c r="R7">
        <v>11</v>
      </c>
      <c r="S7">
        <v>5</v>
      </c>
      <c r="T7">
        <v>5</v>
      </c>
      <c r="W7" cm="1">
        <f t="array" ref="W7:W18">_xlfn.UNIQUE(
              _xlfn._xlws.FILTER( _01_database[year],
                             _01_database[data] = BC24 )
                 )</f>
        <v>1986</v>
      </c>
      <c r="X7" cm="1">
        <f t="array" ref="X7:X18">TREND(
                INDEX(_xlfn.ANCHORARRAY( $I$7),_xlfn.ANCHORARRAY( $W7) - ( MIN(_xlfn.ANCHORARRAY($W7)) - 1 ), COLUMN() -$W$3 ),
                ROW(_xlfn.ANCHORARRAY( $W7) ),
                ROW(_xlfn.ANCHORARRAY( $W7) ),
                TRUE )</f>
        <v>16.474358974358971</v>
      </c>
      <c r="Y7" cm="1">
        <f t="array" ref="Y7:Y18">TREND(
                INDEX(_xlfn.ANCHORARRAY( $I$7),_xlfn.ANCHORARRAY( $W7) - ( MIN(_xlfn.ANCHORARRAY($W7)) - 1 ), COLUMN() -$W$3 ),
                ROW(_xlfn.ANCHORARRAY( $W7) ),
                ROW(_xlfn.ANCHORARRAY( $W7) ),
                TRUE )</f>
        <v>23.294871794871796</v>
      </c>
      <c r="Z7" cm="1">
        <f t="array" ref="Z7:Z18">TREND(
                INDEX(_xlfn.ANCHORARRAY( $I$7),_xlfn.ANCHORARRAY( $W7) - ( MIN(_xlfn.ANCHORARRAY($W7)) - 1 ), COLUMN() -$W$3 ),
                ROW(_xlfn.ANCHORARRAY( $W7) ),
                ROW(_xlfn.ANCHORARRAY( $W7) ),
                TRUE )</f>
        <v>27.679487179487179</v>
      </c>
      <c r="AA7" cm="1">
        <f t="array" ref="AA7:AA18">TREND(
                INDEX(_xlfn.ANCHORARRAY( $I$7),_xlfn.ANCHORARRAY( $W7) - ( MIN(_xlfn.ANCHORARRAY($W7)) - 1 ), COLUMN() -$W$3 ),
                ROW(_xlfn.ANCHORARRAY( $W7) ),
                ROW(_xlfn.ANCHORARRAY( $W7) ),
                TRUE )</f>
        <v>21.935897435897438</v>
      </c>
      <c r="AB7" cm="1">
        <f t="array" ref="AB7:AB18">TREND(
                INDEX(_xlfn.ANCHORARRAY( $I$7),_xlfn.ANCHORARRAY( $W7) - ( MIN(_xlfn.ANCHORARRAY($W7)) - 1 ), COLUMN() -$W$3 ),
                ROW(_xlfn.ANCHORARRAY( $W7) ),
                ROW(_xlfn.ANCHORARRAY( $W7) ),
                TRUE )</f>
        <v>29.102564102564099</v>
      </c>
      <c r="AC7" cm="1">
        <f t="array" ref="AC7:AC18">TREND(
                INDEX(_xlfn.ANCHORARRAY( $I$7),_xlfn.ANCHORARRAY( $W7) - ( MIN(_xlfn.ANCHORARRAY($W7)) - 1 ), COLUMN() -$W$3 ),
                ROW(_xlfn.ANCHORARRAY( $W7) ),
                ROW(_xlfn.ANCHORARRAY( $W7) ),
                TRUE )</f>
        <v>33</v>
      </c>
      <c r="AD7" cm="1">
        <f t="array" ref="AD7:AD18">TREND(
                INDEX(_xlfn.ANCHORARRAY( $I$7),_xlfn.ANCHORARRAY( $W7) - ( MIN(_xlfn.ANCHORARRAY($W7)) - 1 ), COLUMN() -$W$3 ),
                ROW(_xlfn.ANCHORARRAY( $W7) ),
                ROW(_xlfn.ANCHORARRAY( $W7) ),
                TRUE )</f>
        <v>26.435897435897438</v>
      </c>
      <c r="AE7" cm="1">
        <f t="array" ref="AE7:AE18">TREND(
                INDEX(_xlfn.ANCHORARRAY( $I$7),_xlfn.ANCHORARRAY( $W7) - ( MIN(_xlfn.ANCHORARRAY($W7)) - 1 ), COLUMN() -$W$3 ),
                ROW(_xlfn.ANCHORARRAY( $W7) ),
                ROW(_xlfn.ANCHORARRAY( $W7) ),
                TRUE )</f>
        <v>21.500000000000004</v>
      </c>
      <c r="AF7" cm="1">
        <f t="array" ref="AF7:AF18">TREND(
                INDEX(_xlfn.ANCHORARRAY( $I$7),_xlfn.ANCHORARRAY( $W7) - ( MIN(_xlfn.ANCHORARRAY($W7)) - 1 ), COLUMN() -$W$3 ),
                ROW(_xlfn.ANCHORARRAY( $W7) ),
                ROW(_xlfn.ANCHORARRAY( $W7) ),
                TRUE )</f>
        <v>10.243589743589743</v>
      </c>
      <c r="AG7" cm="1">
        <f t="array" ref="AG7:AG18">TREND(
                INDEX(_xlfn.ANCHORARRAY( $I$7),_xlfn.ANCHORARRAY( $W7) - ( MIN(_xlfn.ANCHORARRAY($W7)) - 1 ), COLUMN() -$W$3 ),
                ROW(_xlfn.ANCHORARRAY( $W7) ),
                ROW(_xlfn.ANCHORARRAY( $W7) ),
                TRUE )</f>
        <v>10.397435897435898</v>
      </c>
      <c r="AH7" cm="1">
        <f t="array" ref="AH7:AH18">TREND(
                INDEX(_xlfn.ANCHORARRAY( $I$7),_xlfn.ANCHORARRAY( $W7) - ( MIN(_xlfn.ANCHORARRAY($W7)) - 1 ), COLUMN() -$W$3 ),
                ROW(_xlfn.ANCHORARRAY( $W7) ),
                ROW(_xlfn.ANCHORARRAY( $W7) ),
                TRUE )</f>
        <v>4.7564102564102564</v>
      </c>
      <c r="AI7" cm="1">
        <f t="array" ref="AI7:AI18">TREND(
                INDEX(_xlfn.ANCHORARRAY( $I$7),_xlfn.ANCHORARRAY( $W7) - ( MIN(_xlfn.ANCHORARRAY($W7)) - 1 ), COLUMN() -$W$3 ),
                ROW(_xlfn.ANCHORARRAY( $W7) ),
                ROW(_xlfn.ANCHORARRAY( $W7) ),
                TRUE )</f>
        <v>5.4358974358974352</v>
      </c>
      <c r="AJ7" s="3"/>
      <c r="AK7" s="3"/>
      <c r="AL7" cm="1">
        <f t="array" ref="AL7:AL18">_xlfn.UNIQUE(
              _xlfn._xlws.FILTER( _01_database[year],
                              _01_database[data] = BC24 )
                 )</f>
        <v>1986</v>
      </c>
      <c r="AM7" cm="1">
        <f t="array" aca="1" ref="AM7:AX18" ca="1">OFFSET(
                $W$6,
                1,
                1,
                COUNT(_xlfn.ANCHORARRAY( AL7) ),
                COUNT(_xlfn.ANCHORARRAY( AM6) )
             )</f>
        <v>16.474358974358971</v>
      </c>
      <c r="AN7">
        <f ca="1"/>
        <v>23.294871794871796</v>
      </c>
      <c r="AO7">
        <f ca="1"/>
        <v>27.679487179487179</v>
      </c>
      <c r="AP7">
        <f ca="1"/>
        <v>21.935897435897438</v>
      </c>
      <c r="AQ7">
        <f ca="1"/>
        <v>29.102564102564099</v>
      </c>
      <c r="AR7">
        <f ca="1"/>
        <v>33</v>
      </c>
      <c r="AS7">
        <f ca="1"/>
        <v>26.435897435897438</v>
      </c>
      <c r="AT7">
        <f ca="1"/>
        <v>21.500000000000004</v>
      </c>
      <c r="AU7">
        <f ca="1"/>
        <v>10.243589743589743</v>
      </c>
      <c r="AV7">
        <f ca="1"/>
        <v>10.397435897435898</v>
      </c>
      <c r="AW7">
        <f ca="1"/>
        <v>4.7564102564102564</v>
      </c>
      <c r="AX7">
        <f ca="1"/>
        <v>5.4358974358974352</v>
      </c>
      <c r="AY7" s="3"/>
      <c r="AZ7" s="3"/>
      <c r="BA7">
        <v>1</v>
      </c>
      <c r="BB7" t="s">
        <v>33</v>
      </c>
      <c r="BC7" t="s">
        <v>34</v>
      </c>
      <c r="BF7" t="e" cm="1">
        <f t="array" ref="BF7:BF18">IF(
       AND( BF28, BF33 ),
       IF( ISEVEN( _xlfn.SEQUENCE( 12, , 1 ) ), 1, NA() ),
       IF( BF33,
             IF( ISEVEN( _xlfn.SEQUENCE( BZ2,, 1) ), 1, NA() ),
             IF( ISNUMBER( _xlfn.SEQUENCE( BZ2,, 1) ), NA(),
                  IF( BF28,
                       IF( ISNUMBER( _xlfn.SEQUENCE( 12,, 1) ), NA() ) )
                 )
           )
       )</f>
        <v>#N/A</v>
      </c>
      <c r="BI7" cm="1">
        <f t="array" ref="BI7:BI163">_xlfn.SEQUENCE(
                 IF( BF28,
                      COUNT(
                             _xlfn.UNIQUE(
                                       _xlfn._xlws.FILTER( _01_database[year],
                                                     _01_database[data] = BC24 )
                                            )
                                     ) * 12 + 12 + 1,
                 MAX( _xlfn.SEQUENCE( BZ2,, 1 ) * ( COUNT(_xlfn.ANCHORARRAY(H7)) + 2 ) - _xlfn.SEQUENCE( BZ2,, 0 ) )
               ),, 1  )</f>
        <v>1</v>
      </c>
      <c r="BJ7" cm="1">
        <f t="array" ref="BJ7:BJ163" xml:space="preserve"> MOD(_xlfn.ANCHORARRAY( BI7) - 1,
               COUNT(_xlfn.ANCHORARRAY( H7) ) + 1 )</f>
        <v>0</v>
      </c>
      <c r="BK7" t="str" cm="1">
        <f t="array" ref="BK7:BK163" xml:space="preserve"> IF(_xlfn.ANCHORARRAY( BJ7) = 0,
         "",
         MIN(_xlfn.ANCHORARRAY( H7) ) - 1 +_xlfn.ANCHORARRAY( BJ7)
        )</f>
        <v/>
      </c>
      <c r="BL7" t="str" cm="1">
        <f t="array" ref="BL7:BL163">IF(_xlfn.ANCHORARRAY( BK7) = "",
        "",
        INT( _xlfn.SEQUENCE( MAX(_xlfn.ANCHORARRAY( BI7) ), , 0 ) / ( COUNT(_xlfn.ANCHORARRAY( H7) ) + 1 )  ) + 1
       )</f>
        <v/>
      </c>
      <c r="BM7" t="e" cm="1">
        <f t="array" ref="BM7:BM163">IF( BF29,
        IF(_xlfn.ANCHORARRAY( BJ7) = 0,
             NA(),
             SUMIFS(
                _01_database[sales],
                _01_database[year],_xlfn.ANCHORARRAY( BK7),
                _01_database[month],_xlfn.ANCHORARRAY( BL7),
                _01_database[data], BC24)
              ),
        NA()
   )</f>
        <v>#N/A</v>
      </c>
      <c r="BN7" t="e" cm="1">
        <f t="array" ref="BN7:BN163">IF( BF30,
        IF(
             MIN(_xlfn.ANCHORARRAY( BK7) ) =_xlfn.ANCHORARRAY( BK7),_xlfn.ANCHORARRAY(
             BM7),
             IF( MAX(_xlfn.ANCHORARRAY( BK7) ) =_xlfn.ANCHORARRAY( BK7),_xlfn.ANCHORARRAY(
                   BM7),
                   NA()
                  )
              ),
        NA()
      )</f>
        <v>#N/A</v>
      </c>
      <c r="BO7" t="e" cm="1">
        <f t="array" ref="BO7:BO163">IF( BF31,
       IF(_xlfn.ANCHORARRAY( BJ7) = 0,
             NA(),
             AVERAGEIFS(
                        _01_database[sales],
                        _01_database[month],_xlfn.ANCHORARRAY( BL7),
                        _01_database[data], BC24)
             ),
       NA()
    )</f>
        <v>#N/A</v>
      </c>
      <c r="BP7" t="e" cm="1">
        <f t="array" aca="1" ref="BP7:BP163" ca="1">IF( BF32,
        IF(_xlfn.ANCHORARRAY( BK7) = "",
              NA(),
              INDEX(_xlfn.ANCHORARRAY( AM7),
                            MATCH(_xlfn.ANCHORARRAY( BK7),_xlfn.ANCHORARRAY( AL7), 0 ),
                            MATCH(_xlfn.ANCHORARRAY( BL7),_xlfn.ANCHORARRAY( AM6), 0 )
                           )
            ),
        NA()
      )</f>
        <v>#N/A</v>
      </c>
      <c r="BQ7" t="e" cm="1">
        <f t="array" ref="BQ7:BQ163">IF( BF34,
       IF(_xlfn.ANCHORARRAY( BJ7) = 0,
             NA(),
             _xlfn.MINIFS(
                        _01_database[sales],
                        _01_database[month],_xlfn.ANCHORARRAY( BL7),
                        _01_database[data], BC24)
             ),
       NA()
    )</f>
        <v>#N/A</v>
      </c>
      <c r="BR7" t="e" cm="1">
        <f t="array" ref="BR7:BR163">IF( BF34,
       IF(_xlfn.ANCHORARRAY( BJ7) = 0,
             NA(),
             _xlfn.MAXIFS(
                        _01_database[sales],
                        _01_database[month],_xlfn.ANCHORARRAY( BL7),
                        _01_database[data], BC24)
             ),
       NA()
    )</f>
        <v>#N/A</v>
      </c>
      <c r="BS7" t="e" cm="1">
        <f t="array" ref="BS7:BS163">_xlfn.ANCHORARRAY( BR7) -_xlfn.ANCHORARRAY( BQ7)</f>
        <v>#N/A</v>
      </c>
      <c r="CD7" s="2"/>
    </row>
    <row r="8" spans="2:82" x14ac:dyDescent="0.55000000000000004">
      <c r="B8" s="1" t="s">
        <v>32</v>
      </c>
      <c r="C8">
        <v>1986</v>
      </c>
      <c r="D8">
        <v>2</v>
      </c>
      <c r="E8">
        <v>95.400001525899995</v>
      </c>
      <c r="H8">
        <v>1987</v>
      </c>
      <c r="I8">
        <v>18</v>
      </c>
      <c r="J8">
        <v>24</v>
      </c>
      <c r="K8">
        <v>28</v>
      </c>
      <c r="L8">
        <v>24</v>
      </c>
      <c r="M8">
        <v>33</v>
      </c>
      <c r="N8">
        <v>37</v>
      </c>
      <c r="O8">
        <v>30</v>
      </c>
      <c r="P8">
        <v>25</v>
      </c>
      <c r="Q8">
        <v>13</v>
      </c>
      <c r="R8">
        <v>14</v>
      </c>
      <c r="S8">
        <v>6</v>
      </c>
      <c r="T8">
        <v>6</v>
      </c>
      <c r="W8">
        <v>1987</v>
      </c>
      <c r="X8">
        <v>18.372960372960371</v>
      </c>
      <c r="Y8">
        <v>25.438228438228439</v>
      </c>
      <c r="Z8">
        <v>30.571095571095572</v>
      </c>
      <c r="AA8">
        <v>24.250582750582751</v>
      </c>
      <c r="AB8">
        <v>31.553613053613052</v>
      </c>
      <c r="AC8">
        <v>36.909090909090907</v>
      </c>
      <c r="AD8">
        <v>29.523310023310025</v>
      </c>
      <c r="AE8">
        <v>24.181818181818183</v>
      </c>
      <c r="AF8">
        <v>11.593240093240093</v>
      </c>
      <c r="AG8">
        <v>11.719114219114219</v>
      </c>
      <c r="AH8">
        <v>5.5885780885780889</v>
      </c>
      <c r="AI8">
        <v>6.0233100233100227</v>
      </c>
      <c r="AJ8" s="3"/>
      <c r="AK8" s="3"/>
      <c r="AL8">
        <v>1987</v>
      </c>
      <c r="AM8">
        <f ca="1"/>
        <v>18.372960372960371</v>
      </c>
      <c r="AN8">
        <f ca="1"/>
        <v>25.438228438228439</v>
      </c>
      <c r="AO8">
        <f ca="1"/>
        <v>30.571095571095572</v>
      </c>
      <c r="AP8">
        <f ca="1"/>
        <v>24.250582750582751</v>
      </c>
      <c r="AQ8">
        <f ca="1"/>
        <v>31.553613053613052</v>
      </c>
      <c r="AR8">
        <f ca="1"/>
        <v>36.909090909090907</v>
      </c>
      <c r="AS8">
        <f ca="1"/>
        <v>29.523310023310025</v>
      </c>
      <c r="AT8">
        <f ca="1"/>
        <v>24.181818181818183</v>
      </c>
      <c r="AU8">
        <f ca="1"/>
        <v>11.593240093240093</v>
      </c>
      <c r="AV8">
        <f ca="1"/>
        <v>11.719114219114219</v>
      </c>
      <c r="AW8">
        <f ca="1"/>
        <v>5.5885780885780889</v>
      </c>
      <c r="AX8">
        <f ca="1"/>
        <v>6.0233100233100227</v>
      </c>
      <c r="AY8" s="3"/>
      <c r="AZ8" s="3"/>
      <c r="BA8">
        <v>2</v>
      </c>
      <c r="BB8" t="s">
        <v>35</v>
      </c>
      <c r="BC8" t="s">
        <v>35</v>
      </c>
      <c r="BF8">
        <v>1</v>
      </c>
      <c r="BI8">
        <v>2</v>
      </c>
      <c r="BJ8">
        <v>1</v>
      </c>
      <c r="BK8">
        <v>1986</v>
      </c>
      <c r="BL8">
        <v>1</v>
      </c>
      <c r="BM8">
        <v>14</v>
      </c>
      <c r="BN8">
        <v>14</v>
      </c>
      <c r="BO8">
        <v>26.916666666666668</v>
      </c>
      <c r="BP8">
        <f ca="1"/>
        <v>16.474358974358971</v>
      </c>
      <c r="BQ8">
        <v>14</v>
      </c>
      <c r="BR8">
        <v>40</v>
      </c>
      <c r="BS8">
        <v>26</v>
      </c>
      <c r="CD8" s="2"/>
    </row>
    <row r="9" spans="2:82" x14ac:dyDescent="0.55000000000000004">
      <c r="B9" s="1" t="s">
        <v>32</v>
      </c>
      <c r="C9">
        <v>1986</v>
      </c>
      <c r="D9">
        <v>3</v>
      </c>
      <c r="E9">
        <v>145</v>
      </c>
      <c r="H9">
        <v>1988</v>
      </c>
      <c r="I9">
        <v>22</v>
      </c>
      <c r="J9">
        <v>31</v>
      </c>
      <c r="K9">
        <v>36</v>
      </c>
      <c r="L9">
        <v>28</v>
      </c>
      <c r="M9">
        <v>37</v>
      </c>
      <c r="N9">
        <v>43</v>
      </c>
      <c r="O9">
        <v>35</v>
      </c>
      <c r="P9">
        <v>30</v>
      </c>
      <c r="Q9">
        <v>13</v>
      </c>
      <c r="R9">
        <v>13</v>
      </c>
      <c r="S9">
        <v>7</v>
      </c>
      <c r="T9">
        <v>7</v>
      </c>
      <c r="W9">
        <v>1988</v>
      </c>
      <c r="X9">
        <v>20.271561771561771</v>
      </c>
      <c r="Y9">
        <v>27.581585081585082</v>
      </c>
      <c r="Z9">
        <v>33.462703962703969</v>
      </c>
      <c r="AA9">
        <v>26.565268065268064</v>
      </c>
      <c r="AB9">
        <v>34.004662004662009</v>
      </c>
      <c r="AC9">
        <v>40.818181818181813</v>
      </c>
      <c r="AD9">
        <v>32.610722610722611</v>
      </c>
      <c r="AE9">
        <v>26.863636363636363</v>
      </c>
      <c r="AF9">
        <v>12.942890442890443</v>
      </c>
      <c r="AG9">
        <v>13.040792540792541</v>
      </c>
      <c r="AH9">
        <v>6.4207459207459214</v>
      </c>
      <c r="AI9">
        <v>6.6107226107226102</v>
      </c>
      <c r="AJ9" s="3"/>
      <c r="AK9" s="3"/>
      <c r="AL9">
        <v>1988</v>
      </c>
      <c r="AM9">
        <f ca="1"/>
        <v>20.271561771561771</v>
      </c>
      <c r="AN9">
        <f ca="1"/>
        <v>27.581585081585082</v>
      </c>
      <c r="AO9">
        <f ca="1"/>
        <v>33.462703962703969</v>
      </c>
      <c r="AP9">
        <f ca="1"/>
        <v>26.565268065268064</v>
      </c>
      <c r="AQ9">
        <f ca="1"/>
        <v>34.004662004662009</v>
      </c>
      <c r="AR9">
        <f ca="1"/>
        <v>40.818181818181813</v>
      </c>
      <c r="AS9">
        <f ca="1"/>
        <v>32.610722610722611</v>
      </c>
      <c r="AT9">
        <f ca="1"/>
        <v>26.863636363636363</v>
      </c>
      <c r="AU9">
        <f ca="1"/>
        <v>12.942890442890443</v>
      </c>
      <c r="AV9">
        <f ca="1"/>
        <v>13.040792540792541</v>
      </c>
      <c r="AW9">
        <f ca="1"/>
        <v>6.4207459207459214</v>
      </c>
      <c r="AX9">
        <f ca="1"/>
        <v>6.6107226107226102</v>
      </c>
      <c r="AY9" s="3"/>
      <c r="AZ9" s="3"/>
      <c r="BA9">
        <v>3</v>
      </c>
      <c r="BB9" t="s">
        <v>36</v>
      </c>
      <c r="BC9" t="s">
        <v>36</v>
      </c>
      <c r="BF9" t="e">
        <v>#N/A</v>
      </c>
      <c r="BI9">
        <v>3</v>
      </c>
      <c r="BJ9">
        <v>2</v>
      </c>
      <c r="BK9">
        <v>1987</v>
      </c>
      <c r="BL9">
        <v>1</v>
      </c>
      <c r="BM9">
        <v>18</v>
      </c>
      <c r="BN9" t="e">
        <v>#N/A</v>
      </c>
      <c r="BO9">
        <v>26.916666666666668</v>
      </c>
      <c r="BP9">
        <f ca="1"/>
        <v>18.372960372960371</v>
      </c>
      <c r="BQ9">
        <v>14</v>
      </c>
      <c r="BR9">
        <v>40</v>
      </c>
      <c r="BS9">
        <v>26</v>
      </c>
      <c r="CD9" s="2"/>
    </row>
    <row r="10" spans="2:82" x14ac:dyDescent="0.55000000000000004">
      <c r="B10" s="1" t="s">
        <v>32</v>
      </c>
      <c r="C10">
        <v>1986</v>
      </c>
      <c r="D10">
        <v>4</v>
      </c>
      <c r="E10">
        <v>175.80000305199999</v>
      </c>
      <c r="H10">
        <v>1989</v>
      </c>
      <c r="I10">
        <v>25</v>
      </c>
      <c r="J10">
        <v>32</v>
      </c>
      <c r="K10">
        <v>38</v>
      </c>
      <c r="L10">
        <v>34</v>
      </c>
      <c r="M10">
        <v>39</v>
      </c>
      <c r="N10">
        <v>48</v>
      </c>
      <c r="O10">
        <v>38</v>
      </c>
      <c r="P10">
        <v>29</v>
      </c>
      <c r="Q10">
        <v>14</v>
      </c>
      <c r="R10">
        <v>14</v>
      </c>
      <c r="S10">
        <v>8</v>
      </c>
      <c r="T10">
        <v>8</v>
      </c>
      <c r="W10">
        <v>1989</v>
      </c>
      <c r="X10">
        <v>22.170163170163171</v>
      </c>
      <c r="Y10">
        <v>29.724941724941726</v>
      </c>
      <c r="Z10">
        <v>36.354312354312356</v>
      </c>
      <c r="AA10">
        <v>28.879953379953378</v>
      </c>
      <c r="AB10">
        <v>36.455710955710956</v>
      </c>
      <c r="AC10">
        <v>44.727272727272727</v>
      </c>
      <c r="AD10">
        <v>35.698135198135198</v>
      </c>
      <c r="AE10">
        <v>29.545454545454547</v>
      </c>
      <c r="AF10">
        <v>14.292540792540793</v>
      </c>
      <c r="AG10">
        <v>14.362470862470863</v>
      </c>
      <c r="AH10">
        <v>7.252913752913754</v>
      </c>
      <c r="AI10">
        <v>7.1981351981351978</v>
      </c>
      <c r="AJ10" s="3"/>
      <c r="AK10" s="3"/>
      <c r="AL10">
        <v>1989</v>
      </c>
      <c r="AM10">
        <f ca="1"/>
        <v>22.170163170163171</v>
      </c>
      <c r="AN10">
        <f ca="1"/>
        <v>29.724941724941726</v>
      </c>
      <c r="AO10">
        <f ca="1"/>
        <v>36.354312354312356</v>
      </c>
      <c r="AP10">
        <f ca="1"/>
        <v>28.879953379953378</v>
      </c>
      <c r="AQ10">
        <f ca="1"/>
        <v>36.455710955710956</v>
      </c>
      <c r="AR10">
        <f ca="1"/>
        <v>44.727272727272727</v>
      </c>
      <c r="AS10">
        <f ca="1"/>
        <v>35.698135198135198</v>
      </c>
      <c r="AT10">
        <f ca="1"/>
        <v>29.545454545454547</v>
      </c>
      <c r="AU10">
        <f ca="1"/>
        <v>14.292540792540793</v>
      </c>
      <c r="AV10">
        <f ca="1"/>
        <v>14.362470862470863</v>
      </c>
      <c r="AW10">
        <f ca="1"/>
        <v>7.252913752913754</v>
      </c>
      <c r="AX10">
        <f ca="1"/>
        <v>7.1981351981351978</v>
      </c>
      <c r="AY10" s="3"/>
      <c r="AZ10" s="3"/>
      <c r="BA10">
        <v>4</v>
      </c>
      <c r="BB10" t="s">
        <v>37</v>
      </c>
      <c r="BC10" t="s">
        <v>38</v>
      </c>
      <c r="BF10">
        <v>1</v>
      </c>
      <c r="BI10">
        <v>4</v>
      </c>
      <c r="BJ10">
        <v>3</v>
      </c>
      <c r="BK10">
        <v>1988</v>
      </c>
      <c r="BL10">
        <v>1</v>
      </c>
      <c r="BM10">
        <v>22</v>
      </c>
      <c r="BN10" t="e">
        <v>#N/A</v>
      </c>
      <c r="BO10">
        <v>26.916666666666668</v>
      </c>
      <c r="BP10">
        <f ca="1"/>
        <v>20.271561771561771</v>
      </c>
      <c r="BQ10">
        <v>14</v>
      </c>
      <c r="BR10">
        <v>40</v>
      </c>
      <c r="BS10">
        <v>26</v>
      </c>
      <c r="CD10" s="2"/>
    </row>
    <row r="11" spans="2:82" x14ac:dyDescent="0.55000000000000004">
      <c r="B11" s="1" t="s">
        <v>32</v>
      </c>
      <c r="C11">
        <v>1986</v>
      </c>
      <c r="D11">
        <v>5</v>
      </c>
      <c r="E11">
        <v>170.19999694800001</v>
      </c>
      <c r="H11">
        <v>1990</v>
      </c>
      <c r="I11">
        <v>29</v>
      </c>
      <c r="J11">
        <v>38</v>
      </c>
      <c r="K11">
        <v>47</v>
      </c>
      <c r="L11">
        <v>33</v>
      </c>
      <c r="M11">
        <v>44</v>
      </c>
      <c r="N11">
        <v>57</v>
      </c>
      <c r="O11">
        <v>41</v>
      </c>
      <c r="P11">
        <v>39</v>
      </c>
      <c r="Q11">
        <v>16</v>
      </c>
      <c r="R11">
        <v>16</v>
      </c>
      <c r="S11">
        <v>9</v>
      </c>
      <c r="T11">
        <v>8</v>
      </c>
      <c r="W11">
        <v>1990</v>
      </c>
      <c r="X11">
        <v>24.068764568764568</v>
      </c>
      <c r="Y11">
        <v>31.868298368298369</v>
      </c>
      <c r="Z11">
        <v>39.245920745920749</v>
      </c>
      <c r="AA11">
        <v>31.194638694638694</v>
      </c>
      <c r="AB11">
        <v>38.906759906759909</v>
      </c>
      <c r="AC11">
        <v>48.63636363636364</v>
      </c>
      <c r="AD11">
        <v>38.785547785547784</v>
      </c>
      <c r="AE11">
        <v>32.227272727272727</v>
      </c>
      <c r="AF11">
        <v>15.642191142191143</v>
      </c>
      <c r="AG11">
        <v>15.684149184149184</v>
      </c>
      <c r="AH11">
        <v>8.0850815850815856</v>
      </c>
      <c r="AI11">
        <v>7.7855477855477853</v>
      </c>
      <c r="AJ11" s="3"/>
      <c r="AK11" s="3"/>
      <c r="AL11">
        <v>1990</v>
      </c>
      <c r="AM11">
        <f ca="1"/>
        <v>24.068764568764568</v>
      </c>
      <c r="AN11">
        <f ca="1"/>
        <v>31.868298368298369</v>
      </c>
      <c r="AO11">
        <f ca="1"/>
        <v>39.245920745920749</v>
      </c>
      <c r="AP11">
        <f ca="1"/>
        <v>31.194638694638694</v>
      </c>
      <c r="AQ11">
        <f ca="1"/>
        <v>38.906759906759909</v>
      </c>
      <c r="AR11">
        <f ca="1"/>
        <v>48.63636363636364</v>
      </c>
      <c r="AS11">
        <f ca="1"/>
        <v>38.785547785547784</v>
      </c>
      <c r="AT11">
        <f ca="1"/>
        <v>32.227272727272727</v>
      </c>
      <c r="AU11">
        <f ca="1"/>
        <v>15.642191142191143</v>
      </c>
      <c r="AV11">
        <f ca="1"/>
        <v>15.684149184149184</v>
      </c>
      <c r="AW11">
        <f ca="1"/>
        <v>8.0850815850815856</v>
      </c>
      <c r="AX11">
        <f ca="1"/>
        <v>7.7855477855477853</v>
      </c>
      <c r="AY11" s="3"/>
      <c r="AZ11" s="3"/>
      <c r="BA11">
        <v>5</v>
      </c>
      <c r="BB11" t="s">
        <v>39</v>
      </c>
      <c r="BC11" t="s">
        <v>39</v>
      </c>
      <c r="BF11" t="e">
        <v>#N/A</v>
      </c>
      <c r="BI11">
        <v>5</v>
      </c>
      <c r="BJ11">
        <v>4</v>
      </c>
      <c r="BK11">
        <v>1989</v>
      </c>
      <c r="BL11">
        <v>1</v>
      </c>
      <c r="BM11">
        <v>25</v>
      </c>
      <c r="BN11" t="e">
        <v>#N/A</v>
      </c>
      <c r="BO11">
        <v>26.916666666666668</v>
      </c>
      <c r="BP11">
        <f ca="1"/>
        <v>22.170163170163171</v>
      </c>
      <c r="BQ11">
        <v>14</v>
      </c>
      <c r="BR11">
        <v>40</v>
      </c>
      <c r="BS11">
        <v>26</v>
      </c>
      <c r="CD11" s="2"/>
    </row>
    <row r="12" spans="2:82" x14ac:dyDescent="0.55000000000000004">
      <c r="B12" s="1" t="s">
        <v>32</v>
      </c>
      <c r="C12">
        <v>1986</v>
      </c>
      <c r="D12">
        <v>6</v>
      </c>
      <c r="E12">
        <v>163.19999694800001</v>
      </c>
      <c r="H12">
        <v>1991</v>
      </c>
      <c r="I12">
        <v>29</v>
      </c>
      <c r="J12">
        <v>35</v>
      </c>
      <c r="K12">
        <v>49</v>
      </c>
      <c r="L12">
        <v>34</v>
      </c>
      <c r="M12">
        <v>43</v>
      </c>
      <c r="N12">
        <v>57</v>
      </c>
      <c r="O12">
        <v>41</v>
      </c>
      <c r="P12">
        <v>37</v>
      </c>
      <c r="Q12">
        <v>20</v>
      </c>
      <c r="R12">
        <v>17</v>
      </c>
      <c r="S12">
        <v>9</v>
      </c>
      <c r="T12">
        <v>10</v>
      </c>
      <c r="W12">
        <v>1991</v>
      </c>
      <c r="X12">
        <v>25.967365967365968</v>
      </c>
      <c r="Y12">
        <v>34.011655011655016</v>
      </c>
      <c r="Z12">
        <v>42.137529137529143</v>
      </c>
      <c r="AA12">
        <v>33.509324009324004</v>
      </c>
      <c r="AB12">
        <v>41.357808857808863</v>
      </c>
      <c r="AC12">
        <v>52.545454545454547</v>
      </c>
      <c r="AD12">
        <v>41.872960372960371</v>
      </c>
      <c r="AE12">
        <v>34.909090909090907</v>
      </c>
      <c r="AF12">
        <v>16.991841491841495</v>
      </c>
      <c r="AG12">
        <v>17.005827505827508</v>
      </c>
      <c r="AH12">
        <v>8.9172494172494172</v>
      </c>
      <c r="AI12">
        <v>8.372960372960371</v>
      </c>
      <c r="AJ12" s="3"/>
      <c r="AK12" s="3"/>
      <c r="AL12">
        <v>1991</v>
      </c>
      <c r="AM12">
        <f ca="1"/>
        <v>25.967365967365968</v>
      </c>
      <c r="AN12">
        <f ca="1"/>
        <v>34.011655011655016</v>
      </c>
      <c r="AO12">
        <f ca="1"/>
        <v>42.137529137529143</v>
      </c>
      <c r="AP12">
        <f ca="1"/>
        <v>33.509324009324004</v>
      </c>
      <c r="AQ12">
        <f ca="1"/>
        <v>41.357808857808863</v>
      </c>
      <c r="AR12">
        <f ca="1"/>
        <v>52.545454545454547</v>
      </c>
      <c r="AS12">
        <f ca="1"/>
        <v>41.872960372960371</v>
      </c>
      <c r="AT12">
        <f ca="1"/>
        <v>34.909090909090907</v>
      </c>
      <c r="AU12">
        <f ca="1"/>
        <v>16.991841491841495</v>
      </c>
      <c r="AV12">
        <f ca="1"/>
        <v>17.005827505827508</v>
      </c>
      <c r="AW12">
        <f ca="1"/>
        <v>8.9172494172494172</v>
      </c>
      <c r="AX12">
        <f ca="1"/>
        <v>8.372960372960371</v>
      </c>
      <c r="AY12" s="3"/>
      <c r="AZ12" s="3"/>
      <c r="BA12">
        <v>6</v>
      </c>
      <c r="BB12" t="s">
        <v>40</v>
      </c>
      <c r="BC12" t="s">
        <v>40</v>
      </c>
      <c r="BF12">
        <v>1</v>
      </c>
      <c r="BI12">
        <v>6</v>
      </c>
      <c r="BJ12">
        <v>5</v>
      </c>
      <c r="BK12">
        <v>1990</v>
      </c>
      <c r="BL12">
        <v>1</v>
      </c>
      <c r="BM12">
        <v>29</v>
      </c>
      <c r="BN12" t="e">
        <v>#N/A</v>
      </c>
      <c r="BO12">
        <v>26.916666666666668</v>
      </c>
      <c r="BP12">
        <f ca="1"/>
        <v>24.068764568764568</v>
      </c>
      <c r="BQ12">
        <v>14</v>
      </c>
      <c r="BR12">
        <v>40</v>
      </c>
      <c r="BS12">
        <v>26</v>
      </c>
      <c r="CD12" s="2"/>
    </row>
    <row r="13" spans="2:82" x14ac:dyDescent="0.55000000000000004">
      <c r="B13" s="1" t="s">
        <v>32</v>
      </c>
      <c r="C13">
        <v>1986</v>
      </c>
      <c r="D13">
        <v>7</v>
      </c>
      <c r="E13">
        <v>160.69999694800001</v>
      </c>
      <c r="H13">
        <v>1992</v>
      </c>
      <c r="I13">
        <v>22</v>
      </c>
      <c r="J13">
        <v>32</v>
      </c>
      <c r="K13">
        <v>37</v>
      </c>
      <c r="L13">
        <v>30</v>
      </c>
      <c r="M13">
        <v>35</v>
      </c>
      <c r="N13">
        <v>44</v>
      </c>
      <c r="O13">
        <v>38</v>
      </c>
      <c r="P13">
        <v>31</v>
      </c>
      <c r="Q13">
        <v>16</v>
      </c>
      <c r="R13">
        <v>17</v>
      </c>
      <c r="S13">
        <v>8</v>
      </c>
      <c r="T13">
        <v>7</v>
      </c>
      <c r="W13">
        <v>1992</v>
      </c>
      <c r="X13">
        <v>27.865967365967368</v>
      </c>
      <c r="Y13">
        <v>36.155011655011663</v>
      </c>
      <c r="Z13">
        <v>45.029137529137536</v>
      </c>
      <c r="AA13">
        <v>35.824009324009324</v>
      </c>
      <c r="AB13">
        <v>43.808857808857809</v>
      </c>
      <c r="AC13">
        <v>56.454545454545453</v>
      </c>
      <c r="AD13">
        <v>44.960372960372958</v>
      </c>
      <c r="AE13">
        <v>37.590909090909086</v>
      </c>
      <c r="AF13">
        <v>18.341491841491845</v>
      </c>
      <c r="AG13">
        <v>18.327505827505828</v>
      </c>
      <c r="AH13">
        <v>9.7494172494172506</v>
      </c>
      <c r="AI13">
        <v>8.9603729603729594</v>
      </c>
      <c r="AJ13" s="3"/>
      <c r="AK13" s="3"/>
      <c r="AL13">
        <v>1992</v>
      </c>
      <c r="AM13">
        <f ca="1"/>
        <v>27.865967365967368</v>
      </c>
      <c r="AN13">
        <f ca="1"/>
        <v>36.155011655011663</v>
      </c>
      <c r="AO13">
        <f ca="1"/>
        <v>45.029137529137536</v>
      </c>
      <c r="AP13">
        <f ca="1"/>
        <v>35.824009324009324</v>
      </c>
      <c r="AQ13">
        <f ca="1"/>
        <v>43.808857808857809</v>
      </c>
      <c r="AR13">
        <f ca="1"/>
        <v>56.454545454545453</v>
      </c>
      <c r="AS13">
        <f ca="1"/>
        <v>44.960372960372958</v>
      </c>
      <c r="AT13">
        <f ca="1"/>
        <v>37.590909090909086</v>
      </c>
      <c r="AU13">
        <f ca="1"/>
        <v>18.341491841491845</v>
      </c>
      <c r="AV13">
        <f ca="1"/>
        <v>18.327505827505828</v>
      </c>
      <c r="AW13">
        <f ca="1"/>
        <v>9.7494172494172506</v>
      </c>
      <c r="AX13">
        <f ca="1"/>
        <v>8.9603729603729594</v>
      </c>
      <c r="AY13" s="3"/>
      <c r="AZ13" s="3"/>
      <c r="BA13">
        <v>7</v>
      </c>
      <c r="BB13" t="s">
        <v>41</v>
      </c>
      <c r="BC13" t="s">
        <v>41</v>
      </c>
      <c r="BF13" t="e">
        <v>#N/A</v>
      </c>
      <c r="BI13">
        <v>7</v>
      </c>
      <c r="BJ13">
        <v>6</v>
      </c>
      <c r="BK13">
        <v>1991</v>
      </c>
      <c r="BL13">
        <v>1</v>
      </c>
      <c r="BM13">
        <v>29</v>
      </c>
      <c r="BN13" t="e">
        <v>#N/A</v>
      </c>
      <c r="BO13">
        <v>26.916666666666668</v>
      </c>
      <c r="BP13">
        <f ca="1"/>
        <v>25.967365967365968</v>
      </c>
      <c r="BQ13">
        <v>14</v>
      </c>
      <c r="BR13">
        <v>40</v>
      </c>
      <c r="BS13">
        <v>26</v>
      </c>
      <c r="CD13" s="2"/>
    </row>
    <row r="14" spans="2:82" x14ac:dyDescent="0.55000000000000004">
      <c r="B14" s="1" t="s">
        <v>32</v>
      </c>
      <c r="C14">
        <v>1986</v>
      </c>
      <c r="D14">
        <v>8</v>
      </c>
      <c r="E14">
        <v>160.69999694800001</v>
      </c>
      <c r="H14">
        <v>1993</v>
      </c>
      <c r="I14">
        <v>25</v>
      </c>
      <c r="J14">
        <v>34</v>
      </c>
      <c r="K14">
        <v>41</v>
      </c>
      <c r="L14">
        <v>33</v>
      </c>
      <c r="M14">
        <v>39</v>
      </c>
      <c r="N14">
        <v>47</v>
      </c>
      <c r="O14">
        <v>44</v>
      </c>
      <c r="P14">
        <v>32</v>
      </c>
      <c r="Q14">
        <v>17</v>
      </c>
      <c r="R14">
        <v>17</v>
      </c>
      <c r="S14">
        <v>9</v>
      </c>
      <c r="T14">
        <v>8</v>
      </c>
      <c r="W14">
        <v>1993</v>
      </c>
      <c r="X14">
        <v>29.764568764568764</v>
      </c>
      <c r="Y14">
        <v>38.298368298368302</v>
      </c>
      <c r="Z14">
        <v>47.920745920745922</v>
      </c>
      <c r="AA14">
        <v>38.138694638694638</v>
      </c>
      <c r="AB14">
        <v>46.259906759906762</v>
      </c>
      <c r="AC14">
        <v>60.363636363636367</v>
      </c>
      <c r="AD14">
        <v>48.047785547785544</v>
      </c>
      <c r="AE14">
        <v>40.272727272727273</v>
      </c>
      <c r="AF14">
        <v>19.691142191142195</v>
      </c>
      <c r="AG14">
        <v>19.649184149184151</v>
      </c>
      <c r="AH14">
        <v>10.581585081585082</v>
      </c>
      <c r="AI14">
        <v>9.5477855477855478</v>
      </c>
      <c r="AJ14" s="3"/>
      <c r="AK14" s="3"/>
      <c r="AL14">
        <v>1993</v>
      </c>
      <c r="AM14">
        <f ca="1"/>
        <v>29.764568764568764</v>
      </c>
      <c r="AN14">
        <f ca="1"/>
        <v>38.298368298368302</v>
      </c>
      <c r="AO14">
        <f ca="1"/>
        <v>47.920745920745922</v>
      </c>
      <c r="AP14">
        <f ca="1"/>
        <v>38.138694638694638</v>
      </c>
      <c r="AQ14">
        <f ca="1"/>
        <v>46.259906759906762</v>
      </c>
      <c r="AR14">
        <f ca="1"/>
        <v>60.363636363636367</v>
      </c>
      <c r="AS14">
        <f ca="1"/>
        <v>48.047785547785544</v>
      </c>
      <c r="AT14">
        <f ca="1"/>
        <v>40.272727272727273</v>
      </c>
      <c r="AU14">
        <f ca="1"/>
        <v>19.691142191142195</v>
      </c>
      <c r="AV14">
        <f ca="1"/>
        <v>19.649184149184151</v>
      </c>
      <c r="AW14">
        <f ca="1"/>
        <v>10.581585081585082</v>
      </c>
      <c r="AX14">
        <f ca="1"/>
        <v>9.5477855477855478</v>
      </c>
      <c r="AY14" s="3"/>
      <c r="AZ14" s="3"/>
      <c r="BA14">
        <v>8</v>
      </c>
      <c r="BB14" t="s">
        <v>42</v>
      </c>
      <c r="BC14" t="s">
        <v>43</v>
      </c>
      <c r="BF14">
        <v>1</v>
      </c>
      <c r="BI14">
        <v>8</v>
      </c>
      <c r="BJ14">
        <v>7</v>
      </c>
      <c r="BK14">
        <v>1992</v>
      </c>
      <c r="BL14">
        <v>1</v>
      </c>
      <c r="BM14">
        <v>22</v>
      </c>
      <c r="BN14" t="e">
        <v>#N/A</v>
      </c>
      <c r="BO14">
        <v>26.916666666666668</v>
      </c>
      <c r="BP14">
        <f ca="1"/>
        <v>27.865967365967368</v>
      </c>
      <c r="BQ14">
        <v>14</v>
      </c>
      <c r="BR14">
        <v>40</v>
      </c>
      <c r="BS14">
        <v>26</v>
      </c>
      <c r="CD14" s="2"/>
    </row>
    <row r="15" spans="2:82" x14ac:dyDescent="0.55000000000000004">
      <c r="B15" s="1" t="s">
        <v>32</v>
      </c>
      <c r="C15">
        <v>1986</v>
      </c>
      <c r="D15">
        <v>9</v>
      </c>
      <c r="E15">
        <v>147.69999694800001</v>
      </c>
      <c r="H15">
        <v>1994</v>
      </c>
      <c r="I15">
        <v>26</v>
      </c>
      <c r="J15">
        <v>35</v>
      </c>
      <c r="K15">
        <v>46</v>
      </c>
      <c r="L15">
        <v>40</v>
      </c>
      <c r="M15">
        <v>47</v>
      </c>
      <c r="N15">
        <v>61</v>
      </c>
      <c r="O15">
        <v>47</v>
      </c>
      <c r="P15">
        <v>41</v>
      </c>
      <c r="Q15">
        <v>20</v>
      </c>
      <c r="R15">
        <v>18</v>
      </c>
      <c r="S15">
        <v>9</v>
      </c>
      <c r="T15">
        <v>10</v>
      </c>
      <c r="W15">
        <v>1994</v>
      </c>
      <c r="X15">
        <v>31.663170163170165</v>
      </c>
      <c r="Y15">
        <v>40.441724941724942</v>
      </c>
      <c r="Z15">
        <v>50.812354312354316</v>
      </c>
      <c r="AA15">
        <v>40.453379953379951</v>
      </c>
      <c r="AB15">
        <v>48.710955710955716</v>
      </c>
      <c r="AC15">
        <v>64.27272727272728</v>
      </c>
      <c r="AD15">
        <v>51.135198135198131</v>
      </c>
      <c r="AE15">
        <v>42.954545454545453</v>
      </c>
      <c r="AF15">
        <v>21.040792540792545</v>
      </c>
      <c r="AG15">
        <v>20.970862470862471</v>
      </c>
      <c r="AH15">
        <v>11.413752913752916</v>
      </c>
      <c r="AI15">
        <v>10.135198135198134</v>
      </c>
      <c r="AJ15" s="3"/>
      <c r="AK15" s="3"/>
      <c r="AL15">
        <v>1994</v>
      </c>
      <c r="AM15">
        <f ca="1"/>
        <v>31.663170163170165</v>
      </c>
      <c r="AN15">
        <f ca="1"/>
        <v>40.441724941724942</v>
      </c>
      <c r="AO15">
        <f ca="1"/>
        <v>50.812354312354316</v>
      </c>
      <c r="AP15">
        <f ca="1"/>
        <v>40.453379953379951</v>
      </c>
      <c r="AQ15">
        <f ca="1"/>
        <v>48.710955710955716</v>
      </c>
      <c r="AR15">
        <f ca="1"/>
        <v>64.27272727272728</v>
      </c>
      <c r="AS15">
        <f ca="1"/>
        <v>51.135198135198131</v>
      </c>
      <c r="AT15">
        <f ca="1"/>
        <v>42.954545454545453</v>
      </c>
      <c r="AU15">
        <f ca="1"/>
        <v>21.040792540792545</v>
      </c>
      <c r="AV15">
        <f ca="1"/>
        <v>20.970862470862471</v>
      </c>
      <c r="AW15">
        <f ca="1"/>
        <v>11.413752913752916</v>
      </c>
      <c r="AX15">
        <f ca="1"/>
        <v>10.135198135198134</v>
      </c>
      <c r="AY15" s="3"/>
      <c r="AZ15" s="3"/>
      <c r="BA15">
        <v>9</v>
      </c>
      <c r="BB15" t="s">
        <v>44</v>
      </c>
      <c r="BC15" t="s">
        <v>44</v>
      </c>
      <c r="BF15" t="e">
        <v>#N/A</v>
      </c>
      <c r="BI15">
        <v>9</v>
      </c>
      <c r="BJ15">
        <v>8</v>
      </c>
      <c r="BK15">
        <v>1993</v>
      </c>
      <c r="BL15">
        <v>1</v>
      </c>
      <c r="BM15">
        <v>25</v>
      </c>
      <c r="BN15" t="e">
        <v>#N/A</v>
      </c>
      <c r="BO15">
        <v>26.916666666666668</v>
      </c>
      <c r="BP15">
        <f ca="1"/>
        <v>29.764568764568764</v>
      </c>
      <c r="BQ15">
        <v>14</v>
      </c>
      <c r="BR15">
        <v>40</v>
      </c>
      <c r="BS15">
        <v>26</v>
      </c>
      <c r="CD15" s="2"/>
    </row>
    <row r="16" spans="2:82" x14ac:dyDescent="0.55000000000000004">
      <c r="B16" s="1" t="s">
        <v>32</v>
      </c>
      <c r="C16">
        <v>1986</v>
      </c>
      <c r="D16">
        <v>10</v>
      </c>
      <c r="E16">
        <v>173</v>
      </c>
      <c r="H16">
        <v>1995</v>
      </c>
      <c r="I16">
        <v>35</v>
      </c>
      <c r="J16">
        <v>39</v>
      </c>
      <c r="K16">
        <v>55</v>
      </c>
      <c r="L16">
        <v>38</v>
      </c>
      <c r="M16">
        <v>52</v>
      </c>
      <c r="N16">
        <v>67</v>
      </c>
      <c r="O16">
        <v>53</v>
      </c>
      <c r="P16">
        <v>41</v>
      </c>
      <c r="Q16">
        <v>19</v>
      </c>
      <c r="R16">
        <v>20</v>
      </c>
      <c r="S16">
        <v>11</v>
      </c>
      <c r="T16">
        <v>11</v>
      </c>
      <c r="W16">
        <v>1995</v>
      </c>
      <c r="X16">
        <v>33.561771561771565</v>
      </c>
      <c r="Y16">
        <v>42.585081585081589</v>
      </c>
      <c r="Z16">
        <v>53.703962703962709</v>
      </c>
      <c r="AA16">
        <v>42.768065268065264</v>
      </c>
      <c r="AB16">
        <v>51.162004662004669</v>
      </c>
      <c r="AC16">
        <v>68.181818181818187</v>
      </c>
      <c r="AD16">
        <v>54.222610722610717</v>
      </c>
      <c r="AE16">
        <v>45.636363636363633</v>
      </c>
      <c r="AF16">
        <v>22.390442890442895</v>
      </c>
      <c r="AG16">
        <v>22.292540792540795</v>
      </c>
      <c r="AH16">
        <v>12.245920745920747</v>
      </c>
      <c r="AI16">
        <v>10.722610722610721</v>
      </c>
      <c r="AJ16" s="3"/>
      <c r="AK16" s="3"/>
      <c r="AL16">
        <v>1995</v>
      </c>
      <c r="AM16">
        <f ca="1"/>
        <v>33.561771561771565</v>
      </c>
      <c r="AN16">
        <f ca="1"/>
        <v>42.585081585081589</v>
      </c>
      <c r="AO16">
        <f ca="1"/>
        <v>53.703962703962709</v>
      </c>
      <c r="AP16">
        <f ca="1"/>
        <v>42.768065268065264</v>
      </c>
      <c r="AQ16">
        <f ca="1"/>
        <v>51.162004662004669</v>
      </c>
      <c r="AR16">
        <f ca="1"/>
        <v>68.181818181818187</v>
      </c>
      <c r="AS16">
        <f ca="1"/>
        <v>54.222610722610717</v>
      </c>
      <c r="AT16">
        <f ca="1"/>
        <v>45.636363636363633</v>
      </c>
      <c r="AU16">
        <f ca="1"/>
        <v>22.390442890442895</v>
      </c>
      <c r="AV16">
        <f ca="1"/>
        <v>22.292540792540795</v>
      </c>
      <c r="AW16">
        <f ca="1"/>
        <v>12.245920745920747</v>
      </c>
      <c r="AX16">
        <f ca="1"/>
        <v>10.722610722610721</v>
      </c>
      <c r="AY16" s="3"/>
      <c r="AZ16" s="3"/>
      <c r="BA16">
        <v>10</v>
      </c>
      <c r="BB16" t="s">
        <v>45</v>
      </c>
      <c r="BC16" t="s">
        <v>45</v>
      </c>
      <c r="BF16">
        <v>1</v>
      </c>
      <c r="BI16">
        <v>10</v>
      </c>
      <c r="BJ16">
        <v>9</v>
      </c>
      <c r="BK16">
        <v>1994</v>
      </c>
      <c r="BL16">
        <v>1</v>
      </c>
      <c r="BM16">
        <v>26</v>
      </c>
      <c r="BN16" t="e">
        <v>#N/A</v>
      </c>
      <c r="BO16">
        <v>26.916666666666668</v>
      </c>
      <c r="BP16">
        <f ca="1"/>
        <v>31.663170163170165</v>
      </c>
      <c r="BQ16">
        <v>14</v>
      </c>
      <c r="BR16">
        <v>40</v>
      </c>
      <c r="BS16">
        <v>26</v>
      </c>
      <c r="CD16" s="2"/>
    </row>
    <row r="17" spans="2:82" x14ac:dyDescent="0.55000000000000004">
      <c r="B17" s="1" t="s">
        <v>32</v>
      </c>
      <c r="C17">
        <v>1986</v>
      </c>
      <c r="D17">
        <v>11</v>
      </c>
      <c r="E17">
        <v>124.099998474</v>
      </c>
      <c r="H17">
        <v>1996</v>
      </c>
      <c r="I17">
        <v>38</v>
      </c>
      <c r="J17">
        <v>48</v>
      </c>
      <c r="K17">
        <v>60</v>
      </c>
      <c r="L17">
        <v>49</v>
      </c>
      <c r="M17">
        <v>57</v>
      </c>
      <c r="N17">
        <v>79</v>
      </c>
      <c r="O17">
        <v>62</v>
      </c>
      <c r="P17">
        <v>54</v>
      </c>
      <c r="Q17">
        <v>26</v>
      </c>
      <c r="R17">
        <v>26</v>
      </c>
      <c r="S17">
        <v>13</v>
      </c>
      <c r="T17">
        <v>11</v>
      </c>
      <c r="W17">
        <v>1996</v>
      </c>
      <c r="X17">
        <v>35.460372960372965</v>
      </c>
      <c r="Y17">
        <v>44.728438228438236</v>
      </c>
      <c r="Z17">
        <v>56.595571095571103</v>
      </c>
      <c r="AA17">
        <v>45.082750582750577</v>
      </c>
      <c r="AB17">
        <v>53.613053613053623</v>
      </c>
      <c r="AC17">
        <v>72.090909090909093</v>
      </c>
      <c r="AD17">
        <v>57.310023310023304</v>
      </c>
      <c r="AE17">
        <v>48.318181818181813</v>
      </c>
      <c r="AF17">
        <v>23.740093240093245</v>
      </c>
      <c r="AG17">
        <v>23.614219114219118</v>
      </c>
      <c r="AH17">
        <v>13.078088578088579</v>
      </c>
      <c r="AI17">
        <v>11.310023310023308</v>
      </c>
      <c r="AL17">
        <v>1996</v>
      </c>
      <c r="AM17">
        <f ca="1"/>
        <v>35.460372960372965</v>
      </c>
      <c r="AN17">
        <f ca="1"/>
        <v>44.728438228438236</v>
      </c>
      <c r="AO17">
        <f ca="1"/>
        <v>56.595571095571103</v>
      </c>
      <c r="AP17">
        <f ca="1"/>
        <v>45.082750582750577</v>
      </c>
      <c r="AQ17">
        <f ca="1"/>
        <v>53.613053613053623</v>
      </c>
      <c r="AR17">
        <f ca="1"/>
        <v>72.090909090909093</v>
      </c>
      <c r="AS17">
        <f ca="1"/>
        <v>57.310023310023304</v>
      </c>
      <c r="AT17">
        <f ca="1"/>
        <v>48.318181818181813</v>
      </c>
      <c r="AU17">
        <f ca="1"/>
        <v>23.740093240093245</v>
      </c>
      <c r="AV17">
        <f ca="1"/>
        <v>23.614219114219118</v>
      </c>
      <c r="AW17">
        <f ca="1"/>
        <v>13.078088578088579</v>
      </c>
      <c r="AX17">
        <f ca="1"/>
        <v>11.310023310023308</v>
      </c>
      <c r="BA17">
        <v>11</v>
      </c>
      <c r="BB17" t="s">
        <v>46</v>
      </c>
      <c r="BC17" t="s">
        <v>46</v>
      </c>
      <c r="BF17" t="e">
        <v>#N/A</v>
      </c>
      <c r="BI17">
        <v>11</v>
      </c>
      <c r="BJ17">
        <v>10</v>
      </c>
      <c r="BK17">
        <v>1995</v>
      </c>
      <c r="BL17">
        <v>1</v>
      </c>
      <c r="BM17">
        <v>35</v>
      </c>
      <c r="BN17" t="e">
        <v>#N/A</v>
      </c>
      <c r="BO17">
        <v>26.916666666666668</v>
      </c>
      <c r="BP17">
        <f ca="1"/>
        <v>33.561771561771565</v>
      </c>
      <c r="BQ17">
        <v>14</v>
      </c>
      <c r="BR17">
        <v>40</v>
      </c>
      <c r="BS17">
        <v>26</v>
      </c>
      <c r="CD17" s="2"/>
    </row>
    <row r="18" spans="2:82" x14ac:dyDescent="0.55000000000000004">
      <c r="B18" s="1" t="s">
        <v>32</v>
      </c>
      <c r="C18">
        <v>1986</v>
      </c>
      <c r="D18">
        <v>12</v>
      </c>
      <c r="E18">
        <v>120.5</v>
      </c>
      <c r="H18">
        <v>1997</v>
      </c>
      <c r="I18">
        <v>40</v>
      </c>
      <c r="J18">
        <v>52</v>
      </c>
      <c r="K18">
        <v>61</v>
      </c>
      <c r="L18">
        <v>52</v>
      </c>
      <c r="M18">
        <v>59</v>
      </c>
      <c r="N18">
        <v>82</v>
      </c>
      <c r="O18">
        <v>65</v>
      </c>
      <c r="P18">
        <v>56</v>
      </c>
      <c r="Q18">
        <v>28</v>
      </c>
      <c r="R18">
        <v>29</v>
      </c>
      <c r="S18">
        <v>18</v>
      </c>
      <c r="T18">
        <v>13</v>
      </c>
      <c r="W18">
        <v>1997</v>
      </c>
      <c r="X18">
        <v>37.358974358974365</v>
      </c>
      <c r="Y18">
        <v>46.871794871794876</v>
      </c>
      <c r="Z18">
        <v>59.487179487179496</v>
      </c>
      <c r="AA18">
        <v>47.397435897435891</v>
      </c>
      <c r="AB18">
        <v>56.064102564102576</v>
      </c>
      <c r="AC18">
        <v>76</v>
      </c>
      <c r="AD18">
        <v>60.397435897435891</v>
      </c>
      <c r="AE18">
        <v>50.999999999999993</v>
      </c>
      <c r="AF18">
        <v>25.089743589743595</v>
      </c>
      <c r="AG18">
        <v>24.935897435897438</v>
      </c>
      <c r="AH18">
        <v>13.910256410256412</v>
      </c>
      <c r="AI18">
        <v>11.897435897435898</v>
      </c>
      <c r="AL18">
        <v>1997</v>
      </c>
      <c r="AM18">
        <f ca="1"/>
        <v>37.358974358974365</v>
      </c>
      <c r="AN18">
        <f ca="1"/>
        <v>46.871794871794876</v>
      </c>
      <c r="AO18">
        <f ca="1"/>
        <v>59.487179487179496</v>
      </c>
      <c r="AP18">
        <f ca="1"/>
        <v>47.397435897435891</v>
      </c>
      <c r="AQ18">
        <f ca="1"/>
        <v>56.064102564102576</v>
      </c>
      <c r="AR18">
        <f ca="1"/>
        <v>76</v>
      </c>
      <c r="AS18">
        <f ca="1"/>
        <v>60.397435897435891</v>
      </c>
      <c r="AT18">
        <f ca="1"/>
        <v>50.999999999999993</v>
      </c>
      <c r="AU18">
        <f ca="1"/>
        <v>25.089743589743595</v>
      </c>
      <c r="AV18">
        <f ca="1"/>
        <v>24.935897435897438</v>
      </c>
      <c r="AW18">
        <f ca="1"/>
        <v>13.910256410256412</v>
      </c>
      <c r="AX18">
        <f ca="1"/>
        <v>11.897435897435898</v>
      </c>
      <c r="BA18">
        <v>12</v>
      </c>
      <c r="BB18" t="s">
        <v>47</v>
      </c>
      <c r="BC18" t="s">
        <v>48</v>
      </c>
      <c r="BF18">
        <v>1</v>
      </c>
      <c r="BI18">
        <v>12</v>
      </c>
      <c r="BJ18">
        <v>11</v>
      </c>
      <c r="BK18">
        <v>1996</v>
      </c>
      <c r="BL18">
        <v>1</v>
      </c>
      <c r="BM18">
        <v>38</v>
      </c>
      <c r="BN18" t="e">
        <v>#N/A</v>
      </c>
      <c r="BO18">
        <v>26.916666666666668</v>
      </c>
      <c r="BP18">
        <f ca="1"/>
        <v>35.460372960372965</v>
      </c>
      <c r="BQ18">
        <v>14</v>
      </c>
      <c r="BR18">
        <v>40</v>
      </c>
      <c r="BS18">
        <v>26</v>
      </c>
      <c r="CD18" s="2"/>
    </row>
    <row r="19" spans="2:82" x14ac:dyDescent="0.55000000000000004">
      <c r="B19" s="1" t="s">
        <v>32</v>
      </c>
      <c r="C19">
        <v>1987</v>
      </c>
      <c r="D19">
        <v>1</v>
      </c>
      <c r="E19">
        <v>115.599998474</v>
      </c>
      <c r="BI19">
        <v>13</v>
      </c>
      <c r="BJ19">
        <v>12</v>
      </c>
      <c r="BK19">
        <v>1997</v>
      </c>
      <c r="BL19">
        <v>1</v>
      </c>
      <c r="BM19">
        <v>40</v>
      </c>
      <c r="BN19">
        <v>40</v>
      </c>
      <c r="BO19">
        <v>26.916666666666668</v>
      </c>
      <c r="BP19">
        <f ca="1"/>
        <v>37.358974358974365</v>
      </c>
      <c r="BQ19">
        <v>14</v>
      </c>
      <c r="BR19">
        <v>40</v>
      </c>
      <c r="BS19">
        <v>26</v>
      </c>
    </row>
    <row r="20" spans="2:82" x14ac:dyDescent="0.55000000000000004">
      <c r="B20" s="1" t="s">
        <v>32</v>
      </c>
      <c r="C20">
        <v>1987</v>
      </c>
      <c r="D20">
        <v>2</v>
      </c>
      <c r="E20">
        <v>107.19999694800001</v>
      </c>
      <c r="BI20">
        <v>14</v>
      </c>
      <c r="BJ20">
        <v>0</v>
      </c>
      <c r="BK20" t="str">
        <v/>
      </c>
      <c r="BL20" t="str">
        <v/>
      </c>
      <c r="BM20" t="e">
        <v>#N/A</v>
      </c>
      <c r="BN20" t="e">
        <v>#N/A</v>
      </c>
      <c r="BO20" t="e">
        <v>#N/A</v>
      </c>
      <c r="BP20" t="e">
        <f ca="1"/>
        <v>#N/A</v>
      </c>
      <c r="BQ20" t="e">
        <v>#N/A</v>
      </c>
      <c r="BR20" t="e">
        <v>#N/A</v>
      </c>
      <c r="BS20" t="e">
        <v>#N/A</v>
      </c>
    </row>
    <row r="21" spans="2:82" x14ac:dyDescent="0.55000000000000004">
      <c r="B21" s="1" t="s">
        <v>32</v>
      </c>
      <c r="C21">
        <v>1987</v>
      </c>
      <c r="D21">
        <v>3</v>
      </c>
      <c r="E21">
        <v>151</v>
      </c>
      <c r="AJ21" s="3"/>
      <c r="AK21" s="3"/>
      <c r="AY21" s="3"/>
      <c r="AZ21" s="3"/>
      <c r="BA21" s="16" t="s">
        <v>49</v>
      </c>
      <c r="BB21" s="16"/>
      <c r="BC21" s="16"/>
      <c r="BD21" s="3"/>
      <c r="BE21" s="3"/>
      <c r="BF21" s="3"/>
      <c r="BG21" s="3"/>
      <c r="BH21" s="3"/>
      <c r="BI21">
        <v>15</v>
      </c>
      <c r="BJ21">
        <v>1</v>
      </c>
      <c r="BK21">
        <v>1986</v>
      </c>
      <c r="BL21">
        <v>2</v>
      </c>
      <c r="BM21">
        <v>21</v>
      </c>
      <c r="BN21">
        <v>21</v>
      </c>
      <c r="BO21">
        <v>35.083333333333336</v>
      </c>
      <c r="BP21">
        <f ca="1"/>
        <v>23.294871794871796</v>
      </c>
      <c r="BQ21">
        <v>21</v>
      </c>
      <c r="BR21">
        <v>52</v>
      </c>
      <c r="BS21">
        <v>31</v>
      </c>
    </row>
    <row r="22" spans="2:82" x14ac:dyDescent="0.55000000000000004">
      <c r="B22" s="1" t="s">
        <v>32</v>
      </c>
      <c r="C22">
        <v>1987</v>
      </c>
      <c r="D22">
        <v>4</v>
      </c>
      <c r="E22">
        <v>188.19999694800001</v>
      </c>
      <c r="AJ22" s="3"/>
      <c r="AK22" s="3"/>
      <c r="AY22" s="3"/>
      <c r="AZ22" s="3"/>
      <c r="BB22" s="4" t="s">
        <v>50</v>
      </c>
      <c r="BF22" s="3"/>
      <c r="BG22" s="3"/>
      <c r="BH22" s="3"/>
      <c r="BI22">
        <v>16</v>
      </c>
      <c r="BJ22">
        <v>2</v>
      </c>
      <c r="BK22">
        <v>1987</v>
      </c>
      <c r="BL22">
        <v>2</v>
      </c>
      <c r="BM22">
        <v>24</v>
      </c>
      <c r="BN22" t="e">
        <v>#N/A</v>
      </c>
      <c r="BO22">
        <v>35.083333333333336</v>
      </c>
      <c r="BP22">
        <f ca="1"/>
        <v>25.438228438228439</v>
      </c>
      <c r="BQ22">
        <v>21</v>
      </c>
      <c r="BR22">
        <v>52</v>
      </c>
      <c r="BS22">
        <v>31</v>
      </c>
    </row>
    <row r="23" spans="2:82" x14ac:dyDescent="0.55000000000000004">
      <c r="B23" s="1" t="s">
        <v>32</v>
      </c>
      <c r="C23">
        <v>1987</v>
      </c>
      <c r="D23">
        <v>5</v>
      </c>
      <c r="E23">
        <v>186.60000610399999</v>
      </c>
      <c r="AJ23" s="3"/>
      <c r="AK23" s="3"/>
      <c r="AY23" s="3"/>
      <c r="AZ23" s="3"/>
      <c r="BC23" s="15" t="s">
        <v>15</v>
      </c>
      <c r="BF23" s="3"/>
      <c r="BG23" s="3"/>
      <c r="BH23" s="3"/>
      <c r="BI23">
        <v>17</v>
      </c>
      <c r="BJ23">
        <v>3</v>
      </c>
      <c r="BK23">
        <v>1988</v>
      </c>
      <c r="BL23">
        <v>2</v>
      </c>
      <c r="BM23">
        <v>31</v>
      </c>
      <c r="BN23" t="e">
        <v>#N/A</v>
      </c>
      <c r="BO23">
        <v>35.083333333333336</v>
      </c>
      <c r="BP23">
        <f ca="1"/>
        <v>27.581585081585082</v>
      </c>
      <c r="BQ23">
        <v>21</v>
      </c>
      <c r="BR23">
        <v>52</v>
      </c>
      <c r="BS23">
        <v>31</v>
      </c>
    </row>
    <row r="24" spans="2:82" x14ac:dyDescent="0.55000000000000004">
      <c r="B24" s="1" t="s">
        <v>32</v>
      </c>
      <c r="C24">
        <v>1987</v>
      </c>
      <c r="D24">
        <v>6</v>
      </c>
      <c r="E24">
        <v>183.60000610399999</v>
      </c>
      <c r="AJ24" s="3"/>
      <c r="AK24" s="3"/>
      <c r="AY24" s="3"/>
      <c r="AZ24" s="3"/>
      <c r="BA24" s="3" t="str" cm="1">
        <f t="array" ref="BA24:BA26">_xlfn.UNIQUE(_01_database[[#All],[data]])</f>
        <v>data</v>
      </c>
      <c r="BB24" s="3"/>
      <c r="BC24" t="s">
        <v>51</v>
      </c>
      <c r="BF24" s="3"/>
      <c r="BG24" s="3"/>
      <c r="BH24" s="3"/>
      <c r="BI24">
        <v>18</v>
      </c>
      <c r="BJ24">
        <v>4</v>
      </c>
      <c r="BK24">
        <v>1989</v>
      </c>
      <c r="BL24">
        <v>2</v>
      </c>
      <c r="BM24">
        <v>32</v>
      </c>
      <c r="BN24" t="e">
        <v>#N/A</v>
      </c>
      <c r="BO24">
        <v>35.083333333333336</v>
      </c>
      <c r="BP24">
        <f ca="1"/>
        <v>29.724941724941726</v>
      </c>
      <c r="BQ24">
        <v>21</v>
      </c>
      <c r="BR24">
        <v>52</v>
      </c>
      <c r="BS24">
        <v>31</v>
      </c>
    </row>
    <row r="25" spans="2:82" x14ac:dyDescent="0.55000000000000004">
      <c r="B25" s="1" t="s">
        <v>32</v>
      </c>
      <c r="C25">
        <v>1987</v>
      </c>
      <c r="D25">
        <v>7</v>
      </c>
      <c r="E25">
        <v>172</v>
      </c>
      <c r="AJ25" s="3"/>
      <c r="AK25" s="3"/>
      <c r="AY25" s="3"/>
      <c r="AZ25" s="3"/>
      <c r="BA25" s="3" t="str">
        <v>Set 1</v>
      </c>
      <c r="BB25" s="3"/>
      <c r="BF25" s="3"/>
      <c r="BG25" s="3"/>
      <c r="BH25" s="3"/>
      <c r="BI25">
        <v>19</v>
      </c>
      <c r="BJ25">
        <v>5</v>
      </c>
      <c r="BK25">
        <v>1990</v>
      </c>
      <c r="BL25">
        <v>2</v>
      </c>
      <c r="BM25">
        <v>38</v>
      </c>
      <c r="BN25" t="e">
        <v>#N/A</v>
      </c>
      <c r="BO25">
        <v>35.083333333333336</v>
      </c>
      <c r="BP25">
        <f ca="1"/>
        <v>31.868298368298369</v>
      </c>
      <c r="BQ25">
        <v>21</v>
      </c>
      <c r="BR25">
        <v>52</v>
      </c>
      <c r="BS25">
        <v>31</v>
      </c>
    </row>
    <row r="26" spans="2:82" x14ac:dyDescent="0.55000000000000004">
      <c r="B26" s="1" t="s">
        <v>32</v>
      </c>
      <c r="C26">
        <v>1987</v>
      </c>
      <c r="D26">
        <v>8</v>
      </c>
      <c r="E26">
        <v>163.80000305199999</v>
      </c>
      <c r="AJ26" s="3"/>
      <c r="AK26" s="3"/>
      <c r="AY26" s="3"/>
      <c r="AZ26" s="3"/>
      <c r="BA26" s="3" t="str">
        <v>Set 2</v>
      </c>
      <c r="BB26" s="3"/>
      <c r="BF26" s="3"/>
      <c r="BG26" s="3"/>
      <c r="BH26" s="3"/>
      <c r="BI26">
        <v>20</v>
      </c>
      <c r="BJ26">
        <v>6</v>
      </c>
      <c r="BK26">
        <v>1991</v>
      </c>
      <c r="BL26">
        <v>2</v>
      </c>
      <c r="BM26">
        <v>35</v>
      </c>
      <c r="BN26" t="e">
        <v>#N/A</v>
      </c>
      <c r="BO26">
        <v>35.083333333333336</v>
      </c>
      <c r="BP26">
        <f ca="1"/>
        <v>34.011655011655016</v>
      </c>
      <c r="BQ26">
        <v>21</v>
      </c>
      <c r="BR26">
        <v>52</v>
      </c>
      <c r="BS26">
        <v>31</v>
      </c>
    </row>
    <row r="27" spans="2:82" x14ac:dyDescent="0.55000000000000004">
      <c r="B27" s="1" t="s">
        <v>32</v>
      </c>
      <c r="C27">
        <v>1987</v>
      </c>
      <c r="D27">
        <v>9</v>
      </c>
      <c r="E27">
        <v>154</v>
      </c>
      <c r="AJ27" s="3"/>
      <c r="AK27" s="3"/>
      <c r="AY27" s="3"/>
      <c r="AZ27" s="3"/>
      <c r="BA27" s="3"/>
      <c r="BB27" s="3"/>
      <c r="BF27" s="19" t="s">
        <v>52</v>
      </c>
      <c r="BG27" s="3"/>
      <c r="BH27" s="3"/>
      <c r="BI27">
        <v>21</v>
      </c>
      <c r="BJ27">
        <v>7</v>
      </c>
      <c r="BK27">
        <v>1992</v>
      </c>
      <c r="BL27">
        <v>2</v>
      </c>
      <c r="BM27">
        <v>32</v>
      </c>
      <c r="BN27" t="e">
        <v>#N/A</v>
      </c>
      <c r="BO27">
        <v>35.083333333333336</v>
      </c>
      <c r="BP27">
        <f ca="1"/>
        <v>36.155011655011663</v>
      </c>
      <c r="BQ27">
        <v>21</v>
      </c>
      <c r="BR27">
        <v>52</v>
      </c>
      <c r="BS27">
        <v>31</v>
      </c>
    </row>
    <row r="28" spans="2:82" x14ac:dyDescent="0.55000000000000004">
      <c r="B28" s="1" t="s">
        <v>32</v>
      </c>
      <c r="C28">
        <v>1987</v>
      </c>
      <c r="D28">
        <v>10</v>
      </c>
      <c r="E28">
        <v>154.80000305199999</v>
      </c>
      <c r="AJ28" s="3"/>
      <c r="AK28" s="3"/>
      <c r="AY28" s="3"/>
      <c r="AZ28" s="3"/>
      <c r="BA28" s="3"/>
      <c r="BB28" s="3"/>
      <c r="BE28" s="18" t="s">
        <v>53</v>
      </c>
      <c r="BF28" s="17" t="b">
        <v>0</v>
      </c>
      <c r="BG28" s="3"/>
      <c r="BH28" s="3"/>
      <c r="BI28">
        <v>22</v>
      </c>
      <c r="BJ28">
        <v>8</v>
      </c>
      <c r="BK28">
        <v>1993</v>
      </c>
      <c r="BL28">
        <v>2</v>
      </c>
      <c r="BM28">
        <v>34</v>
      </c>
      <c r="BN28" t="e">
        <v>#N/A</v>
      </c>
      <c r="BO28">
        <v>35.083333333333336</v>
      </c>
      <c r="BP28">
        <f ca="1"/>
        <v>38.298368298368302</v>
      </c>
      <c r="BQ28">
        <v>21</v>
      </c>
      <c r="BR28">
        <v>52</v>
      </c>
      <c r="BS28">
        <v>31</v>
      </c>
    </row>
    <row r="29" spans="2:82" x14ac:dyDescent="0.55000000000000004">
      <c r="B29" s="1" t="s">
        <v>32</v>
      </c>
      <c r="C29">
        <v>1987</v>
      </c>
      <c r="D29">
        <v>11</v>
      </c>
      <c r="E29">
        <v>115.599998474</v>
      </c>
      <c r="AJ29" s="3"/>
      <c r="AK29" s="3"/>
      <c r="AY29" s="3"/>
      <c r="AZ29" s="3"/>
      <c r="BA29" s="3"/>
      <c r="BB29" s="3"/>
      <c r="BE29" s="18" t="s">
        <v>54</v>
      </c>
      <c r="BF29" s="17" t="b">
        <v>1</v>
      </c>
      <c r="BG29" s="3"/>
      <c r="BH29" s="3"/>
      <c r="BI29">
        <v>23</v>
      </c>
      <c r="BJ29">
        <v>9</v>
      </c>
      <c r="BK29">
        <v>1994</v>
      </c>
      <c r="BL29">
        <v>2</v>
      </c>
      <c r="BM29">
        <v>35</v>
      </c>
      <c r="BN29" t="e">
        <v>#N/A</v>
      </c>
      <c r="BO29">
        <v>35.083333333333336</v>
      </c>
      <c r="BP29">
        <f ca="1"/>
        <v>40.441724941724942</v>
      </c>
      <c r="BQ29">
        <v>21</v>
      </c>
      <c r="BR29">
        <v>52</v>
      </c>
      <c r="BS29">
        <v>31</v>
      </c>
    </row>
    <row r="30" spans="2:82" x14ac:dyDescent="0.55000000000000004">
      <c r="B30" s="1" t="s">
        <v>32</v>
      </c>
      <c r="C30">
        <v>1987</v>
      </c>
      <c r="D30">
        <v>12</v>
      </c>
      <c r="E30">
        <v>113</v>
      </c>
      <c r="AJ30" s="3"/>
      <c r="AK30" s="3"/>
      <c r="AY30" s="3"/>
      <c r="AZ30" s="3"/>
      <c r="BA30" s="3"/>
      <c r="BE30" s="18" t="s">
        <v>55</v>
      </c>
      <c r="BF30" s="17" t="b">
        <v>1</v>
      </c>
      <c r="BH30" s="3"/>
      <c r="BI30">
        <v>24</v>
      </c>
      <c r="BJ30">
        <v>10</v>
      </c>
      <c r="BK30">
        <v>1995</v>
      </c>
      <c r="BL30">
        <v>2</v>
      </c>
      <c r="BM30">
        <v>39</v>
      </c>
      <c r="BN30" t="e">
        <v>#N/A</v>
      </c>
      <c r="BO30">
        <v>35.083333333333336</v>
      </c>
      <c r="BP30">
        <f ca="1"/>
        <v>42.585081585081589</v>
      </c>
      <c r="BQ30">
        <v>21</v>
      </c>
      <c r="BR30">
        <v>52</v>
      </c>
      <c r="BS30">
        <v>31</v>
      </c>
    </row>
    <row r="31" spans="2:82" x14ac:dyDescent="0.55000000000000004">
      <c r="B31" s="1" t="s">
        <v>32</v>
      </c>
      <c r="C31">
        <v>1988</v>
      </c>
      <c r="D31">
        <v>1</v>
      </c>
      <c r="E31">
        <v>105.099998474</v>
      </c>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3"/>
      <c r="BE31" s="18" t="s">
        <v>56</v>
      </c>
      <c r="BF31" s="17" t="b">
        <v>1</v>
      </c>
      <c r="BG31" s="3"/>
      <c r="BH31" s="2"/>
      <c r="BI31">
        <v>25</v>
      </c>
      <c r="BJ31">
        <v>11</v>
      </c>
      <c r="BK31">
        <v>1996</v>
      </c>
      <c r="BL31">
        <v>2</v>
      </c>
      <c r="BM31">
        <v>48</v>
      </c>
      <c r="BN31" t="e">
        <v>#N/A</v>
      </c>
      <c r="BO31">
        <v>35.083333333333336</v>
      </c>
      <c r="BP31">
        <f ca="1"/>
        <v>44.728438228438236</v>
      </c>
      <c r="BQ31">
        <v>21</v>
      </c>
      <c r="BR31">
        <v>52</v>
      </c>
      <c r="BS31">
        <v>31</v>
      </c>
    </row>
    <row r="32" spans="2:82" x14ac:dyDescent="0.55000000000000004">
      <c r="B32" s="1" t="s">
        <v>32</v>
      </c>
      <c r="C32">
        <v>1988</v>
      </c>
      <c r="D32">
        <v>2</v>
      </c>
      <c r="E32">
        <v>102.80000305199999</v>
      </c>
      <c r="BB32" s="2"/>
      <c r="BE32" s="18" t="s">
        <v>57</v>
      </c>
      <c r="BF32" s="17" t="b">
        <v>1</v>
      </c>
      <c r="BG32" s="2"/>
      <c r="BI32">
        <v>26</v>
      </c>
      <c r="BJ32">
        <v>12</v>
      </c>
      <c r="BK32">
        <v>1997</v>
      </c>
      <c r="BL32">
        <v>2</v>
      </c>
      <c r="BM32">
        <v>52</v>
      </c>
      <c r="BN32">
        <v>52</v>
      </c>
      <c r="BO32">
        <v>35.083333333333336</v>
      </c>
      <c r="BP32">
        <f ca="1"/>
        <v>46.871794871794876</v>
      </c>
      <c r="BQ32">
        <v>21</v>
      </c>
      <c r="BR32">
        <v>52</v>
      </c>
      <c r="BS32">
        <v>31</v>
      </c>
    </row>
    <row r="33" spans="2:71" x14ac:dyDescent="0.55000000000000004">
      <c r="B33" s="1" t="s">
        <v>32</v>
      </c>
      <c r="C33">
        <v>1988</v>
      </c>
      <c r="D33">
        <v>3</v>
      </c>
      <c r="E33">
        <v>141.19999694800001</v>
      </c>
      <c r="BE33" s="18" t="s">
        <v>58</v>
      </c>
      <c r="BF33" s="17" t="b">
        <v>1</v>
      </c>
      <c r="BI33">
        <v>27</v>
      </c>
      <c r="BJ33">
        <v>0</v>
      </c>
      <c r="BK33" t="str">
        <v/>
      </c>
      <c r="BL33" t="str">
        <v/>
      </c>
      <c r="BM33" t="e">
        <v>#N/A</v>
      </c>
      <c r="BN33" t="e">
        <v>#N/A</v>
      </c>
      <c r="BO33" t="e">
        <v>#N/A</v>
      </c>
      <c r="BP33" t="e">
        <f ca="1"/>
        <v>#N/A</v>
      </c>
      <c r="BQ33" t="e">
        <v>#N/A</v>
      </c>
      <c r="BR33" t="e">
        <v>#N/A</v>
      </c>
      <c r="BS33" t="e">
        <v>#N/A</v>
      </c>
    </row>
    <row r="34" spans="2:71" x14ac:dyDescent="0.55000000000000004">
      <c r="B34" s="1" t="s">
        <v>32</v>
      </c>
      <c r="C34">
        <v>1988</v>
      </c>
      <c r="D34">
        <v>4</v>
      </c>
      <c r="E34">
        <v>159.30000305199999</v>
      </c>
      <c r="BE34" s="18" t="s">
        <v>59</v>
      </c>
      <c r="BF34" s="17" t="b">
        <v>1</v>
      </c>
      <c r="BI34">
        <v>28</v>
      </c>
      <c r="BJ34">
        <v>1</v>
      </c>
      <c r="BK34">
        <v>1986</v>
      </c>
      <c r="BL34">
        <v>3</v>
      </c>
      <c r="BM34">
        <v>25</v>
      </c>
      <c r="BN34">
        <v>25</v>
      </c>
      <c r="BO34">
        <v>43.583333333333336</v>
      </c>
      <c r="BP34">
        <f ca="1"/>
        <v>27.679487179487179</v>
      </c>
      <c r="BQ34">
        <v>25</v>
      </c>
      <c r="BR34">
        <v>61</v>
      </c>
      <c r="BS34">
        <v>36</v>
      </c>
    </row>
    <row r="35" spans="2:71" x14ac:dyDescent="0.55000000000000004">
      <c r="B35" s="1" t="s">
        <v>32</v>
      </c>
      <c r="C35">
        <v>1988</v>
      </c>
      <c r="D35">
        <v>5</v>
      </c>
      <c r="E35">
        <v>158</v>
      </c>
      <c r="BE35" s="18" t="s">
        <v>60</v>
      </c>
      <c r="BF35" t="str">
        <f xml:space="preserve"> BE35 &amp;"'"&amp; RIGHT( MIN(_xlfn.ANCHORARRAY( BK7) ), 2 ) &amp; " to '" &amp; RIGHT( MAX(_xlfn.ANCHORARRAY( BK7) ), 2) &amp; "  (" &amp; COUNT(_xlfn.ANCHORARRAY(H7)) &amp; " years)"</f>
        <v>year range: '86 to '97  (12 years)</v>
      </c>
      <c r="BG35" t="s">
        <v>61</v>
      </c>
      <c r="BI35">
        <v>29</v>
      </c>
      <c r="BJ35">
        <v>2</v>
      </c>
      <c r="BK35">
        <v>1987</v>
      </c>
      <c r="BL35">
        <v>3</v>
      </c>
      <c r="BM35">
        <v>28</v>
      </c>
      <c r="BN35" t="e">
        <v>#N/A</v>
      </c>
      <c r="BO35">
        <v>43.583333333333336</v>
      </c>
      <c r="BP35">
        <f ca="1"/>
        <v>30.571095571095572</v>
      </c>
      <c r="BQ35">
        <v>25</v>
      </c>
      <c r="BR35">
        <v>61</v>
      </c>
      <c r="BS35">
        <v>36</v>
      </c>
    </row>
    <row r="36" spans="2:71" x14ac:dyDescent="0.55000000000000004">
      <c r="B36" s="1" t="s">
        <v>32</v>
      </c>
      <c r="C36">
        <v>1988</v>
      </c>
      <c r="D36">
        <v>6</v>
      </c>
      <c r="E36">
        <v>162.89999389600001</v>
      </c>
      <c r="BI36">
        <v>30</v>
      </c>
      <c r="BJ36">
        <v>3</v>
      </c>
      <c r="BK36">
        <v>1988</v>
      </c>
      <c r="BL36">
        <v>3</v>
      </c>
      <c r="BM36">
        <v>36</v>
      </c>
      <c r="BN36" t="e">
        <v>#N/A</v>
      </c>
      <c r="BO36">
        <v>43.583333333333336</v>
      </c>
      <c r="BP36">
        <f ca="1"/>
        <v>33.462703962703969</v>
      </c>
      <c r="BQ36">
        <v>25</v>
      </c>
      <c r="BR36">
        <v>61</v>
      </c>
      <c r="BS36">
        <v>36</v>
      </c>
    </row>
    <row r="37" spans="2:71" x14ac:dyDescent="0.55000000000000004">
      <c r="B37" s="1" t="s">
        <v>32</v>
      </c>
      <c r="C37">
        <v>1988</v>
      </c>
      <c r="D37">
        <v>7</v>
      </c>
      <c r="E37">
        <v>152.39999389600001</v>
      </c>
      <c r="BI37">
        <v>31</v>
      </c>
      <c r="BJ37">
        <v>4</v>
      </c>
      <c r="BK37">
        <v>1989</v>
      </c>
      <c r="BL37">
        <v>3</v>
      </c>
      <c r="BM37">
        <v>38</v>
      </c>
      <c r="BN37" t="e">
        <v>#N/A</v>
      </c>
      <c r="BO37">
        <v>43.583333333333336</v>
      </c>
      <c r="BP37">
        <f ca="1"/>
        <v>36.354312354312356</v>
      </c>
      <c r="BQ37">
        <v>25</v>
      </c>
      <c r="BR37">
        <v>61</v>
      </c>
      <c r="BS37">
        <v>36</v>
      </c>
    </row>
    <row r="38" spans="2:71" x14ac:dyDescent="0.55000000000000004">
      <c r="B38" s="1" t="s">
        <v>32</v>
      </c>
      <c r="C38">
        <v>1988</v>
      </c>
      <c r="D38">
        <v>8</v>
      </c>
      <c r="E38">
        <v>143.60000610399999</v>
      </c>
      <c r="BI38">
        <v>32</v>
      </c>
      <c r="BJ38">
        <v>5</v>
      </c>
      <c r="BK38">
        <v>1990</v>
      </c>
      <c r="BL38">
        <v>3</v>
      </c>
      <c r="BM38">
        <v>47</v>
      </c>
      <c r="BN38" t="e">
        <v>#N/A</v>
      </c>
      <c r="BO38">
        <v>43.583333333333336</v>
      </c>
      <c r="BP38">
        <f ca="1"/>
        <v>39.245920745920749</v>
      </c>
      <c r="BQ38">
        <v>25</v>
      </c>
      <c r="BR38">
        <v>61</v>
      </c>
      <c r="BS38">
        <v>36</v>
      </c>
    </row>
    <row r="39" spans="2:71" x14ac:dyDescent="0.55000000000000004">
      <c r="B39" s="1" t="s">
        <v>32</v>
      </c>
      <c r="C39">
        <v>1988</v>
      </c>
      <c r="D39">
        <v>9</v>
      </c>
      <c r="E39">
        <v>152</v>
      </c>
      <c r="BI39">
        <v>33</v>
      </c>
      <c r="BJ39">
        <v>6</v>
      </c>
      <c r="BK39">
        <v>1991</v>
      </c>
      <c r="BL39">
        <v>3</v>
      </c>
      <c r="BM39">
        <v>49</v>
      </c>
      <c r="BN39" t="e">
        <v>#N/A</v>
      </c>
      <c r="BO39">
        <v>43.583333333333336</v>
      </c>
      <c r="BP39">
        <f ca="1"/>
        <v>42.137529137529143</v>
      </c>
      <c r="BQ39">
        <v>25</v>
      </c>
      <c r="BR39">
        <v>61</v>
      </c>
      <c r="BS39">
        <v>36</v>
      </c>
    </row>
    <row r="40" spans="2:71" x14ac:dyDescent="0.55000000000000004">
      <c r="B40" s="1" t="s">
        <v>32</v>
      </c>
      <c r="C40">
        <v>1988</v>
      </c>
      <c r="D40">
        <v>10</v>
      </c>
      <c r="E40">
        <v>139.10000610399999</v>
      </c>
      <c r="BI40">
        <v>34</v>
      </c>
      <c r="BJ40">
        <v>7</v>
      </c>
      <c r="BK40">
        <v>1992</v>
      </c>
      <c r="BL40">
        <v>3</v>
      </c>
      <c r="BM40">
        <v>37</v>
      </c>
      <c r="BN40" t="e">
        <v>#N/A</v>
      </c>
      <c r="BO40">
        <v>43.583333333333336</v>
      </c>
      <c r="BP40">
        <f ca="1"/>
        <v>45.029137529137536</v>
      </c>
      <c r="BQ40">
        <v>25</v>
      </c>
      <c r="BR40">
        <v>61</v>
      </c>
      <c r="BS40">
        <v>36</v>
      </c>
    </row>
    <row r="41" spans="2:71" x14ac:dyDescent="0.55000000000000004">
      <c r="B41" s="1" t="s">
        <v>32</v>
      </c>
      <c r="C41">
        <v>1988</v>
      </c>
      <c r="D41">
        <v>11</v>
      </c>
      <c r="E41">
        <v>118.80000305199999</v>
      </c>
      <c r="BI41">
        <v>35</v>
      </c>
      <c r="BJ41">
        <v>8</v>
      </c>
      <c r="BK41">
        <v>1993</v>
      </c>
      <c r="BL41">
        <v>3</v>
      </c>
      <c r="BM41">
        <v>41</v>
      </c>
      <c r="BN41" t="e">
        <v>#N/A</v>
      </c>
      <c r="BO41">
        <v>43.583333333333336</v>
      </c>
      <c r="BP41">
        <f ca="1"/>
        <v>47.920745920745922</v>
      </c>
      <c r="BQ41">
        <v>25</v>
      </c>
      <c r="BR41">
        <v>61</v>
      </c>
      <c r="BS41">
        <v>36</v>
      </c>
    </row>
    <row r="42" spans="2:71" x14ac:dyDescent="0.55000000000000004">
      <c r="B42" s="1" t="s">
        <v>32</v>
      </c>
      <c r="C42">
        <v>1988</v>
      </c>
      <c r="D42">
        <v>12</v>
      </c>
      <c r="E42">
        <v>85.400001525899995</v>
      </c>
      <c r="BI42">
        <v>36</v>
      </c>
      <c r="BJ42">
        <v>9</v>
      </c>
      <c r="BK42">
        <v>1994</v>
      </c>
      <c r="BL42">
        <v>3</v>
      </c>
      <c r="BM42">
        <v>46</v>
      </c>
      <c r="BN42" t="e">
        <v>#N/A</v>
      </c>
      <c r="BO42">
        <v>43.583333333333336</v>
      </c>
      <c r="BP42">
        <f ca="1"/>
        <v>50.812354312354316</v>
      </c>
      <c r="BQ42">
        <v>25</v>
      </c>
      <c r="BR42">
        <v>61</v>
      </c>
      <c r="BS42">
        <v>36</v>
      </c>
    </row>
    <row r="43" spans="2:71" x14ac:dyDescent="0.55000000000000004">
      <c r="B43" s="1" t="s">
        <v>32</v>
      </c>
      <c r="C43">
        <v>1989</v>
      </c>
      <c r="D43">
        <v>1</v>
      </c>
      <c r="E43">
        <v>78.199996948199995</v>
      </c>
      <c r="BI43">
        <v>37</v>
      </c>
      <c r="BJ43">
        <v>10</v>
      </c>
      <c r="BK43">
        <v>1995</v>
      </c>
      <c r="BL43">
        <v>3</v>
      </c>
      <c r="BM43">
        <v>55</v>
      </c>
      <c r="BN43" t="e">
        <v>#N/A</v>
      </c>
      <c r="BO43">
        <v>43.583333333333336</v>
      </c>
      <c r="BP43">
        <f ca="1"/>
        <v>53.703962703962709</v>
      </c>
      <c r="BQ43">
        <v>25</v>
      </c>
      <c r="BR43">
        <v>61</v>
      </c>
      <c r="BS43">
        <v>36</v>
      </c>
    </row>
    <row r="44" spans="2:71" x14ac:dyDescent="0.55000000000000004">
      <c r="B44" s="1" t="s">
        <v>32</v>
      </c>
      <c r="C44">
        <v>1989</v>
      </c>
      <c r="D44">
        <v>2</v>
      </c>
      <c r="E44">
        <v>90.199996948199995</v>
      </c>
      <c r="BI44">
        <v>38</v>
      </c>
      <c r="BJ44">
        <v>11</v>
      </c>
      <c r="BK44">
        <v>1996</v>
      </c>
      <c r="BL44">
        <v>3</v>
      </c>
      <c r="BM44">
        <v>60</v>
      </c>
      <c r="BN44" t="e">
        <v>#N/A</v>
      </c>
      <c r="BO44">
        <v>43.583333333333336</v>
      </c>
      <c r="BP44">
        <f ca="1"/>
        <v>56.595571095571103</v>
      </c>
      <c r="BQ44">
        <v>25</v>
      </c>
      <c r="BR44">
        <v>61</v>
      </c>
      <c r="BS44">
        <v>36</v>
      </c>
    </row>
    <row r="45" spans="2:71" x14ac:dyDescent="0.55000000000000004">
      <c r="B45" s="1" t="s">
        <v>32</v>
      </c>
      <c r="C45">
        <v>1989</v>
      </c>
      <c r="D45">
        <v>3</v>
      </c>
      <c r="E45">
        <v>128.80000305199999</v>
      </c>
      <c r="BI45">
        <v>39</v>
      </c>
      <c r="BJ45">
        <v>12</v>
      </c>
      <c r="BK45">
        <v>1997</v>
      </c>
      <c r="BL45">
        <v>3</v>
      </c>
      <c r="BM45">
        <v>61</v>
      </c>
      <c r="BN45">
        <v>61</v>
      </c>
      <c r="BO45">
        <v>43.583333333333336</v>
      </c>
      <c r="BP45">
        <f ca="1"/>
        <v>59.487179487179496</v>
      </c>
      <c r="BQ45">
        <v>25</v>
      </c>
      <c r="BR45">
        <v>61</v>
      </c>
      <c r="BS45">
        <v>36</v>
      </c>
    </row>
    <row r="46" spans="2:71" x14ac:dyDescent="0.55000000000000004">
      <c r="B46" s="1" t="s">
        <v>32</v>
      </c>
      <c r="C46">
        <v>1989</v>
      </c>
      <c r="D46">
        <v>4</v>
      </c>
      <c r="E46">
        <v>153.19999694800001</v>
      </c>
      <c r="BI46">
        <v>40</v>
      </c>
      <c r="BJ46">
        <v>0</v>
      </c>
      <c r="BK46" t="str">
        <v/>
      </c>
      <c r="BL46" t="str">
        <v/>
      </c>
      <c r="BM46" t="e">
        <v>#N/A</v>
      </c>
      <c r="BN46" t="e">
        <v>#N/A</v>
      </c>
      <c r="BO46" t="e">
        <v>#N/A</v>
      </c>
      <c r="BP46" t="e">
        <f ca="1"/>
        <v>#N/A</v>
      </c>
      <c r="BQ46" t="e">
        <v>#N/A</v>
      </c>
      <c r="BR46" t="e">
        <v>#N/A</v>
      </c>
      <c r="BS46" t="e">
        <v>#N/A</v>
      </c>
    </row>
    <row r="47" spans="2:71" x14ac:dyDescent="0.55000000000000004">
      <c r="B47" s="1" t="s">
        <v>32</v>
      </c>
      <c r="C47">
        <v>1989</v>
      </c>
      <c r="D47">
        <v>5</v>
      </c>
      <c r="E47">
        <v>140.19999694800001</v>
      </c>
      <c r="BI47">
        <v>41</v>
      </c>
      <c r="BJ47">
        <v>1</v>
      </c>
      <c r="BK47">
        <v>1986</v>
      </c>
      <c r="BL47">
        <v>4</v>
      </c>
      <c r="BM47">
        <v>21</v>
      </c>
      <c r="BN47">
        <v>21</v>
      </c>
      <c r="BO47">
        <v>34.666666666666664</v>
      </c>
      <c r="BP47">
        <f ca="1"/>
        <v>21.935897435897438</v>
      </c>
      <c r="BQ47">
        <v>21</v>
      </c>
      <c r="BR47">
        <v>52</v>
      </c>
      <c r="BS47">
        <v>31</v>
      </c>
    </row>
    <row r="48" spans="2:71" x14ac:dyDescent="0.55000000000000004">
      <c r="B48" s="1" t="s">
        <v>32</v>
      </c>
      <c r="C48">
        <v>1989</v>
      </c>
      <c r="D48">
        <v>6</v>
      </c>
      <c r="E48">
        <v>150.19999694800001</v>
      </c>
      <c r="BI48">
        <v>42</v>
      </c>
      <c r="BJ48">
        <v>2</v>
      </c>
      <c r="BK48">
        <v>1987</v>
      </c>
      <c r="BL48">
        <v>4</v>
      </c>
      <c r="BM48">
        <v>24</v>
      </c>
      <c r="BN48" t="e">
        <v>#N/A</v>
      </c>
      <c r="BO48">
        <v>34.666666666666664</v>
      </c>
      <c r="BP48">
        <f ca="1"/>
        <v>24.250582750582751</v>
      </c>
      <c r="BQ48">
        <v>21</v>
      </c>
      <c r="BR48">
        <v>52</v>
      </c>
      <c r="BS48">
        <v>31</v>
      </c>
    </row>
    <row r="49" spans="2:71" x14ac:dyDescent="0.55000000000000004">
      <c r="B49" s="1" t="s">
        <v>32</v>
      </c>
      <c r="C49">
        <v>1989</v>
      </c>
      <c r="D49">
        <v>7</v>
      </c>
      <c r="E49">
        <v>137</v>
      </c>
      <c r="BI49">
        <v>43</v>
      </c>
      <c r="BJ49">
        <v>3</v>
      </c>
      <c r="BK49">
        <v>1988</v>
      </c>
      <c r="BL49">
        <v>4</v>
      </c>
      <c r="BM49">
        <v>28</v>
      </c>
      <c r="BN49" t="e">
        <v>#N/A</v>
      </c>
      <c r="BO49">
        <v>34.666666666666664</v>
      </c>
      <c r="BP49">
        <f ca="1"/>
        <v>26.565268065268064</v>
      </c>
      <c r="BQ49">
        <v>21</v>
      </c>
      <c r="BR49">
        <v>52</v>
      </c>
      <c r="BS49">
        <v>31</v>
      </c>
    </row>
    <row r="50" spans="2:71" x14ac:dyDescent="0.55000000000000004">
      <c r="B50" s="1" t="s">
        <v>32</v>
      </c>
      <c r="C50">
        <v>1989</v>
      </c>
      <c r="D50">
        <v>8</v>
      </c>
      <c r="E50">
        <v>136.80000305199999</v>
      </c>
      <c r="BI50">
        <v>44</v>
      </c>
      <c r="BJ50">
        <v>4</v>
      </c>
      <c r="BK50">
        <v>1989</v>
      </c>
      <c r="BL50">
        <v>4</v>
      </c>
      <c r="BM50">
        <v>34</v>
      </c>
      <c r="BN50" t="e">
        <v>#N/A</v>
      </c>
      <c r="BO50">
        <v>34.666666666666664</v>
      </c>
      <c r="BP50">
        <f ca="1"/>
        <v>28.879953379953378</v>
      </c>
      <c r="BQ50">
        <v>21</v>
      </c>
      <c r="BR50">
        <v>52</v>
      </c>
      <c r="BS50">
        <v>31</v>
      </c>
    </row>
    <row r="51" spans="2:71" x14ac:dyDescent="0.55000000000000004">
      <c r="B51" s="1" t="s">
        <v>32</v>
      </c>
      <c r="C51">
        <v>1989</v>
      </c>
      <c r="D51">
        <v>9</v>
      </c>
      <c r="E51">
        <v>131.10000610399999</v>
      </c>
      <c r="BI51">
        <v>45</v>
      </c>
      <c r="BJ51">
        <v>5</v>
      </c>
      <c r="BK51">
        <v>1990</v>
      </c>
      <c r="BL51">
        <v>4</v>
      </c>
      <c r="BM51">
        <v>33</v>
      </c>
      <c r="BN51" t="e">
        <v>#N/A</v>
      </c>
      <c r="BO51">
        <v>34.666666666666664</v>
      </c>
      <c r="BP51">
        <f ca="1"/>
        <v>31.194638694638694</v>
      </c>
      <c r="BQ51">
        <v>21</v>
      </c>
      <c r="BR51">
        <v>52</v>
      </c>
      <c r="BS51">
        <v>31</v>
      </c>
    </row>
    <row r="52" spans="2:71" x14ac:dyDescent="0.55000000000000004">
      <c r="B52" s="1" t="s">
        <v>32</v>
      </c>
      <c r="C52">
        <v>1989</v>
      </c>
      <c r="D52">
        <v>10</v>
      </c>
      <c r="E52">
        <v>135.10000610399999</v>
      </c>
      <c r="BI52">
        <v>46</v>
      </c>
      <c r="BJ52">
        <v>6</v>
      </c>
      <c r="BK52">
        <v>1991</v>
      </c>
      <c r="BL52">
        <v>4</v>
      </c>
      <c r="BM52">
        <v>34</v>
      </c>
      <c r="BN52" t="e">
        <v>#N/A</v>
      </c>
      <c r="BO52">
        <v>34.666666666666664</v>
      </c>
      <c r="BP52">
        <f ca="1"/>
        <v>33.509324009324004</v>
      </c>
      <c r="BQ52">
        <v>21</v>
      </c>
      <c r="BR52">
        <v>52</v>
      </c>
      <c r="BS52">
        <v>31</v>
      </c>
    </row>
    <row r="53" spans="2:71" x14ac:dyDescent="0.55000000000000004">
      <c r="B53" s="1" t="s">
        <v>32</v>
      </c>
      <c r="C53">
        <v>1989</v>
      </c>
      <c r="D53">
        <v>11</v>
      </c>
      <c r="E53">
        <v>113</v>
      </c>
      <c r="BI53">
        <v>47</v>
      </c>
      <c r="BJ53">
        <v>7</v>
      </c>
      <c r="BK53">
        <v>1992</v>
      </c>
      <c r="BL53">
        <v>4</v>
      </c>
      <c r="BM53">
        <v>30</v>
      </c>
      <c r="BN53" t="e">
        <v>#N/A</v>
      </c>
      <c r="BO53">
        <v>34.666666666666664</v>
      </c>
      <c r="BP53">
        <f ca="1"/>
        <v>35.824009324009324</v>
      </c>
      <c r="BQ53">
        <v>21</v>
      </c>
      <c r="BR53">
        <v>52</v>
      </c>
      <c r="BS53">
        <v>31</v>
      </c>
    </row>
    <row r="54" spans="2:71" x14ac:dyDescent="0.55000000000000004">
      <c r="B54" s="1" t="s">
        <v>32</v>
      </c>
      <c r="C54">
        <v>1989</v>
      </c>
      <c r="D54">
        <v>12</v>
      </c>
      <c r="E54">
        <v>94.199996948199995</v>
      </c>
      <c r="BI54">
        <v>48</v>
      </c>
      <c r="BJ54">
        <v>8</v>
      </c>
      <c r="BK54">
        <v>1993</v>
      </c>
      <c r="BL54">
        <v>4</v>
      </c>
      <c r="BM54">
        <v>33</v>
      </c>
      <c r="BN54" t="e">
        <v>#N/A</v>
      </c>
      <c r="BO54">
        <v>34.666666666666664</v>
      </c>
      <c r="BP54">
        <f ca="1"/>
        <v>38.138694638694638</v>
      </c>
      <c r="BQ54">
        <v>21</v>
      </c>
      <c r="BR54">
        <v>52</v>
      </c>
      <c r="BS54">
        <v>31</v>
      </c>
    </row>
    <row r="55" spans="2:71" x14ac:dyDescent="0.55000000000000004">
      <c r="B55" s="1" t="s">
        <v>32</v>
      </c>
      <c r="C55">
        <v>1990</v>
      </c>
      <c r="D55">
        <v>1</v>
      </c>
      <c r="E55">
        <v>100.099998474</v>
      </c>
      <c r="BI55">
        <v>49</v>
      </c>
      <c r="BJ55">
        <v>9</v>
      </c>
      <c r="BK55">
        <v>1994</v>
      </c>
      <c r="BL55">
        <v>4</v>
      </c>
      <c r="BM55">
        <v>40</v>
      </c>
      <c r="BN55" t="e">
        <v>#N/A</v>
      </c>
      <c r="BO55">
        <v>34.666666666666664</v>
      </c>
      <c r="BP55">
        <f ca="1"/>
        <v>40.453379953379951</v>
      </c>
      <c r="BQ55">
        <v>21</v>
      </c>
      <c r="BR55">
        <v>52</v>
      </c>
      <c r="BS55">
        <v>31</v>
      </c>
    </row>
    <row r="56" spans="2:71" x14ac:dyDescent="0.55000000000000004">
      <c r="B56" s="1" t="s">
        <v>32</v>
      </c>
      <c r="C56">
        <v>1990</v>
      </c>
      <c r="D56">
        <v>2</v>
      </c>
      <c r="E56">
        <v>85.800003051800005</v>
      </c>
      <c r="BI56">
        <v>50</v>
      </c>
      <c r="BJ56">
        <v>10</v>
      </c>
      <c r="BK56">
        <v>1995</v>
      </c>
      <c r="BL56">
        <v>4</v>
      </c>
      <c r="BM56">
        <v>38</v>
      </c>
      <c r="BN56" t="e">
        <v>#N/A</v>
      </c>
      <c r="BO56">
        <v>34.666666666666664</v>
      </c>
      <c r="BP56">
        <f ca="1"/>
        <v>42.768065268065264</v>
      </c>
      <c r="BQ56">
        <v>21</v>
      </c>
      <c r="BR56">
        <v>52</v>
      </c>
      <c r="BS56">
        <v>31</v>
      </c>
    </row>
    <row r="57" spans="2:71" x14ac:dyDescent="0.55000000000000004">
      <c r="B57" s="1" t="s">
        <v>32</v>
      </c>
      <c r="C57">
        <v>1990</v>
      </c>
      <c r="D57">
        <v>3</v>
      </c>
      <c r="E57">
        <v>117.80000305199999</v>
      </c>
      <c r="BI57">
        <v>51</v>
      </c>
      <c r="BJ57">
        <v>11</v>
      </c>
      <c r="BK57">
        <v>1996</v>
      </c>
      <c r="BL57">
        <v>4</v>
      </c>
      <c r="BM57">
        <v>49</v>
      </c>
      <c r="BN57" t="e">
        <v>#N/A</v>
      </c>
      <c r="BO57">
        <v>34.666666666666664</v>
      </c>
      <c r="BP57">
        <f ca="1"/>
        <v>45.082750582750577</v>
      </c>
      <c r="BQ57">
        <v>21</v>
      </c>
      <c r="BR57">
        <v>52</v>
      </c>
      <c r="BS57">
        <v>31</v>
      </c>
    </row>
    <row r="58" spans="2:71" x14ac:dyDescent="0.55000000000000004">
      <c r="B58" s="1" t="s">
        <v>32</v>
      </c>
      <c r="C58">
        <v>1990</v>
      </c>
      <c r="D58">
        <v>4</v>
      </c>
      <c r="E58">
        <v>129.39999389600001</v>
      </c>
      <c r="BI58">
        <v>52</v>
      </c>
      <c r="BJ58">
        <v>12</v>
      </c>
      <c r="BK58">
        <v>1997</v>
      </c>
      <c r="BL58">
        <v>4</v>
      </c>
      <c r="BM58">
        <v>52</v>
      </c>
      <c r="BN58">
        <v>52</v>
      </c>
      <c r="BO58">
        <v>34.666666666666664</v>
      </c>
      <c r="BP58">
        <f ca="1"/>
        <v>47.397435897435891</v>
      </c>
      <c r="BQ58">
        <v>21</v>
      </c>
      <c r="BR58">
        <v>52</v>
      </c>
      <c r="BS58">
        <v>31</v>
      </c>
    </row>
    <row r="59" spans="2:71" x14ac:dyDescent="0.55000000000000004">
      <c r="B59" s="1" t="s">
        <v>32</v>
      </c>
      <c r="C59">
        <v>1990</v>
      </c>
      <c r="D59">
        <v>5</v>
      </c>
      <c r="E59">
        <v>131.69999694800001</v>
      </c>
      <c r="BI59">
        <v>53</v>
      </c>
      <c r="BJ59">
        <v>0</v>
      </c>
      <c r="BK59" t="str">
        <v/>
      </c>
      <c r="BL59" t="str">
        <v/>
      </c>
      <c r="BM59" t="e">
        <v>#N/A</v>
      </c>
      <c r="BN59" t="e">
        <v>#N/A</v>
      </c>
      <c r="BO59" t="e">
        <v>#N/A</v>
      </c>
      <c r="BP59" t="e">
        <f ca="1"/>
        <v>#N/A</v>
      </c>
      <c r="BQ59" t="e">
        <v>#N/A</v>
      </c>
      <c r="BR59" t="e">
        <v>#N/A</v>
      </c>
      <c r="BS59" t="e">
        <v>#N/A</v>
      </c>
    </row>
    <row r="60" spans="2:71" x14ac:dyDescent="0.55000000000000004">
      <c r="B60" s="1" t="s">
        <v>32</v>
      </c>
      <c r="C60">
        <v>1990</v>
      </c>
      <c r="D60">
        <v>6</v>
      </c>
      <c r="E60">
        <v>143.19999694800001</v>
      </c>
      <c r="BI60">
        <v>54</v>
      </c>
      <c r="BJ60">
        <v>1</v>
      </c>
      <c r="BK60">
        <v>1986</v>
      </c>
      <c r="BL60">
        <v>5</v>
      </c>
      <c r="BM60">
        <v>26</v>
      </c>
      <c r="BN60">
        <v>26</v>
      </c>
      <c r="BO60">
        <v>42.583333333333336</v>
      </c>
      <c r="BP60">
        <f ca="1"/>
        <v>29.102564102564099</v>
      </c>
      <c r="BQ60">
        <v>26</v>
      </c>
      <c r="BR60">
        <v>59</v>
      </c>
      <c r="BS60">
        <v>33</v>
      </c>
    </row>
    <row r="61" spans="2:71" x14ac:dyDescent="0.55000000000000004">
      <c r="B61" s="1" t="s">
        <v>32</v>
      </c>
      <c r="C61">
        <v>1990</v>
      </c>
      <c r="D61">
        <v>7</v>
      </c>
      <c r="E61">
        <v>134.69999694800001</v>
      </c>
      <c r="BI61">
        <v>55</v>
      </c>
      <c r="BJ61">
        <v>2</v>
      </c>
      <c r="BK61">
        <v>1987</v>
      </c>
      <c r="BL61">
        <v>5</v>
      </c>
      <c r="BM61">
        <v>33</v>
      </c>
      <c r="BN61" t="e">
        <v>#N/A</v>
      </c>
      <c r="BO61">
        <v>42.583333333333336</v>
      </c>
      <c r="BP61">
        <f ca="1"/>
        <v>31.553613053613052</v>
      </c>
      <c r="BQ61">
        <v>26</v>
      </c>
      <c r="BR61">
        <v>59</v>
      </c>
      <c r="BS61">
        <v>33</v>
      </c>
    </row>
    <row r="62" spans="2:71" x14ac:dyDescent="0.55000000000000004">
      <c r="B62" s="1" t="s">
        <v>32</v>
      </c>
      <c r="C62">
        <v>1990</v>
      </c>
      <c r="D62">
        <v>8</v>
      </c>
      <c r="E62">
        <v>122.400001526</v>
      </c>
      <c r="BI62">
        <v>56</v>
      </c>
      <c r="BJ62">
        <v>3</v>
      </c>
      <c r="BK62">
        <v>1988</v>
      </c>
      <c r="BL62">
        <v>5</v>
      </c>
      <c r="BM62">
        <v>37</v>
      </c>
      <c r="BN62" t="e">
        <v>#N/A</v>
      </c>
      <c r="BO62">
        <v>42.583333333333336</v>
      </c>
      <c r="BP62">
        <f ca="1"/>
        <v>34.004662004662009</v>
      </c>
      <c r="BQ62">
        <v>26</v>
      </c>
      <c r="BR62">
        <v>59</v>
      </c>
      <c r="BS62">
        <v>33</v>
      </c>
    </row>
    <row r="63" spans="2:71" x14ac:dyDescent="0.55000000000000004">
      <c r="B63" s="1" t="s">
        <v>32</v>
      </c>
      <c r="C63">
        <v>1990</v>
      </c>
      <c r="D63">
        <v>9</v>
      </c>
      <c r="E63">
        <v>109.30000305199999</v>
      </c>
      <c r="BI63">
        <v>57</v>
      </c>
      <c r="BJ63">
        <v>4</v>
      </c>
      <c r="BK63">
        <v>1989</v>
      </c>
      <c r="BL63">
        <v>5</v>
      </c>
      <c r="BM63">
        <v>39</v>
      </c>
      <c r="BN63" t="e">
        <v>#N/A</v>
      </c>
      <c r="BO63">
        <v>42.583333333333336</v>
      </c>
      <c r="BP63">
        <f ca="1"/>
        <v>36.455710955710956</v>
      </c>
      <c r="BQ63">
        <v>26</v>
      </c>
      <c r="BR63">
        <v>59</v>
      </c>
      <c r="BS63">
        <v>33</v>
      </c>
    </row>
    <row r="64" spans="2:71" x14ac:dyDescent="0.55000000000000004">
      <c r="B64" s="1" t="s">
        <v>32</v>
      </c>
      <c r="C64">
        <v>1990</v>
      </c>
      <c r="D64">
        <v>10</v>
      </c>
      <c r="E64">
        <v>130.10000610399999</v>
      </c>
      <c r="BI64">
        <v>58</v>
      </c>
      <c r="BJ64">
        <v>5</v>
      </c>
      <c r="BK64">
        <v>1990</v>
      </c>
      <c r="BL64">
        <v>5</v>
      </c>
      <c r="BM64">
        <v>44</v>
      </c>
      <c r="BN64" t="e">
        <v>#N/A</v>
      </c>
      <c r="BO64">
        <v>42.583333333333336</v>
      </c>
      <c r="BP64">
        <f ca="1"/>
        <v>38.906759906759909</v>
      </c>
      <c r="BQ64">
        <v>26</v>
      </c>
      <c r="BR64">
        <v>59</v>
      </c>
      <c r="BS64">
        <v>33</v>
      </c>
    </row>
    <row r="65" spans="2:71" x14ac:dyDescent="0.55000000000000004">
      <c r="B65" s="1" t="s">
        <v>32</v>
      </c>
      <c r="C65">
        <v>1990</v>
      </c>
      <c r="D65">
        <v>11</v>
      </c>
      <c r="E65">
        <v>96.599998474100005</v>
      </c>
      <c r="BI65">
        <v>59</v>
      </c>
      <c r="BJ65">
        <v>6</v>
      </c>
      <c r="BK65">
        <v>1991</v>
      </c>
      <c r="BL65">
        <v>5</v>
      </c>
      <c r="BM65">
        <v>43</v>
      </c>
      <c r="BN65" t="e">
        <v>#N/A</v>
      </c>
      <c r="BO65">
        <v>42.583333333333336</v>
      </c>
      <c r="BP65">
        <f ca="1"/>
        <v>41.357808857808863</v>
      </c>
      <c r="BQ65">
        <v>26</v>
      </c>
      <c r="BR65">
        <v>59</v>
      </c>
      <c r="BS65">
        <v>33</v>
      </c>
    </row>
    <row r="66" spans="2:71" x14ac:dyDescent="0.55000000000000004">
      <c r="B66" s="1" t="s">
        <v>32</v>
      </c>
      <c r="C66">
        <v>1990</v>
      </c>
      <c r="D66">
        <v>12</v>
      </c>
      <c r="E66">
        <v>75</v>
      </c>
      <c r="BI66">
        <v>60</v>
      </c>
      <c r="BJ66">
        <v>7</v>
      </c>
      <c r="BK66">
        <v>1992</v>
      </c>
      <c r="BL66">
        <v>5</v>
      </c>
      <c r="BM66">
        <v>35</v>
      </c>
      <c r="BN66" t="e">
        <v>#N/A</v>
      </c>
      <c r="BO66">
        <v>42.583333333333336</v>
      </c>
      <c r="BP66">
        <f ca="1"/>
        <v>43.808857808857809</v>
      </c>
      <c r="BQ66">
        <v>26</v>
      </c>
      <c r="BR66">
        <v>59</v>
      </c>
      <c r="BS66">
        <v>33</v>
      </c>
    </row>
    <row r="67" spans="2:71" x14ac:dyDescent="0.55000000000000004">
      <c r="B67" s="1" t="s">
        <v>32</v>
      </c>
      <c r="C67">
        <v>1991</v>
      </c>
      <c r="D67">
        <v>1</v>
      </c>
      <c r="E67">
        <v>99.199996948199995</v>
      </c>
      <c r="BI67">
        <v>61</v>
      </c>
      <c r="BJ67">
        <v>8</v>
      </c>
      <c r="BK67">
        <v>1993</v>
      </c>
      <c r="BL67">
        <v>5</v>
      </c>
      <c r="BM67">
        <v>39</v>
      </c>
      <c r="BN67" t="e">
        <v>#N/A</v>
      </c>
      <c r="BO67">
        <v>42.583333333333336</v>
      </c>
      <c r="BP67">
        <f ca="1"/>
        <v>46.259906759906762</v>
      </c>
      <c r="BQ67">
        <v>26</v>
      </c>
      <c r="BR67">
        <v>59</v>
      </c>
      <c r="BS67">
        <v>33</v>
      </c>
    </row>
    <row r="68" spans="2:71" x14ac:dyDescent="0.55000000000000004">
      <c r="B68" s="1" t="s">
        <v>32</v>
      </c>
      <c r="C68">
        <v>1991</v>
      </c>
      <c r="D68">
        <v>2</v>
      </c>
      <c r="E68">
        <v>86.900001525899995</v>
      </c>
      <c r="BI68">
        <v>62</v>
      </c>
      <c r="BJ68">
        <v>9</v>
      </c>
      <c r="BK68">
        <v>1994</v>
      </c>
      <c r="BL68">
        <v>5</v>
      </c>
      <c r="BM68">
        <v>47</v>
      </c>
      <c r="BN68" t="e">
        <v>#N/A</v>
      </c>
      <c r="BO68">
        <v>42.583333333333336</v>
      </c>
      <c r="BP68">
        <f ca="1"/>
        <v>48.710955710955716</v>
      </c>
      <c r="BQ68">
        <v>26</v>
      </c>
      <c r="BR68">
        <v>59</v>
      </c>
      <c r="BS68">
        <v>33</v>
      </c>
    </row>
    <row r="69" spans="2:71" x14ac:dyDescent="0.55000000000000004">
      <c r="B69" s="1" t="s">
        <v>32</v>
      </c>
      <c r="C69">
        <v>1991</v>
      </c>
      <c r="D69">
        <v>3</v>
      </c>
      <c r="E69">
        <v>108.5</v>
      </c>
      <c r="BI69">
        <v>63</v>
      </c>
      <c r="BJ69">
        <v>10</v>
      </c>
      <c r="BK69">
        <v>1995</v>
      </c>
      <c r="BL69">
        <v>5</v>
      </c>
      <c r="BM69">
        <v>52</v>
      </c>
      <c r="BN69" t="e">
        <v>#N/A</v>
      </c>
      <c r="BO69">
        <v>42.583333333333336</v>
      </c>
      <c r="BP69">
        <f ca="1"/>
        <v>51.162004662004669</v>
      </c>
      <c r="BQ69">
        <v>26</v>
      </c>
      <c r="BR69">
        <v>59</v>
      </c>
      <c r="BS69">
        <v>33</v>
      </c>
    </row>
    <row r="70" spans="2:71" x14ac:dyDescent="0.55000000000000004">
      <c r="B70" s="1" t="s">
        <v>32</v>
      </c>
      <c r="C70">
        <v>1991</v>
      </c>
      <c r="D70">
        <v>4</v>
      </c>
      <c r="E70">
        <v>119</v>
      </c>
      <c r="BI70">
        <v>64</v>
      </c>
      <c r="BJ70">
        <v>11</v>
      </c>
      <c r="BK70">
        <v>1996</v>
      </c>
      <c r="BL70">
        <v>5</v>
      </c>
      <c r="BM70">
        <v>57</v>
      </c>
      <c r="BN70" t="e">
        <v>#N/A</v>
      </c>
      <c r="BO70">
        <v>42.583333333333336</v>
      </c>
      <c r="BP70">
        <f ca="1"/>
        <v>53.613053613053623</v>
      </c>
      <c r="BQ70">
        <v>26</v>
      </c>
      <c r="BR70">
        <v>59</v>
      </c>
      <c r="BS70">
        <v>33</v>
      </c>
    </row>
    <row r="71" spans="2:71" x14ac:dyDescent="0.55000000000000004">
      <c r="B71" s="1" t="s">
        <v>32</v>
      </c>
      <c r="C71">
        <v>1991</v>
      </c>
      <c r="D71">
        <v>5</v>
      </c>
      <c r="E71">
        <v>121.099998474</v>
      </c>
      <c r="BI71">
        <v>65</v>
      </c>
      <c r="BJ71">
        <v>12</v>
      </c>
      <c r="BK71">
        <v>1997</v>
      </c>
      <c r="BL71">
        <v>5</v>
      </c>
      <c r="BM71">
        <v>59</v>
      </c>
      <c r="BN71">
        <v>59</v>
      </c>
      <c r="BO71">
        <v>42.583333333333336</v>
      </c>
      <c r="BP71">
        <f ca="1"/>
        <v>56.064102564102576</v>
      </c>
      <c r="BQ71">
        <v>26</v>
      </c>
      <c r="BR71">
        <v>59</v>
      </c>
      <c r="BS71">
        <v>33</v>
      </c>
    </row>
    <row r="72" spans="2:71" x14ac:dyDescent="0.55000000000000004">
      <c r="B72" s="1" t="s">
        <v>32</v>
      </c>
      <c r="C72">
        <v>1991</v>
      </c>
      <c r="D72">
        <v>6</v>
      </c>
      <c r="E72">
        <v>117.80000305199999</v>
      </c>
      <c r="BI72">
        <v>66</v>
      </c>
      <c r="BJ72">
        <v>0</v>
      </c>
      <c r="BK72" t="str">
        <v/>
      </c>
      <c r="BL72" t="str">
        <v/>
      </c>
      <c r="BM72" t="e">
        <v>#N/A</v>
      </c>
      <c r="BN72" t="e">
        <v>#N/A</v>
      </c>
      <c r="BO72" t="e">
        <v>#N/A</v>
      </c>
      <c r="BP72" t="e">
        <f ca="1"/>
        <v>#N/A</v>
      </c>
      <c r="BQ72" t="e">
        <v>#N/A</v>
      </c>
      <c r="BR72" t="e">
        <v>#N/A</v>
      </c>
      <c r="BS72" t="e">
        <v>#N/A</v>
      </c>
    </row>
    <row r="73" spans="2:71" x14ac:dyDescent="0.55000000000000004">
      <c r="B73" s="1" t="s">
        <v>32</v>
      </c>
      <c r="C73">
        <v>1991</v>
      </c>
      <c r="D73">
        <v>7</v>
      </c>
      <c r="E73">
        <v>111.19999694800001</v>
      </c>
      <c r="BI73">
        <v>67</v>
      </c>
      <c r="BJ73">
        <v>1</v>
      </c>
      <c r="BK73">
        <v>1986</v>
      </c>
      <c r="BL73">
        <v>6</v>
      </c>
      <c r="BM73">
        <v>32</v>
      </c>
      <c r="BN73">
        <v>32</v>
      </c>
      <c r="BO73">
        <v>54.5</v>
      </c>
      <c r="BP73">
        <f ca="1"/>
        <v>33</v>
      </c>
      <c r="BQ73">
        <v>32</v>
      </c>
      <c r="BR73">
        <v>82</v>
      </c>
      <c r="BS73">
        <v>50</v>
      </c>
    </row>
    <row r="74" spans="2:71" x14ac:dyDescent="0.55000000000000004">
      <c r="B74" s="1" t="s">
        <v>32</v>
      </c>
      <c r="C74">
        <v>1991</v>
      </c>
      <c r="D74">
        <v>8</v>
      </c>
      <c r="E74">
        <v>102.80000305199999</v>
      </c>
      <c r="BI74">
        <v>68</v>
      </c>
      <c r="BJ74">
        <v>2</v>
      </c>
      <c r="BK74">
        <v>1987</v>
      </c>
      <c r="BL74">
        <v>6</v>
      </c>
      <c r="BM74">
        <v>37</v>
      </c>
      <c r="BN74" t="e">
        <v>#N/A</v>
      </c>
      <c r="BO74">
        <v>54.5</v>
      </c>
      <c r="BP74">
        <f ca="1"/>
        <v>36.909090909090907</v>
      </c>
      <c r="BQ74">
        <v>32</v>
      </c>
      <c r="BR74">
        <v>82</v>
      </c>
      <c r="BS74">
        <v>50</v>
      </c>
    </row>
    <row r="75" spans="2:71" x14ac:dyDescent="0.55000000000000004">
      <c r="B75" s="1" t="s">
        <v>32</v>
      </c>
      <c r="C75">
        <v>1991</v>
      </c>
      <c r="D75">
        <v>9</v>
      </c>
      <c r="E75">
        <v>93.099998474100005</v>
      </c>
      <c r="BI75">
        <v>69</v>
      </c>
      <c r="BJ75">
        <v>3</v>
      </c>
      <c r="BK75">
        <v>1988</v>
      </c>
      <c r="BL75">
        <v>6</v>
      </c>
      <c r="BM75">
        <v>43</v>
      </c>
      <c r="BN75" t="e">
        <v>#N/A</v>
      </c>
      <c r="BO75">
        <v>54.5</v>
      </c>
      <c r="BP75">
        <f ca="1"/>
        <v>40.818181818181813</v>
      </c>
      <c r="BQ75">
        <v>32</v>
      </c>
      <c r="BR75">
        <v>82</v>
      </c>
      <c r="BS75">
        <v>50</v>
      </c>
    </row>
    <row r="76" spans="2:71" x14ac:dyDescent="0.55000000000000004">
      <c r="B76" s="1" t="s">
        <v>32</v>
      </c>
      <c r="C76">
        <v>1991</v>
      </c>
      <c r="D76">
        <v>10</v>
      </c>
      <c r="E76">
        <v>94.199996948199995</v>
      </c>
      <c r="BI76">
        <v>70</v>
      </c>
      <c r="BJ76">
        <v>4</v>
      </c>
      <c r="BK76">
        <v>1989</v>
      </c>
      <c r="BL76">
        <v>6</v>
      </c>
      <c r="BM76">
        <v>48</v>
      </c>
      <c r="BN76" t="e">
        <v>#N/A</v>
      </c>
      <c r="BO76">
        <v>54.5</v>
      </c>
      <c r="BP76">
        <f ca="1"/>
        <v>44.727272727272727</v>
      </c>
      <c r="BQ76">
        <v>32</v>
      </c>
      <c r="BR76">
        <v>82</v>
      </c>
      <c r="BS76">
        <v>50</v>
      </c>
    </row>
    <row r="77" spans="2:71" x14ac:dyDescent="0.55000000000000004">
      <c r="B77" s="1" t="s">
        <v>32</v>
      </c>
      <c r="C77">
        <v>1991</v>
      </c>
      <c r="D77">
        <v>11</v>
      </c>
      <c r="E77">
        <v>81.400001525899995</v>
      </c>
      <c r="BI77">
        <v>71</v>
      </c>
      <c r="BJ77">
        <v>5</v>
      </c>
      <c r="BK77">
        <v>1990</v>
      </c>
      <c r="BL77">
        <v>6</v>
      </c>
      <c r="BM77">
        <v>57</v>
      </c>
      <c r="BN77" t="e">
        <v>#N/A</v>
      </c>
      <c r="BO77">
        <v>54.5</v>
      </c>
      <c r="BP77">
        <f ca="1"/>
        <v>48.63636363636364</v>
      </c>
      <c r="BQ77">
        <v>32</v>
      </c>
      <c r="BR77">
        <v>82</v>
      </c>
      <c r="BS77">
        <v>50</v>
      </c>
    </row>
    <row r="78" spans="2:71" x14ac:dyDescent="0.55000000000000004">
      <c r="B78" s="1" t="s">
        <v>32</v>
      </c>
      <c r="C78">
        <v>1991</v>
      </c>
      <c r="D78">
        <v>12</v>
      </c>
      <c r="E78">
        <v>57.400001525900002</v>
      </c>
      <c r="BI78">
        <v>72</v>
      </c>
      <c r="BJ78">
        <v>6</v>
      </c>
      <c r="BK78">
        <v>1991</v>
      </c>
      <c r="BL78">
        <v>6</v>
      </c>
      <c r="BM78">
        <v>57</v>
      </c>
      <c r="BN78" t="e">
        <v>#N/A</v>
      </c>
      <c r="BO78">
        <v>54.5</v>
      </c>
      <c r="BP78">
        <f ca="1"/>
        <v>52.545454545454547</v>
      </c>
      <c r="BQ78">
        <v>32</v>
      </c>
      <c r="BR78">
        <v>82</v>
      </c>
      <c r="BS78">
        <v>50</v>
      </c>
    </row>
    <row r="79" spans="2:71" x14ac:dyDescent="0.55000000000000004">
      <c r="B79" s="1" t="s">
        <v>32</v>
      </c>
      <c r="C79">
        <v>1992</v>
      </c>
      <c r="D79">
        <v>1</v>
      </c>
      <c r="E79">
        <v>52.5</v>
      </c>
      <c r="BI79">
        <v>73</v>
      </c>
      <c r="BJ79">
        <v>7</v>
      </c>
      <c r="BK79">
        <v>1992</v>
      </c>
      <c r="BL79">
        <v>6</v>
      </c>
      <c r="BM79">
        <v>44</v>
      </c>
      <c r="BN79" t="e">
        <v>#N/A</v>
      </c>
      <c r="BO79">
        <v>54.5</v>
      </c>
      <c r="BP79">
        <f ca="1"/>
        <v>56.454545454545453</v>
      </c>
      <c r="BQ79">
        <v>32</v>
      </c>
      <c r="BR79">
        <v>82</v>
      </c>
      <c r="BS79">
        <v>50</v>
      </c>
    </row>
    <row r="80" spans="2:71" x14ac:dyDescent="0.55000000000000004">
      <c r="B80" s="1" t="s">
        <v>32</v>
      </c>
      <c r="C80">
        <v>1992</v>
      </c>
      <c r="D80">
        <v>2</v>
      </c>
      <c r="E80">
        <v>59.099998474099998</v>
      </c>
      <c r="BI80">
        <v>74</v>
      </c>
      <c r="BJ80">
        <v>8</v>
      </c>
      <c r="BK80">
        <v>1993</v>
      </c>
      <c r="BL80">
        <v>6</v>
      </c>
      <c r="BM80">
        <v>47</v>
      </c>
      <c r="BN80" t="e">
        <v>#N/A</v>
      </c>
      <c r="BO80">
        <v>54.5</v>
      </c>
      <c r="BP80">
        <f ca="1"/>
        <v>60.363636363636367</v>
      </c>
      <c r="BQ80">
        <v>32</v>
      </c>
      <c r="BR80">
        <v>82</v>
      </c>
      <c r="BS80">
        <v>50</v>
      </c>
    </row>
    <row r="81" spans="2:71" x14ac:dyDescent="0.55000000000000004">
      <c r="B81" s="1" t="s">
        <v>32</v>
      </c>
      <c r="C81">
        <v>1992</v>
      </c>
      <c r="D81">
        <v>3</v>
      </c>
      <c r="E81">
        <v>73.800003051800005</v>
      </c>
      <c r="BI81">
        <v>75</v>
      </c>
      <c r="BJ81">
        <v>9</v>
      </c>
      <c r="BK81">
        <v>1994</v>
      </c>
      <c r="BL81">
        <v>6</v>
      </c>
      <c r="BM81">
        <v>61</v>
      </c>
      <c r="BN81" t="e">
        <v>#N/A</v>
      </c>
      <c r="BO81">
        <v>54.5</v>
      </c>
      <c r="BP81">
        <f ca="1"/>
        <v>64.27272727272728</v>
      </c>
      <c r="BQ81">
        <v>32</v>
      </c>
      <c r="BR81">
        <v>82</v>
      </c>
      <c r="BS81">
        <v>50</v>
      </c>
    </row>
    <row r="82" spans="2:71" x14ac:dyDescent="0.55000000000000004">
      <c r="B82" s="1" t="s">
        <v>32</v>
      </c>
      <c r="C82">
        <v>1992</v>
      </c>
      <c r="D82">
        <v>4</v>
      </c>
      <c r="E82">
        <v>99.699996948199995</v>
      </c>
      <c r="BI82">
        <v>76</v>
      </c>
      <c r="BJ82">
        <v>10</v>
      </c>
      <c r="BK82">
        <v>1995</v>
      </c>
      <c r="BL82">
        <v>6</v>
      </c>
      <c r="BM82">
        <v>67</v>
      </c>
      <c r="BN82" t="e">
        <v>#N/A</v>
      </c>
      <c r="BO82">
        <v>54.5</v>
      </c>
      <c r="BP82">
        <f ca="1"/>
        <v>68.181818181818187</v>
      </c>
      <c r="BQ82">
        <v>32</v>
      </c>
      <c r="BR82">
        <v>82</v>
      </c>
      <c r="BS82">
        <v>50</v>
      </c>
    </row>
    <row r="83" spans="2:71" x14ac:dyDescent="0.55000000000000004">
      <c r="B83" s="1" t="s">
        <v>32</v>
      </c>
      <c r="C83">
        <v>1992</v>
      </c>
      <c r="D83">
        <v>5</v>
      </c>
      <c r="E83">
        <v>97.699996948199995</v>
      </c>
      <c r="BI83">
        <v>77</v>
      </c>
      <c r="BJ83">
        <v>11</v>
      </c>
      <c r="BK83">
        <v>1996</v>
      </c>
      <c r="BL83">
        <v>6</v>
      </c>
      <c r="BM83">
        <v>79</v>
      </c>
      <c r="BN83" t="e">
        <v>#N/A</v>
      </c>
      <c r="BO83">
        <v>54.5</v>
      </c>
      <c r="BP83">
        <f ca="1"/>
        <v>72.090909090909093</v>
      </c>
      <c r="BQ83">
        <v>32</v>
      </c>
      <c r="BR83">
        <v>82</v>
      </c>
      <c r="BS83">
        <v>50</v>
      </c>
    </row>
    <row r="84" spans="2:71" x14ac:dyDescent="0.55000000000000004">
      <c r="B84" s="1" t="s">
        <v>32</v>
      </c>
      <c r="C84">
        <v>1992</v>
      </c>
      <c r="D84">
        <v>6</v>
      </c>
      <c r="E84">
        <v>103.400001526</v>
      </c>
      <c r="BI84">
        <v>78</v>
      </c>
      <c r="BJ84">
        <v>12</v>
      </c>
      <c r="BK84">
        <v>1997</v>
      </c>
      <c r="BL84">
        <v>6</v>
      </c>
      <c r="BM84">
        <v>82</v>
      </c>
      <c r="BN84">
        <v>82</v>
      </c>
      <c r="BO84">
        <v>54.5</v>
      </c>
      <c r="BP84">
        <f ca="1"/>
        <v>76</v>
      </c>
      <c r="BQ84">
        <v>32</v>
      </c>
      <c r="BR84">
        <v>82</v>
      </c>
      <c r="BS84">
        <v>50</v>
      </c>
    </row>
    <row r="85" spans="2:71" x14ac:dyDescent="0.55000000000000004">
      <c r="B85" s="1" t="s">
        <v>32</v>
      </c>
      <c r="C85">
        <v>1992</v>
      </c>
      <c r="D85">
        <v>7</v>
      </c>
      <c r="E85">
        <v>103.5</v>
      </c>
      <c r="BI85">
        <v>79</v>
      </c>
      <c r="BJ85">
        <v>0</v>
      </c>
      <c r="BK85" t="str">
        <v/>
      </c>
      <c r="BL85" t="str">
        <v/>
      </c>
      <c r="BM85" t="e">
        <v>#N/A</v>
      </c>
      <c r="BN85" t="e">
        <v>#N/A</v>
      </c>
      <c r="BO85" t="e">
        <v>#N/A</v>
      </c>
      <c r="BP85" t="e">
        <f ca="1"/>
        <v>#N/A</v>
      </c>
      <c r="BQ85" t="e">
        <v>#N/A</v>
      </c>
      <c r="BR85" t="e">
        <v>#N/A</v>
      </c>
      <c r="BS85" t="e">
        <v>#N/A</v>
      </c>
    </row>
    <row r="86" spans="2:71" x14ac:dyDescent="0.55000000000000004">
      <c r="B86" s="1" t="s">
        <v>32</v>
      </c>
      <c r="C86">
        <v>1992</v>
      </c>
      <c r="D86">
        <v>8</v>
      </c>
      <c r="E86">
        <v>94.699996948199995</v>
      </c>
      <c r="BI86">
        <v>80</v>
      </c>
      <c r="BJ86">
        <v>1</v>
      </c>
      <c r="BK86">
        <v>1986</v>
      </c>
      <c r="BL86">
        <v>7</v>
      </c>
      <c r="BM86">
        <v>27</v>
      </c>
      <c r="BN86">
        <v>27</v>
      </c>
      <c r="BO86">
        <v>43.416666666666664</v>
      </c>
      <c r="BP86">
        <f ca="1"/>
        <v>26.435897435897438</v>
      </c>
      <c r="BQ86">
        <v>27</v>
      </c>
      <c r="BR86">
        <v>65</v>
      </c>
      <c r="BS86">
        <v>38</v>
      </c>
    </row>
    <row r="87" spans="2:71" x14ac:dyDescent="0.55000000000000004">
      <c r="B87" s="1" t="s">
        <v>32</v>
      </c>
      <c r="C87">
        <v>1992</v>
      </c>
      <c r="D87">
        <v>9</v>
      </c>
      <c r="E87">
        <v>86.5</v>
      </c>
      <c r="BI87">
        <v>81</v>
      </c>
      <c r="BJ87">
        <v>2</v>
      </c>
      <c r="BK87">
        <v>1987</v>
      </c>
      <c r="BL87">
        <v>7</v>
      </c>
      <c r="BM87">
        <v>30</v>
      </c>
      <c r="BN87" t="e">
        <v>#N/A</v>
      </c>
      <c r="BO87">
        <v>43.416666666666664</v>
      </c>
      <c r="BP87">
        <f ca="1"/>
        <v>29.523310023310025</v>
      </c>
      <c r="BQ87">
        <v>27</v>
      </c>
      <c r="BR87">
        <v>65</v>
      </c>
      <c r="BS87">
        <v>38</v>
      </c>
    </row>
    <row r="88" spans="2:71" x14ac:dyDescent="0.55000000000000004">
      <c r="B88" s="1" t="s">
        <v>32</v>
      </c>
      <c r="C88">
        <v>1992</v>
      </c>
      <c r="D88">
        <v>10</v>
      </c>
      <c r="E88">
        <v>101.80000305199999</v>
      </c>
      <c r="BI88">
        <v>82</v>
      </c>
      <c r="BJ88">
        <v>3</v>
      </c>
      <c r="BK88">
        <v>1988</v>
      </c>
      <c r="BL88">
        <v>7</v>
      </c>
      <c r="BM88">
        <v>35</v>
      </c>
      <c r="BN88" t="e">
        <v>#N/A</v>
      </c>
      <c r="BO88">
        <v>43.416666666666664</v>
      </c>
      <c r="BP88">
        <f ca="1"/>
        <v>32.610722610722611</v>
      </c>
      <c r="BQ88">
        <v>27</v>
      </c>
      <c r="BR88">
        <v>65</v>
      </c>
      <c r="BS88">
        <v>38</v>
      </c>
    </row>
    <row r="89" spans="2:71" x14ac:dyDescent="0.55000000000000004">
      <c r="B89" s="1" t="s">
        <v>32</v>
      </c>
      <c r="C89">
        <v>1992</v>
      </c>
      <c r="D89">
        <v>11</v>
      </c>
      <c r="E89">
        <v>75.599998474100005</v>
      </c>
      <c r="BI89">
        <v>83</v>
      </c>
      <c r="BJ89">
        <v>4</v>
      </c>
      <c r="BK89">
        <v>1989</v>
      </c>
      <c r="BL89">
        <v>7</v>
      </c>
      <c r="BM89">
        <v>38</v>
      </c>
      <c r="BN89" t="e">
        <v>#N/A</v>
      </c>
      <c r="BO89">
        <v>43.416666666666664</v>
      </c>
      <c r="BP89">
        <f ca="1"/>
        <v>35.698135198135198</v>
      </c>
      <c r="BQ89">
        <v>27</v>
      </c>
      <c r="BR89">
        <v>65</v>
      </c>
      <c r="BS89">
        <v>38</v>
      </c>
    </row>
    <row r="90" spans="2:71" x14ac:dyDescent="0.55000000000000004">
      <c r="B90" s="1" t="s">
        <v>32</v>
      </c>
      <c r="C90">
        <v>1992</v>
      </c>
      <c r="D90">
        <v>12</v>
      </c>
      <c r="E90">
        <v>65.599998474100005</v>
      </c>
      <c r="BI90">
        <v>84</v>
      </c>
      <c r="BJ90">
        <v>5</v>
      </c>
      <c r="BK90">
        <v>1990</v>
      </c>
      <c r="BL90">
        <v>7</v>
      </c>
      <c r="BM90">
        <v>41</v>
      </c>
      <c r="BN90" t="e">
        <v>#N/A</v>
      </c>
      <c r="BO90">
        <v>43.416666666666664</v>
      </c>
      <c r="BP90">
        <f ca="1"/>
        <v>38.785547785547784</v>
      </c>
      <c r="BQ90">
        <v>27</v>
      </c>
      <c r="BR90">
        <v>65</v>
      </c>
      <c r="BS90">
        <v>38</v>
      </c>
    </row>
    <row r="91" spans="2:71" x14ac:dyDescent="0.55000000000000004">
      <c r="B91" s="1" t="s">
        <v>32</v>
      </c>
      <c r="C91">
        <v>1993</v>
      </c>
      <c r="D91">
        <v>1</v>
      </c>
      <c r="E91">
        <v>71.599998474100005</v>
      </c>
      <c r="BI91">
        <v>85</v>
      </c>
      <c r="BJ91">
        <v>6</v>
      </c>
      <c r="BK91">
        <v>1991</v>
      </c>
      <c r="BL91">
        <v>7</v>
      </c>
      <c r="BM91">
        <v>41</v>
      </c>
      <c r="BN91" t="e">
        <v>#N/A</v>
      </c>
      <c r="BO91">
        <v>43.416666666666664</v>
      </c>
      <c r="BP91">
        <f ca="1"/>
        <v>41.872960372960371</v>
      </c>
      <c r="BQ91">
        <v>27</v>
      </c>
      <c r="BR91">
        <v>65</v>
      </c>
      <c r="BS91">
        <v>38</v>
      </c>
    </row>
    <row r="92" spans="2:71" x14ac:dyDescent="0.55000000000000004">
      <c r="B92" s="1" t="s">
        <v>32</v>
      </c>
      <c r="C92">
        <v>1993</v>
      </c>
      <c r="D92">
        <v>2</v>
      </c>
      <c r="E92">
        <v>78.800003051800005</v>
      </c>
      <c r="BI92">
        <v>86</v>
      </c>
      <c r="BJ92">
        <v>7</v>
      </c>
      <c r="BK92">
        <v>1992</v>
      </c>
      <c r="BL92">
        <v>7</v>
      </c>
      <c r="BM92">
        <v>38</v>
      </c>
      <c r="BN92" t="e">
        <v>#N/A</v>
      </c>
      <c r="BO92">
        <v>43.416666666666664</v>
      </c>
      <c r="BP92">
        <f ca="1"/>
        <v>44.960372960372958</v>
      </c>
      <c r="BQ92">
        <v>27</v>
      </c>
      <c r="BR92">
        <v>65</v>
      </c>
      <c r="BS92">
        <v>38</v>
      </c>
    </row>
    <row r="93" spans="2:71" x14ac:dyDescent="0.55000000000000004">
      <c r="B93" s="1" t="s">
        <v>32</v>
      </c>
      <c r="C93">
        <v>1993</v>
      </c>
      <c r="D93">
        <v>3</v>
      </c>
      <c r="E93">
        <v>111.599998474</v>
      </c>
      <c r="BI93">
        <v>87</v>
      </c>
      <c r="BJ93">
        <v>8</v>
      </c>
      <c r="BK93">
        <v>1993</v>
      </c>
      <c r="BL93">
        <v>7</v>
      </c>
      <c r="BM93">
        <v>44</v>
      </c>
      <c r="BN93" t="e">
        <v>#N/A</v>
      </c>
      <c r="BO93">
        <v>43.416666666666664</v>
      </c>
      <c r="BP93">
        <f ca="1"/>
        <v>48.047785547785544</v>
      </c>
      <c r="BQ93">
        <v>27</v>
      </c>
      <c r="BR93">
        <v>65</v>
      </c>
      <c r="BS93">
        <v>38</v>
      </c>
    </row>
    <row r="94" spans="2:71" x14ac:dyDescent="0.55000000000000004">
      <c r="B94" s="1" t="s">
        <v>32</v>
      </c>
      <c r="C94">
        <v>1993</v>
      </c>
      <c r="D94">
        <v>4</v>
      </c>
      <c r="E94">
        <v>107.599998474</v>
      </c>
      <c r="BI94">
        <v>88</v>
      </c>
      <c r="BJ94">
        <v>9</v>
      </c>
      <c r="BK94">
        <v>1994</v>
      </c>
      <c r="BL94">
        <v>7</v>
      </c>
      <c r="BM94">
        <v>47</v>
      </c>
      <c r="BN94" t="e">
        <v>#N/A</v>
      </c>
      <c r="BO94">
        <v>43.416666666666664</v>
      </c>
      <c r="BP94">
        <f ca="1"/>
        <v>51.135198135198131</v>
      </c>
      <c r="BQ94">
        <v>27</v>
      </c>
      <c r="BR94">
        <v>65</v>
      </c>
      <c r="BS94">
        <v>38</v>
      </c>
    </row>
    <row r="95" spans="2:71" x14ac:dyDescent="0.55000000000000004">
      <c r="B95" s="1" t="s">
        <v>32</v>
      </c>
      <c r="C95">
        <v>1993</v>
      </c>
      <c r="D95">
        <v>5</v>
      </c>
      <c r="E95">
        <v>115.19999694800001</v>
      </c>
      <c r="BI95">
        <v>89</v>
      </c>
      <c r="BJ95">
        <v>10</v>
      </c>
      <c r="BK95">
        <v>1995</v>
      </c>
      <c r="BL95">
        <v>7</v>
      </c>
      <c r="BM95">
        <v>53</v>
      </c>
      <c r="BN95" t="e">
        <v>#N/A</v>
      </c>
      <c r="BO95">
        <v>43.416666666666664</v>
      </c>
      <c r="BP95">
        <f ca="1"/>
        <v>54.222610722610717</v>
      </c>
      <c r="BQ95">
        <v>27</v>
      </c>
      <c r="BR95">
        <v>65</v>
      </c>
      <c r="BS95">
        <v>38</v>
      </c>
    </row>
    <row r="96" spans="2:71" x14ac:dyDescent="0.55000000000000004">
      <c r="B96" s="1" t="s">
        <v>32</v>
      </c>
      <c r="C96">
        <v>1993</v>
      </c>
      <c r="D96">
        <v>6</v>
      </c>
      <c r="E96">
        <v>117.80000305199999</v>
      </c>
      <c r="BI96">
        <v>90</v>
      </c>
      <c r="BJ96">
        <v>11</v>
      </c>
      <c r="BK96">
        <v>1996</v>
      </c>
      <c r="BL96">
        <v>7</v>
      </c>
      <c r="BM96">
        <v>62</v>
      </c>
      <c r="BN96" t="e">
        <v>#N/A</v>
      </c>
      <c r="BO96">
        <v>43.416666666666664</v>
      </c>
      <c r="BP96">
        <f ca="1"/>
        <v>57.310023310023304</v>
      </c>
      <c r="BQ96">
        <v>27</v>
      </c>
      <c r="BR96">
        <v>65</v>
      </c>
      <c r="BS96">
        <v>38</v>
      </c>
    </row>
    <row r="97" spans="2:71" x14ac:dyDescent="0.55000000000000004">
      <c r="B97" s="1" t="s">
        <v>32</v>
      </c>
      <c r="C97">
        <v>1993</v>
      </c>
      <c r="D97">
        <v>7</v>
      </c>
      <c r="E97">
        <v>106.19999694800001</v>
      </c>
      <c r="BI97">
        <v>91</v>
      </c>
      <c r="BJ97">
        <v>12</v>
      </c>
      <c r="BK97">
        <v>1997</v>
      </c>
      <c r="BL97">
        <v>7</v>
      </c>
      <c r="BM97">
        <v>65</v>
      </c>
      <c r="BN97">
        <v>65</v>
      </c>
      <c r="BO97">
        <v>43.416666666666664</v>
      </c>
      <c r="BP97">
        <f ca="1"/>
        <v>60.397435897435891</v>
      </c>
      <c r="BQ97">
        <v>27</v>
      </c>
      <c r="BR97">
        <v>65</v>
      </c>
      <c r="BS97">
        <v>38</v>
      </c>
    </row>
    <row r="98" spans="2:71" x14ac:dyDescent="0.55000000000000004">
      <c r="B98" s="1" t="s">
        <v>32</v>
      </c>
      <c r="C98">
        <v>1993</v>
      </c>
      <c r="D98">
        <v>8</v>
      </c>
      <c r="E98">
        <v>109.900001526</v>
      </c>
      <c r="BI98">
        <v>92</v>
      </c>
      <c r="BJ98">
        <v>0</v>
      </c>
      <c r="BK98" t="str">
        <v/>
      </c>
      <c r="BL98" t="str">
        <v/>
      </c>
      <c r="BM98" t="e">
        <v>#N/A</v>
      </c>
      <c r="BN98" t="e">
        <v>#N/A</v>
      </c>
      <c r="BO98" t="e">
        <v>#N/A</v>
      </c>
      <c r="BP98" t="e">
        <f ca="1"/>
        <v>#N/A</v>
      </c>
      <c r="BQ98" t="e">
        <v>#N/A</v>
      </c>
      <c r="BR98" t="e">
        <v>#N/A</v>
      </c>
      <c r="BS98" t="e">
        <v>#N/A</v>
      </c>
    </row>
    <row r="99" spans="2:71" x14ac:dyDescent="0.55000000000000004">
      <c r="B99" s="1" t="s">
        <v>32</v>
      </c>
      <c r="C99">
        <v>1993</v>
      </c>
      <c r="D99">
        <v>9</v>
      </c>
      <c r="E99">
        <v>106</v>
      </c>
      <c r="BI99">
        <v>93</v>
      </c>
      <c r="BJ99">
        <v>1</v>
      </c>
      <c r="BK99">
        <v>1986</v>
      </c>
      <c r="BL99">
        <v>8</v>
      </c>
      <c r="BM99">
        <v>20</v>
      </c>
      <c r="BN99">
        <v>20</v>
      </c>
      <c r="BO99">
        <v>36.25</v>
      </c>
      <c r="BP99">
        <f ca="1"/>
        <v>21.500000000000004</v>
      </c>
      <c r="BQ99">
        <v>20</v>
      </c>
      <c r="BR99">
        <v>56</v>
      </c>
      <c r="BS99">
        <v>36</v>
      </c>
    </row>
    <row r="100" spans="2:71" x14ac:dyDescent="0.55000000000000004">
      <c r="B100" s="1" t="s">
        <v>32</v>
      </c>
      <c r="C100">
        <v>1993</v>
      </c>
      <c r="D100">
        <v>10</v>
      </c>
      <c r="E100">
        <v>111.80000305199999</v>
      </c>
      <c r="BI100">
        <v>94</v>
      </c>
      <c r="BJ100">
        <v>2</v>
      </c>
      <c r="BK100">
        <v>1987</v>
      </c>
      <c r="BL100">
        <v>8</v>
      </c>
      <c r="BM100">
        <v>25</v>
      </c>
      <c r="BN100" t="e">
        <v>#N/A</v>
      </c>
      <c r="BO100">
        <v>36.25</v>
      </c>
      <c r="BP100">
        <f ca="1"/>
        <v>24.181818181818183</v>
      </c>
      <c r="BQ100">
        <v>20</v>
      </c>
      <c r="BR100">
        <v>56</v>
      </c>
      <c r="BS100">
        <v>36</v>
      </c>
    </row>
    <row r="101" spans="2:71" x14ac:dyDescent="0.55000000000000004">
      <c r="B101" s="1" t="s">
        <v>32</v>
      </c>
      <c r="C101">
        <v>1993</v>
      </c>
      <c r="D101">
        <v>11</v>
      </c>
      <c r="E101">
        <v>84.5</v>
      </c>
      <c r="BI101">
        <v>95</v>
      </c>
      <c r="BJ101">
        <v>3</v>
      </c>
      <c r="BK101">
        <v>1988</v>
      </c>
      <c r="BL101">
        <v>8</v>
      </c>
      <c r="BM101">
        <v>30</v>
      </c>
      <c r="BN101" t="e">
        <v>#N/A</v>
      </c>
      <c r="BO101">
        <v>36.25</v>
      </c>
      <c r="BP101">
        <f ca="1"/>
        <v>26.863636363636363</v>
      </c>
      <c r="BQ101">
        <v>20</v>
      </c>
      <c r="BR101">
        <v>56</v>
      </c>
      <c r="BS101">
        <v>36</v>
      </c>
    </row>
    <row r="102" spans="2:71" x14ac:dyDescent="0.55000000000000004">
      <c r="B102" s="1" t="s">
        <v>32</v>
      </c>
      <c r="C102">
        <v>1993</v>
      </c>
      <c r="D102">
        <v>12</v>
      </c>
      <c r="E102">
        <v>78.599998474100005</v>
      </c>
      <c r="BI102">
        <v>96</v>
      </c>
      <c r="BJ102">
        <v>4</v>
      </c>
      <c r="BK102">
        <v>1989</v>
      </c>
      <c r="BL102">
        <v>8</v>
      </c>
      <c r="BM102">
        <v>29</v>
      </c>
      <c r="BN102" t="e">
        <v>#N/A</v>
      </c>
      <c r="BO102">
        <v>36.25</v>
      </c>
      <c r="BP102">
        <f ca="1"/>
        <v>29.545454545454547</v>
      </c>
      <c r="BQ102">
        <v>20</v>
      </c>
      <c r="BR102">
        <v>56</v>
      </c>
      <c r="BS102">
        <v>36</v>
      </c>
    </row>
    <row r="103" spans="2:71" x14ac:dyDescent="0.55000000000000004">
      <c r="B103" s="1" t="s">
        <v>32</v>
      </c>
      <c r="C103">
        <v>1994</v>
      </c>
      <c r="D103">
        <v>1</v>
      </c>
      <c r="E103">
        <v>70.5</v>
      </c>
      <c r="BI103">
        <v>97</v>
      </c>
      <c r="BJ103">
        <v>5</v>
      </c>
      <c r="BK103">
        <v>1990</v>
      </c>
      <c r="BL103">
        <v>8</v>
      </c>
      <c r="BM103">
        <v>39</v>
      </c>
      <c r="BN103" t="e">
        <v>#N/A</v>
      </c>
      <c r="BO103">
        <v>36.25</v>
      </c>
      <c r="BP103">
        <f ca="1"/>
        <v>32.227272727272727</v>
      </c>
      <c r="BQ103">
        <v>20</v>
      </c>
      <c r="BR103">
        <v>56</v>
      </c>
      <c r="BS103">
        <v>36</v>
      </c>
    </row>
    <row r="104" spans="2:71" x14ac:dyDescent="0.55000000000000004">
      <c r="B104" s="1" t="s">
        <v>32</v>
      </c>
      <c r="C104">
        <v>1994</v>
      </c>
      <c r="D104">
        <v>2</v>
      </c>
      <c r="E104">
        <v>74.599998474100005</v>
      </c>
      <c r="BI104">
        <v>98</v>
      </c>
      <c r="BJ104">
        <v>6</v>
      </c>
      <c r="BK104">
        <v>1991</v>
      </c>
      <c r="BL104">
        <v>8</v>
      </c>
      <c r="BM104">
        <v>37</v>
      </c>
      <c r="BN104" t="e">
        <v>#N/A</v>
      </c>
      <c r="BO104">
        <v>36.25</v>
      </c>
      <c r="BP104">
        <f ca="1"/>
        <v>34.909090909090907</v>
      </c>
      <c r="BQ104">
        <v>20</v>
      </c>
      <c r="BR104">
        <v>56</v>
      </c>
      <c r="BS104">
        <v>36</v>
      </c>
    </row>
    <row r="105" spans="2:71" x14ac:dyDescent="0.55000000000000004">
      <c r="B105" s="1" t="s">
        <v>32</v>
      </c>
      <c r="C105">
        <v>1994</v>
      </c>
      <c r="D105">
        <v>3</v>
      </c>
      <c r="E105">
        <v>95.5</v>
      </c>
      <c r="BI105">
        <v>99</v>
      </c>
      <c r="BJ105">
        <v>7</v>
      </c>
      <c r="BK105">
        <v>1992</v>
      </c>
      <c r="BL105">
        <v>8</v>
      </c>
      <c r="BM105">
        <v>31</v>
      </c>
      <c r="BN105" t="e">
        <v>#N/A</v>
      </c>
      <c r="BO105">
        <v>36.25</v>
      </c>
      <c r="BP105">
        <f ca="1"/>
        <v>37.590909090909086</v>
      </c>
      <c r="BQ105">
        <v>20</v>
      </c>
      <c r="BR105">
        <v>56</v>
      </c>
      <c r="BS105">
        <v>36</v>
      </c>
    </row>
    <row r="106" spans="2:71" x14ac:dyDescent="0.55000000000000004">
      <c r="B106" s="1" t="s">
        <v>32</v>
      </c>
      <c r="C106">
        <v>1994</v>
      </c>
      <c r="D106">
        <v>4</v>
      </c>
      <c r="E106">
        <v>117.80000305199999</v>
      </c>
      <c r="BI106">
        <v>100</v>
      </c>
      <c r="BJ106">
        <v>8</v>
      </c>
      <c r="BK106">
        <v>1993</v>
      </c>
      <c r="BL106">
        <v>8</v>
      </c>
      <c r="BM106">
        <v>32</v>
      </c>
      <c r="BN106" t="e">
        <v>#N/A</v>
      </c>
      <c r="BO106">
        <v>36.25</v>
      </c>
      <c r="BP106">
        <f ca="1"/>
        <v>40.272727272727273</v>
      </c>
      <c r="BQ106">
        <v>20</v>
      </c>
      <c r="BR106">
        <v>56</v>
      </c>
      <c r="BS106">
        <v>36</v>
      </c>
    </row>
    <row r="107" spans="2:71" x14ac:dyDescent="0.55000000000000004">
      <c r="B107" s="1" t="s">
        <v>32</v>
      </c>
      <c r="C107">
        <v>1994</v>
      </c>
      <c r="D107">
        <v>5</v>
      </c>
      <c r="E107">
        <v>120.900001526</v>
      </c>
      <c r="BI107">
        <v>101</v>
      </c>
      <c r="BJ107">
        <v>9</v>
      </c>
      <c r="BK107">
        <v>1994</v>
      </c>
      <c r="BL107">
        <v>8</v>
      </c>
      <c r="BM107">
        <v>41</v>
      </c>
      <c r="BN107" t="e">
        <v>#N/A</v>
      </c>
      <c r="BO107">
        <v>36.25</v>
      </c>
      <c r="BP107">
        <f ca="1"/>
        <v>42.954545454545453</v>
      </c>
      <c r="BQ107">
        <v>20</v>
      </c>
      <c r="BR107">
        <v>56</v>
      </c>
      <c r="BS107">
        <v>36</v>
      </c>
    </row>
    <row r="108" spans="2:71" x14ac:dyDescent="0.55000000000000004">
      <c r="B108" s="1" t="s">
        <v>32</v>
      </c>
      <c r="C108">
        <v>1994</v>
      </c>
      <c r="D108">
        <v>6</v>
      </c>
      <c r="E108">
        <v>128.5</v>
      </c>
      <c r="BI108">
        <v>102</v>
      </c>
      <c r="BJ108">
        <v>10</v>
      </c>
      <c r="BK108">
        <v>1995</v>
      </c>
      <c r="BL108">
        <v>8</v>
      </c>
      <c r="BM108">
        <v>41</v>
      </c>
      <c r="BN108" t="e">
        <v>#N/A</v>
      </c>
      <c r="BO108">
        <v>36.25</v>
      </c>
      <c r="BP108">
        <f ca="1"/>
        <v>45.636363636363633</v>
      </c>
      <c r="BQ108">
        <v>20</v>
      </c>
      <c r="BR108">
        <v>56</v>
      </c>
      <c r="BS108">
        <v>36</v>
      </c>
    </row>
    <row r="109" spans="2:71" x14ac:dyDescent="0.55000000000000004">
      <c r="B109" s="1" t="s">
        <v>32</v>
      </c>
      <c r="C109">
        <v>1994</v>
      </c>
      <c r="D109">
        <v>7</v>
      </c>
      <c r="E109">
        <v>115.30000305199999</v>
      </c>
      <c r="BI109">
        <v>103</v>
      </c>
      <c r="BJ109">
        <v>11</v>
      </c>
      <c r="BK109">
        <v>1996</v>
      </c>
      <c r="BL109">
        <v>8</v>
      </c>
      <c r="BM109">
        <v>54</v>
      </c>
      <c r="BN109" t="e">
        <v>#N/A</v>
      </c>
      <c r="BO109">
        <v>36.25</v>
      </c>
      <c r="BP109">
        <f ca="1"/>
        <v>48.318181818181813</v>
      </c>
      <c r="BQ109">
        <v>20</v>
      </c>
      <c r="BR109">
        <v>56</v>
      </c>
      <c r="BS109">
        <v>36</v>
      </c>
    </row>
    <row r="110" spans="2:71" x14ac:dyDescent="0.55000000000000004">
      <c r="B110" s="1" t="s">
        <v>32</v>
      </c>
      <c r="C110">
        <v>1994</v>
      </c>
      <c r="D110">
        <v>8</v>
      </c>
      <c r="E110">
        <v>121.80000305199999</v>
      </c>
      <c r="BI110">
        <v>104</v>
      </c>
      <c r="BJ110">
        <v>12</v>
      </c>
      <c r="BK110">
        <v>1997</v>
      </c>
      <c r="BL110">
        <v>8</v>
      </c>
      <c r="BM110">
        <v>56</v>
      </c>
      <c r="BN110">
        <v>56</v>
      </c>
      <c r="BO110">
        <v>36.25</v>
      </c>
      <c r="BP110">
        <f ca="1"/>
        <v>50.999999999999993</v>
      </c>
      <c r="BQ110">
        <v>20</v>
      </c>
      <c r="BR110">
        <v>56</v>
      </c>
      <c r="BS110">
        <v>36</v>
      </c>
    </row>
    <row r="111" spans="2:71" x14ac:dyDescent="0.55000000000000004">
      <c r="B111" s="1" t="s">
        <v>32</v>
      </c>
      <c r="C111">
        <v>1994</v>
      </c>
      <c r="D111">
        <v>9</v>
      </c>
      <c r="E111">
        <v>118.5</v>
      </c>
      <c r="BI111">
        <v>105</v>
      </c>
      <c r="BJ111">
        <v>0</v>
      </c>
      <c r="BK111" t="str">
        <v/>
      </c>
      <c r="BL111" t="str">
        <v/>
      </c>
      <c r="BM111" t="e">
        <v>#N/A</v>
      </c>
      <c r="BN111" t="e">
        <v>#N/A</v>
      </c>
      <c r="BO111" t="e">
        <v>#N/A</v>
      </c>
      <c r="BP111" t="e">
        <f ca="1"/>
        <v>#N/A</v>
      </c>
      <c r="BQ111" t="e">
        <v>#N/A</v>
      </c>
      <c r="BR111" t="e">
        <v>#N/A</v>
      </c>
      <c r="BS111" t="e">
        <v>#N/A</v>
      </c>
    </row>
    <row r="112" spans="2:71" x14ac:dyDescent="0.55000000000000004">
      <c r="B112" s="1" t="s">
        <v>32</v>
      </c>
      <c r="C112">
        <v>1994</v>
      </c>
      <c r="D112">
        <v>10</v>
      </c>
      <c r="E112">
        <v>123.19999694800001</v>
      </c>
      <c r="BI112">
        <v>106</v>
      </c>
      <c r="BJ112">
        <v>1</v>
      </c>
      <c r="BK112">
        <v>1986</v>
      </c>
      <c r="BL112">
        <v>9</v>
      </c>
      <c r="BM112">
        <v>10</v>
      </c>
      <c r="BN112">
        <v>10</v>
      </c>
      <c r="BO112">
        <v>17.666666666666668</v>
      </c>
      <c r="BP112">
        <f ca="1"/>
        <v>10.243589743589743</v>
      </c>
      <c r="BQ112">
        <v>10</v>
      </c>
      <c r="BR112">
        <v>28</v>
      </c>
      <c r="BS112">
        <v>18</v>
      </c>
    </row>
    <row r="113" spans="2:71" x14ac:dyDescent="0.55000000000000004">
      <c r="B113" s="1" t="s">
        <v>32</v>
      </c>
      <c r="C113">
        <v>1994</v>
      </c>
      <c r="D113">
        <v>11</v>
      </c>
      <c r="E113">
        <v>102.30000305199999</v>
      </c>
      <c r="BI113">
        <v>107</v>
      </c>
      <c r="BJ113">
        <v>2</v>
      </c>
      <c r="BK113">
        <v>1987</v>
      </c>
      <c r="BL113">
        <v>9</v>
      </c>
      <c r="BM113">
        <v>13</v>
      </c>
      <c r="BN113" t="e">
        <v>#N/A</v>
      </c>
      <c r="BO113">
        <v>17.666666666666668</v>
      </c>
      <c r="BP113">
        <f ca="1"/>
        <v>11.593240093240093</v>
      </c>
      <c r="BQ113">
        <v>10</v>
      </c>
      <c r="BR113">
        <v>28</v>
      </c>
      <c r="BS113">
        <v>18</v>
      </c>
    </row>
    <row r="114" spans="2:71" x14ac:dyDescent="0.55000000000000004">
      <c r="B114" s="1" t="s">
        <v>32</v>
      </c>
      <c r="C114">
        <v>1994</v>
      </c>
      <c r="D114">
        <v>12</v>
      </c>
      <c r="E114">
        <v>98.699996948199995</v>
      </c>
      <c r="BI114">
        <v>108</v>
      </c>
      <c r="BJ114">
        <v>3</v>
      </c>
      <c r="BK114">
        <v>1988</v>
      </c>
      <c r="BL114">
        <v>9</v>
      </c>
      <c r="BM114">
        <v>13</v>
      </c>
      <c r="BN114" t="e">
        <v>#N/A</v>
      </c>
      <c r="BO114">
        <v>17.666666666666668</v>
      </c>
      <c r="BP114">
        <f ca="1"/>
        <v>12.942890442890443</v>
      </c>
      <c r="BQ114">
        <v>10</v>
      </c>
      <c r="BR114">
        <v>28</v>
      </c>
      <c r="BS114">
        <v>18</v>
      </c>
    </row>
    <row r="115" spans="2:71" x14ac:dyDescent="0.55000000000000004">
      <c r="B115" s="1" t="s">
        <v>32</v>
      </c>
      <c r="C115">
        <v>1995</v>
      </c>
      <c r="D115">
        <v>1</v>
      </c>
      <c r="E115">
        <v>76.199996948199995</v>
      </c>
      <c r="BI115">
        <v>109</v>
      </c>
      <c r="BJ115">
        <v>4</v>
      </c>
      <c r="BK115">
        <v>1989</v>
      </c>
      <c r="BL115">
        <v>9</v>
      </c>
      <c r="BM115">
        <v>14</v>
      </c>
      <c r="BN115" t="e">
        <v>#N/A</v>
      </c>
      <c r="BO115">
        <v>17.666666666666668</v>
      </c>
      <c r="BP115">
        <f ca="1"/>
        <v>14.292540792540793</v>
      </c>
      <c r="BQ115">
        <v>10</v>
      </c>
      <c r="BR115">
        <v>28</v>
      </c>
      <c r="BS115">
        <v>18</v>
      </c>
    </row>
    <row r="116" spans="2:71" x14ac:dyDescent="0.55000000000000004">
      <c r="B116" s="1" t="s">
        <v>32</v>
      </c>
      <c r="C116">
        <v>1995</v>
      </c>
      <c r="D116">
        <v>2</v>
      </c>
      <c r="E116">
        <v>83.5</v>
      </c>
      <c r="BI116">
        <v>110</v>
      </c>
      <c r="BJ116">
        <v>5</v>
      </c>
      <c r="BK116">
        <v>1990</v>
      </c>
      <c r="BL116">
        <v>9</v>
      </c>
      <c r="BM116">
        <v>16</v>
      </c>
      <c r="BN116" t="e">
        <v>#N/A</v>
      </c>
      <c r="BO116">
        <v>17.666666666666668</v>
      </c>
      <c r="BP116">
        <f ca="1"/>
        <v>15.642191142191143</v>
      </c>
      <c r="BQ116">
        <v>10</v>
      </c>
      <c r="BR116">
        <v>28</v>
      </c>
      <c r="BS116">
        <v>18</v>
      </c>
    </row>
    <row r="117" spans="2:71" x14ac:dyDescent="0.55000000000000004">
      <c r="B117" s="1" t="s">
        <v>32</v>
      </c>
      <c r="C117">
        <v>1995</v>
      </c>
      <c r="D117">
        <v>3</v>
      </c>
      <c r="E117">
        <v>134.30000305199999</v>
      </c>
      <c r="BI117">
        <v>111</v>
      </c>
      <c r="BJ117">
        <v>6</v>
      </c>
      <c r="BK117">
        <v>1991</v>
      </c>
      <c r="BL117">
        <v>9</v>
      </c>
      <c r="BM117">
        <v>20</v>
      </c>
      <c r="BN117" t="e">
        <v>#N/A</v>
      </c>
      <c r="BO117">
        <v>17.666666666666668</v>
      </c>
      <c r="BP117">
        <f ca="1"/>
        <v>16.991841491841495</v>
      </c>
      <c r="BQ117">
        <v>10</v>
      </c>
      <c r="BR117">
        <v>28</v>
      </c>
      <c r="BS117">
        <v>18</v>
      </c>
    </row>
    <row r="118" spans="2:71" x14ac:dyDescent="0.55000000000000004">
      <c r="B118" s="1" t="s">
        <v>32</v>
      </c>
      <c r="C118">
        <v>1995</v>
      </c>
      <c r="D118">
        <v>4</v>
      </c>
      <c r="E118">
        <v>137.60000610399999</v>
      </c>
      <c r="BI118">
        <v>112</v>
      </c>
      <c r="BJ118">
        <v>7</v>
      </c>
      <c r="BK118">
        <v>1992</v>
      </c>
      <c r="BL118">
        <v>9</v>
      </c>
      <c r="BM118">
        <v>16</v>
      </c>
      <c r="BN118" t="e">
        <v>#N/A</v>
      </c>
      <c r="BO118">
        <v>17.666666666666668</v>
      </c>
      <c r="BP118">
        <f ca="1"/>
        <v>18.341491841491845</v>
      </c>
      <c r="BQ118">
        <v>10</v>
      </c>
      <c r="BR118">
        <v>28</v>
      </c>
      <c r="BS118">
        <v>18</v>
      </c>
    </row>
    <row r="119" spans="2:71" x14ac:dyDescent="0.55000000000000004">
      <c r="B119" s="1" t="s">
        <v>32</v>
      </c>
      <c r="C119">
        <v>1995</v>
      </c>
      <c r="D119">
        <v>5</v>
      </c>
      <c r="E119">
        <v>148.80000305199999</v>
      </c>
      <c r="BI119">
        <v>113</v>
      </c>
      <c r="BJ119">
        <v>8</v>
      </c>
      <c r="BK119">
        <v>1993</v>
      </c>
      <c r="BL119">
        <v>9</v>
      </c>
      <c r="BM119">
        <v>17</v>
      </c>
      <c r="BN119" t="e">
        <v>#N/A</v>
      </c>
      <c r="BO119">
        <v>17.666666666666668</v>
      </c>
      <c r="BP119">
        <f ca="1"/>
        <v>19.691142191142195</v>
      </c>
      <c r="BQ119">
        <v>10</v>
      </c>
      <c r="BR119">
        <v>28</v>
      </c>
      <c r="BS119">
        <v>18</v>
      </c>
    </row>
    <row r="120" spans="2:71" x14ac:dyDescent="0.55000000000000004">
      <c r="B120" s="1" t="s">
        <v>32</v>
      </c>
      <c r="C120">
        <v>1995</v>
      </c>
      <c r="D120">
        <v>6</v>
      </c>
      <c r="E120">
        <v>136.39999389600001</v>
      </c>
      <c r="BI120">
        <v>114</v>
      </c>
      <c r="BJ120">
        <v>9</v>
      </c>
      <c r="BK120">
        <v>1994</v>
      </c>
      <c r="BL120">
        <v>9</v>
      </c>
      <c r="BM120">
        <v>20</v>
      </c>
      <c r="BN120" t="e">
        <v>#N/A</v>
      </c>
      <c r="BO120">
        <v>17.666666666666668</v>
      </c>
      <c r="BP120">
        <f ca="1"/>
        <v>21.040792540792545</v>
      </c>
      <c r="BQ120">
        <v>10</v>
      </c>
      <c r="BR120">
        <v>28</v>
      </c>
      <c r="BS120">
        <v>18</v>
      </c>
    </row>
    <row r="121" spans="2:71" x14ac:dyDescent="0.55000000000000004">
      <c r="B121" s="1" t="s">
        <v>32</v>
      </c>
      <c r="C121">
        <v>1995</v>
      </c>
      <c r="D121">
        <v>7</v>
      </c>
      <c r="E121">
        <v>127.80000305199999</v>
      </c>
      <c r="BI121">
        <v>115</v>
      </c>
      <c r="BJ121">
        <v>10</v>
      </c>
      <c r="BK121">
        <v>1995</v>
      </c>
      <c r="BL121">
        <v>9</v>
      </c>
      <c r="BM121">
        <v>19</v>
      </c>
      <c r="BN121" t="e">
        <v>#N/A</v>
      </c>
      <c r="BO121">
        <v>17.666666666666668</v>
      </c>
      <c r="BP121">
        <f ca="1"/>
        <v>22.390442890442895</v>
      </c>
      <c r="BQ121">
        <v>10</v>
      </c>
      <c r="BR121">
        <v>28</v>
      </c>
      <c r="BS121">
        <v>18</v>
      </c>
    </row>
    <row r="122" spans="2:71" x14ac:dyDescent="0.55000000000000004">
      <c r="B122" s="1" t="s">
        <v>32</v>
      </c>
      <c r="C122">
        <v>1995</v>
      </c>
      <c r="D122">
        <v>8</v>
      </c>
      <c r="E122">
        <v>139.80000305199999</v>
      </c>
      <c r="BI122">
        <v>116</v>
      </c>
      <c r="BJ122">
        <v>11</v>
      </c>
      <c r="BK122">
        <v>1996</v>
      </c>
      <c r="BL122">
        <v>9</v>
      </c>
      <c r="BM122">
        <v>26</v>
      </c>
      <c r="BN122" t="e">
        <v>#N/A</v>
      </c>
      <c r="BO122">
        <v>17.666666666666668</v>
      </c>
      <c r="BP122">
        <f ca="1"/>
        <v>23.740093240093245</v>
      </c>
      <c r="BQ122">
        <v>10</v>
      </c>
      <c r="BR122">
        <v>28</v>
      </c>
      <c r="BS122">
        <v>18</v>
      </c>
    </row>
    <row r="123" spans="2:71" x14ac:dyDescent="0.55000000000000004">
      <c r="B123" s="1" t="s">
        <v>32</v>
      </c>
      <c r="C123">
        <v>1995</v>
      </c>
      <c r="D123">
        <v>9</v>
      </c>
      <c r="E123">
        <v>130.10000610399999</v>
      </c>
      <c r="BI123">
        <v>117</v>
      </c>
      <c r="BJ123">
        <v>12</v>
      </c>
      <c r="BK123">
        <v>1997</v>
      </c>
      <c r="BL123">
        <v>9</v>
      </c>
      <c r="BM123">
        <v>28</v>
      </c>
      <c r="BN123">
        <v>28</v>
      </c>
      <c r="BO123">
        <v>17.666666666666668</v>
      </c>
      <c r="BP123">
        <f ca="1"/>
        <v>25.089743589743595</v>
      </c>
      <c r="BQ123">
        <v>10</v>
      </c>
      <c r="BR123">
        <v>28</v>
      </c>
      <c r="BS123">
        <v>18</v>
      </c>
    </row>
    <row r="124" spans="2:71" x14ac:dyDescent="0.55000000000000004">
      <c r="B124" s="1" t="s">
        <v>32</v>
      </c>
      <c r="C124">
        <v>1995</v>
      </c>
      <c r="D124">
        <v>10</v>
      </c>
      <c r="E124">
        <v>130.60000610399999</v>
      </c>
      <c r="BI124">
        <v>118</v>
      </c>
      <c r="BJ124">
        <v>0</v>
      </c>
      <c r="BK124" t="str">
        <v/>
      </c>
      <c r="BL124" t="str">
        <v/>
      </c>
      <c r="BM124" t="e">
        <v>#N/A</v>
      </c>
      <c r="BN124" t="e">
        <v>#N/A</v>
      </c>
      <c r="BO124" t="e">
        <v>#N/A</v>
      </c>
      <c r="BP124" t="e">
        <f ca="1"/>
        <v>#N/A</v>
      </c>
      <c r="BQ124" t="e">
        <v>#N/A</v>
      </c>
      <c r="BR124" t="e">
        <v>#N/A</v>
      </c>
      <c r="BS124" t="e">
        <v>#N/A</v>
      </c>
    </row>
    <row r="125" spans="2:71" x14ac:dyDescent="0.55000000000000004">
      <c r="B125" s="1" t="s">
        <v>32</v>
      </c>
      <c r="C125">
        <v>1995</v>
      </c>
      <c r="D125">
        <v>11</v>
      </c>
      <c r="E125">
        <v>110</v>
      </c>
      <c r="BI125">
        <v>119</v>
      </c>
      <c r="BJ125">
        <v>1</v>
      </c>
      <c r="BK125">
        <v>1986</v>
      </c>
      <c r="BL125">
        <v>10</v>
      </c>
      <c r="BM125">
        <v>11</v>
      </c>
      <c r="BN125">
        <v>11</v>
      </c>
      <c r="BO125">
        <v>17.666666666666668</v>
      </c>
      <c r="BP125">
        <f ca="1"/>
        <v>10.397435897435898</v>
      </c>
      <c r="BQ125">
        <v>11</v>
      </c>
      <c r="BR125">
        <v>29</v>
      </c>
      <c r="BS125">
        <v>18</v>
      </c>
    </row>
    <row r="126" spans="2:71" x14ac:dyDescent="0.55000000000000004">
      <c r="B126" s="1" t="s">
        <v>32</v>
      </c>
      <c r="C126">
        <v>1995</v>
      </c>
      <c r="D126">
        <v>12</v>
      </c>
      <c r="E126">
        <v>105</v>
      </c>
      <c r="BI126">
        <v>120</v>
      </c>
      <c r="BJ126">
        <v>2</v>
      </c>
      <c r="BK126">
        <v>1987</v>
      </c>
      <c r="BL126">
        <v>10</v>
      </c>
      <c r="BM126">
        <v>14</v>
      </c>
      <c r="BN126" t="e">
        <v>#N/A</v>
      </c>
      <c r="BO126">
        <v>17.666666666666668</v>
      </c>
      <c r="BP126">
        <f ca="1"/>
        <v>11.719114219114219</v>
      </c>
      <c r="BQ126">
        <v>11</v>
      </c>
      <c r="BR126">
        <v>29</v>
      </c>
      <c r="BS126">
        <v>18</v>
      </c>
    </row>
    <row r="127" spans="2:71" x14ac:dyDescent="0.55000000000000004">
      <c r="B127" s="1" t="s">
        <v>51</v>
      </c>
      <c r="C127">
        <v>1986</v>
      </c>
      <c r="D127">
        <v>1</v>
      </c>
      <c r="E127">
        <v>14</v>
      </c>
      <c r="BI127">
        <v>121</v>
      </c>
      <c r="BJ127">
        <v>3</v>
      </c>
      <c r="BK127">
        <v>1988</v>
      </c>
      <c r="BL127">
        <v>10</v>
      </c>
      <c r="BM127">
        <v>13</v>
      </c>
      <c r="BN127" t="e">
        <v>#N/A</v>
      </c>
      <c r="BO127">
        <v>17.666666666666668</v>
      </c>
      <c r="BP127">
        <f ca="1"/>
        <v>13.040792540792541</v>
      </c>
      <c r="BQ127">
        <v>11</v>
      </c>
      <c r="BR127">
        <v>29</v>
      </c>
      <c r="BS127">
        <v>18</v>
      </c>
    </row>
    <row r="128" spans="2:71" x14ac:dyDescent="0.55000000000000004">
      <c r="B128" s="1" t="s">
        <v>51</v>
      </c>
      <c r="C128">
        <v>1986</v>
      </c>
      <c r="D128">
        <v>2</v>
      </c>
      <c r="E128">
        <v>21</v>
      </c>
      <c r="BI128">
        <v>122</v>
      </c>
      <c r="BJ128">
        <v>4</v>
      </c>
      <c r="BK128">
        <v>1989</v>
      </c>
      <c r="BL128">
        <v>10</v>
      </c>
      <c r="BM128">
        <v>14</v>
      </c>
      <c r="BN128" t="e">
        <v>#N/A</v>
      </c>
      <c r="BO128">
        <v>17.666666666666668</v>
      </c>
      <c r="BP128">
        <f ca="1"/>
        <v>14.362470862470863</v>
      </c>
      <c r="BQ128">
        <v>11</v>
      </c>
      <c r="BR128">
        <v>29</v>
      </c>
      <c r="BS128">
        <v>18</v>
      </c>
    </row>
    <row r="129" spans="2:71" x14ac:dyDescent="0.55000000000000004">
      <c r="B129" s="1" t="s">
        <v>51</v>
      </c>
      <c r="C129">
        <v>1986</v>
      </c>
      <c r="D129">
        <v>3</v>
      </c>
      <c r="E129">
        <v>25</v>
      </c>
      <c r="BI129">
        <v>123</v>
      </c>
      <c r="BJ129">
        <v>5</v>
      </c>
      <c r="BK129">
        <v>1990</v>
      </c>
      <c r="BL129">
        <v>10</v>
      </c>
      <c r="BM129">
        <v>16</v>
      </c>
      <c r="BN129" t="e">
        <v>#N/A</v>
      </c>
      <c r="BO129">
        <v>17.666666666666668</v>
      </c>
      <c r="BP129">
        <f ca="1"/>
        <v>15.684149184149184</v>
      </c>
      <c r="BQ129">
        <v>11</v>
      </c>
      <c r="BR129">
        <v>29</v>
      </c>
      <c r="BS129">
        <v>18</v>
      </c>
    </row>
    <row r="130" spans="2:71" x14ac:dyDescent="0.55000000000000004">
      <c r="B130" s="1" t="s">
        <v>51</v>
      </c>
      <c r="C130">
        <v>1986</v>
      </c>
      <c r="D130">
        <v>4</v>
      </c>
      <c r="E130">
        <v>21</v>
      </c>
      <c r="BI130">
        <v>124</v>
      </c>
      <c r="BJ130">
        <v>6</v>
      </c>
      <c r="BK130">
        <v>1991</v>
      </c>
      <c r="BL130">
        <v>10</v>
      </c>
      <c r="BM130">
        <v>17</v>
      </c>
      <c r="BN130" t="e">
        <v>#N/A</v>
      </c>
      <c r="BO130">
        <v>17.666666666666668</v>
      </c>
      <c r="BP130">
        <f ca="1"/>
        <v>17.005827505827508</v>
      </c>
      <c r="BQ130">
        <v>11</v>
      </c>
      <c r="BR130">
        <v>29</v>
      </c>
      <c r="BS130">
        <v>18</v>
      </c>
    </row>
    <row r="131" spans="2:71" x14ac:dyDescent="0.55000000000000004">
      <c r="B131" s="1" t="s">
        <v>51</v>
      </c>
      <c r="C131">
        <v>1986</v>
      </c>
      <c r="D131">
        <v>5</v>
      </c>
      <c r="E131">
        <v>26</v>
      </c>
      <c r="BI131">
        <v>125</v>
      </c>
      <c r="BJ131">
        <v>7</v>
      </c>
      <c r="BK131">
        <v>1992</v>
      </c>
      <c r="BL131">
        <v>10</v>
      </c>
      <c r="BM131">
        <v>17</v>
      </c>
      <c r="BN131" t="e">
        <v>#N/A</v>
      </c>
      <c r="BO131">
        <v>17.666666666666668</v>
      </c>
      <c r="BP131">
        <f ca="1"/>
        <v>18.327505827505828</v>
      </c>
      <c r="BQ131">
        <v>11</v>
      </c>
      <c r="BR131">
        <v>29</v>
      </c>
      <c r="BS131">
        <v>18</v>
      </c>
    </row>
    <row r="132" spans="2:71" x14ac:dyDescent="0.55000000000000004">
      <c r="B132" s="1" t="s">
        <v>51</v>
      </c>
      <c r="C132">
        <v>1986</v>
      </c>
      <c r="D132">
        <v>6</v>
      </c>
      <c r="E132">
        <v>32</v>
      </c>
      <c r="BI132">
        <v>126</v>
      </c>
      <c r="BJ132">
        <v>8</v>
      </c>
      <c r="BK132">
        <v>1993</v>
      </c>
      <c r="BL132">
        <v>10</v>
      </c>
      <c r="BM132">
        <v>17</v>
      </c>
      <c r="BN132" t="e">
        <v>#N/A</v>
      </c>
      <c r="BO132">
        <v>17.666666666666668</v>
      </c>
      <c r="BP132">
        <f ca="1"/>
        <v>19.649184149184151</v>
      </c>
      <c r="BQ132">
        <v>11</v>
      </c>
      <c r="BR132">
        <v>29</v>
      </c>
      <c r="BS132">
        <v>18</v>
      </c>
    </row>
    <row r="133" spans="2:71" x14ac:dyDescent="0.55000000000000004">
      <c r="B133" s="1" t="s">
        <v>51</v>
      </c>
      <c r="C133">
        <v>1986</v>
      </c>
      <c r="D133">
        <v>7</v>
      </c>
      <c r="E133">
        <v>27</v>
      </c>
      <c r="BI133">
        <v>127</v>
      </c>
      <c r="BJ133">
        <v>9</v>
      </c>
      <c r="BK133">
        <v>1994</v>
      </c>
      <c r="BL133">
        <v>10</v>
      </c>
      <c r="BM133">
        <v>18</v>
      </c>
      <c r="BN133" t="e">
        <v>#N/A</v>
      </c>
      <c r="BO133">
        <v>17.666666666666668</v>
      </c>
      <c r="BP133">
        <f ca="1"/>
        <v>20.970862470862471</v>
      </c>
      <c r="BQ133">
        <v>11</v>
      </c>
      <c r="BR133">
        <v>29</v>
      </c>
      <c r="BS133">
        <v>18</v>
      </c>
    </row>
    <row r="134" spans="2:71" x14ac:dyDescent="0.55000000000000004">
      <c r="B134" s="1" t="s">
        <v>51</v>
      </c>
      <c r="C134">
        <v>1986</v>
      </c>
      <c r="D134">
        <v>8</v>
      </c>
      <c r="E134">
        <v>20</v>
      </c>
      <c r="BI134">
        <v>128</v>
      </c>
      <c r="BJ134">
        <v>10</v>
      </c>
      <c r="BK134">
        <v>1995</v>
      </c>
      <c r="BL134">
        <v>10</v>
      </c>
      <c r="BM134">
        <v>20</v>
      </c>
      <c r="BN134" t="e">
        <v>#N/A</v>
      </c>
      <c r="BO134">
        <v>17.666666666666668</v>
      </c>
      <c r="BP134">
        <f ca="1"/>
        <v>22.292540792540795</v>
      </c>
      <c r="BQ134">
        <v>11</v>
      </c>
      <c r="BR134">
        <v>29</v>
      </c>
      <c r="BS134">
        <v>18</v>
      </c>
    </row>
    <row r="135" spans="2:71" x14ac:dyDescent="0.55000000000000004">
      <c r="B135" s="1" t="s">
        <v>51</v>
      </c>
      <c r="C135">
        <v>1986</v>
      </c>
      <c r="D135">
        <v>9</v>
      </c>
      <c r="E135">
        <v>10</v>
      </c>
      <c r="BI135">
        <v>129</v>
      </c>
      <c r="BJ135">
        <v>11</v>
      </c>
      <c r="BK135">
        <v>1996</v>
      </c>
      <c r="BL135">
        <v>10</v>
      </c>
      <c r="BM135">
        <v>26</v>
      </c>
      <c r="BN135" t="e">
        <v>#N/A</v>
      </c>
      <c r="BO135">
        <v>17.666666666666668</v>
      </c>
      <c r="BP135">
        <f ca="1"/>
        <v>23.614219114219118</v>
      </c>
      <c r="BQ135">
        <v>11</v>
      </c>
      <c r="BR135">
        <v>29</v>
      </c>
      <c r="BS135">
        <v>18</v>
      </c>
    </row>
    <row r="136" spans="2:71" x14ac:dyDescent="0.55000000000000004">
      <c r="B136" s="1" t="s">
        <v>51</v>
      </c>
      <c r="C136">
        <v>1986</v>
      </c>
      <c r="D136">
        <v>10</v>
      </c>
      <c r="E136">
        <v>11</v>
      </c>
      <c r="BI136">
        <v>130</v>
      </c>
      <c r="BJ136">
        <v>12</v>
      </c>
      <c r="BK136">
        <v>1997</v>
      </c>
      <c r="BL136">
        <v>10</v>
      </c>
      <c r="BM136">
        <v>29</v>
      </c>
      <c r="BN136">
        <v>29</v>
      </c>
      <c r="BO136">
        <v>17.666666666666668</v>
      </c>
      <c r="BP136">
        <f ca="1"/>
        <v>24.935897435897438</v>
      </c>
      <c r="BQ136">
        <v>11</v>
      </c>
      <c r="BR136">
        <v>29</v>
      </c>
      <c r="BS136">
        <v>18</v>
      </c>
    </row>
    <row r="137" spans="2:71" x14ac:dyDescent="0.55000000000000004">
      <c r="B137" s="1" t="s">
        <v>51</v>
      </c>
      <c r="C137">
        <v>1986</v>
      </c>
      <c r="D137">
        <v>11</v>
      </c>
      <c r="E137">
        <v>5</v>
      </c>
      <c r="BI137">
        <v>131</v>
      </c>
      <c r="BJ137">
        <v>0</v>
      </c>
      <c r="BK137" t="str">
        <v/>
      </c>
      <c r="BL137" t="str">
        <v/>
      </c>
      <c r="BM137" t="e">
        <v>#N/A</v>
      </c>
      <c r="BN137" t="e">
        <v>#N/A</v>
      </c>
      <c r="BO137" t="e">
        <v>#N/A</v>
      </c>
      <c r="BP137" t="e">
        <f ca="1"/>
        <v>#N/A</v>
      </c>
      <c r="BQ137" t="e">
        <v>#N/A</v>
      </c>
      <c r="BR137" t="e">
        <v>#N/A</v>
      </c>
      <c r="BS137" t="e">
        <v>#N/A</v>
      </c>
    </row>
    <row r="138" spans="2:71" x14ac:dyDescent="0.55000000000000004">
      <c r="B138" s="1" t="s">
        <v>51</v>
      </c>
      <c r="C138">
        <v>1986</v>
      </c>
      <c r="D138">
        <v>12</v>
      </c>
      <c r="E138">
        <v>5</v>
      </c>
      <c r="BI138">
        <v>132</v>
      </c>
      <c r="BJ138">
        <v>1</v>
      </c>
      <c r="BK138">
        <v>1986</v>
      </c>
      <c r="BL138">
        <v>11</v>
      </c>
      <c r="BM138">
        <v>5</v>
      </c>
      <c r="BN138">
        <v>5</v>
      </c>
      <c r="BO138">
        <v>9.3333333333333339</v>
      </c>
      <c r="BP138">
        <f ca="1"/>
        <v>4.7564102564102564</v>
      </c>
      <c r="BQ138">
        <v>5</v>
      </c>
      <c r="BR138">
        <v>18</v>
      </c>
      <c r="BS138">
        <v>13</v>
      </c>
    </row>
    <row r="139" spans="2:71" x14ac:dyDescent="0.55000000000000004">
      <c r="B139" s="1" t="s">
        <v>51</v>
      </c>
      <c r="C139">
        <v>1987</v>
      </c>
      <c r="D139">
        <v>1</v>
      </c>
      <c r="E139">
        <v>18</v>
      </c>
      <c r="BI139">
        <v>133</v>
      </c>
      <c r="BJ139">
        <v>2</v>
      </c>
      <c r="BK139">
        <v>1987</v>
      </c>
      <c r="BL139">
        <v>11</v>
      </c>
      <c r="BM139">
        <v>6</v>
      </c>
      <c r="BN139" t="e">
        <v>#N/A</v>
      </c>
      <c r="BO139">
        <v>9.3333333333333339</v>
      </c>
      <c r="BP139">
        <f ca="1"/>
        <v>5.5885780885780889</v>
      </c>
      <c r="BQ139">
        <v>5</v>
      </c>
      <c r="BR139">
        <v>18</v>
      </c>
      <c r="BS139">
        <v>13</v>
      </c>
    </row>
    <row r="140" spans="2:71" x14ac:dyDescent="0.55000000000000004">
      <c r="B140" s="1" t="s">
        <v>51</v>
      </c>
      <c r="C140">
        <v>1987</v>
      </c>
      <c r="D140">
        <v>2</v>
      </c>
      <c r="E140">
        <v>24</v>
      </c>
      <c r="BI140">
        <v>134</v>
      </c>
      <c r="BJ140">
        <v>3</v>
      </c>
      <c r="BK140">
        <v>1988</v>
      </c>
      <c r="BL140">
        <v>11</v>
      </c>
      <c r="BM140">
        <v>7</v>
      </c>
      <c r="BN140" t="e">
        <v>#N/A</v>
      </c>
      <c r="BO140">
        <v>9.3333333333333339</v>
      </c>
      <c r="BP140">
        <f ca="1"/>
        <v>6.4207459207459214</v>
      </c>
      <c r="BQ140">
        <v>5</v>
      </c>
      <c r="BR140">
        <v>18</v>
      </c>
      <c r="BS140">
        <v>13</v>
      </c>
    </row>
    <row r="141" spans="2:71" x14ac:dyDescent="0.55000000000000004">
      <c r="B141" s="1" t="s">
        <v>51</v>
      </c>
      <c r="C141">
        <v>1987</v>
      </c>
      <c r="D141">
        <v>3</v>
      </c>
      <c r="E141">
        <v>28</v>
      </c>
      <c r="BI141">
        <v>135</v>
      </c>
      <c r="BJ141">
        <v>4</v>
      </c>
      <c r="BK141">
        <v>1989</v>
      </c>
      <c r="BL141">
        <v>11</v>
      </c>
      <c r="BM141">
        <v>8</v>
      </c>
      <c r="BN141" t="e">
        <v>#N/A</v>
      </c>
      <c r="BO141">
        <v>9.3333333333333339</v>
      </c>
      <c r="BP141">
        <f ca="1"/>
        <v>7.252913752913754</v>
      </c>
      <c r="BQ141">
        <v>5</v>
      </c>
      <c r="BR141">
        <v>18</v>
      </c>
      <c r="BS141">
        <v>13</v>
      </c>
    </row>
    <row r="142" spans="2:71" x14ac:dyDescent="0.55000000000000004">
      <c r="B142" s="1" t="s">
        <v>51</v>
      </c>
      <c r="C142">
        <v>1987</v>
      </c>
      <c r="D142">
        <v>4</v>
      </c>
      <c r="E142">
        <v>24</v>
      </c>
      <c r="BI142">
        <v>136</v>
      </c>
      <c r="BJ142">
        <v>5</v>
      </c>
      <c r="BK142">
        <v>1990</v>
      </c>
      <c r="BL142">
        <v>11</v>
      </c>
      <c r="BM142">
        <v>9</v>
      </c>
      <c r="BN142" t="e">
        <v>#N/A</v>
      </c>
      <c r="BO142">
        <v>9.3333333333333339</v>
      </c>
      <c r="BP142">
        <f ca="1"/>
        <v>8.0850815850815856</v>
      </c>
      <c r="BQ142">
        <v>5</v>
      </c>
      <c r="BR142">
        <v>18</v>
      </c>
      <c r="BS142">
        <v>13</v>
      </c>
    </row>
    <row r="143" spans="2:71" x14ac:dyDescent="0.55000000000000004">
      <c r="B143" s="1" t="s">
        <v>51</v>
      </c>
      <c r="C143">
        <v>1987</v>
      </c>
      <c r="D143">
        <v>5</v>
      </c>
      <c r="E143">
        <v>33</v>
      </c>
      <c r="BI143">
        <v>137</v>
      </c>
      <c r="BJ143">
        <v>6</v>
      </c>
      <c r="BK143">
        <v>1991</v>
      </c>
      <c r="BL143">
        <v>11</v>
      </c>
      <c r="BM143">
        <v>9</v>
      </c>
      <c r="BN143" t="e">
        <v>#N/A</v>
      </c>
      <c r="BO143">
        <v>9.3333333333333339</v>
      </c>
      <c r="BP143">
        <f ca="1"/>
        <v>8.9172494172494172</v>
      </c>
      <c r="BQ143">
        <v>5</v>
      </c>
      <c r="BR143">
        <v>18</v>
      </c>
      <c r="BS143">
        <v>13</v>
      </c>
    </row>
    <row r="144" spans="2:71" x14ac:dyDescent="0.55000000000000004">
      <c r="B144" s="1" t="s">
        <v>51</v>
      </c>
      <c r="C144">
        <v>1987</v>
      </c>
      <c r="D144">
        <v>6</v>
      </c>
      <c r="E144">
        <v>37</v>
      </c>
      <c r="BI144">
        <v>138</v>
      </c>
      <c r="BJ144">
        <v>7</v>
      </c>
      <c r="BK144">
        <v>1992</v>
      </c>
      <c r="BL144">
        <v>11</v>
      </c>
      <c r="BM144">
        <v>8</v>
      </c>
      <c r="BN144" t="e">
        <v>#N/A</v>
      </c>
      <c r="BO144">
        <v>9.3333333333333339</v>
      </c>
      <c r="BP144">
        <f ca="1"/>
        <v>9.7494172494172506</v>
      </c>
      <c r="BQ144">
        <v>5</v>
      </c>
      <c r="BR144">
        <v>18</v>
      </c>
      <c r="BS144">
        <v>13</v>
      </c>
    </row>
    <row r="145" spans="2:71" x14ac:dyDescent="0.55000000000000004">
      <c r="B145" s="1" t="s">
        <v>51</v>
      </c>
      <c r="C145">
        <v>1987</v>
      </c>
      <c r="D145">
        <v>7</v>
      </c>
      <c r="E145">
        <v>30</v>
      </c>
      <c r="BI145">
        <v>139</v>
      </c>
      <c r="BJ145">
        <v>8</v>
      </c>
      <c r="BK145">
        <v>1993</v>
      </c>
      <c r="BL145">
        <v>11</v>
      </c>
      <c r="BM145">
        <v>9</v>
      </c>
      <c r="BN145" t="e">
        <v>#N/A</v>
      </c>
      <c r="BO145">
        <v>9.3333333333333339</v>
      </c>
      <c r="BP145">
        <f ca="1"/>
        <v>10.581585081585082</v>
      </c>
      <c r="BQ145">
        <v>5</v>
      </c>
      <c r="BR145">
        <v>18</v>
      </c>
      <c r="BS145">
        <v>13</v>
      </c>
    </row>
    <row r="146" spans="2:71" x14ac:dyDescent="0.55000000000000004">
      <c r="B146" s="1" t="s">
        <v>51</v>
      </c>
      <c r="C146">
        <v>1987</v>
      </c>
      <c r="D146">
        <v>8</v>
      </c>
      <c r="E146">
        <v>25</v>
      </c>
      <c r="BI146">
        <v>140</v>
      </c>
      <c r="BJ146">
        <v>9</v>
      </c>
      <c r="BK146">
        <v>1994</v>
      </c>
      <c r="BL146">
        <v>11</v>
      </c>
      <c r="BM146">
        <v>9</v>
      </c>
      <c r="BN146" t="e">
        <v>#N/A</v>
      </c>
      <c r="BO146">
        <v>9.3333333333333339</v>
      </c>
      <c r="BP146">
        <f ca="1"/>
        <v>11.413752913752916</v>
      </c>
      <c r="BQ146">
        <v>5</v>
      </c>
      <c r="BR146">
        <v>18</v>
      </c>
      <c r="BS146">
        <v>13</v>
      </c>
    </row>
    <row r="147" spans="2:71" x14ac:dyDescent="0.55000000000000004">
      <c r="B147" s="1" t="s">
        <v>51</v>
      </c>
      <c r="C147">
        <v>1987</v>
      </c>
      <c r="D147">
        <v>9</v>
      </c>
      <c r="E147">
        <v>13</v>
      </c>
      <c r="BI147">
        <v>141</v>
      </c>
      <c r="BJ147">
        <v>10</v>
      </c>
      <c r="BK147">
        <v>1995</v>
      </c>
      <c r="BL147">
        <v>11</v>
      </c>
      <c r="BM147">
        <v>11</v>
      </c>
      <c r="BN147" t="e">
        <v>#N/A</v>
      </c>
      <c r="BO147">
        <v>9.3333333333333339</v>
      </c>
      <c r="BP147">
        <f ca="1"/>
        <v>12.245920745920747</v>
      </c>
      <c r="BQ147">
        <v>5</v>
      </c>
      <c r="BR147">
        <v>18</v>
      </c>
      <c r="BS147">
        <v>13</v>
      </c>
    </row>
    <row r="148" spans="2:71" x14ac:dyDescent="0.55000000000000004">
      <c r="B148" s="1" t="s">
        <v>51</v>
      </c>
      <c r="C148">
        <v>1987</v>
      </c>
      <c r="D148">
        <v>10</v>
      </c>
      <c r="E148">
        <v>14</v>
      </c>
      <c r="BI148">
        <v>142</v>
      </c>
      <c r="BJ148">
        <v>11</v>
      </c>
      <c r="BK148">
        <v>1996</v>
      </c>
      <c r="BL148">
        <v>11</v>
      </c>
      <c r="BM148">
        <v>13</v>
      </c>
      <c r="BN148" t="e">
        <v>#N/A</v>
      </c>
      <c r="BO148">
        <v>9.3333333333333339</v>
      </c>
      <c r="BP148">
        <f ca="1"/>
        <v>13.078088578088579</v>
      </c>
      <c r="BQ148">
        <v>5</v>
      </c>
      <c r="BR148">
        <v>18</v>
      </c>
      <c r="BS148">
        <v>13</v>
      </c>
    </row>
    <row r="149" spans="2:71" x14ac:dyDescent="0.55000000000000004">
      <c r="B149" s="1" t="s">
        <v>51</v>
      </c>
      <c r="C149">
        <v>1987</v>
      </c>
      <c r="D149">
        <v>11</v>
      </c>
      <c r="E149">
        <v>6</v>
      </c>
      <c r="BI149">
        <v>143</v>
      </c>
      <c r="BJ149">
        <v>12</v>
      </c>
      <c r="BK149">
        <v>1997</v>
      </c>
      <c r="BL149">
        <v>11</v>
      </c>
      <c r="BM149">
        <v>18</v>
      </c>
      <c r="BN149">
        <v>18</v>
      </c>
      <c r="BO149">
        <v>9.3333333333333339</v>
      </c>
      <c r="BP149">
        <f ca="1"/>
        <v>13.910256410256412</v>
      </c>
      <c r="BQ149">
        <v>5</v>
      </c>
      <c r="BR149">
        <v>18</v>
      </c>
      <c r="BS149">
        <v>13</v>
      </c>
    </row>
    <row r="150" spans="2:71" x14ac:dyDescent="0.55000000000000004">
      <c r="B150" s="1" t="s">
        <v>51</v>
      </c>
      <c r="C150">
        <v>1987</v>
      </c>
      <c r="D150">
        <v>12</v>
      </c>
      <c r="E150">
        <v>6</v>
      </c>
      <c r="BI150">
        <v>144</v>
      </c>
      <c r="BJ150">
        <v>0</v>
      </c>
      <c r="BK150" t="str">
        <v/>
      </c>
      <c r="BL150" t="str">
        <v/>
      </c>
      <c r="BM150" t="e">
        <v>#N/A</v>
      </c>
      <c r="BN150" t="e">
        <v>#N/A</v>
      </c>
      <c r="BO150" t="e">
        <v>#N/A</v>
      </c>
      <c r="BP150" t="e">
        <f ca="1"/>
        <v>#N/A</v>
      </c>
      <c r="BQ150" t="e">
        <v>#N/A</v>
      </c>
      <c r="BR150" t="e">
        <v>#N/A</v>
      </c>
      <c r="BS150" t="e">
        <v>#N/A</v>
      </c>
    </row>
    <row r="151" spans="2:71" x14ac:dyDescent="0.55000000000000004">
      <c r="B151" s="1" t="s">
        <v>51</v>
      </c>
      <c r="C151">
        <v>1988</v>
      </c>
      <c r="D151">
        <v>1</v>
      </c>
      <c r="E151">
        <v>22</v>
      </c>
      <c r="BI151">
        <v>145</v>
      </c>
      <c r="BJ151">
        <v>1</v>
      </c>
      <c r="BK151">
        <v>1986</v>
      </c>
      <c r="BL151">
        <v>12</v>
      </c>
      <c r="BM151">
        <v>5</v>
      </c>
      <c r="BN151">
        <v>5</v>
      </c>
      <c r="BO151">
        <v>8.6666666666666661</v>
      </c>
      <c r="BP151">
        <f ca="1"/>
        <v>5.4358974358974352</v>
      </c>
      <c r="BQ151">
        <v>5</v>
      </c>
      <c r="BR151">
        <v>13</v>
      </c>
      <c r="BS151">
        <v>8</v>
      </c>
    </row>
    <row r="152" spans="2:71" x14ac:dyDescent="0.55000000000000004">
      <c r="B152" s="1" t="s">
        <v>51</v>
      </c>
      <c r="C152">
        <v>1988</v>
      </c>
      <c r="D152">
        <v>2</v>
      </c>
      <c r="E152">
        <v>31</v>
      </c>
      <c r="BI152">
        <v>146</v>
      </c>
      <c r="BJ152">
        <v>2</v>
      </c>
      <c r="BK152">
        <v>1987</v>
      </c>
      <c r="BL152">
        <v>12</v>
      </c>
      <c r="BM152">
        <v>6</v>
      </c>
      <c r="BN152" t="e">
        <v>#N/A</v>
      </c>
      <c r="BO152">
        <v>8.6666666666666661</v>
      </c>
      <c r="BP152">
        <f ca="1"/>
        <v>6.0233100233100227</v>
      </c>
      <c r="BQ152">
        <v>5</v>
      </c>
      <c r="BR152">
        <v>13</v>
      </c>
      <c r="BS152">
        <v>8</v>
      </c>
    </row>
    <row r="153" spans="2:71" x14ac:dyDescent="0.55000000000000004">
      <c r="B153" s="1" t="s">
        <v>51</v>
      </c>
      <c r="C153">
        <v>1988</v>
      </c>
      <c r="D153">
        <v>3</v>
      </c>
      <c r="E153">
        <v>36</v>
      </c>
      <c r="BI153">
        <v>147</v>
      </c>
      <c r="BJ153">
        <v>3</v>
      </c>
      <c r="BK153">
        <v>1988</v>
      </c>
      <c r="BL153">
        <v>12</v>
      </c>
      <c r="BM153">
        <v>7</v>
      </c>
      <c r="BN153" t="e">
        <v>#N/A</v>
      </c>
      <c r="BO153">
        <v>8.6666666666666661</v>
      </c>
      <c r="BP153">
        <f ca="1"/>
        <v>6.6107226107226102</v>
      </c>
      <c r="BQ153">
        <v>5</v>
      </c>
      <c r="BR153">
        <v>13</v>
      </c>
      <c r="BS153">
        <v>8</v>
      </c>
    </row>
    <row r="154" spans="2:71" x14ac:dyDescent="0.55000000000000004">
      <c r="B154" s="1" t="s">
        <v>51</v>
      </c>
      <c r="C154">
        <v>1988</v>
      </c>
      <c r="D154">
        <v>4</v>
      </c>
      <c r="E154">
        <v>28</v>
      </c>
      <c r="BI154">
        <v>148</v>
      </c>
      <c r="BJ154">
        <v>4</v>
      </c>
      <c r="BK154">
        <v>1989</v>
      </c>
      <c r="BL154">
        <v>12</v>
      </c>
      <c r="BM154">
        <v>8</v>
      </c>
      <c r="BN154" t="e">
        <v>#N/A</v>
      </c>
      <c r="BO154">
        <v>8.6666666666666661</v>
      </c>
      <c r="BP154">
        <f ca="1"/>
        <v>7.1981351981351978</v>
      </c>
      <c r="BQ154">
        <v>5</v>
      </c>
      <c r="BR154">
        <v>13</v>
      </c>
      <c r="BS154">
        <v>8</v>
      </c>
    </row>
    <row r="155" spans="2:71" x14ac:dyDescent="0.55000000000000004">
      <c r="B155" s="1" t="s">
        <v>51</v>
      </c>
      <c r="C155">
        <v>1988</v>
      </c>
      <c r="D155">
        <v>5</v>
      </c>
      <c r="E155">
        <v>37</v>
      </c>
      <c r="BI155">
        <v>149</v>
      </c>
      <c r="BJ155">
        <v>5</v>
      </c>
      <c r="BK155">
        <v>1990</v>
      </c>
      <c r="BL155">
        <v>12</v>
      </c>
      <c r="BM155">
        <v>8</v>
      </c>
      <c r="BN155" t="e">
        <v>#N/A</v>
      </c>
      <c r="BO155">
        <v>8.6666666666666661</v>
      </c>
      <c r="BP155">
        <f ca="1"/>
        <v>7.7855477855477853</v>
      </c>
      <c r="BQ155">
        <v>5</v>
      </c>
      <c r="BR155">
        <v>13</v>
      </c>
      <c r="BS155">
        <v>8</v>
      </c>
    </row>
    <row r="156" spans="2:71" x14ac:dyDescent="0.55000000000000004">
      <c r="B156" s="1" t="s">
        <v>51</v>
      </c>
      <c r="C156">
        <v>1988</v>
      </c>
      <c r="D156">
        <v>6</v>
      </c>
      <c r="E156">
        <v>43</v>
      </c>
      <c r="BI156">
        <v>150</v>
      </c>
      <c r="BJ156">
        <v>6</v>
      </c>
      <c r="BK156">
        <v>1991</v>
      </c>
      <c r="BL156">
        <v>12</v>
      </c>
      <c r="BM156">
        <v>10</v>
      </c>
      <c r="BN156" t="e">
        <v>#N/A</v>
      </c>
      <c r="BO156">
        <v>8.6666666666666661</v>
      </c>
      <c r="BP156">
        <f ca="1"/>
        <v>8.372960372960371</v>
      </c>
      <c r="BQ156">
        <v>5</v>
      </c>
      <c r="BR156">
        <v>13</v>
      </c>
      <c r="BS156">
        <v>8</v>
      </c>
    </row>
    <row r="157" spans="2:71" x14ac:dyDescent="0.55000000000000004">
      <c r="B157" s="1" t="s">
        <v>51</v>
      </c>
      <c r="C157">
        <v>1988</v>
      </c>
      <c r="D157">
        <v>7</v>
      </c>
      <c r="E157">
        <v>35</v>
      </c>
      <c r="BI157">
        <v>151</v>
      </c>
      <c r="BJ157">
        <v>7</v>
      </c>
      <c r="BK157">
        <v>1992</v>
      </c>
      <c r="BL157">
        <v>12</v>
      </c>
      <c r="BM157">
        <v>7</v>
      </c>
      <c r="BN157" t="e">
        <v>#N/A</v>
      </c>
      <c r="BO157">
        <v>8.6666666666666661</v>
      </c>
      <c r="BP157">
        <f ca="1"/>
        <v>8.9603729603729594</v>
      </c>
      <c r="BQ157">
        <v>5</v>
      </c>
      <c r="BR157">
        <v>13</v>
      </c>
      <c r="BS157">
        <v>8</v>
      </c>
    </row>
    <row r="158" spans="2:71" x14ac:dyDescent="0.55000000000000004">
      <c r="B158" s="1" t="s">
        <v>51</v>
      </c>
      <c r="C158">
        <v>1988</v>
      </c>
      <c r="D158">
        <v>8</v>
      </c>
      <c r="E158">
        <v>30</v>
      </c>
      <c r="BI158">
        <v>152</v>
      </c>
      <c r="BJ158">
        <v>8</v>
      </c>
      <c r="BK158">
        <v>1993</v>
      </c>
      <c r="BL158">
        <v>12</v>
      </c>
      <c r="BM158">
        <v>8</v>
      </c>
      <c r="BN158" t="e">
        <v>#N/A</v>
      </c>
      <c r="BO158">
        <v>8.6666666666666661</v>
      </c>
      <c r="BP158">
        <f ca="1"/>
        <v>9.5477855477855478</v>
      </c>
      <c r="BQ158">
        <v>5</v>
      </c>
      <c r="BR158">
        <v>13</v>
      </c>
      <c r="BS158">
        <v>8</v>
      </c>
    </row>
    <row r="159" spans="2:71" x14ac:dyDescent="0.55000000000000004">
      <c r="B159" s="1" t="s">
        <v>51</v>
      </c>
      <c r="C159">
        <v>1988</v>
      </c>
      <c r="D159">
        <v>9</v>
      </c>
      <c r="E159">
        <v>13</v>
      </c>
      <c r="BI159">
        <v>153</v>
      </c>
      <c r="BJ159">
        <v>9</v>
      </c>
      <c r="BK159">
        <v>1994</v>
      </c>
      <c r="BL159">
        <v>12</v>
      </c>
      <c r="BM159">
        <v>10</v>
      </c>
      <c r="BN159" t="e">
        <v>#N/A</v>
      </c>
      <c r="BO159">
        <v>8.6666666666666661</v>
      </c>
      <c r="BP159">
        <f ca="1"/>
        <v>10.135198135198134</v>
      </c>
      <c r="BQ159">
        <v>5</v>
      </c>
      <c r="BR159">
        <v>13</v>
      </c>
      <c r="BS159">
        <v>8</v>
      </c>
    </row>
    <row r="160" spans="2:71" x14ac:dyDescent="0.55000000000000004">
      <c r="B160" s="1" t="s">
        <v>51</v>
      </c>
      <c r="C160">
        <v>1988</v>
      </c>
      <c r="D160">
        <v>10</v>
      </c>
      <c r="E160">
        <v>13</v>
      </c>
      <c r="BI160">
        <v>154</v>
      </c>
      <c r="BJ160">
        <v>10</v>
      </c>
      <c r="BK160">
        <v>1995</v>
      </c>
      <c r="BL160">
        <v>12</v>
      </c>
      <c r="BM160">
        <v>11</v>
      </c>
      <c r="BN160" t="e">
        <v>#N/A</v>
      </c>
      <c r="BO160">
        <v>8.6666666666666661</v>
      </c>
      <c r="BP160">
        <f ca="1"/>
        <v>10.722610722610721</v>
      </c>
      <c r="BQ160">
        <v>5</v>
      </c>
      <c r="BR160">
        <v>13</v>
      </c>
      <c r="BS160">
        <v>8</v>
      </c>
    </row>
    <row r="161" spans="2:71" x14ac:dyDescent="0.55000000000000004">
      <c r="B161" s="1" t="s">
        <v>51</v>
      </c>
      <c r="C161">
        <v>1988</v>
      </c>
      <c r="D161">
        <v>11</v>
      </c>
      <c r="E161">
        <v>7</v>
      </c>
      <c r="BI161">
        <v>155</v>
      </c>
      <c r="BJ161">
        <v>11</v>
      </c>
      <c r="BK161">
        <v>1996</v>
      </c>
      <c r="BL161">
        <v>12</v>
      </c>
      <c r="BM161">
        <v>11</v>
      </c>
      <c r="BN161" t="e">
        <v>#N/A</v>
      </c>
      <c r="BO161">
        <v>8.6666666666666661</v>
      </c>
      <c r="BP161">
        <f ca="1"/>
        <v>11.310023310023308</v>
      </c>
      <c r="BQ161">
        <v>5</v>
      </c>
      <c r="BR161">
        <v>13</v>
      </c>
      <c r="BS161">
        <v>8</v>
      </c>
    </row>
    <row r="162" spans="2:71" x14ac:dyDescent="0.55000000000000004">
      <c r="B162" s="1" t="s">
        <v>51</v>
      </c>
      <c r="C162">
        <v>1988</v>
      </c>
      <c r="D162">
        <v>12</v>
      </c>
      <c r="E162">
        <v>7</v>
      </c>
      <c r="BI162">
        <v>156</v>
      </c>
      <c r="BJ162">
        <v>12</v>
      </c>
      <c r="BK162">
        <v>1997</v>
      </c>
      <c r="BL162">
        <v>12</v>
      </c>
      <c r="BM162">
        <v>13</v>
      </c>
      <c r="BN162">
        <v>13</v>
      </c>
      <c r="BO162">
        <v>8.6666666666666661</v>
      </c>
      <c r="BP162">
        <f ca="1"/>
        <v>11.897435897435898</v>
      </c>
      <c r="BQ162">
        <v>5</v>
      </c>
      <c r="BR162">
        <v>13</v>
      </c>
      <c r="BS162">
        <v>8</v>
      </c>
    </row>
    <row r="163" spans="2:71" x14ac:dyDescent="0.55000000000000004">
      <c r="B163" s="1" t="s">
        <v>51</v>
      </c>
      <c r="C163">
        <v>1989</v>
      </c>
      <c r="D163">
        <v>1</v>
      </c>
      <c r="E163">
        <v>25</v>
      </c>
      <c r="BI163">
        <v>157</v>
      </c>
      <c r="BJ163">
        <v>0</v>
      </c>
      <c r="BK163" t="str">
        <v/>
      </c>
      <c r="BL163" t="str">
        <v/>
      </c>
      <c r="BM163" t="e">
        <v>#N/A</v>
      </c>
      <c r="BN163" t="e">
        <v>#N/A</v>
      </c>
      <c r="BO163" t="e">
        <v>#N/A</v>
      </c>
      <c r="BP163" t="e">
        <f ca="1"/>
        <v>#N/A</v>
      </c>
      <c r="BQ163" t="e">
        <v>#N/A</v>
      </c>
      <c r="BR163" t="e">
        <v>#N/A</v>
      </c>
      <c r="BS163" t="e">
        <v>#N/A</v>
      </c>
    </row>
    <row r="164" spans="2:71" x14ac:dyDescent="0.55000000000000004">
      <c r="B164" s="1" t="s">
        <v>51</v>
      </c>
      <c r="C164">
        <v>1989</v>
      </c>
      <c r="D164">
        <v>2</v>
      </c>
      <c r="E164">
        <v>32</v>
      </c>
    </row>
    <row r="165" spans="2:71" x14ac:dyDescent="0.55000000000000004">
      <c r="B165" s="1" t="s">
        <v>51</v>
      </c>
      <c r="C165">
        <v>1989</v>
      </c>
      <c r="D165">
        <v>3</v>
      </c>
      <c r="E165">
        <v>38</v>
      </c>
    </row>
    <row r="166" spans="2:71" x14ac:dyDescent="0.55000000000000004">
      <c r="B166" s="1" t="s">
        <v>51</v>
      </c>
      <c r="C166">
        <v>1989</v>
      </c>
      <c r="D166">
        <v>4</v>
      </c>
      <c r="E166">
        <v>34</v>
      </c>
    </row>
    <row r="167" spans="2:71" x14ac:dyDescent="0.55000000000000004">
      <c r="B167" s="1" t="s">
        <v>51</v>
      </c>
      <c r="C167">
        <v>1989</v>
      </c>
      <c r="D167">
        <v>5</v>
      </c>
      <c r="E167">
        <v>39</v>
      </c>
    </row>
    <row r="168" spans="2:71" x14ac:dyDescent="0.55000000000000004">
      <c r="B168" s="1" t="s">
        <v>51</v>
      </c>
      <c r="C168">
        <v>1989</v>
      </c>
      <c r="D168">
        <v>6</v>
      </c>
      <c r="E168">
        <v>48</v>
      </c>
    </row>
    <row r="169" spans="2:71" x14ac:dyDescent="0.55000000000000004">
      <c r="B169" s="1" t="s">
        <v>51</v>
      </c>
      <c r="C169">
        <v>1989</v>
      </c>
      <c r="D169">
        <v>7</v>
      </c>
      <c r="E169">
        <v>38</v>
      </c>
    </row>
    <row r="170" spans="2:71" x14ac:dyDescent="0.55000000000000004">
      <c r="B170" s="1" t="s">
        <v>51</v>
      </c>
      <c r="C170">
        <v>1989</v>
      </c>
      <c r="D170">
        <v>8</v>
      </c>
      <c r="E170">
        <v>29</v>
      </c>
    </row>
    <row r="171" spans="2:71" x14ac:dyDescent="0.55000000000000004">
      <c r="B171" s="1" t="s">
        <v>51</v>
      </c>
      <c r="C171">
        <v>1989</v>
      </c>
      <c r="D171">
        <v>9</v>
      </c>
      <c r="E171">
        <v>14</v>
      </c>
    </row>
    <row r="172" spans="2:71" x14ac:dyDescent="0.55000000000000004">
      <c r="B172" s="1" t="s">
        <v>51</v>
      </c>
      <c r="C172">
        <v>1989</v>
      </c>
      <c r="D172">
        <v>10</v>
      </c>
      <c r="E172">
        <v>14</v>
      </c>
    </row>
    <row r="173" spans="2:71" x14ac:dyDescent="0.55000000000000004">
      <c r="B173" s="1" t="s">
        <v>51</v>
      </c>
      <c r="C173">
        <v>1989</v>
      </c>
      <c r="D173">
        <v>11</v>
      </c>
      <c r="E173">
        <v>8</v>
      </c>
    </row>
    <row r="174" spans="2:71" x14ac:dyDescent="0.55000000000000004">
      <c r="B174" s="1" t="s">
        <v>51</v>
      </c>
      <c r="C174">
        <v>1989</v>
      </c>
      <c r="D174">
        <v>12</v>
      </c>
      <c r="E174">
        <v>8</v>
      </c>
    </row>
    <row r="175" spans="2:71" x14ac:dyDescent="0.55000000000000004">
      <c r="B175" s="1" t="s">
        <v>51</v>
      </c>
      <c r="C175">
        <v>1990</v>
      </c>
      <c r="D175">
        <v>1</v>
      </c>
      <c r="E175">
        <v>29</v>
      </c>
    </row>
    <row r="176" spans="2:71" x14ac:dyDescent="0.55000000000000004">
      <c r="B176" s="1" t="s">
        <v>51</v>
      </c>
      <c r="C176">
        <v>1990</v>
      </c>
      <c r="D176">
        <v>2</v>
      </c>
      <c r="E176">
        <v>38</v>
      </c>
    </row>
    <row r="177" spans="2:5" x14ac:dyDescent="0.55000000000000004">
      <c r="B177" s="1" t="s">
        <v>51</v>
      </c>
      <c r="C177">
        <v>1990</v>
      </c>
      <c r="D177">
        <v>3</v>
      </c>
      <c r="E177">
        <v>47</v>
      </c>
    </row>
    <row r="178" spans="2:5" x14ac:dyDescent="0.55000000000000004">
      <c r="B178" s="1" t="s">
        <v>51</v>
      </c>
      <c r="C178">
        <v>1990</v>
      </c>
      <c r="D178">
        <v>4</v>
      </c>
      <c r="E178">
        <v>33</v>
      </c>
    </row>
    <row r="179" spans="2:5" x14ac:dyDescent="0.55000000000000004">
      <c r="B179" s="1" t="s">
        <v>51</v>
      </c>
      <c r="C179">
        <v>1990</v>
      </c>
      <c r="D179">
        <v>5</v>
      </c>
      <c r="E179">
        <v>44</v>
      </c>
    </row>
    <row r="180" spans="2:5" x14ac:dyDescent="0.55000000000000004">
      <c r="B180" s="1" t="s">
        <v>51</v>
      </c>
      <c r="C180">
        <v>1990</v>
      </c>
      <c r="D180">
        <v>6</v>
      </c>
      <c r="E180">
        <v>57</v>
      </c>
    </row>
    <row r="181" spans="2:5" x14ac:dyDescent="0.55000000000000004">
      <c r="B181" s="1" t="s">
        <v>51</v>
      </c>
      <c r="C181">
        <v>1990</v>
      </c>
      <c r="D181">
        <v>7</v>
      </c>
      <c r="E181">
        <v>41</v>
      </c>
    </row>
    <row r="182" spans="2:5" x14ac:dyDescent="0.55000000000000004">
      <c r="B182" s="1" t="s">
        <v>51</v>
      </c>
      <c r="C182">
        <v>1990</v>
      </c>
      <c r="D182">
        <v>8</v>
      </c>
      <c r="E182">
        <v>39</v>
      </c>
    </row>
    <row r="183" spans="2:5" x14ac:dyDescent="0.55000000000000004">
      <c r="B183" s="1" t="s">
        <v>51</v>
      </c>
      <c r="C183">
        <v>1990</v>
      </c>
      <c r="D183">
        <v>9</v>
      </c>
      <c r="E183">
        <v>16</v>
      </c>
    </row>
    <row r="184" spans="2:5" x14ac:dyDescent="0.55000000000000004">
      <c r="B184" s="1" t="s">
        <v>51</v>
      </c>
      <c r="C184">
        <v>1990</v>
      </c>
      <c r="D184">
        <v>10</v>
      </c>
      <c r="E184">
        <v>16</v>
      </c>
    </row>
    <row r="185" spans="2:5" x14ac:dyDescent="0.55000000000000004">
      <c r="B185" s="1" t="s">
        <v>51</v>
      </c>
      <c r="C185">
        <v>1990</v>
      </c>
      <c r="D185">
        <v>11</v>
      </c>
      <c r="E185">
        <v>9</v>
      </c>
    </row>
    <row r="186" spans="2:5" x14ac:dyDescent="0.55000000000000004">
      <c r="B186" s="1" t="s">
        <v>51</v>
      </c>
      <c r="C186">
        <v>1990</v>
      </c>
      <c r="D186">
        <v>12</v>
      </c>
      <c r="E186">
        <v>8</v>
      </c>
    </row>
    <row r="187" spans="2:5" x14ac:dyDescent="0.55000000000000004">
      <c r="B187" s="1" t="s">
        <v>51</v>
      </c>
      <c r="C187">
        <v>1991</v>
      </c>
      <c r="D187">
        <v>1</v>
      </c>
      <c r="E187">
        <v>29</v>
      </c>
    </row>
    <row r="188" spans="2:5" x14ac:dyDescent="0.55000000000000004">
      <c r="B188" s="1" t="s">
        <v>51</v>
      </c>
      <c r="C188">
        <v>1991</v>
      </c>
      <c r="D188">
        <v>2</v>
      </c>
      <c r="E188">
        <v>35</v>
      </c>
    </row>
    <row r="189" spans="2:5" x14ac:dyDescent="0.55000000000000004">
      <c r="B189" s="1" t="s">
        <v>51</v>
      </c>
      <c r="C189">
        <v>1991</v>
      </c>
      <c r="D189">
        <v>3</v>
      </c>
      <c r="E189">
        <v>49</v>
      </c>
    </row>
    <row r="190" spans="2:5" x14ac:dyDescent="0.55000000000000004">
      <c r="B190" s="1" t="s">
        <v>51</v>
      </c>
      <c r="C190">
        <v>1991</v>
      </c>
      <c r="D190">
        <v>4</v>
      </c>
      <c r="E190">
        <v>34</v>
      </c>
    </row>
    <row r="191" spans="2:5" x14ac:dyDescent="0.55000000000000004">
      <c r="B191" s="1" t="s">
        <v>51</v>
      </c>
      <c r="C191">
        <v>1991</v>
      </c>
      <c r="D191">
        <v>5</v>
      </c>
      <c r="E191">
        <v>43</v>
      </c>
    </row>
    <row r="192" spans="2:5" x14ac:dyDescent="0.55000000000000004">
      <c r="B192" s="1" t="s">
        <v>51</v>
      </c>
      <c r="C192">
        <v>1991</v>
      </c>
      <c r="D192">
        <v>6</v>
      </c>
      <c r="E192">
        <v>57</v>
      </c>
    </row>
    <row r="193" spans="2:5" x14ac:dyDescent="0.55000000000000004">
      <c r="B193" s="1" t="s">
        <v>51</v>
      </c>
      <c r="C193">
        <v>1991</v>
      </c>
      <c r="D193">
        <v>7</v>
      </c>
      <c r="E193">
        <v>41</v>
      </c>
    </row>
    <row r="194" spans="2:5" x14ac:dyDescent="0.55000000000000004">
      <c r="B194" s="1" t="s">
        <v>51</v>
      </c>
      <c r="C194">
        <v>1991</v>
      </c>
      <c r="D194">
        <v>8</v>
      </c>
      <c r="E194">
        <v>37</v>
      </c>
    </row>
    <row r="195" spans="2:5" x14ac:dyDescent="0.55000000000000004">
      <c r="B195" s="1" t="s">
        <v>51</v>
      </c>
      <c r="C195">
        <v>1991</v>
      </c>
      <c r="D195">
        <v>9</v>
      </c>
      <c r="E195">
        <v>20</v>
      </c>
    </row>
    <row r="196" spans="2:5" x14ac:dyDescent="0.55000000000000004">
      <c r="B196" s="1" t="s">
        <v>51</v>
      </c>
      <c r="C196">
        <v>1991</v>
      </c>
      <c r="D196">
        <v>10</v>
      </c>
      <c r="E196">
        <v>17</v>
      </c>
    </row>
    <row r="197" spans="2:5" x14ac:dyDescent="0.55000000000000004">
      <c r="B197" s="1" t="s">
        <v>51</v>
      </c>
      <c r="C197">
        <v>1991</v>
      </c>
      <c r="D197">
        <v>11</v>
      </c>
      <c r="E197">
        <v>9</v>
      </c>
    </row>
    <row r="198" spans="2:5" x14ac:dyDescent="0.55000000000000004">
      <c r="B198" s="1" t="s">
        <v>51</v>
      </c>
      <c r="C198">
        <v>1991</v>
      </c>
      <c r="D198">
        <v>12</v>
      </c>
      <c r="E198">
        <v>10</v>
      </c>
    </row>
    <row r="199" spans="2:5" x14ac:dyDescent="0.55000000000000004">
      <c r="B199" s="1" t="s">
        <v>51</v>
      </c>
      <c r="C199">
        <v>1992</v>
      </c>
      <c r="D199">
        <v>1</v>
      </c>
      <c r="E199">
        <v>22</v>
      </c>
    </row>
    <row r="200" spans="2:5" x14ac:dyDescent="0.55000000000000004">
      <c r="B200" s="1" t="s">
        <v>51</v>
      </c>
      <c r="C200">
        <v>1992</v>
      </c>
      <c r="D200">
        <v>2</v>
      </c>
      <c r="E200">
        <v>32</v>
      </c>
    </row>
    <row r="201" spans="2:5" x14ac:dyDescent="0.55000000000000004">
      <c r="B201" s="1" t="s">
        <v>51</v>
      </c>
      <c r="C201">
        <v>1992</v>
      </c>
      <c r="D201">
        <v>3</v>
      </c>
      <c r="E201">
        <v>37</v>
      </c>
    </row>
    <row r="202" spans="2:5" x14ac:dyDescent="0.55000000000000004">
      <c r="B202" s="1" t="s">
        <v>51</v>
      </c>
      <c r="C202">
        <v>1992</v>
      </c>
      <c r="D202">
        <v>4</v>
      </c>
      <c r="E202">
        <v>30</v>
      </c>
    </row>
    <row r="203" spans="2:5" x14ac:dyDescent="0.55000000000000004">
      <c r="B203" s="1" t="s">
        <v>51</v>
      </c>
      <c r="C203">
        <v>1992</v>
      </c>
      <c r="D203">
        <v>5</v>
      </c>
      <c r="E203">
        <v>35</v>
      </c>
    </row>
    <row r="204" spans="2:5" x14ac:dyDescent="0.55000000000000004">
      <c r="B204" s="1" t="s">
        <v>51</v>
      </c>
      <c r="C204">
        <v>1992</v>
      </c>
      <c r="D204">
        <v>6</v>
      </c>
      <c r="E204">
        <v>44</v>
      </c>
    </row>
    <row r="205" spans="2:5" x14ac:dyDescent="0.55000000000000004">
      <c r="B205" s="1" t="s">
        <v>51</v>
      </c>
      <c r="C205">
        <v>1992</v>
      </c>
      <c r="D205">
        <v>7</v>
      </c>
      <c r="E205">
        <v>38</v>
      </c>
    </row>
    <row r="206" spans="2:5" x14ac:dyDescent="0.55000000000000004">
      <c r="B206" s="1" t="s">
        <v>51</v>
      </c>
      <c r="C206">
        <v>1992</v>
      </c>
      <c r="D206">
        <v>8</v>
      </c>
      <c r="E206">
        <v>31</v>
      </c>
    </row>
    <row r="207" spans="2:5" x14ac:dyDescent="0.55000000000000004">
      <c r="B207" s="1" t="s">
        <v>51</v>
      </c>
      <c r="C207">
        <v>1992</v>
      </c>
      <c r="D207">
        <v>9</v>
      </c>
      <c r="E207">
        <v>16</v>
      </c>
    </row>
    <row r="208" spans="2:5" x14ac:dyDescent="0.55000000000000004">
      <c r="B208" s="1" t="s">
        <v>51</v>
      </c>
      <c r="C208">
        <v>1992</v>
      </c>
      <c r="D208">
        <v>10</v>
      </c>
      <c r="E208">
        <v>17</v>
      </c>
    </row>
    <row r="209" spans="2:5" x14ac:dyDescent="0.55000000000000004">
      <c r="B209" s="1" t="s">
        <v>51</v>
      </c>
      <c r="C209">
        <v>1992</v>
      </c>
      <c r="D209">
        <v>11</v>
      </c>
      <c r="E209">
        <v>8</v>
      </c>
    </row>
    <row r="210" spans="2:5" x14ac:dyDescent="0.55000000000000004">
      <c r="B210" s="1" t="s">
        <v>51</v>
      </c>
      <c r="C210">
        <v>1992</v>
      </c>
      <c r="D210">
        <v>12</v>
      </c>
      <c r="E210">
        <v>7</v>
      </c>
    </row>
    <row r="211" spans="2:5" x14ac:dyDescent="0.55000000000000004">
      <c r="B211" s="1" t="s">
        <v>51</v>
      </c>
      <c r="C211">
        <v>1993</v>
      </c>
      <c r="D211">
        <v>1</v>
      </c>
      <c r="E211">
        <v>25</v>
      </c>
    </row>
    <row r="212" spans="2:5" x14ac:dyDescent="0.55000000000000004">
      <c r="B212" s="1" t="s">
        <v>51</v>
      </c>
      <c r="C212">
        <v>1993</v>
      </c>
      <c r="D212">
        <v>2</v>
      </c>
      <c r="E212">
        <v>34</v>
      </c>
    </row>
    <row r="213" spans="2:5" x14ac:dyDescent="0.55000000000000004">
      <c r="B213" s="1" t="s">
        <v>51</v>
      </c>
      <c r="C213">
        <v>1993</v>
      </c>
      <c r="D213">
        <v>3</v>
      </c>
      <c r="E213">
        <v>41</v>
      </c>
    </row>
    <row r="214" spans="2:5" x14ac:dyDescent="0.55000000000000004">
      <c r="B214" s="1" t="s">
        <v>51</v>
      </c>
      <c r="C214">
        <v>1993</v>
      </c>
      <c r="D214">
        <v>4</v>
      </c>
      <c r="E214">
        <v>33</v>
      </c>
    </row>
    <row r="215" spans="2:5" x14ac:dyDescent="0.55000000000000004">
      <c r="B215" s="1" t="s">
        <v>51</v>
      </c>
      <c r="C215">
        <v>1993</v>
      </c>
      <c r="D215">
        <v>5</v>
      </c>
      <c r="E215">
        <v>39</v>
      </c>
    </row>
    <row r="216" spans="2:5" x14ac:dyDescent="0.55000000000000004">
      <c r="B216" s="1" t="s">
        <v>51</v>
      </c>
      <c r="C216">
        <v>1993</v>
      </c>
      <c r="D216">
        <v>6</v>
      </c>
      <c r="E216">
        <v>47</v>
      </c>
    </row>
    <row r="217" spans="2:5" x14ac:dyDescent="0.55000000000000004">
      <c r="B217" s="1" t="s">
        <v>51</v>
      </c>
      <c r="C217">
        <v>1993</v>
      </c>
      <c r="D217">
        <v>7</v>
      </c>
      <c r="E217">
        <v>44</v>
      </c>
    </row>
    <row r="218" spans="2:5" x14ac:dyDescent="0.55000000000000004">
      <c r="B218" s="1" t="s">
        <v>51</v>
      </c>
      <c r="C218">
        <v>1993</v>
      </c>
      <c r="D218">
        <v>8</v>
      </c>
      <c r="E218">
        <v>32</v>
      </c>
    </row>
    <row r="219" spans="2:5" x14ac:dyDescent="0.55000000000000004">
      <c r="B219" s="1" t="s">
        <v>51</v>
      </c>
      <c r="C219">
        <v>1993</v>
      </c>
      <c r="D219">
        <v>9</v>
      </c>
      <c r="E219">
        <v>17</v>
      </c>
    </row>
    <row r="220" spans="2:5" x14ac:dyDescent="0.55000000000000004">
      <c r="B220" s="1" t="s">
        <v>51</v>
      </c>
      <c r="C220">
        <v>1993</v>
      </c>
      <c r="D220">
        <v>10</v>
      </c>
      <c r="E220">
        <v>17</v>
      </c>
    </row>
    <row r="221" spans="2:5" x14ac:dyDescent="0.55000000000000004">
      <c r="B221" s="1" t="s">
        <v>51</v>
      </c>
      <c r="C221">
        <v>1993</v>
      </c>
      <c r="D221">
        <v>11</v>
      </c>
      <c r="E221">
        <v>9</v>
      </c>
    </row>
    <row r="222" spans="2:5" x14ac:dyDescent="0.55000000000000004">
      <c r="B222" s="1" t="s">
        <v>51</v>
      </c>
      <c r="C222">
        <v>1993</v>
      </c>
      <c r="D222">
        <v>12</v>
      </c>
      <c r="E222">
        <v>8</v>
      </c>
    </row>
    <row r="223" spans="2:5" x14ac:dyDescent="0.55000000000000004">
      <c r="B223" s="1" t="s">
        <v>51</v>
      </c>
      <c r="C223">
        <v>1994</v>
      </c>
      <c r="D223">
        <v>1</v>
      </c>
      <c r="E223">
        <v>26</v>
      </c>
    </row>
    <row r="224" spans="2:5" x14ac:dyDescent="0.55000000000000004">
      <c r="B224" s="1" t="s">
        <v>51</v>
      </c>
      <c r="C224">
        <v>1994</v>
      </c>
      <c r="D224">
        <v>2</v>
      </c>
      <c r="E224">
        <v>35</v>
      </c>
    </row>
    <row r="225" spans="2:5" x14ac:dyDescent="0.55000000000000004">
      <c r="B225" s="1" t="s">
        <v>51</v>
      </c>
      <c r="C225">
        <v>1994</v>
      </c>
      <c r="D225">
        <v>3</v>
      </c>
      <c r="E225">
        <v>46</v>
      </c>
    </row>
    <row r="226" spans="2:5" x14ac:dyDescent="0.55000000000000004">
      <c r="B226" s="1" t="s">
        <v>51</v>
      </c>
      <c r="C226">
        <v>1994</v>
      </c>
      <c r="D226">
        <v>4</v>
      </c>
      <c r="E226">
        <v>40</v>
      </c>
    </row>
    <row r="227" spans="2:5" x14ac:dyDescent="0.55000000000000004">
      <c r="B227" s="1" t="s">
        <v>51</v>
      </c>
      <c r="C227">
        <v>1994</v>
      </c>
      <c r="D227">
        <v>5</v>
      </c>
      <c r="E227">
        <v>47</v>
      </c>
    </row>
    <row r="228" spans="2:5" x14ac:dyDescent="0.55000000000000004">
      <c r="B228" s="1" t="s">
        <v>51</v>
      </c>
      <c r="C228">
        <v>1994</v>
      </c>
      <c r="D228">
        <v>6</v>
      </c>
      <c r="E228">
        <v>61</v>
      </c>
    </row>
    <row r="229" spans="2:5" x14ac:dyDescent="0.55000000000000004">
      <c r="B229" s="1" t="s">
        <v>51</v>
      </c>
      <c r="C229">
        <v>1994</v>
      </c>
      <c r="D229">
        <v>7</v>
      </c>
      <c r="E229">
        <v>47</v>
      </c>
    </row>
    <row r="230" spans="2:5" x14ac:dyDescent="0.55000000000000004">
      <c r="B230" s="1" t="s">
        <v>51</v>
      </c>
      <c r="C230">
        <v>1994</v>
      </c>
      <c r="D230">
        <v>8</v>
      </c>
      <c r="E230">
        <v>41</v>
      </c>
    </row>
    <row r="231" spans="2:5" x14ac:dyDescent="0.55000000000000004">
      <c r="B231" s="1" t="s">
        <v>51</v>
      </c>
      <c r="C231">
        <v>1994</v>
      </c>
      <c r="D231">
        <v>9</v>
      </c>
      <c r="E231">
        <v>20</v>
      </c>
    </row>
    <row r="232" spans="2:5" x14ac:dyDescent="0.55000000000000004">
      <c r="B232" s="1" t="s">
        <v>51</v>
      </c>
      <c r="C232">
        <v>1994</v>
      </c>
      <c r="D232">
        <v>10</v>
      </c>
      <c r="E232">
        <v>18</v>
      </c>
    </row>
    <row r="233" spans="2:5" x14ac:dyDescent="0.55000000000000004">
      <c r="B233" s="1" t="s">
        <v>51</v>
      </c>
      <c r="C233">
        <v>1994</v>
      </c>
      <c r="D233">
        <v>11</v>
      </c>
      <c r="E233">
        <v>9</v>
      </c>
    </row>
    <row r="234" spans="2:5" x14ac:dyDescent="0.55000000000000004">
      <c r="B234" s="1" t="s">
        <v>51</v>
      </c>
      <c r="C234">
        <v>1994</v>
      </c>
      <c r="D234">
        <v>12</v>
      </c>
      <c r="E234">
        <v>10</v>
      </c>
    </row>
    <row r="235" spans="2:5" x14ac:dyDescent="0.55000000000000004">
      <c r="B235" s="1" t="s">
        <v>51</v>
      </c>
      <c r="C235">
        <v>1995</v>
      </c>
      <c r="D235">
        <v>1</v>
      </c>
      <c r="E235">
        <v>35</v>
      </c>
    </row>
    <row r="236" spans="2:5" x14ac:dyDescent="0.55000000000000004">
      <c r="B236" s="1" t="s">
        <v>51</v>
      </c>
      <c r="C236">
        <v>1995</v>
      </c>
      <c r="D236">
        <v>2</v>
      </c>
      <c r="E236">
        <v>39</v>
      </c>
    </row>
    <row r="237" spans="2:5" x14ac:dyDescent="0.55000000000000004">
      <c r="B237" s="1" t="s">
        <v>51</v>
      </c>
      <c r="C237">
        <v>1995</v>
      </c>
      <c r="D237">
        <v>3</v>
      </c>
      <c r="E237">
        <v>55</v>
      </c>
    </row>
    <row r="238" spans="2:5" x14ac:dyDescent="0.55000000000000004">
      <c r="B238" s="1" t="s">
        <v>51</v>
      </c>
      <c r="C238">
        <v>1995</v>
      </c>
      <c r="D238">
        <v>4</v>
      </c>
      <c r="E238">
        <v>38</v>
      </c>
    </row>
    <row r="239" spans="2:5" x14ac:dyDescent="0.55000000000000004">
      <c r="B239" s="1" t="s">
        <v>51</v>
      </c>
      <c r="C239">
        <v>1995</v>
      </c>
      <c r="D239">
        <v>5</v>
      </c>
      <c r="E239">
        <v>52</v>
      </c>
    </row>
    <row r="240" spans="2:5" x14ac:dyDescent="0.55000000000000004">
      <c r="B240" s="1" t="s">
        <v>51</v>
      </c>
      <c r="C240">
        <v>1995</v>
      </c>
      <c r="D240">
        <v>6</v>
      </c>
      <c r="E240">
        <v>67</v>
      </c>
    </row>
    <row r="241" spans="2:5" x14ac:dyDescent="0.55000000000000004">
      <c r="B241" s="1" t="s">
        <v>51</v>
      </c>
      <c r="C241">
        <v>1995</v>
      </c>
      <c r="D241">
        <v>7</v>
      </c>
      <c r="E241">
        <v>53</v>
      </c>
    </row>
    <row r="242" spans="2:5" x14ac:dyDescent="0.55000000000000004">
      <c r="B242" s="1" t="s">
        <v>51</v>
      </c>
      <c r="C242">
        <v>1995</v>
      </c>
      <c r="D242">
        <v>8</v>
      </c>
      <c r="E242">
        <v>41</v>
      </c>
    </row>
    <row r="243" spans="2:5" x14ac:dyDescent="0.55000000000000004">
      <c r="B243" s="1" t="s">
        <v>51</v>
      </c>
      <c r="C243">
        <v>1995</v>
      </c>
      <c r="D243">
        <v>9</v>
      </c>
      <c r="E243">
        <v>19</v>
      </c>
    </row>
    <row r="244" spans="2:5" x14ac:dyDescent="0.55000000000000004">
      <c r="B244" s="1" t="s">
        <v>51</v>
      </c>
      <c r="C244">
        <v>1995</v>
      </c>
      <c r="D244">
        <v>10</v>
      </c>
      <c r="E244">
        <v>20</v>
      </c>
    </row>
    <row r="245" spans="2:5" x14ac:dyDescent="0.55000000000000004">
      <c r="B245" s="1" t="s">
        <v>51</v>
      </c>
      <c r="C245">
        <v>1995</v>
      </c>
      <c r="D245">
        <v>11</v>
      </c>
      <c r="E245">
        <v>11</v>
      </c>
    </row>
    <row r="246" spans="2:5" x14ac:dyDescent="0.55000000000000004">
      <c r="B246" s="1" t="s">
        <v>51</v>
      </c>
      <c r="C246">
        <v>1995</v>
      </c>
      <c r="D246">
        <v>12</v>
      </c>
      <c r="E246">
        <v>11</v>
      </c>
    </row>
    <row r="247" spans="2:5" x14ac:dyDescent="0.55000000000000004">
      <c r="B247" s="1" t="s">
        <v>51</v>
      </c>
      <c r="C247">
        <v>1996</v>
      </c>
      <c r="D247">
        <v>1</v>
      </c>
      <c r="E247">
        <v>38</v>
      </c>
    </row>
    <row r="248" spans="2:5" x14ac:dyDescent="0.55000000000000004">
      <c r="B248" s="1" t="s">
        <v>51</v>
      </c>
      <c r="C248">
        <v>1996</v>
      </c>
      <c r="D248">
        <v>2</v>
      </c>
      <c r="E248">
        <v>48</v>
      </c>
    </row>
    <row r="249" spans="2:5" x14ac:dyDescent="0.55000000000000004">
      <c r="B249" s="1" t="s">
        <v>51</v>
      </c>
      <c r="C249">
        <v>1996</v>
      </c>
      <c r="D249">
        <v>3</v>
      </c>
      <c r="E249">
        <v>60</v>
      </c>
    </row>
    <row r="250" spans="2:5" x14ac:dyDescent="0.55000000000000004">
      <c r="B250" s="1" t="s">
        <v>51</v>
      </c>
      <c r="C250">
        <v>1996</v>
      </c>
      <c r="D250">
        <v>4</v>
      </c>
      <c r="E250">
        <v>49</v>
      </c>
    </row>
    <row r="251" spans="2:5" x14ac:dyDescent="0.55000000000000004">
      <c r="B251" s="1" t="s">
        <v>51</v>
      </c>
      <c r="C251">
        <v>1996</v>
      </c>
      <c r="D251">
        <v>5</v>
      </c>
      <c r="E251">
        <v>57</v>
      </c>
    </row>
    <row r="252" spans="2:5" x14ac:dyDescent="0.55000000000000004">
      <c r="B252" s="1" t="s">
        <v>51</v>
      </c>
      <c r="C252">
        <v>1996</v>
      </c>
      <c r="D252">
        <v>6</v>
      </c>
      <c r="E252">
        <v>79</v>
      </c>
    </row>
    <row r="253" spans="2:5" x14ac:dyDescent="0.55000000000000004">
      <c r="B253" s="1" t="s">
        <v>51</v>
      </c>
      <c r="C253">
        <v>1996</v>
      </c>
      <c r="D253">
        <v>7</v>
      </c>
      <c r="E253">
        <v>62</v>
      </c>
    </row>
    <row r="254" spans="2:5" x14ac:dyDescent="0.55000000000000004">
      <c r="B254" s="1" t="s">
        <v>51</v>
      </c>
      <c r="C254">
        <v>1996</v>
      </c>
      <c r="D254">
        <v>8</v>
      </c>
      <c r="E254">
        <v>54</v>
      </c>
    </row>
    <row r="255" spans="2:5" x14ac:dyDescent="0.55000000000000004">
      <c r="B255" s="1" t="s">
        <v>51</v>
      </c>
      <c r="C255">
        <v>1996</v>
      </c>
      <c r="D255">
        <v>9</v>
      </c>
      <c r="E255">
        <v>26</v>
      </c>
    </row>
    <row r="256" spans="2:5" x14ac:dyDescent="0.55000000000000004">
      <c r="B256" s="1" t="s">
        <v>51</v>
      </c>
      <c r="C256">
        <v>1996</v>
      </c>
      <c r="D256">
        <v>10</v>
      </c>
      <c r="E256">
        <v>26</v>
      </c>
    </row>
    <row r="257" spans="2:5" x14ac:dyDescent="0.55000000000000004">
      <c r="B257" s="1" t="s">
        <v>51</v>
      </c>
      <c r="C257">
        <v>1996</v>
      </c>
      <c r="D257">
        <v>11</v>
      </c>
      <c r="E257">
        <v>13</v>
      </c>
    </row>
    <row r="258" spans="2:5" x14ac:dyDescent="0.55000000000000004">
      <c r="B258" s="1" t="s">
        <v>51</v>
      </c>
      <c r="C258">
        <v>1996</v>
      </c>
      <c r="D258">
        <v>12</v>
      </c>
      <c r="E258">
        <v>11</v>
      </c>
    </row>
    <row r="259" spans="2:5" x14ac:dyDescent="0.55000000000000004">
      <c r="B259" s="1" t="s">
        <v>51</v>
      </c>
      <c r="C259">
        <v>1997</v>
      </c>
      <c r="D259">
        <v>1</v>
      </c>
      <c r="E259">
        <v>40</v>
      </c>
    </row>
    <row r="260" spans="2:5" x14ac:dyDescent="0.55000000000000004">
      <c r="B260" s="1" t="s">
        <v>51</v>
      </c>
      <c r="C260">
        <v>1997</v>
      </c>
      <c r="D260">
        <v>2</v>
      </c>
      <c r="E260">
        <v>52</v>
      </c>
    </row>
    <row r="261" spans="2:5" x14ac:dyDescent="0.55000000000000004">
      <c r="B261" s="1" t="s">
        <v>51</v>
      </c>
      <c r="C261">
        <v>1997</v>
      </c>
      <c r="D261">
        <v>3</v>
      </c>
      <c r="E261">
        <v>61</v>
      </c>
    </row>
    <row r="262" spans="2:5" x14ac:dyDescent="0.55000000000000004">
      <c r="B262" s="1" t="s">
        <v>51</v>
      </c>
      <c r="C262">
        <v>1997</v>
      </c>
      <c r="D262">
        <v>4</v>
      </c>
      <c r="E262">
        <v>52</v>
      </c>
    </row>
    <row r="263" spans="2:5" x14ac:dyDescent="0.55000000000000004">
      <c r="B263" s="1" t="s">
        <v>51</v>
      </c>
      <c r="C263">
        <v>1997</v>
      </c>
      <c r="D263">
        <v>5</v>
      </c>
      <c r="E263">
        <v>59</v>
      </c>
    </row>
    <row r="264" spans="2:5" x14ac:dyDescent="0.55000000000000004">
      <c r="B264" s="1" t="s">
        <v>51</v>
      </c>
      <c r="C264">
        <v>1997</v>
      </c>
      <c r="D264">
        <v>6</v>
      </c>
      <c r="E264">
        <v>82</v>
      </c>
    </row>
    <row r="265" spans="2:5" x14ac:dyDescent="0.55000000000000004">
      <c r="B265" s="1" t="s">
        <v>51</v>
      </c>
      <c r="C265">
        <v>1997</v>
      </c>
      <c r="D265">
        <v>7</v>
      </c>
      <c r="E265">
        <v>65</v>
      </c>
    </row>
    <row r="266" spans="2:5" x14ac:dyDescent="0.55000000000000004">
      <c r="B266" s="1" t="s">
        <v>51</v>
      </c>
      <c r="C266">
        <v>1997</v>
      </c>
      <c r="D266">
        <v>8</v>
      </c>
      <c r="E266">
        <v>56</v>
      </c>
    </row>
    <row r="267" spans="2:5" x14ac:dyDescent="0.55000000000000004">
      <c r="B267" s="1" t="s">
        <v>51</v>
      </c>
      <c r="C267">
        <v>1997</v>
      </c>
      <c r="D267">
        <v>9</v>
      </c>
      <c r="E267">
        <v>28</v>
      </c>
    </row>
    <row r="268" spans="2:5" x14ac:dyDescent="0.55000000000000004">
      <c r="B268" s="1" t="s">
        <v>51</v>
      </c>
      <c r="C268">
        <v>1997</v>
      </c>
      <c r="D268">
        <v>10</v>
      </c>
      <c r="E268">
        <v>29</v>
      </c>
    </row>
    <row r="269" spans="2:5" x14ac:dyDescent="0.55000000000000004">
      <c r="B269" s="1" t="s">
        <v>51</v>
      </c>
      <c r="C269">
        <v>1997</v>
      </c>
      <c r="D269">
        <v>11</v>
      </c>
      <c r="E269">
        <v>18</v>
      </c>
    </row>
    <row r="270" spans="2:5" x14ac:dyDescent="0.55000000000000004">
      <c r="B270" s="1" t="s">
        <v>51</v>
      </c>
      <c r="C270">
        <v>1997</v>
      </c>
      <c r="D270">
        <v>12</v>
      </c>
      <c r="E270">
        <v>13</v>
      </c>
    </row>
    <row r="271" spans="2:5" x14ac:dyDescent="0.55000000000000004"/>
    <row r="272" spans="2:5" x14ac:dyDescent="0.55000000000000004"/>
    <row r="273" x14ac:dyDescent="0.55000000000000004"/>
    <row r="274" x14ac:dyDescent="0.55000000000000004"/>
    <row r="275" x14ac:dyDescent="0.55000000000000004"/>
    <row r="276" x14ac:dyDescent="0.55000000000000004"/>
    <row r="277" x14ac:dyDescent="0.55000000000000004"/>
    <row r="278" x14ac:dyDescent="0.55000000000000004"/>
    <row r="279" x14ac:dyDescent="0.55000000000000004"/>
    <row r="280" x14ac:dyDescent="0.55000000000000004"/>
  </sheetData>
  <phoneticPr fontId="2" type="noConversion"/>
  <dataValidations count="1">
    <dataValidation type="whole" allowBlank="1" showInputMessage="1" showErrorMessage="1" sqref="BZ2" xr:uid="{82FC1102-CBB5-4CEB-8AE2-23102892ABFB}">
      <formula1>1</formula1>
      <formula2>12</formula2>
    </dataValidation>
  </dataValidations>
  <pageMargins left="0.7" right="0.7" top="0.75" bottom="0.75" header="0.3" footer="0.3"/>
  <pageSetup paperSize="9" orientation="portrait" horizontalDpi="4294967293" r:id="rId2"/>
  <ignoredErrors>
    <ignoredError sqref="BS7" evalError="1"/>
  </ignoredErrors>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73</xdr:col>
                    <xdr:colOff>434340</xdr:colOff>
                    <xdr:row>0</xdr:row>
                    <xdr:rowOff>152400</xdr:rowOff>
                  </from>
                  <to>
                    <xdr:col>75</xdr:col>
                    <xdr:colOff>457200</xdr:colOff>
                    <xdr:row>2</xdr:row>
                    <xdr:rowOff>53340</xdr:rowOff>
                  </to>
                </anchor>
              </controlPr>
            </control>
          </mc:Choice>
        </mc:AlternateContent>
        <mc:AlternateContent xmlns:mc="http://schemas.openxmlformats.org/markup-compatibility/2006">
          <mc:Choice Requires="x14">
            <control shapeId="1026" r:id="rId6" name="Spinner 2">
              <controlPr defaultSize="0" autoPict="0">
                <anchor moveWithCells="1" sizeWithCells="1">
                  <from>
                    <xdr:col>78</xdr:col>
                    <xdr:colOff>99060</xdr:colOff>
                    <xdr:row>0</xdr:row>
                    <xdr:rowOff>160020</xdr:rowOff>
                  </from>
                  <to>
                    <xdr:col>78</xdr:col>
                    <xdr:colOff>373380</xdr:colOff>
                    <xdr:row>2</xdr:row>
                    <xdr:rowOff>144780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74</xdr:col>
                    <xdr:colOff>220980</xdr:colOff>
                    <xdr:row>29</xdr:row>
                    <xdr:rowOff>7620</xdr:rowOff>
                  </from>
                  <to>
                    <xdr:col>75</xdr:col>
                    <xdr:colOff>525780</xdr:colOff>
                    <xdr:row>30</xdr:row>
                    <xdr:rowOff>53340</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78</xdr:col>
                    <xdr:colOff>53340</xdr:colOff>
                    <xdr:row>29</xdr:row>
                    <xdr:rowOff>7620</xdr:rowOff>
                  </from>
                  <to>
                    <xdr:col>79</xdr:col>
                    <xdr:colOff>358140</xdr:colOff>
                    <xdr:row>30</xdr:row>
                    <xdr:rowOff>53340</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from>
                    <xdr:col>79</xdr:col>
                    <xdr:colOff>487680</xdr:colOff>
                    <xdr:row>29</xdr:row>
                    <xdr:rowOff>7620</xdr:rowOff>
                  </from>
                  <to>
                    <xdr:col>81</xdr:col>
                    <xdr:colOff>182880</xdr:colOff>
                    <xdr:row>30</xdr:row>
                    <xdr:rowOff>53340</xdr:rowOff>
                  </to>
                </anchor>
              </controlPr>
            </control>
          </mc:Choice>
        </mc:AlternateContent>
        <mc:AlternateContent xmlns:mc="http://schemas.openxmlformats.org/markup-compatibility/2006">
          <mc:Choice Requires="x14">
            <control shapeId="1030" r:id="rId10" name="Check Box 6">
              <controlPr defaultSize="0" autoFill="0" autoLine="0" autoPict="0">
                <anchor moveWithCells="1">
                  <from>
                    <xdr:col>81</xdr:col>
                    <xdr:colOff>152400</xdr:colOff>
                    <xdr:row>28</xdr:row>
                    <xdr:rowOff>175260</xdr:rowOff>
                  </from>
                  <to>
                    <xdr:col>83</xdr:col>
                    <xdr:colOff>320040</xdr:colOff>
                    <xdr:row>30</xdr:row>
                    <xdr:rowOff>68580</xdr:rowOff>
                  </to>
                </anchor>
              </controlPr>
            </control>
          </mc:Choice>
        </mc:AlternateContent>
        <mc:AlternateContent xmlns:mc="http://schemas.openxmlformats.org/markup-compatibility/2006">
          <mc:Choice Requires="x14">
            <control shapeId="1031" r:id="rId11" name="Check Box 7">
              <controlPr defaultSize="0" autoFill="0" autoLine="0" autoPict="0">
                <anchor moveWithCells="1">
                  <from>
                    <xdr:col>76</xdr:col>
                    <xdr:colOff>0</xdr:colOff>
                    <xdr:row>29</xdr:row>
                    <xdr:rowOff>15240</xdr:rowOff>
                  </from>
                  <to>
                    <xdr:col>77</xdr:col>
                    <xdr:colOff>518160</xdr:colOff>
                    <xdr:row>30</xdr:row>
                    <xdr:rowOff>68580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83</xdr:col>
                    <xdr:colOff>304800</xdr:colOff>
                    <xdr:row>28</xdr:row>
                    <xdr:rowOff>175260</xdr:rowOff>
                  </from>
                  <to>
                    <xdr:col>86</xdr:col>
                    <xdr:colOff>205740</xdr:colOff>
                    <xdr:row>30</xdr:row>
                    <xdr:rowOff>68580</xdr:rowOff>
                  </to>
                </anchor>
              </controlPr>
            </control>
          </mc:Choice>
        </mc:AlternateContent>
      </controls>
    </mc:Choice>
  </mc:AlternateContent>
  <tableParts count="2">
    <tablePart r:id="rId13"/>
    <tablePart r:id="rId14"/>
  </tableParts>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632F-BA0F-4032-BD84-DA0A8E481D50}">
  <dimension ref="A1:L34"/>
  <sheetViews>
    <sheetView showGridLines="0" tabSelected="1" zoomScale="80" zoomScaleNormal="80" workbookViewId="0"/>
  </sheetViews>
  <sheetFormatPr defaultColWidth="0" defaultRowHeight="14.4" customHeight="1" zeroHeight="1" x14ac:dyDescent="0.55000000000000004"/>
  <cols>
    <col min="1" max="2" width="11.5234375" style="8" customWidth="1"/>
    <col min="3" max="3" width="6.68359375" style="8" customWidth="1"/>
    <col min="4" max="12" width="11.5234375" style="8" customWidth="1"/>
    <col min="13" max="16384" width="11.5234375" style="8"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9" t="s">
        <v>62</v>
      </c>
      <c r="G29" s="10" t="s">
        <v>63</v>
      </c>
    </row>
    <row r="30" spans="6:7" x14ac:dyDescent="0.55000000000000004">
      <c r="F30" s="9"/>
      <c r="G30" s="10"/>
    </row>
    <row r="31" spans="6:7" x14ac:dyDescent="0.55000000000000004">
      <c r="F31" s="9"/>
      <c r="G31" s="11"/>
    </row>
    <row r="32" spans="6:7" x14ac:dyDescent="0.55000000000000004">
      <c r="F32" s="9"/>
      <c r="G32" s="12"/>
    </row>
    <row r="33" spans="6:7" x14ac:dyDescent="0.55000000000000004">
      <c r="F33" s="9"/>
      <c r="G33" s="13"/>
    </row>
    <row r="34" spans="6:7" x14ac:dyDescent="0.55000000000000004"/>
  </sheetData>
  <hyperlinks>
    <hyperlink ref="G29" r:id="rId1" display="https://www.linkedin.com/in/ca-bc" xr:uid="{2A2F66C0-5E86-48A2-AB3F-C66E922175C4}"/>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AD317F-C435-4DCA-959E-0FB035083560}">
  <ds:schemaRefs>
    <ds:schemaRef ds:uri="http://schemas.microsoft.com/office/2006/metadata/properties"/>
    <ds:schemaRef ds:uri="d1607db4-bd3f-4f82-a312-bf7e283d0a6b"/>
  </ds:schemaRefs>
</ds:datastoreItem>
</file>

<file path=customXml/itemProps2.xml><?xml version="1.0" encoding="utf-8"?>
<ds:datastoreItem xmlns:ds="http://schemas.openxmlformats.org/officeDocument/2006/customXml" ds:itemID="{5F3B5C79-AD7E-417D-A21D-4F95EE9498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53B37439-FF96-47A5-8713-018A435E12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Manager/>
  <Company>Hewlett-Packard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cabc</dc:creator>
  <cp:keywords/>
  <dc:description/>
  <cp:lastModifiedBy>Carlos Barboza</cp:lastModifiedBy>
  <cp:revision/>
  <dcterms:created xsi:type="dcterms:W3CDTF">2007-04-06T02:14:56Z</dcterms:created>
  <dcterms:modified xsi:type="dcterms:W3CDTF">2023-01-22T21:31:26Z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